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530"/>
  <workbookPr/>
  <mc:AlternateContent xmlns:mc="http://schemas.openxmlformats.org/markup-compatibility/2006">
    <mc:Choice Requires="x15">
      <x15ac:absPath xmlns:x15ac="http://schemas.microsoft.com/office/spreadsheetml/2010/11/ac" url="C:\Users\cvillarreal\Desktop\Acciona Noise\Fleming - Noise Impact Calcs\Updated Layout\Calcs\Responses\"/>
    </mc:Choice>
  </mc:AlternateContent>
  <xr:revisionPtr revIDLastSave="0" documentId="13_ncr:1_{0C93869C-2845-4C90-9D38-2F50D5ED448C}" xr6:coauthVersionLast="46" xr6:coauthVersionMax="46" xr10:uidLastSave="{00000000-0000-0000-0000-000000000000}"/>
  <bookViews>
    <workbookView xWindow="-120" yWindow="-120" windowWidth="29040" windowHeight="15840" firstSheet="1" activeTab="26" xr2:uid="{00000000-000D-0000-FFFF-FFFF00000000}"/>
  </bookViews>
  <sheets>
    <sheet name="Small Template" sheetId="6" state="hidden" r:id="rId1"/>
    <sheet name="Summary" sheetId="26" r:id="rId2"/>
    <sheet name="NSA 1" sheetId="11" state="hidden" r:id="rId3"/>
    <sheet name="NSA 2" sheetId="13" state="hidden" r:id="rId4"/>
    <sheet name="NSA 3" sheetId="14" state="hidden" r:id="rId5"/>
    <sheet name="NSA 4" sheetId="35" state="hidden" r:id="rId6"/>
    <sheet name="NSA 5" sheetId="37" state="hidden" r:id="rId7"/>
    <sheet name="NSA 6" sheetId="36" state="hidden" r:id="rId8"/>
    <sheet name="NSA 13" sheetId="30" state="hidden" r:id="rId9"/>
    <sheet name="NSA 14" sheetId="31" state="hidden" r:id="rId10"/>
    <sheet name="NSA 15" sheetId="32" state="hidden" r:id="rId11"/>
    <sheet name="NSA 16" sheetId="34" state="hidden" r:id="rId12"/>
    <sheet name="NSA 17" sheetId="15" state="hidden" r:id="rId13"/>
    <sheet name="NSA 18" sheetId="16" state="hidden" r:id="rId14"/>
    <sheet name="NSA 19" sheetId="17" state="hidden" r:id="rId15"/>
    <sheet name="NSA 20" sheetId="18" state="hidden" r:id="rId16"/>
    <sheet name="NSA 21" sheetId="19" state="hidden" r:id="rId17"/>
    <sheet name="NSA 22" sheetId="20" state="hidden" r:id="rId18"/>
    <sheet name="NSA 23" sheetId="33" state="hidden" r:id="rId19"/>
    <sheet name="NSA 26" sheetId="21" state="hidden" r:id="rId20"/>
    <sheet name="NSA 29" sheetId="27" state="hidden" r:id="rId21"/>
    <sheet name="NSA 30" sheetId="28" state="hidden" r:id="rId22"/>
    <sheet name="NSA 31" sheetId="29" state="hidden" r:id="rId23"/>
    <sheet name="NSA 32" sheetId="22" state="hidden" r:id="rId24"/>
    <sheet name="NSA 33" sheetId="23" state="hidden" r:id="rId25"/>
    <sheet name="NSA 34" sheetId="24" state="hidden" r:id="rId26"/>
    <sheet name="NSA 37" sheetId="25" r:id="rId27"/>
  </sheets>
  <definedNames>
    <definedName name="_xlnm.Print_Area" localSheetId="2">'NSA 1'!$A$1:$H$87</definedName>
    <definedName name="_xlnm.Print_Area" localSheetId="8">'NSA 13'!$A$1:$H$87</definedName>
    <definedName name="_xlnm.Print_Area" localSheetId="9">'NSA 14'!$A$1:$H$87</definedName>
    <definedName name="_xlnm.Print_Area" localSheetId="10">'NSA 15'!$A$1:$H$87</definedName>
    <definedName name="_xlnm.Print_Area" localSheetId="11">'NSA 16'!$A$1:$H$87</definedName>
    <definedName name="_xlnm.Print_Area" localSheetId="12">'NSA 17'!$A$1:$H$87</definedName>
    <definedName name="_xlnm.Print_Area" localSheetId="13">'NSA 18'!$A$1:$H$87</definedName>
    <definedName name="_xlnm.Print_Area" localSheetId="14">'NSA 19'!$A$1:$H$87</definedName>
    <definedName name="_xlnm.Print_Area" localSheetId="3">'NSA 2'!$A$1:$H$87</definedName>
    <definedName name="_xlnm.Print_Area" localSheetId="15">'NSA 20'!$A$1:$H$87</definedName>
    <definedName name="_xlnm.Print_Area" localSheetId="16">'NSA 21'!$A$1:$H$87</definedName>
    <definedName name="_xlnm.Print_Area" localSheetId="17">'NSA 22'!$A$1:$H$87</definedName>
    <definedName name="_xlnm.Print_Area" localSheetId="18">'NSA 23'!$A$1:$H$87</definedName>
    <definedName name="_xlnm.Print_Area" localSheetId="19">'NSA 26'!$A$1:$H$87</definedName>
    <definedName name="_xlnm.Print_Area" localSheetId="20">'NSA 29'!$A$1:$H$87</definedName>
    <definedName name="_xlnm.Print_Area" localSheetId="4">'NSA 3'!$A$1:$H$87</definedName>
    <definedName name="_xlnm.Print_Area" localSheetId="21">'NSA 30'!$A$1:$H$87</definedName>
    <definedName name="_xlnm.Print_Area" localSheetId="22">'NSA 31'!$A$1:$H$87</definedName>
    <definedName name="_xlnm.Print_Area" localSheetId="23">'NSA 32'!$A$1:$H$87</definedName>
    <definedName name="_xlnm.Print_Area" localSheetId="24">'NSA 33'!$A$1:$H$87</definedName>
    <definedName name="_xlnm.Print_Area" localSheetId="25">'NSA 34'!$A$1:$H$87</definedName>
    <definedName name="_xlnm.Print_Area" localSheetId="26">'NSA 37'!$A$1:$H$87</definedName>
    <definedName name="_xlnm.Print_Area" localSheetId="5">'NSA 4'!$A$1:$H$87</definedName>
    <definedName name="_xlnm.Print_Area" localSheetId="6">'NSA 5'!$A$1:$H$87</definedName>
    <definedName name="_xlnm.Print_Area" localSheetId="7">'NSA 6'!$A$1:$H$87</definedName>
    <definedName name="_xlnm.Print_Area" localSheetId="0">'Small Template'!$A$1:$I$77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79" i="11" l="1"/>
  <c r="F13" i="26" l="1"/>
  <c r="F14" i="26"/>
  <c r="F15" i="26"/>
  <c r="A15" i="26"/>
  <c r="A14" i="26"/>
  <c r="A13" i="26"/>
  <c r="F25" i="26"/>
  <c r="F26" i="26"/>
  <c r="F27" i="26"/>
  <c r="A27" i="26"/>
  <c r="A26" i="26"/>
  <c r="A25" i="26"/>
  <c r="F23" i="26"/>
  <c r="A22" i="26"/>
  <c r="F16" i="26"/>
  <c r="A16" i="26"/>
  <c r="F10" i="26"/>
  <c r="F11" i="26"/>
  <c r="F12" i="26"/>
  <c r="A12" i="26"/>
  <c r="Y300" i="37"/>
  <c r="X300" i="37"/>
  <c r="W300" i="37"/>
  <c r="Y299" i="37"/>
  <c r="X299" i="37"/>
  <c r="W299" i="37"/>
  <c r="Y298" i="37"/>
  <c r="Y297" i="37"/>
  <c r="V297" i="37"/>
  <c r="V298" i="37" s="1"/>
  <c r="W298" i="37" s="1"/>
  <c r="Y296" i="37"/>
  <c r="W296" i="37"/>
  <c r="W285" i="37"/>
  <c r="V285" i="37"/>
  <c r="V286" i="37" s="1"/>
  <c r="X284" i="37"/>
  <c r="Y284" i="37" s="1"/>
  <c r="V284" i="37"/>
  <c r="W284" i="37" s="1"/>
  <c r="R284" i="37"/>
  <c r="Q284" i="37"/>
  <c r="Q298" i="37" s="1"/>
  <c r="AA298" i="37" s="1"/>
  <c r="T283" i="37"/>
  <c r="S283" i="37"/>
  <c r="Q283" i="37"/>
  <c r="R283" i="37" s="1"/>
  <c r="R282" i="37"/>
  <c r="Q282" i="37"/>
  <c r="S282" i="37" s="1"/>
  <c r="T282" i="37" s="1"/>
  <c r="S281" i="37"/>
  <c r="T281" i="37" s="1"/>
  <c r="Q281" i="37"/>
  <c r="R281" i="37" s="1"/>
  <c r="X280" i="37"/>
  <c r="Y280" i="37" s="1"/>
  <c r="R280" i="37"/>
  <c r="Q280" i="37"/>
  <c r="S280" i="37" s="1"/>
  <c r="T280" i="37" s="1"/>
  <c r="W279" i="37"/>
  <c r="V279" i="37"/>
  <c r="V280" i="37" s="1"/>
  <c r="S279" i="37"/>
  <c r="T279" i="37" s="1"/>
  <c r="Q279" i="37"/>
  <c r="R279" i="37" s="1"/>
  <c r="X278" i="37"/>
  <c r="Y278" i="37" s="1"/>
  <c r="V278" i="37"/>
  <c r="W278" i="37" s="1"/>
  <c r="R278" i="37"/>
  <c r="Q278" i="37"/>
  <c r="S278" i="37" s="1"/>
  <c r="T278" i="37" s="1"/>
  <c r="AC277" i="37"/>
  <c r="AD277" i="37" s="1"/>
  <c r="AA277" i="37"/>
  <c r="AB277" i="37" s="1"/>
  <c r="X277" i="37"/>
  <c r="Y277" i="37" s="1"/>
  <c r="W277" i="37"/>
  <c r="S277" i="37"/>
  <c r="T277" i="37" s="1"/>
  <c r="R277" i="37"/>
  <c r="Q277" i="37"/>
  <c r="Q300" i="37" s="1"/>
  <c r="P273" i="37"/>
  <c r="X266" i="37"/>
  <c r="Y266" i="37" s="1"/>
  <c r="W266" i="37"/>
  <c r="Y265" i="37"/>
  <c r="X265" i="37"/>
  <c r="W265" i="37"/>
  <c r="Q265" i="37"/>
  <c r="Y264" i="37"/>
  <c r="V264" i="37"/>
  <c r="W264" i="37" s="1"/>
  <c r="Y263" i="37"/>
  <c r="V263" i="37"/>
  <c r="W263" i="37" s="1"/>
  <c r="Y262" i="37"/>
  <c r="W262" i="37"/>
  <c r="Q262" i="37"/>
  <c r="Q260" i="37"/>
  <c r="S260" i="37" s="1"/>
  <c r="T260" i="37" s="1"/>
  <c r="Q258" i="37"/>
  <c r="S258" i="37" s="1"/>
  <c r="T258" i="37" s="1"/>
  <c r="R256" i="37"/>
  <c r="Q256" i="37"/>
  <c r="S256" i="37" s="1"/>
  <c r="T256" i="37" s="1"/>
  <c r="Q254" i="37"/>
  <c r="T252" i="37"/>
  <c r="R252" i="37"/>
  <c r="Q252" i="37"/>
  <c r="S252" i="37" s="1"/>
  <c r="W251" i="37"/>
  <c r="V251" i="37"/>
  <c r="AA250" i="37"/>
  <c r="X250" i="37"/>
  <c r="Y250" i="37" s="1"/>
  <c r="V250" i="37"/>
  <c r="W250" i="37" s="1"/>
  <c r="R250" i="37"/>
  <c r="Q250" i="37"/>
  <c r="Q248" i="37"/>
  <c r="S248" i="37" s="1"/>
  <c r="T248" i="37" s="1"/>
  <c r="R246" i="37"/>
  <c r="Q246" i="37"/>
  <c r="S246" i="37" s="1"/>
  <c r="T246" i="37" s="1"/>
  <c r="W245" i="37"/>
  <c r="V245" i="37"/>
  <c r="Q245" i="37"/>
  <c r="S245" i="37" s="1"/>
  <c r="T245" i="37" s="1"/>
  <c r="V244" i="37"/>
  <c r="X244" i="37" s="1"/>
  <c r="Y244" i="37" s="1"/>
  <c r="T244" i="37"/>
  <c r="R244" i="37"/>
  <c r="Q244" i="37"/>
  <c r="S244" i="37" s="1"/>
  <c r="AA243" i="37"/>
  <c r="AC243" i="37" s="1"/>
  <c r="AD243" i="37" s="1"/>
  <c r="Y243" i="37"/>
  <c r="X243" i="37"/>
  <c r="W243" i="37"/>
  <c r="R243" i="37"/>
  <c r="Q243" i="37"/>
  <c r="S243" i="37" s="1"/>
  <c r="T243" i="37" s="1"/>
  <c r="P239" i="37"/>
  <c r="X232" i="37"/>
  <c r="Y232" i="37" s="1"/>
  <c r="W232" i="37"/>
  <c r="Y231" i="37"/>
  <c r="X231" i="37"/>
  <c r="W231" i="37"/>
  <c r="Y230" i="37"/>
  <c r="W230" i="37"/>
  <c r="Y229" i="37"/>
  <c r="V229" i="37"/>
  <c r="V230" i="37" s="1"/>
  <c r="Y228" i="37"/>
  <c r="W228" i="37"/>
  <c r="Q220" i="37"/>
  <c r="V217" i="37"/>
  <c r="AA216" i="37"/>
  <c r="Y216" i="37"/>
  <c r="X216" i="37"/>
  <c r="V216" i="37"/>
  <c r="W216" i="37" s="1"/>
  <c r="Q216" i="37"/>
  <c r="Q228" i="37" s="1"/>
  <c r="T215" i="37"/>
  <c r="S215" i="37"/>
  <c r="Q215" i="37"/>
  <c r="R215" i="37" s="1"/>
  <c r="Q214" i="37"/>
  <c r="T213" i="37"/>
  <c r="S213" i="37"/>
  <c r="Q213" i="37"/>
  <c r="R213" i="37" s="1"/>
  <c r="Q212" i="37"/>
  <c r="V211" i="37"/>
  <c r="T211" i="37"/>
  <c r="S211" i="37"/>
  <c r="Q211" i="37"/>
  <c r="R211" i="37" s="1"/>
  <c r="Y210" i="37"/>
  <c r="X210" i="37"/>
  <c r="V210" i="37"/>
  <c r="W210" i="37" s="1"/>
  <c r="Q210" i="37"/>
  <c r="AD209" i="37"/>
  <c r="AC209" i="37"/>
  <c r="AA209" i="37"/>
  <c r="AB209" i="37" s="1"/>
  <c r="X209" i="37"/>
  <c r="Y209" i="37" s="1"/>
  <c r="W209" i="37"/>
  <c r="S209" i="37"/>
  <c r="T209" i="37" s="1"/>
  <c r="R209" i="37"/>
  <c r="Q209" i="37"/>
  <c r="Q232" i="37" s="1"/>
  <c r="P205" i="37"/>
  <c r="Y198" i="37"/>
  <c r="X198" i="37"/>
  <c r="W198" i="37"/>
  <c r="Y197" i="37"/>
  <c r="X197" i="37"/>
  <c r="W197" i="37"/>
  <c r="Y196" i="37"/>
  <c r="W196" i="37"/>
  <c r="V196" i="37"/>
  <c r="Y195" i="37"/>
  <c r="V195" i="37"/>
  <c r="W195" i="37" s="1"/>
  <c r="Q195" i="37"/>
  <c r="Y194" i="37"/>
  <c r="W194" i="37"/>
  <c r="Q191" i="37"/>
  <c r="Q189" i="37"/>
  <c r="Q187" i="37"/>
  <c r="Q185" i="37"/>
  <c r="Q183" i="37"/>
  <c r="AA183" i="37" s="1"/>
  <c r="V182" i="37"/>
  <c r="V183" i="37" s="1"/>
  <c r="S182" i="37"/>
  <c r="T182" i="37" s="1"/>
  <c r="R182" i="37"/>
  <c r="Q182" i="37"/>
  <c r="Q181" i="37"/>
  <c r="Q180" i="37"/>
  <c r="S180" i="37" s="1"/>
  <c r="T180" i="37" s="1"/>
  <c r="S179" i="37"/>
  <c r="T179" i="37" s="1"/>
  <c r="Q179" i="37"/>
  <c r="R179" i="37" s="1"/>
  <c r="V178" i="37"/>
  <c r="S178" i="37"/>
  <c r="T178" i="37" s="1"/>
  <c r="R178" i="37"/>
  <c r="Q178" i="37"/>
  <c r="V177" i="37"/>
  <c r="Q177" i="37"/>
  <c r="R177" i="37" s="1"/>
  <c r="X176" i="37"/>
  <c r="Y176" i="37" s="1"/>
  <c r="V176" i="37"/>
  <c r="W176" i="37" s="1"/>
  <c r="S176" i="37"/>
  <c r="T176" i="37" s="1"/>
  <c r="Q176" i="37"/>
  <c r="AA176" i="37" s="1"/>
  <c r="AA175" i="37"/>
  <c r="AB175" i="37" s="1"/>
  <c r="X175" i="37"/>
  <c r="Y175" i="37" s="1"/>
  <c r="W175" i="37"/>
  <c r="T175" i="37"/>
  <c r="R175" i="37"/>
  <c r="Q175" i="37"/>
  <c r="S175" i="37" s="1"/>
  <c r="P171" i="37"/>
  <c r="X164" i="37"/>
  <c r="Y164" i="37" s="1"/>
  <c r="W164" i="37"/>
  <c r="X163" i="37"/>
  <c r="Y163" i="37" s="1"/>
  <c r="W163" i="37"/>
  <c r="Y162" i="37"/>
  <c r="Q162" i="37"/>
  <c r="Y161" i="37"/>
  <c r="W161" i="37"/>
  <c r="V161" i="37"/>
  <c r="V162" i="37" s="1"/>
  <c r="W162" i="37" s="1"/>
  <c r="Y160" i="37"/>
  <c r="W160" i="37"/>
  <c r="Y148" i="37"/>
  <c r="X148" i="37"/>
  <c r="W148" i="37"/>
  <c r="V148" i="37"/>
  <c r="V149" i="37" s="1"/>
  <c r="Q148" i="37"/>
  <c r="Q161" i="37" s="1"/>
  <c r="Y142" i="37"/>
  <c r="X142" i="37"/>
  <c r="W142" i="37"/>
  <c r="V142" i="37"/>
  <c r="V143" i="37" s="1"/>
  <c r="Y141" i="37"/>
  <c r="X141" i="37"/>
  <c r="W141" i="37"/>
  <c r="S141" i="37"/>
  <c r="T141" i="37" s="1"/>
  <c r="Q141" i="37"/>
  <c r="P137" i="37"/>
  <c r="Y130" i="37"/>
  <c r="X130" i="37"/>
  <c r="W130" i="37"/>
  <c r="X129" i="37"/>
  <c r="Y129" i="37" s="1"/>
  <c r="W129" i="37"/>
  <c r="Y128" i="37"/>
  <c r="V128" i="37"/>
  <c r="W128" i="37" s="1"/>
  <c r="Y127" i="37"/>
  <c r="W127" i="37"/>
  <c r="V127" i="37"/>
  <c r="Y126" i="37"/>
  <c r="W126" i="37"/>
  <c r="R118" i="37"/>
  <c r="Q118" i="37"/>
  <c r="S118" i="37" s="1"/>
  <c r="T118" i="37" s="1"/>
  <c r="R117" i="37"/>
  <c r="Q117" i="37"/>
  <c r="T116" i="37"/>
  <c r="Q116" i="37"/>
  <c r="S116" i="37" s="1"/>
  <c r="Q114" i="37"/>
  <c r="Q128" i="37" s="1"/>
  <c r="Q113" i="37"/>
  <c r="Q111" i="37"/>
  <c r="Q109" i="37"/>
  <c r="V108" i="37"/>
  <c r="AA107" i="37"/>
  <c r="X107" i="37"/>
  <c r="Y107" i="37" s="1"/>
  <c r="W107" i="37"/>
  <c r="S107" i="37"/>
  <c r="T107" i="37" s="1"/>
  <c r="R107" i="37"/>
  <c r="Q107" i="37"/>
  <c r="P103" i="37"/>
  <c r="X96" i="37"/>
  <c r="Y96" i="37" s="1"/>
  <c r="W96" i="37"/>
  <c r="T96" i="37"/>
  <c r="S96" i="37"/>
  <c r="R96" i="37"/>
  <c r="Q96" i="37"/>
  <c r="AA96" i="37" s="1"/>
  <c r="Y95" i="37"/>
  <c r="X95" i="37"/>
  <c r="W95" i="37"/>
  <c r="Q95" i="37"/>
  <c r="S95" i="37" s="1"/>
  <c r="T95" i="37" s="1"/>
  <c r="Y94" i="37"/>
  <c r="R94" i="37"/>
  <c r="Q94" i="37"/>
  <c r="S94" i="37" s="1"/>
  <c r="T94" i="37" s="1"/>
  <c r="Y93" i="37"/>
  <c r="V93" i="37"/>
  <c r="S93" i="37"/>
  <c r="T93" i="37" s="1"/>
  <c r="Q93" i="37"/>
  <c r="R93" i="37" s="1"/>
  <c r="AA92" i="37"/>
  <c r="Y92" i="37"/>
  <c r="W92" i="37"/>
  <c r="Q92" i="37"/>
  <c r="S92" i="37" s="1"/>
  <c r="T92" i="37" s="1"/>
  <c r="S91" i="37"/>
  <c r="T91" i="37" s="1"/>
  <c r="Q91" i="37"/>
  <c r="Q90" i="37"/>
  <c r="S90" i="37" s="1"/>
  <c r="T90" i="37" s="1"/>
  <c r="S89" i="37"/>
  <c r="T89" i="37" s="1"/>
  <c r="Q89" i="37"/>
  <c r="Q88" i="37"/>
  <c r="S88" i="37" s="1"/>
  <c r="T88" i="37" s="1"/>
  <c r="S87" i="37"/>
  <c r="T87" i="37" s="1"/>
  <c r="Q87" i="37"/>
  <c r="Q86" i="37"/>
  <c r="S86" i="37" s="1"/>
  <c r="T86" i="37" s="1"/>
  <c r="S85" i="37"/>
  <c r="T85" i="37" s="1"/>
  <c r="Q85" i="37"/>
  <c r="G85" i="37"/>
  <c r="F85" i="37"/>
  <c r="E85" i="37"/>
  <c r="D85" i="37"/>
  <c r="C85" i="37"/>
  <c r="B85" i="37"/>
  <c r="H85" i="37" s="1"/>
  <c r="A85" i="37"/>
  <c r="Q84" i="37"/>
  <c r="S84" i="37" s="1"/>
  <c r="T84" i="37" s="1"/>
  <c r="G84" i="37"/>
  <c r="F84" i="37"/>
  <c r="E84" i="37"/>
  <c r="D84" i="37"/>
  <c r="C84" i="37"/>
  <c r="B84" i="37"/>
  <c r="H84" i="37" s="1"/>
  <c r="A84" i="37"/>
  <c r="S83" i="37"/>
  <c r="T83" i="37" s="1"/>
  <c r="Q83" i="37"/>
  <c r="G83" i="37"/>
  <c r="F83" i="37"/>
  <c r="E83" i="37"/>
  <c r="D83" i="37"/>
  <c r="C83" i="37"/>
  <c r="B83" i="37"/>
  <c r="H83" i="37" s="1"/>
  <c r="A83" i="37"/>
  <c r="Q82" i="37"/>
  <c r="S82" i="37" s="1"/>
  <c r="T82" i="37" s="1"/>
  <c r="G82" i="37"/>
  <c r="F82" i="37"/>
  <c r="E82" i="37"/>
  <c r="D82" i="37"/>
  <c r="C82" i="37"/>
  <c r="B82" i="37"/>
  <c r="H82" i="37" s="1"/>
  <c r="A82" i="37"/>
  <c r="S81" i="37"/>
  <c r="T81" i="37" s="1"/>
  <c r="Q81" i="37"/>
  <c r="G81" i="37"/>
  <c r="F81" i="37"/>
  <c r="E81" i="37"/>
  <c r="D81" i="37"/>
  <c r="C81" i="37"/>
  <c r="B81" i="37"/>
  <c r="H81" i="37" s="1"/>
  <c r="A81" i="37"/>
  <c r="Q80" i="37"/>
  <c r="S80" i="37" s="1"/>
  <c r="T80" i="37" s="1"/>
  <c r="G80" i="37"/>
  <c r="F80" i="37"/>
  <c r="E80" i="37"/>
  <c r="D80" i="37"/>
  <c r="A80" i="37"/>
  <c r="S79" i="37"/>
  <c r="T79" i="37" s="1"/>
  <c r="Q79" i="37"/>
  <c r="A79" i="37"/>
  <c r="A11" i="26" s="1"/>
  <c r="Q78" i="37"/>
  <c r="S78" i="37" s="1"/>
  <c r="T78" i="37" s="1"/>
  <c r="S77" i="37"/>
  <c r="T77" i="37" s="1"/>
  <c r="Q77" i="37"/>
  <c r="Q76" i="37"/>
  <c r="S76" i="37" s="1"/>
  <c r="T76" i="37" s="1"/>
  <c r="S75" i="37"/>
  <c r="T75" i="37" s="1"/>
  <c r="Q75" i="37"/>
  <c r="X74" i="37"/>
  <c r="Y74" i="37" s="1"/>
  <c r="V74" i="37"/>
  <c r="V75" i="37" s="1"/>
  <c r="Q74" i="37"/>
  <c r="S74" i="37" s="1"/>
  <c r="T74" i="37" s="1"/>
  <c r="AC73" i="37"/>
  <c r="AD73" i="37" s="1"/>
  <c r="AA73" i="37"/>
  <c r="AB73" i="37" s="1"/>
  <c r="X73" i="37"/>
  <c r="Y73" i="37" s="1"/>
  <c r="W73" i="37"/>
  <c r="T73" i="37"/>
  <c r="S73" i="37"/>
  <c r="R73" i="37"/>
  <c r="Q73" i="37"/>
  <c r="A73" i="37"/>
  <c r="A72" i="37"/>
  <c r="A71" i="37"/>
  <c r="A70" i="37"/>
  <c r="P69" i="37"/>
  <c r="A69" i="37"/>
  <c r="A68" i="37"/>
  <c r="A67" i="37"/>
  <c r="A66" i="37"/>
  <c r="A65" i="37"/>
  <c r="A64" i="37"/>
  <c r="A63" i="37"/>
  <c r="A62" i="37"/>
  <c r="A61" i="37"/>
  <c r="A60" i="37"/>
  <c r="C58" i="37"/>
  <c r="B58" i="37"/>
  <c r="E53" i="37"/>
  <c r="D53" i="37"/>
  <c r="C53" i="37"/>
  <c r="E52" i="37"/>
  <c r="D52" i="37"/>
  <c r="C52" i="37"/>
  <c r="E51" i="37"/>
  <c r="D51" i="37"/>
  <c r="C51" i="37"/>
  <c r="E50" i="37"/>
  <c r="D50" i="37"/>
  <c r="C50" i="37"/>
  <c r="E49" i="37"/>
  <c r="D49" i="37"/>
  <c r="C49" i="37"/>
  <c r="E48" i="37"/>
  <c r="D48" i="37"/>
  <c r="C48" i="37"/>
  <c r="E47" i="37"/>
  <c r="E46" i="37"/>
  <c r="D46" i="37"/>
  <c r="C46" i="37"/>
  <c r="E45" i="37"/>
  <c r="D45" i="37"/>
  <c r="C45" i="37"/>
  <c r="E44" i="37"/>
  <c r="D44" i="37"/>
  <c r="C44" i="37"/>
  <c r="E43" i="37"/>
  <c r="D43" i="37"/>
  <c r="C43" i="37"/>
  <c r="E42" i="37"/>
  <c r="D42" i="37"/>
  <c r="C42" i="37"/>
  <c r="E41" i="37"/>
  <c r="D41" i="37"/>
  <c r="C41" i="37"/>
  <c r="E40" i="37"/>
  <c r="M6" i="37" s="1"/>
  <c r="M23" i="37" s="1"/>
  <c r="D40" i="37"/>
  <c r="C40" i="37"/>
  <c r="N36" i="37"/>
  <c r="L36" i="37"/>
  <c r="L35" i="37"/>
  <c r="R34" i="37"/>
  <c r="L34" i="37"/>
  <c r="L33" i="37"/>
  <c r="L32" i="37"/>
  <c r="L31" i="37"/>
  <c r="A31" i="37"/>
  <c r="L30" i="37"/>
  <c r="A30" i="37"/>
  <c r="R29" i="37"/>
  <c r="P29" i="37"/>
  <c r="L29" i="37"/>
  <c r="A29" i="37"/>
  <c r="L28" i="37"/>
  <c r="A28" i="37"/>
  <c r="L27" i="37"/>
  <c r="R26" i="37"/>
  <c r="L26" i="37"/>
  <c r="N25" i="37"/>
  <c r="L25" i="37"/>
  <c r="L24" i="37"/>
  <c r="L23" i="37"/>
  <c r="S19" i="37"/>
  <c r="S36" i="37" s="1"/>
  <c r="R19" i="37"/>
  <c r="R36" i="37" s="1"/>
  <c r="Q19" i="37"/>
  <c r="Q36" i="37" s="1"/>
  <c r="P19" i="37"/>
  <c r="P36" i="37" s="1"/>
  <c r="O19" i="37"/>
  <c r="O36" i="37" s="1"/>
  <c r="N19" i="37"/>
  <c r="M19" i="37"/>
  <c r="M36" i="37" s="1"/>
  <c r="L19" i="37"/>
  <c r="S18" i="37"/>
  <c r="S35" i="37" s="1"/>
  <c r="R18" i="37"/>
  <c r="R35" i="37" s="1"/>
  <c r="Q18" i="37"/>
  <c r="Q35" i="37" s="1"/>
  <c r="P18" i="37"/>
  <c r="P35" i="37" s="1"/>
  <c r="O18" i="37"/>
  <c r="O35" i="37" s="1"/>
  <c r="N18" i="37"/>
  <c r="N35" i="37" s="1"/>
  <c r="M18" i="37"/>
  <c r="M35" i="37" s="1"/>
  <c r="B72" i="37" s="1"/>
  <c r="L18" i="37"/>
  <c r="F18" i="37"/>
  <c r="E18" i="37"/>
  <c r="AB17" i="37"/>
  <c r="S17" i="37"/>
  <c r="S34" i="37" s="1"/>
  <c r="R17" i="37"/>
  <c r="Q17" i="37"/>
  <c r="Q34" i="37" s="1"/>
  <c r="P17" i="37"/>
  <c r="P34" i="37" s="1"/>
  <c r="O17" i="37"/>
  <c r="O34" i="37" s="1"/>
  <c r="N17" i="37"/>
  <c r="N34" i="37" s="1"/>
  <c r="C71" i="37" s="1"/>
  <c r="M17" i="37"/>
  <c r="M34" i="37" s="1"/>
  <c r="L17" i="37"/>
  <c r="F17" i="37"/>
  <c r="E17" i="37"/>
  <c r="S16" i="37"/>
  <c r="S33" i="37" s="1"/>
  <c r="R16" i="37"/>
  <c r="R33" i="37" s="1"/>
  <c r="Q16" i="37"/>
  <c r="Q33" i="37" s="1"/>
  <c r="P16" i="37"/>
  <c r="P33" i="37" s="1"/>
  <c r="O16" i="37"/>
  <c r="O33" i="37" s="1"/>
  <c r="N16" i="37"/>
  <c r="N33" i="37" s="1"/>
  <c r="M16" i="37"/>
  <c r="M33" i="37" s="1"/>
  <c r="L16" i="37"/>
  <c r="AB15" i="37"/>
  <c r="S15" i="37"/>
  <c r="S32" i="37" s="1"/>
  <c r="R15" i="37"/>
  <c r="R32" i="37" s="1"/>
  <c r="Q15" i="37"/>
  <c r="Q32" i="37" s="1"/>
  <c r="P15" i="37"/>
  <c r="P32" i="37" s="1"/>
  <c r="O15" i="37"/>
  <c r="O32" i="37" s="1"/>
  <c r="N15" i="37"/>
  <c r="N32" i="37" s="1"/>
  <c r="M15" i="37"/>
  <c r="M32" i="37" s="1"/>
  <c r="L15" i="37"/>
  <c r="AB14" i="37"/>
  <c r="S14" i="37"/>
  <c r="S31" i="37" s="1"/>
  <c r="R14" i="37"/>
  <c r="R31" i="37" s="1"/>
  <c r="Q14" i="37"/>
  <c r="Q31" i="37" s="1"/>
  <c r="P14" i="37"/>
  <c r="P31" i="37" s="1"/>
  <c r="O14" i="37"/>
  <c r="O31" i="37" s="1"/>
  <c r="N14" i="37"/>
  <c r="N31" i="37" s="1"/>
  <c r="M14" i="37"/>
  <c r="M31" i="37" s="1"/>
  <c r="L14" i="37"/>
  <c r="AB13" i="37"/>
  <c r="S13" i="37"/>
  <c r="S30" i="37" s="1"/>
  <c r="R13" i="37"/>
  <c r="R30" i="37" s="1"/>
  <c r="Q13" i="37"/>
  <c r="Q30" i="37" s="1"/>
  <c r="P13" i="37"/>
  <c r="P30" i="37" s="1"/>
  <c r="O13" i="37"/>
  <c r="O30" i="37" s="1"/>
  <c r="N13" i="37"/>
  <c r="N30" i="37" s="1"/>
  <c r="M13" i="37"/>
  <c r="M30" i="37" s="1"/>
  <c r="B67" i="37" s="1"/>
  <c r="L13" i="37"/>
  <c r="AB12" i="37"/>
  <c r="S12" i="37"/>
  <c r="S29" i="37" s="1"/>
  <c r="R12" i="37"/>
  <c r="Q12" i="37"/>
  <c r="Q29" i="37" s="1"/>
  <c r="P12" i="37"/>
  <c r="O12" i="37"/>
  <c r="O29" i="37" s="1"/>
  <c r="N12" i="37"/>
  <c r="N29" i="37" s="1"/>
  <c r="C66" i="37" s="1"/>
  <c r="M12" i="37"/>
  <c r="M29" i="37" s="1"/>
  <c r="L12" i="37"/>
  <c r="AB11" i="37"/>
  <c r="S11" i="37"/>
  <c r="S28" i="37" s="1"/>
  <c r="R11" i="37"/>
  <c r="R28" i="37" s="1"/>
  <c r="Q11" i="37"/>
  <c r="Q28" i="37" s="1"/>
  <c r="P11" i="37"/>
  <c r="P28" i="37" s="1"/>
  <c r="O11" i="37"/>
  <c r="O28" i="37" s="1"/>
  <c r="N11" i="37"/>
  <c r="N28" i="37" s="1"/>
  <c r="M11" i="37"/>
  <c r="M28" i="37" s="1"/>
  <c r="B65" i="37" s="1"/>
  <c r="L11" i="37"/>
  <c r="AB10" i="37"/>
  <c r="S10" i="37"/>
  <c r="S27" i="37" s="1"/>
  <c r="R10" i="37"/>
  <c r="R27" i="37" s="1"/>
  <c r="Q10" i="37"/>
  <c r="Q27" i="37" s="1"/>
  <c r="P10" i="37"/>
  <c r="P27" i="37" s="1"/>
  <c r="O10" i="37"/>
  <c r="O27" i="37" s="1"/>
  <c r="N10" i="37"/>
  <c r="N27" i="37" s="1"/>
  <c r="M10" i="37"/>
  <c r="M27" i="37" s="1"/>
  <c r="L10" i="37"/>
  <c r="AB9" i="37"/>
  <c r="S9" i="37"/>
  <c r="S26" i="37" s="1"/>
  <c r="R9" i="37"/>
  <c r="Q9" i="37"/>
  <c r="Q26" i="37" s="1"/>
  <c r="P9" i="37"/>
  <c r="P26" i="37" s="1"/>
  <c r="O9" i="37"/>
  <c r="O26" i="37" s="1"/>
  <c r="N9" i="37"/>
  <c r="N26" i="37" s="1"/>
  <c r="M9" i="37"/>
  <c r="M26" i="37" s="1"/>
  <c r="L9" i="37"/>
  <c r="S8" i="37"/>
  <c r="S25" i="37" s="1"/>
  <c r="R8" i="37"/>
  <c r="R25" i="37" s="1"/>
  <c r="Q8" i="37"/>
  <c r="Q25" i="37" s="1"/>
  <c r="P8" i="37"/>
  <c r="P25" i="37" s="1"/>
  <c r="O8" i="37"/>
  <c r="O25" i="37" s="1"/>
  <c r="N8" i="37"/>
  <c r="M8" i="37"/>
  <c r="M25" i="37" s="1"/>
  <c r="L8" i="37"/>
  <c r="S7" i="37"/>
  <c r="S24" i="37" s="1"/>
  <c r="R7" i="37"/>
  <c r="R24" i="37" s="1"/>
  <c r="Q7" i="37"/>
  <c r="Q24" i="37" s="1"/>
  <c r="P7" i="37"/>
  <c r="P24" i="37" s="1"/>
  <c r="O7" i="37"/>
  <c r="O24" i="37" s="1"/>
  <c r="N7" i="37"/>
  <c r="N24" i="37" s="1"/>
  <c r="M7" i="37"/>
  <c r="M24" i="37" s="1"/>
  <c r="L7" i="37"/>
  <c r="P6" i="37"/>
  <c r="P23" i="37" s="1"/>
  <c r="L6" i="37"/>
  <c r="Y300" i="36"/>
  <c r="X300" i="36"/>
  <c r="W300" i="36"/>
  <c r="Y299" i="36"/>
  <c r="X299" i="36"/>
  <c r="W299" i="36"/>
  <c r="Y298" i="36"/>
  <c r="R298" i="36"/>
  <c r="Q298" i="36"/>
  <c r="Y297" i="36"/>
  <c r="V297" i="36"/>
  <c r="W297" i="36" s="1"/>
  <c r="Q297" i="36"/>
  <c r="Y296" i="36"/>
  <c r="W296" i="36"/>
  <c r="X285" i="36"/>
  <c r="Y285" i="36" s="1"/>
  <c r="W285" i="36"/>
  <c r="X284" i="36"/>
  <c r="Y284" i="36" s="1"/>
  <c r="W284" i="36"/>
  <c r="V284" i="36"/>
  <c r="V285" i="36" s="1"/>
  <c r="V286" i="36" s="1"/>
  <c r="S284" i="36"/>
  <c r="T284" i="36" s="1"/>
  <c r="R284" i="36"/>
  <c r="Q284" i="36"/>
  <c r="Q295" i="36" s="1"/>
  <c r="S295" i="36" s="1"/>
  <c r="T295" i="36" s="1"/>
  <c r="S283" i="36"/>
  <c r="T283" i="36" s="1"/>
  <c r="X278" i="36"/>
  <c r="Y278" i="36" s="1"/>
  <c r="W278" i="36"/>
  <c r="V278" i="36"/>
  <c r="V279" i="36" s="1"/>
  <c r="V280" i="36" s="1"/>
  <c r="X277" i="36"/>
  <c r="Y277" i="36" s="1"/>
  <c r="W277" i="36"/>
  <c r="R277" i="36"/>
  <c r="Q277" i="36"/>
  <c r="Q283" i="36" s="1"/>
  <c r="P273" i="36"/>
  <c r="X266" i="36"/>
  <c r="Y266" i="36" s="1"/>
  <c r="W266" i="36"/>
  <c r="Q266" i="36"/>
  <c r="AA265" i="36"/>
  <c r="AC265" i="36" s="1"/>
  <c r="AD265" i="36" s="1"/>
  <c r="X265" i="36"/>
  <c r="Y265" i="36" s="1"/>
  <c r="W265" i="36"/>
  <c r="Q265" i="36"/>
  <c r="Y264" i="36"/>
  <c r="V264" i="36"/>
  <c r="W264" i="36" s="1"/>
  <c r="Y263" i="36"/>
  <c r="W263" i="36"/>
  <c r="V263" i="36"/>
  <c r="Y262" i="36"/>
  <c r="W262" i="36"/>
  <c r="Q261" i="36"/>
  <c r="Q260" i="36"/>
  <c r="Q259" i="36"/>
  <c r="Q257" i="36"/>
  <c r="Q256" i="36"/>
  <c r="Q255" i="36"/>
  <c r="Q253" i="36"/>
  <c r="Q252" i="36"/>
  <c r="Q251" i="36"/>
  <c r="AA250" i="36"/>
  <c r="V250" i="36"/>
  <c r="V251" i="36" s="1"/>
  <c r="Q250" i="36"/>
  <c r="Q249" i="36"/>
  <c r="Q248" i="36"/>
  <c r="Q247" i="36"/>
  <c r="Q246" i="36"/>
  <c r="Q245" i="36"/>
  <c r="V244" i="36"/>
  <c r="Q244" i="36"/>
  <c r="AA243" i="36"/>
  <c r="Y243" i="36"/>
  <c r="X243" i="36"/>
  <c r="W243" i="36"/>
  <c r="S243" i="36"/>
  <c r="T243" i="36" s="1"/>
  <c r="Q243" i="36"/>
  <c r="R243" i="36" s="1"/>
  <c r="P239" i="36"/>
  <c r="Y232" i="36"/>
  <c r="X232" i="36"/>
  <c r="W232" i="36"/>
  <c r="X231" i="36"/>
  <c r="Y231" i="36" s="1"/>
  <c r="W231" i="36"/>
  <c r="Y230" i="36"/>
  <c r="W230" i="36"/>
  <c r="V230" i="36"/>
  <c r="Y229" i="36"/>
  <c r="V229" i="36"/>
  <c r="W229" i="36" s="1"/>
  <c r="Y228" i="36"/>
  <c r="W228" i="36"/>
  <c r="X218" i="36"/>
  <c r="Y218" i="36" s="1"/>
  <c r="W218" i="36"/>
  <c r="Y217" i="36"/>
  <c r="X217" i="36"/>
  <c r="W217" i="36"/>
  <c r="V217" i="36"/>
  <c r="V218" i="36" s="1"/>
  <c r="V219" i="36" s="1"/>
  <c r="X216" i="36"/>
  <c r="Y216" i="36" s="1"/>
  <c r="W216" i="36"/>
  <c r="V216" i="36"/>
  <c r="R216" i="36"/>
  <c r="Q216" i="36"/>
  <c r="X212" i="36"/>
  <c r="Y212" i="36" s="1"/>
  <c r="Y211" i="36"/>
  <c r="X211" i="36"/>
  <c r="V211" i="36"/>
  <c r="V212" i="36" s="1"/>
  <c r="V213" i="36" s="1"/>
  <c r="W213" i="36" s="1"/>
  <c r="X210" i="36"/>
  <c r="Y210" i="36" s="1"/>
  <c r="W210" i="36"/>
  <c r="V210" i="36"/>
  <c r="Y209" i="36"/>
  <c r="X209" i="36"/>
  <c r="W209" i="36"/>
  <c r="Q209" i="36"/>
  <c r="Q210" i="36" s="1"/>
  <c r="P205" i="36"/>
  <c r="X198" i="36"/>
  <c r="Y198" i="36" s="1"/>
  <c r="W198" i="36"/>
  <c r="X197" i="36"/>
  <c r="Y197" i="36" s="1"/>
  <c r="W197" i="36"/>
  <c r="Y196" i="36"/>
  <c r="Y195" i="36"/>
  <c r="W195" i="36"/>
  <c r="V195" i="36"/>
  <c r="V196" i="36" s="1"/>
  <c r="W196" i="36" s="1"/>
  <c r="Y194" i="36"/>
  <c r="W194" i="36"/>
  <c r="V184" i="36"/>
  <c r="V183" i="36"/>
  <c r="W183" i="36" s="1"/>
  <c r="X182" i="36"/>
  <c r="Y182" i="36" s="1"/>
  <c r="V182" i="36"/>
  <c r="W182" i="36" s="1"/>
  <c r="Q182" i="36"/>
  <c r="W176" i="36"/>
  <c r="V176" i="36"/>
  <c r="V177" i="36" s="1"/>
  <c r="X175" i="36"/>
  <c r="Y175" i="36" s="1"/>
  <c r="W175" i="36"/>
  <c r="Q175" i="36"/>
  <c r="Q198" i="36" s="1"/>
  <c r="P171" i="36"/>
  <c r="Y164" i="36"/>
  <c r="X164" i="36"/>
  <c r="W164" i="36"/>
  <c r="X163" i="36"/>
  <c r="Y163" i="36" s="1"/>
  <c r="W163" i="36"/>
  <c r="Y162" i="36"/>
  <c r="Q162" i="36"/>
  <c r="Y161" i="36"/>
  <c r="W161" i="36"/>
  <c r="V161" i="36"/>
  <c r="V162" i="36" s="1"/>
  <c r="W162" i="36" s="1"/>
  <c r="Y160" i="36"/>
  <c r="W160" i="36"/>
  <c r="S159" i="36"/>
  <c r="T159" i="36" s="1"/>
  <c r="Q159" i="36"/>
  <c r="Q157" i="36"/>
  <c r="S157" i="36" s="1"/>
  <c r="T157" i="36" s="1"/>
  <c r="X156" i="36"/>
  <c r="Y156" i="36" s="1"/>
  <c r="V156" i="36"/>
  <c r="V157" i="36" s="1"/>
  <c r="V158" i="36" s="1"/>
  <c r="S155" i="36"/>
  <c r="T155" i="36" s="1"/>
  <c r="Q155" i="36"/>
  <c r="AA155" i="36" s="1"/>
  <c r="V154" i="36"/>
  <c r="V155" i="36" s="1"/>
  <c r="S153" i="36"/>
  <c r="T153" i="36" s="1"/>
  <c r="R153" i="36"/>
  <c r="Q153" i="36"/>
  <c r="AA153" i="36" s="1"/>
  <c r="V152" i="36"/>
  <c r="V153" i="36" s="1"/>
  <c r="X153" i="36" s="1"/>
  <c r="Y153" i="36" s="1"/>
  <c r="Q151" i="36"/>
  <c r="Y150" i="36"/>
  <c r="X150" i="36"/>
  <c r="V150" i="36"/>
  <c r="V151" i="36" s="1"/>
  <c r="X151" i="36" s="1"/>
  <c r="Y151" i="36" s="1"/>
  <c r="AC149" i="36"/>
  <c r="AD149" i="36" s="1"/>
  <c r="AA149" i="36"/>
  <c r="AB149" i="36" s="1"/>
  <c r="W149" i="36"/>
  <c r="Q149" i="36"/>
  <c r="S149" i="36" s="1"/>
  <c r="T149" i="36" s="1"/>
  <c r="X148" i="36"/>
  <c r="Y148" i="36" s="1"/>
  <c r="W148" i="36"/>
  <c r="V148" i="36"/>
  <c r="V149" i="36" s="1"/>
  <c r="X149" i="36" s="1"/>
  <c r="Y149" i="36" s="1"/>
  <c r="S148" i="36"/>
  <c r="T148" i="36" s="1"/>
  <c r="R148" i="36"/>
  <c r="Q148" i="36"/>
  <c r="Q161" i="36" s="1"/>
  <c r="Q147" i="36"/>
  <c r="AB145" i="36"/>
  <c r="AA145" i="36"/>
  <c r="AC145" i="36" s="1"/>
  <c r="AD145" i="36" s="1"/>
  <c r="S145" i="36"/>
  <c r="T145" i="36" s="1"/>
  <c r="R145" i="36"/>
  <c r="Q145" i="36"/>
  <c r="V144" i="36"/>
  <c r="V145" i="36" s="1"/>
  <c r="X145" i="36" s="1"/>
  <c r="Y145" i="36" s="1"/>
  <c r="W143" i="36"/>
  <c r="R143" i="36"/>
  <c r="Q143" i="36"/>
  <c r="AA143" i="36" s="1"/>
  <c r="X142" i="36"/>
  <c r="Y142" i="36" s="1"/>
  <c r="W142" i="36"/>
  <c r="V142" i="36"/>
  <c r="V143" i="36" s="1"/>
  <c r="X143" i="36" s="1"/>
  <c r="Y143" i="36" s="1"/>
  <c r="AA141" i="36"/>
  <c r="AC141" i="36" s="1"/>
  <c r="AD141" i="36" s="1"/>
  <c r="X141" i="36"/>
  <c r="Y141" i="36" s="1"/>
  <c r="W141" i="36"/>
  <c r="S141" i="36"/>
  <c r="T141" i="36" s="1"/>
  <c r="R141" i="36"/>
  <c r="Q141" i="36"/>
  <c r="P137" i="36"/>
  <c r="X130" i="36"/>
  <c r="Y130" i="36" s="1"/>
  <c r="W130" i="36"/>
  <c r="X129" i="36"/>
  <c r="Y129" i="36" s="1"/>
  <c r="W129" i="36"/>
  <c r="S129" i="36"/>
  <c r="T129" i="36" s="1"/>
  <c r="Q129" i="36"/>
  <c r="AA129" i="36" s="1"/>
  <c r="Y128" i="36"/>
  <c r="W128" i="36"/>
  <c r="V128" i="36"/>
  <c r="Y127" i="36"/>
  <c r="W127" i="36"/>
  <c r="V127" i="36"/>
  <c r="Q127" i="36"/>
  <c r="Y126" i="36"/>
  <c r="W126" i="36"/>
  <c r="S114" i="36"/>
  <c r="T114" i="36" s="1"/>
  <c r="Q114" i="36"/>
  <c r="Q126" i="36" s="1"/>
  <c r="S126" i="36" s="1"/>
  <c r="T126" i="36" s="1"/>
  <c r="Q112" i="36"/>
  <c r="R112" i="36" s="1"/>
  <c r="Q111" i="36"/>
  <c r="S111" i="36" s="1"/>
  <c r="T111" i="36" s="1"/>
  <c r="Q110" i="36"/>
  <c r="R110" i="36" s="1"/>
  <c r="V109" i="36"/>
  <c r="T109" i="36"/>
  <c r="Q109" i="36"/>
  <c r="S109" i="36" s="1"/>
  <c r="Y108" i="36"/>
  <c r="V108" i="36"/>
  <c r="X108" i="36" s="1"/>
  <c r="Q108" i="36"/>
  <c r="R108" i="36" s="1"/>
  <c r="AD107" i="36"/>
  <c r="AA107" i="36"/>
  <c r="AC107" i="36" s="1"/>
  <c r="X107" i="36"/>
  <c r="Y107" i="36" s="1"/>
  <c r="W107" i="36"/>
  <c r="T107" i="36"/>
  <c r="S107" i="36"/>
  <c r="Q107" i="36"/>
  <c r="R107" i="36" s="1"/>
  <c r="P103" i="36"/>
  <c r="AA96" i="36"/>
  <c r="AB96" i="36" s="1"/>
  <c r="Y96" i="36"/>
  <c r="X96" i="36"/>
  <c r="W96" i="36"/>
  <c r="S96" i="36"/>
  <c r="T96" i="36" s="1"/>
  <c r="R96" i="36"/>
  <c r="Q96" i="36"/>
  <c r="AC95" i="36"/>
  <c r="AD95" i="36" s="1"/>
  <c r="AA95" i="36"/>
  <c r="AB95" i="36" s="1"/>
  <c r="X95" i="36"/>
  <c r="Y95" i="36" s="1"/>
  <c r="W95" i="36"/>
  <c r="S95" i="36"/>
  <c r="T95" i="36" s="1"/>
  <c r="R95" i="36"/>
  <c r="Q95" i="36"/>
  <c r="Y94" i="36"/>
  <c r="V94" i="36"/>
  <c r="AA94" i="36" s="1"/>
  <c r="Q94" i="36"/>
  <c r="S94" i="36" s="1"/>
  <c r="T94" i="36" s="1"/>
  <c r="AD93" i="36"/>
  <c r="AA93" i="36"/>
  <c r="AC93" i="36" s="1"/>
  <c r="Y93" i="36"/>
  <c r="V93" i="36"/>
  <c r="W93" i="36" s="1"/>
  <c r="Q93" i="36"/>
  <c r="R93" i="36" s="1"/>
  <c r="AA92" i="36"/>
  <c r="AC92" i="36" s="1"/>
  <c r="AD92" i="36" s="1"/>
  <c r="Y92" i="36"/>
  <c r="W92" i="36"/>
  <c r="S92" i="36"/>
  <c r="T92" i="36" s="1"/>
  <c r="R92" i="36"/>
  <c r="Q92" i="36"/>
  <c r="Q91" i="36"/>
  <c r="S90" i="36"/>
  <c r="T90" i="36" s="1"/>
  <c r="R90" i="36"/>
  <c r="Q90" i="36"/>
  <c r="Q89" i="36"/>
  <c r="S88" i="36"/>
  <c r="T88" i="36" s="1"/>
  <c r="R88" i="36"/>
  <c r="Q88" i="36"/>
  <c r="Q87" i="36"/>
  <c r="S86" i="36"/>
  <c r="T86" i="36" s="1"/>
  <c r="R86" i="36"/>
  <c r="Q86" i="36"/>
  <c r="Q85" i="36"/>
  <c r="G85" i="36"/>
  <c r="F85" i="36"/>
  <c r="E85" i="36"/>
  <c r="D85" i="36"/>
  <c r="C85" i="36"/>
  <c r="B85" i="36"/>
  <c r="H85" i="36" s="1"/>
  <c r="A85" i="36"/>
  <c r="S84" i="36"/>
  <c r="T84" i="36" s="1"/>
  <c r="R84" i="36"/>
  <c r="Q84" i="36"/>
  <c r="G84" i="36"/>
  <c r="F84" i="36"/>
  <c r="E84" i="36"/>
  <c r="D84" i="36"/>
  <c r="C84" i="36"/>
  <c r="B84" i="36"/>
  <c r="H84" i="36" s="1"/>
  <c r="A84" i="36"/>
  <c r="R83" i="36"/>
  <c r="Q83" i="36"/>
  <c r="S83" i="36" s="1"/>
  <c r="T83" i="36" s="1"/>
  <c r="G83" i="36"/>
  <c r="F83" i="36"/>
  <c r="E83" i="36"/>
  <c r="D83" i="36"/>
  <c r="C83" i="36"/>
  <c r="B83" i="36"/>
  <c r="H83" i="36" s="1"/>
  <c r="A83" i="36"/>
  <c r="S82" i="36"/>
  <c r="T82" i="36" s="1"/>
  <c r="R82" i="36"/>
  <c r="Q82" i="36"/>
  <c r="G82" i="36"/>
  <c r="F82" i="36"/>
  <c r="E82" i="36"/>
  <c r="D82" i="36"/>
  <c r="C82" i="36"/>
  <c r="B82" i="36"/>
  <c r="H82" i="36" s="1"/>
  <c r="A82" i="36"/>
  <c r="T81" i="36"/>
  <c r="S81" i="36"/>
  <c r="R81" i="36"/>
  <c r="Q81" i="36"/>
  <c r="G81" i="36"/>
  <c r="F81" i="36"/>
  <c r="E81" i="36"/>
  <c r="D81" i="36"/>
  <c r="C81" i="36"/>
  <c r="B81" i="36"/>
  <c r="H81" i="36" s="1"/>
  <c r="A81" i="36"/>
  <c r="S80" i="36"/>
  <c r="T80" i="36" s="1"/>
  <c r="Q80" i="36"/>
  <c r="R80" i="36" s="1"/>
  <c r="G80" i="36"/>
  <c r="F80" i="36"/>
  <c r="E80" i="36"/>
  <c r="D80" i="36"/>
  <c r="A80" i="36"/>
  <c r="S79" i="36"/>
  <c r="T79" i="36" s="1"/>
  <c r="Q79" i="36"/>
  <c r="A79" i="36"/>
  <c r="S78" i="36"/>
  <c r="T78" i="36" s="1"/>
  <c r="Q78" i="36"/>
  <c r="R78" i="36" s="1"/>
  <c r="S77" i="36"/>
  <c r="T77" i="36" s="1"/>
  <c r="Q77" i="36"/>
  <c r="S76" i="36"/>
  <c r="T76" i="36" s="1"/>
  <c r="Q76" i="36"/>
  <c r="R76" i="36" s="1"/>
  <c r="S75" i="36"/>
  <c r="T75" i="36" s="1"/>
  <c r="Q75" i="36"/>
  <c r="X74" i="36"/>
  <c r="Y74" i="36" s="1"/>
  <c r="V74" i="36"/>
  <c r="V75" i="36" s="1"/>
  <c r="S74" i="36"/>
  <c r="T74" i="36" s="1"/>
  <c r="Q74" i="36"/>
  <c r="R74" i="36" s="1"/>
  <c r="AC73" i="36"/>
  <c r="AD73" i="36" s="1"/>
  <c r="AA73" i="36"/>
  <c r="AB73" i="36" s="1"/>
  <c r="X73" i="36"/>
  <c r="Y73" i="36" s="1"/>
  <c r="W73" i="36"/>
  <c r="T73" i="36"/>
  <c r="S73" i="36"/>
  <c r="R73" i="36"/>
  <c r="Q73" i="36"/>
  <c r="A73" i="36"/>
  <c r="A72" i="36"/>
  <c r="A71" i="36"/>
  <c r="A70" i="36"/>
  <c r="P69" i="36"/>
  <c r="A69" i="36"/>
  <c r="A68" i="36"/>
  <c r="A67" i="36"/>
  <c r="A66" i="36"/>
  <c r="A65" i="36"/>
  <c r="A64" i="36"/>
  <c r="A63" i="36"/>
  <c r="A62" i="36"/>
  <c r="A61" i="36"/>
  <c r="A60" i="36"/>
  <c r="C58" i="36"/>
  <c r="B58" i="36"/>
  <c r="E53" i="36"/>
  <c r="D53" i="36"/>
  <c r="C53" i="36"/>
  <c r="E52" i="36"/>
  <c r="D52" i="36"/>
  <c r="C52" i="36"/>
  <c r="E51" i="36"/>
  <c r="D51" i="36"/>
  <c r="C51" i="36"/>
  <c r="E50" i="36"/>
  <c r="D50" i="36"/>
  <c r="C50" i="36"/>
  <c r="E49" i="36"/>
  <c r="D49" i="36"/>
  <c r="C49" i="36"/>
  <c r="E48" i="36"/>
  <c r="M14" i="36" s="1"/>
  <c r="M31" i="36" s="1"/>
  <c r="D48" i="36"/>
  <c r="C48" i="36"/>
  <c r="E47" i="36"/>
  <c r="E46" i="36"/>
  <c r="D46" i="36"/>
  <c r="C46" i="36"/>
  <c r="E45" i="36"/>
  <c r="D45" i="36"/>
  <c r="C45" i="36"/>
  <c r="E44" i="36"/>
  <c r="D44" i="36"/>
  <c r="C44" i="36"/>
  <c r="E43" i="36"/>
  <c r="D43" i="36"/>
  <c r="C43" i="36"/>
  <c r="E42" i="36"/>
  <c r="R8" i="36" s="1"/>
  <c r="R25" i="36" s="1"/>
  <c r="D42" i="36"/>
  <c r="C42" i="36"/>
  <c r="E41" i="36"/>
  <c r="D41" i="36"/>
  <c r="C41" i="36"/>
  <c r="E40" i="36"/>
  <c r="D40" i="36"/>
  <c r="C40" i="36"/>
  <c r="R36" i="36"/>
  <c r="L36" i="36"/>
  <c r="R35" i="36"/>
  <c r="L35" i="36"/>
  <c r="R34" i="36"/>
  <c r="P34" i="36"/>
  <c r="L34" i="36"/>
  <c r="R33" i="36"/>
  <c r="P33" i="36"/>
  <c r="L33" i="36"/>
  <c r="P32" i="36"/>
  <c r="L32" i="36"/>
  <c r="L31" i="36"/>
  <c r="A31" i="36"/>
  <c r="S30" i="36"/>
  <c r="Q30" i="36"/>
  <c r="L30" i="36"/>
  <c r="A30" i="36"/>
  <c r="R29" i="36"/>
  <c r="L29" i="36"/>
  <c r="A29" i="36"/>
  <c r="S28" i="36"/>
  <c r="O28" i="36"/>
  <c r="L28" i="36"/>
  <c r="A28" i="36"/>
  <c r="P27" i="36"/>
  <c r="L27" i="36"/>
  <c r="P26" i="36"/>
  <c r="L26" i="36"/>
  <c r="L25" i="36"/>
  <c r="P24" i="36"/>
  <c r="L24" i="36"/>
  <c r="P23" i="36"/>
  <c r="L23" i="36"/>
  <c r="S19" i="36"/>
  <c r="S36" i="36" s="1"/>
  <c r="R19" i="36"/>
  <c r="Q19" i="36"/>
  <c r="Q36" i="36" s="1"/>
  <c r="P19" i="36"/>
  <c r="P36" i="36" s="1"/>
  <c r="O19" i="36"/>
  <c r="O36" i="36" s="1"/>
  <c r="N19" i="36"/>
  <c r="N36" i="36" s="1"/>
  <c r="C73" i="36" s="1"/>
  <c r="M19" i="36"/>
  <c r="M36" i="36" s="1"/>
  <c r="L19" i="36"/>
  <c r="S18" i="36"/>
  <c r="S35" i="36" s="1"/>
  <c r="R18" i="36"/>
  <c r="Q18" i="36"/>
  <c r="Q35" i="36" s="1"/>
  <c r="P18" i="36"/>
  <c r="P35" i="36" s="1"/>
  <c r="O18" i="36"/>
  <c r="O35" i="36" s="1"/>
  <c r="N18" i="36"/>
  <c r="N35" i="36" s="1"/>
  <c r="M18" i="36"/>
  <c r="M35" i="36" s="1"/>
  <c r="B72" i="36" s="1"/>
  <c r="L18" i="36"/>
  <c r="F18" i="36"/>
  <c r="E18" i="36"/>
  <c r="AB17" i="36"/>
  <c r="S17" i="36"/>
  <c r="S34" i="36" s="1"/>
  <c r="R17" i="36"/>
  <c r="Q17" i="36"/>
  <c r="Q34" i="36" s="1"/>
  <c r="P17" i="36"/>
  <c r="O17" i="36"/>
  <c r="O34" i="36" s="1"/>
  <c r="N17" i="36"/>
  <c r="N34" i="36" s="1"/>
  <c r="C71" i="36" s="1"/>
  <c r="M17" i="36"/>
  <c r="M34" i="36" s="1"/>
  <c r="L17" i="36"/>
  <c r="F17" i="36"/>
  <c r="E17" i="36"/>
  <c r="S16" i="36"/>
  <c r="S33" i="36" s="1"/>
  <c r="R16" i="36"/>
  <c r="Q16" i="36"/>
  <c r="Q33" i="36" s="1"/>
  <c r="P16" i="36"/>
  <c r="O16" i="36"/>
  <c r="O33" i="36" s="1"/>
  <c r="N16" i="36"/>
  <c r="N33" i="36" s="1"/>
  <c r="M16" i="36"/>
  <c r="M33" i="36" s="1"/>
  <c r="L16" i="36"/>
  <c r="AB15" i="36"/>
  <c r="S15" i="36"/>
  <c r="S32" i="36" s="1"/>
  <c r="R15" i="36"/>
  <c r="R32" i="36" s="1"/>
  <c r="Q15" i="36"/>
  <c r="Q32" i="36" s="1"/>
  <c r="P15" i="36"/>
  <c r="O15" i="36"/>
  <c r="O32" i="36" s="1"/>
  <c r="N15" i="36"/>
  <c r="N32" i="36" s="1"/>
  <c r="M15" i="36"/>
  <c r="M32" i="36" s="1"/>
  <c r="L15" i="36"/>
  <c r="AB14" i="36"/>
  <c r="O14" i="36"/>
  <c r="O31" i="36" s="1"/>
  <c r="L14" i="36"/>
  <c r="AB13" i="36"/>
  <c r="S13" i="36"/>
  <c r="R13" i="36"/>
  <c r="R30" i="36" s="1"/>
  <c r="Q13" i="36"/>
  <c r="P13" i="36"/>
  <c r="P30" i="36" s="1"/>
  <c r="O13" i="36"/>
  <c r="O30" i="36" s="1"/>
  <c r="N13" i="36"/>
  <c r="N30" i="36" s="1"/>
  <c r="M13" i="36"/>
  <c r="M30" i="36" s="1"/>
  <c r="B67" i="36" s="1"/>
  <c r="L13" i="36"/>
  <c r="AB12" i="36"/>
  <c r="S12" i="36"/>
  <c r="S29" i="36" s="1"/>
  <c r="R12" i="36"/>
  <c r="Q12" i="36"/>
  <c r="Q29" i="36" s="1"/>
  <c r="P12" i="36"/>
  <c r="P29" i="36" s="1"/>
  <c r="O12" i="36"/>
  <c r="O29" i="36" s="1"/>
  <c r="N12" i="36"/>
  <c r="N29" i="36" s="1"/>
  <c r="M12" i="36"/>
  <c r="M29" i="36" s="1"/>
  <c r="L12" i="36"/>
  <c r="AB11" i="36"/>
  <c r="S11" i="36"/>
  <c r="R11" i="36"/>
  <c r="R28" i="36" s="1"/>
  <c r="Q11" i="36"/>
  <c r="Q28" i="36" s="1"/>
  <c r="P11" i="36"/>
  <c r="P28" i="36" s="1"/>
  <c r="O11" i="36"/>
  <c r="N11" i="36"/>
  <c r="N28" i="36" s="1"/>
  <c r="M11" i="36"/>
  <c r="M28" i="36" s="1"/>
  <c r="L11" i="36"/>
  <c r="AB10" i="36"/>
  <c r="S10" i="36"/>
  <c r="S27" i="36" s="1"/>
  <c r="R10" i="36"/>
  <c r="R27" i="36" s="1"/>
  <c r="Q10" i="36"/>
  <c r="Q27" i="36" s="1"/>
  <c r="P10" i="36"/>
  <c r="O10" i="36"/>
  <c r="O27" i="36" s="1"/>
  <c r="N10" i="36"/>
  <c r="N27" i="36" s="1"/>
  <c r="M10" i="36"/>
  <c r="M27" i="36" s="1"/>
  <c r="C64" i="36" s="1"/>
  <c r="L10" i="36"/>
  <c r="AB9" i="36"/>
  <c r="S9" i="36"/>
  <c r="S26" i="36" s="1"/>
  <c r="R9" i="36"/>
  <c r="R26" i="36" s="1"/>
  <c r="Q9" i="36"/>
  <c r="Q26" i="36" s="1"/>
  <c r="P9" i="36"/>
  <c r="O9" i="36"/>
  <c r="O26" i="36" s="1"/>
  <c r="N9" i="36"/>
  <c r="N26" i="36" s="1"/>
  <c r="M9" i="36"/>
  <c r="M26" i="36" s="1"/>
  <c r="L9" i="36"/>
  <c r="L8" i="36"/>
  <c r="S7" i="36"/>
  <c r="S24" i="36" s="1"/>
  <c r="R7" i="36"/>
  <c r="R24" i="36" s="1"/>
  <c r="Q7" i="36"/>
  <c r="Q24" i="36" s="1"/>
  <c r="P7" i="36"/>
  <c r="O7" i="36"/>
  <c r="O24" i="36" s="1"/>
  <c r="N7" i="36"/>
  <c r="N24" i="36" s="1"/>
  <c r="M7" i="36"/>
  <c r="M24" i="36" s="1"/>
  <c r="L7" i="36"/>
  <c r="S6" i="36"/>
  <c r="S23" i="36" s="1"/>
  <c r="R6" i="36"/>
  <c r="R23" i="36" s="1"/>
  <c r="Q6" i="36"/>
  <c r="Q23" i="36" s="1"/>
  <c r="P6" i="36"/>
  <c r="O6" i="36"/>
  <c r="O23" i="36" s="1"/>
  <c r="N6" i="36"/>
  <c r="N23" i="36" s="1"/>
  <c r="M6" i="36"/>
  <c r="M23" i="36" s="1"/>
  <c r="L6" i="36"/>
  <c r="X300" i="35"/>
  <c r="Y300" i="35" s="1"/>
  <c r="W300" i="35"/>
  <c r="X299" i="35"/>
  <c r="Y299" i="35" s="1"/>
  <c r="W299" i="35"/>
  <c r="AC298" i="35"/>
  <c r="AD298" i="35" s="1"/>
  <c r="Y298" i="35"/>
  <c r="Q298" i="35"/>
  <c r="AA298" i="35" s="1"/>
  <c r="AB298" i="35" s="1"/>
  <c r="Y297" i="35"/>
  <c r="W297" i="35"/>
  <c r="V297" i="35"/>
  <c r="V298" i="35" s="1"/>
  <c r="W298" i="35" s="1"/>
  <c r="Y296" i="35"/>
  <c r="W296" i="35"/>
  <c r="Q295" i="35"/>
  <c r="T293" i="35"/>
  <c r="S293" i="35"/>
  <c r="Q293" i="35"/>
  <c r="R293" i="35" s="1"/>
  <c r="Q291" i="35"/>
  <c r="T289" i="35"/>
  <c r="S289" i="35"/>
  <c r="Q289" i="35"/>
  <c r="R289" i="35" s="1"/>
  <c r="Q287" i="35"/>
  <c r="T285" i="35"/>
  <c r="S285" i="35"/>
  <c r="Q285" i="35"/>
  <c r="R285" i="35" s="1"/>
  <c r="V284" i="35"/>
  <c r="Q284" i="35"/>
  <c r="Q297" i="35" s="1"/>
  <c r="S283" i="35"/>
  <c r="T283" i="35" s="1"/>
  <c r="R283" i="35"/>
  <c r="Q283" i="35"/>
  <c r="X280" i="35"/>
  <c r="Y280" i="35" s="1"/>
  <c r="W280" i="35"/>
  <c r="V280" i="35"/>
  <c r="V281" i="35" s="1"/>
  <c r="S279" i="35"/>
  <c r="T279" i="35" s="1"/>
  <c r="R279" i="35"/>
  <c r="Q279" i="35"/>
  <c r="AA279" i="35" s="1"/>
  <c r="V278" i="35"/>
  <c r="V279" i="35" s="1"/>
  <c r="AC277" i="35"/>
  <c r="AD277" i="35" s="1"/>
  <c r="AB277" i="35"/>
  <c r="AA277" i="35"/>
  <c r="X277" i="35"/>
  <c r="Y277" i="35" s="1"/>
  <c r="W277" i="35"/>
  <c r="Q277" i="35"/>
  <c r="P273" i="35"/>
  <c r="X266" i="35"/>
  <c r="Y266" i="35" s="1"/>
  <c r="W266" i="35"/>
  <c r="Y265" i="35"/>
  <c r="X265" i="35"/>
  <c r="W265" i="35"/>
  <c r="Q265" i="35"/>
  <c r="Y264" i="35"/>
  <c r="Y263" i="35"/>
  <c r="W263" i="35"/>
  <c r="V263" i="35"/>
  <c r="V264" i="35" s="1"/>
  <c r="W264" i="35" s="1"/>
  <c r="AA262" i="35"/>
  <c r="AC262" i="35" s="1"/>
  <c r="AD262" i="35" s="1"/>
  <c r="Y262" i="35"/>
  <c r="W262" i="35"/>
  <c r="R262" i="35"/>
  <c r="Q262" i="35"/>
  <c r="S262" i="35" s="1"/>
  <c r="T262" i="35" s="1"/>
  <c r="Q260" i="35"/>
  <c r="S260" i="35" s="1"/>
  <c r="T260" i="35" s="1"/>
  <c r="R258" i="35"/>
  <c r="Q258" i="35"/>
  <c r="S258" i="35" s="1"/>
  <c r="T258" i="35" s="1"/>
  <c r="Q256" i="35"/>
  <c r="S256" i="35" s="1"/>
  <c r="T256" i="35" s="1"/>
  <c r="R254" i="35"/>
  <c r="Q254" i="35"/>
  <c r="S254" i="35" s="1"/>
  <c r="T254" i="35" s="1"/>
  <c r="Q252" i="35"/>
  <c r="S252" i="35" s="1"/>
  <c r="T252" i="35" s="1"/>
  <c r="W251" i="35"/>
  <c r="V251" i="35"/>
  <c r="AA250" i="35"/>
  <c r="AC250" i="35" s="1"/>
  <c r="AD250" i="35" s="1"/>
  <c r="X250" i="35"/>
  <c r="Y250" i="35" s="1"/>
  <c r="V250" i="35"/>
  <c r="W250" i="35" s="1"/>
  <c r="R250" i="35"/>
  <c r="Q250" i="35"/>
  <c r="T249" i="35"/>
  <c r="S249" i="35"/>
  <c r="Q248" i="35"/>
  <c r="R246" i="35"/>
  <c r="Q246" i="35"/>
  <c r="S246" i="35" s="1"/>
  <c r="T246" i="35" s="1"/>
  <c r="V245" i="35"/>
  <c r="T245" i="35"/>
  <c r="S245" i="35"/>
  <c r="Q245" i="35"/>
  <c r="R245" i="35" s="1"/>
  <c r="X244" i="35"/>
  <c r="Y244" i="35" s="1"/>
  <c r="V244" i="35"/>
  <c r="W244" i="35" s="1"/>
  <c r="R244" i="35"/>
  <c r="Q244" i="35"/>
  <c r="S244" i="35" s="1"/>
  <c r="T244" i="35" s="1"/>
  <c r="AD243" i="35"/>
  <c r="AC243" i="35"/>
  <c r="AA243" i="35"/>
  <c r="AB243" i="35" s="1"/>
  <c r="X243" i="35"/>
  <c r="Y243" i="35" s="1"/>
  <c r="W243" i="35"/>
  <c r="T243" i="35"/>
  <c r="S243" i="35"/>
  <c r="R243" i="35"/>
  <c r="Q243" i="35"/>
  <c r="Q249" i="35" s="1"/>
  <c r="P239" i="35"/>
  <c r="Y232" i="35"/>
  <c r="X232" i="35"/>
  <c r="W232" i="35"/>
  <c r="Y231" i="35"/>
  <c r="X231" i="35"/>
  <c r="W231" i="35"/>
  <c r="Q231" i="35"/>
  <c r="Y230" i="35"/>
  <c r="W230" i="35"/>
  <c r="V230" i="35"/>
  <c r="Y229" i="35"/>
  <c r="V229" i="35"/>
  <c r="W229" i="35" s="1"/>
  <c r="Y228" i="35"/>
  <c r="W228" i="35"/>
  <c r="Q224" i="35"/>
  <c r="S223" i="35"/>
  <c r="T223" i="35" s="1"/>
  <c r="R223" i="35"/>
  <c r="Q223" i="35"/>
  <c r="Q221" i="35"/>
  <c r="Q219" i="35"/>
  <c r="Q217" i="35"/>
  <c r="V216" i="35"/>
  <c r="T216" i="35"/>
  <c r="S216" i="35"/>
  <c r="R216" i="35"/>
  <c r="Q216" i="35"/>
  <c r="Q230" i="35" s="1"/>
  <c r="Q215" i="35"/>
  <c r="Q213" i="35"/>
  <c r="Q211" i="35"/>
  <c r="V210" i="35"/>
  <c r="AA209" i="35"/>
  <c r="Y209" i="35"/>
  <c r="X209" i="35"/>
  <c r="W209" i="35"/>
  <c r="Q209" i="35"/>
  <c r="Q214" i="35" s="1"/>
  <c r="P205" i="35"/>
  <c r="X198" i="35"/>
  <c r="Y198" i="35" s="1"/>
  <c r="W198" i="35"/>
  <c r="X197" i="35"/>
  <c r="Y197" i="35" s="1"/>
  <c r="W197" i="35"/>
  <c r="Y196" i="35"/>
  <c r="Q196" i="35"/>
  <c r="Y195" i="35"/>
  <c r="V195" i="35"/>
  <c r="Y194" i="35"/>
  <c r="W194" i="35"/>
  <c r="S193" i="35"/>
  <c r="T193" i="35" s="1"/>
  <c r="R193" i="35"/>
  <c r="Q193" i="35"/>
  <c r="S189" i="35"/>
  <c r="T189" i="35" s="1"/>
  <c r="R189" i="35"/>
  <c r="Q189" i="35"/>
  <c r="R187" i="35"/>
  <c r="Q187" i="35"/>
  <c r="S187" i="35" s="1"/>
  <c r="T187" i="35" s="1"/>
  <c r="S185" i="35"/>
  <c r="T185" i="35" s="1"/>
  <c r="R185" i="35"/>
  <c r="Q185" i="35"/>
  <c r="S184" i="35"/>
  <c r="T184" i="35" s="1"/>
  <c r="Q184" i="35"/>
  <c r="R184" i="35" s="1"/>
  <c r="X182" i="35"/>
  <c r="Y182" i="35" s="1"/>
  <c r="W182" i="35"/>
  <c r="V182" i="35"/>
  <c r="AA182" i="35" s="1"/>
  <c r="S182" i="35"/>
  <c r="T182" i="35" s="1"/>
  <c r="Q182" i="35"/>
  <c r="Q191" i="35" s="1"/>
  <c r="V177" i="35"/>
  <c r="V178" i="35" s="1"/>
  <c r="X176" i="35"/>
  <c r="Y176" i="35" s="1"/>
  <c r="W176" i="35"/>
  <c r="V176" i="35"/>
  <c r="X175" i="35"/>
  <c r="Y175" i="35" s="1"/>
  <c r="W175" i="35"/>
  <c r="R175" i="35"/>
  <c r="Q175" i="35"/>
  <c r="P171" i="35"/>
  <c r="X164" i="35"/>
  <c r="Y164" i="35" s="1"/>
  <c r="W164" i="35"/>
  <c r="Y163" i="35"/>
  <c r="X163" i="35"/>
  <c r="W163" i="35"/>
  <c r="Q163" i="35"/>
  <c r="Y162" i="35"/>
  <c r="V162" i="35"/>
  <c r="W162" i="35" s="1"/>
  <c r="Y161" i="35"/>
  <c r="W161" i="35"/>
  <c r="V161" i="35"/>
  <c r="Y160" i="35"/>
  <c r="W160" i="35"/>
  <c r="V149" i="35"/>
  <c r="V148" i="35"/>
  <c r="X148" i="35" s="1"/>
  <c r="Y148" i="35" s="1"/>
  <c r="Q148" i="35"/>
  <c r="Q147" i="35"/>
  <c r="S147" i="35" s="1"/>
  <c r="T147" i="35" s="1"/>
  <c r="Q146" i="35"/>
  <c r="T145" i="35"/>
  <c r="Q145" i="35"/>
  <c r="S145" i="35" s="1"/>
  <c r="Q144" i="35"/>
  <c r="V143" i="35"/>
  <c r="Q143" i="35"/>
  <c r="S143" i="35" s="1"/>
  <c r="T143" i="35" s="1"/>
  <c r="Y142" i="35"/>
  <c r="V142" i="35"/>
  <c r="X142" i="35" s="1"/>
  <c r="Q142" i="35"/>
  <c r="AA142" i="35" s="1"/>
  <c r="AD141" i="35"/>
  <c r="AA141" i="35"/>
  <c r="AC141" i="35" s="1"/>
  <c r="Y141" i="35"/>
  <c r="X141" i="35"/>
  <c r="W141" i="35"/>
  <c r="T141" i="35"/>
  <c r="S141" i="35"/>
  <c r="R141" i="35"/>
  <c r="Q141" i="35"/>
  <c r="Q164" i="35" s="1"/>
  <c r="P137" i="35"/>
  <c r="Y130" i="35"/>
  <c r="X130" i="35"/>
  <c r="W130" i="35"/>
  <c r="Y129" i="35"/>
  <c r="X129" i="35"/>
  <c r="W129" i="35"/>
  <c r="Y128" i="35"/>
  <c r="W128" i="35"/>
  <c r="V128" i="35"/>
  <c r="Y127" i="35"/>
  <c r="V127" i="35"/>
  <c r="W127" i="35" s="1"/>
  <c r="Y126" i="35"/>
  <c r="W126" i="35"/>
  <c r="R114" i="35"/>
  <c r="Q114" i="35"/>
  <c r="S113" i="35"/>
  <c r="T113" i="35" s="1"/>
  <c r="Q113" i="35"/>
  <c r="R113" i="35" s="1"/>
  <c r="R112" i="35"/>
  <c r="Q112" i="35"/>
  <c r="S112" i="35" s="1"/>
  <c r="T112" i="35" s="1"/>
  <c r="S111" i="35"/>
  <c r="T111" i="35" s="1"/>
  <c r="Q111" i="35"/>
  <c r="R111" i="35" s="1"/>
  <c r="R110" i="35"/>
  <c r="Q110" i="35"/>
  <c r="S110" i="35" s="1"/>
  <c r="T110" i="35" s="1"/>
  <c r="W109" i="35"/>
  <c r="V109" i="35"/>
  <c r="V110" i="35" s="1"/>
  <c r="S109" i="35"/>
  <c r="T109" i="35" s="1"/>
  <c r="Q109" i="35"/>
  <c r="R109" i="35" s="1"/>
  <c r="X108" i="35"/>
  <c r="Y108" i="35" s="1"/>
  <c r="V108" i="35"/>
  <c r="W108" i="35" s="1"/>
  <c r="R108" i="35"/>
  <c r="Q108" i="35"/>
  <c r="S108" i="35" s="1"/>
  <c r="T108" i="35" s="1"/>
  <c r="AC107" i="35"/>
  <c r="AD107" i="35" s="1"/>
  <c r="AA107" i="35"/>
  <c r="AB107" i="35" s="1"/>
  <c r="Y107" i="35"/>
  <c r="X107" i="35"/>
  <c r="W107" i="35"/>
  <c r="S107" i="35"/>
  <c r="T107" i="35" s="1"/>
  <c r="R107" i="35"/>
  <c r="Q107" i="35"/>
  <c r="Q129" i="35" s="1"/>
  <c r="AA129" i="35" s="1"/>
  <c r="AB129" i="35" s="1"/>
  <c r="P103" i="35"/>
  <c r="X96" i="35"/>
  <c r="Y96" i="35" s="1"/>
  <c r="W96" i="35"/>
  <c r="Q96" i="35"/>
  <c r="Y95" i="35"/>
  <c r="X95" i="35"/>
  <c r="W95" i="35"/>
  <c r="Q95" i="35"/>
  <c r="R95" i="35" s="1"/>
  <c r="Y94" i="35"/>
  <c r="V94" i="35"/>
  <c r="W94" i="35" s="1"/>
  <c r="R94" i="35"/>
  <c r="Q94" i="35"/>
  <c r="S94" i="35" s="1"/>
  <c r="T94" i="35" s="1"/>
  <c r="AC93" i="35"/>
  <c r="AD93" i="35" s="1"/>
  <c r="AA93" i="35"/>
  <c r="AB93" i="35" s="1"/>
  <c r="Y93" i="35"/>
  <c r="V93" i="35"/>
  <c r="W93" i="35" s="1"/>
  <c r="R93" i="35"/>
  <c r="Q93" i="35"/>
  <c r="S93" i="35" s="1"/>
  <c r="T93" i="35" s="1"/>
  <c r="Y92" i="35"/>
  <c r="W92" i="35"/>
  <c r="Q92" i="35"/>
  <c r="R92" i="35" s="1"/>
  <c r="S91" i="35"/>
  <c r="T91" i="35" s="1"/>
  <c r="R91" i="35"/>
  <c r="Q91" i="35"/>
  <c r="Q90" i="35"/>
  <c r="R90" i="35" s="1"/>
  <c r="S89" i="35"/>
  <c r="T89" i="35" s="1"/>
  <c r="R89" i="35"/>
  <c r="Q89" i="35"/>
  <c r="Q88" i="35"/>
  <c r="R88" i="35" s="1"/>
  <c r="S87" i="35"/>
  <c r="T87" i="35" s="1"/>
  <c r="R87" i="35"/>
  <c r="Q87" i="35"/>
  <c r="Q86" i="35"/>
  <c r="R86" i="35" s="1"/>
  <c r="S85" i="35"/>
  <c r="T85" i="35" s="1"/>
  <c r="R85" i="35"/>
  <c r="Q85" i="35"/>
  <c r="H85" i="35"/>
  <c r="G85" i="35"/>
  <c r="F85" i="35"/>
  <c r="E85" i="35"/>
  <c r="D85" i="35"/>
  <c r="C85" i="35"/>
  <c r="B85" i="35"/>
  <c r="A85" i="35"/>
  <c r="Q84" i="35"/>
  <c r="R84" i="35" s="1"/>
  <c r="G84" i="35"/>
  <c r="F84" i="35"/>
  <c r="E84" i="35"/>
  <c r="D84" i="35"/>
  <c r="C84" i="35"/>
  <c r="B84" i="35"/>
  <c r="H84" i="35" s="1"/>
  <c r="A84" i="35"/>
  <c r="S83" i="35"/>
  <c r="T83" i="35" s="1"/>
  <c r="R83" i="35"/>
  <c r="Q83" i="35"/>
  <c r="H83" i="35"/>
  <c r="G83" i="35"/>
  <c r="F83" i="35"/>
  <c r="E83" i="35"/>
  <c r="D83" i="35"/>
  <c r="C83" i="35"/>
  <c r="B83" i="35"/>
  <c r="A83" i="35"/>
  <c r="Q82" i="35"/>
  <c r="R82" i="35" s="1"/>
  <c r="G82" i="35"/>
  <c r="F82" i="35"/>
  <c r="E82" i="35"/>
  <c r="D82" i="35"/>
  <c r="C82" i="35"/>
  <c r="B82" i="35"/>
  <c r="H82" i="35" s="1"/>
  <c r="A82" i="35"/>
  <c r="S81" i="35"/>
  <c r="T81" i="35" s="1"/>
  <c r="R81" i="35"/>
  <c r="Q81" i="35"/>
  <c r="H81" i="35"/>
  <c r="G81" i="35"/>
  <c r="F81" i="35"/>
  <c r="E81" i="35"/>
  <c r="D81" i="35"/>
  <c r="C81" i="35"/>
  <c r="B81" i="35"/>
  <c r="A81" i="35"/>
  <c r="Q80" i="35"/>
  <c r="R80" i="35" s="1"/>
  <c r="G80" i="35"/>
  <c r="F80" i="35"/>
  <c r="E80" i="35"/>
  <c r="D80" i="35"/>
  <c r="A80" i="35"/>
  <c r="S79" i="35"/>
  <c r="T79" i="35" s="1"/>
  <c r="R79" i="35"/>
  <c r="Q79" i="35"/>
  <c r="A79" i="35"/>
  <c r="A10" i="26" s="1"/>
  <c r="Q78" i="35"/>
  <c r="R78" i="35" s="1"/>
  <c r="S77" i="35"/>
  <c r="T77" i="35" s="1"/>
  <c r="R77" i="35"/>
  <c r="Q77" i="35"/>
  <c r="Q76" i="35"/>
  <c r="R76" i="35" s="1"/>
  <c r="V75" i="35"/>
  <c r="W75" i="35" s="1"/>
  <c r="S75" i="35"/>
  <c r="T75" i="35" s="1"/>
  <c r="R75" i="35"/>
  <c r="Q75" i="35"/>
  <c r="AA75" i="35" s="1"/>
  <c r="X74" i="35"/>
  <c r="Y74" i="35" s="1"/>
  <c r="W74" i="35"/>
  <c r="V74" i="35"/>
  <c r="Q74" i="35"/>
  <c r="R74" i="35" s="1"/>
  <c r="X73" i="35"/>
  <c r="Y73" i="35" s="1"/>
  <c r="W73" i="35"/>
  <c r="Q73" i="35"/>
  <c r="A73" i="35"/>
  <c r="A72" i="35"/>
  <c r="A71" i="35"/>
  <c r="A70" i="35"/>
  <c r="P69" i="35"/>
  <c r="A69" i="35"/>
  <c r="L15" i="35" s="1"/>
  <c r="A68" i="35"/>
  <c r="A67" i="35"/>
  <c r="A66" i="35"/>
  <c r="A65" i="35"/>
  <c r="A64" i="35"/>
  <c r="A63" i="35"/>
  <c r="A62" i="35"/>
  <c r="A61" i="35"/>
  <c r="L7" i="35" s="1"/>
  <c r="A60" i="35"/>
  <c r="C58" i="35"/>
  <c r="B58" i="35"/>
  <c r="E53" i="35"/>
  <c r="D53" i="35"/>
  <c r="C53" i="35"/>
  <c r="E52" i="35"/>
  <c r="D52" i="35"/>
  <c r="C52" i="35"/>
  <c r="E51" i="35"/>
  <c r="D51" i="35"/>
  <c r="C51" i="35"/>
  <c r="E50" i="35"/>
  <c r="D50" i="35"/>
  <c r="C50" i="35"/>
  <c r="E49" i="35"/>
  <c r="D49" i="35"/>
  <c r="C49" i="35"/>
  <c r="E48" i="35"/>
  <c r="D48" i="35"/>
  <c r="C48" i="35"/>
  <c r="E47" i="35"/>
  <c r="E46" i="35"/>
  <c r="D46" i="35"/>
  <c r="C46" i="35"/>
  <c r="E45" i="35"/>
  <c r="D45" i="35"/>
  <c r="C45" i="35"/>
  <c r="E44" i="35"/>
  <c r="D44" i="35"/>
  <c r="C44" i="35"/>
  <c r="E43" i="35"/>
  <c r="D43" i="35"/>
  <c r="C43" i="35"/>
  <c r="E42" i="35"/>
  <c r="D42" i="35"/>
  <c r="C42" i="35"/>
  <c r="E41" i="35"/>
  <c r="D41" i="35"/>
  <c r="C41" i="35"/>
  <c r="E40" i="35"/>
  <c r="D40" i="35"/>
  <c r="C40" i="35"/>
  <c r="Q36" i="35"/>
  <c r="O36" i="35"/>
  <c r="L36" i="35"/>
  <c r="Q35" i="35"/>
  <c r="O35" i="35"/>
  <c r="L35" i="35"/>
  <c r="Q34" i="35"/>
  <c r="O34" i="35"/>
  <c r="L34" i="35"/>
  <c r="Q33" i="35"/>
  <c r="L33" i="35"/>
  <c r="Q32" i="35"/>
  <c r="O32" i="35"/>
  <c r="N32" i="35"/>
  <c r="L32" i="35"/>
  <c r="Q31" i="35"/>
  <c r="O31" i="35"/>
  <c r="L31" i="35"/>
  <c r="A31" i="35"/>
  <c r="L30" i="35"/>
  <c r="A30" i="35"/>
  <c r="S29" i="35"/>
  <c r="Q29" i="35"/>
  <c r="P29" i="35"/>
  <c r="L29" i="35"/>
  <c r="A29" i="35"/>
  <c r="R28" i="35"/>
  <c r="Q28" i="35"/>
  <c r="L28" i="35"/>
  <c r="A28" i="35"/>
  <c r="S27" i="35"/>
  <c r="R27" i="35"/>
  <c r="L27" i="35"/>
  <c r="S26" i="35"/>
  <c r="R26" i="35"/>
  <c r="L26" i="35"/>
  <c r="S25" i="35"/>
  <c r="R25" i="35"/>
  <c r="L25" i="35"/>
  <c r="L24" i="35"/>
  <c r="S23" i="35"/>
  <c r="R23" i="35"/>
  <c r="L23" i="35"/>
  <c r="S19" i="35"/>
  <c r="S36" i="35" s="1"/>
  <c r="R19" i="35"/>
  <c r="R36" i="35" s="1"/>
  <c r="Q19" i="35"/>
  <c r="P19" i="35"/>
  <c r="P36" i="35" s="1"/>
  <c r="O19" i="35"/>
  <c r="N19" i="35"/>
  <c r="N36" i="35" s="1"/>
  <c r="M19" i="35"/>
  <c r="M36" i="35" s="1"/>
  <c r="B73" i="35" s="1"/>
  <c r="L19" i="35"/>
  <c r="S18" i="35"/>
  <c r="S35" i="35" s="1"/>
  <c r="R18" i="35"/>
  <c r="R35" i="35" s="1"/>
  <c r="Q18" i="35"/>
  <c r="P18" i="35"/>
  <c r="P35" i="35" s="1"/>
  <c r="O18" i="35"/>
  <c r="N18" i="35"/>
  <c r="N35" i="35" s="1"/>
  <c r="M18" i="35"/>
  <c r="M35" i="35" s="1"/>
  <c r="L18" i="35"/>
  <c r="F18" i="35"/>
  <c r="E18" i="35"/>
  <c r="AB17" i="35"/>
  <c r="S17" i="35"/>
  <c r="S34" i="35" s="1"/>
  <c r="R17" i="35"/>
  <c r="R34" i="35" s="1"/>
  <c r="Q17" i="35"/>
  <c r="P17" i="35"/>
  <c r="P34" i="35" s="1"/>
  <c r="O17" i="35"/>
  <c r="N17" i="35"/>
  <c r="N34" i="35" s="1"/>
  <c r="M17" i="35"/>
  <c r="M34" i="35" s="1"/>
  <c r="B71" i="35" s="1"/>
  <c r="L17" i="35"/>
  <c r="F17" i="35"/>
  <c r="E17" i="35"/>
  <c r="S16" i="35"/>
  <c r="S33" i="35" s="1"/>
  <c r="R16" i="35"/>
  <c r="R33" i="35" s="1"/>
  <c r="Q16" i="35"/>
  <c r="P16" i="35"/>
  <c r="P33" i="35" s="1"/>
  <c r="O16" i="35"/>
  <c r="O33" i="35" s="1"/>
  <c r="N16" i="35"/>
  <c r="N33" i="35" s="1"/>
  <c r="C70" i="35" s="1"/>
  <c r="M16" i="35"/>
  <c r="M33" i="35" s="1"/>
  <c r="B70" i="35" s="1"/>
  <c r="L16" i="35"/>
  <c r="AB15" i="35"/>
  <c r="S15" i="35"/>
  <c r="S32" i="35" s="1"/>
  <c r="R15" i="35"/>
  <c r="R32" i="35" s="1"/>
  <c r="Q15" i="35"/>
  <c r="P15" i="35"/>
  <c r="P32" i="35" s="1"/>
  <c r="O15" i="35"/>
  <c r="N15" i="35"/>
  <c r="M15" i="35"/>
  <c r="M32" i="35" s="1"/>
  <c r="AB14" i="35"/>
  <c r="S14" i="35"/>
  <c r="S31" i="35" s="1"/>
  <c r="R14" i="35"/>
  <c r="R31" i="35" s="1"/>
  <c r="Q14" i="35"/>
  <c r="P14" i="35"/>
  <c r="P31" i="35" s="1"/>
  <c r="O14" i="35"/>
  <c r="N14" i="35"/>
  <c r="N31" i="35" s="1"/>
  <c r="M14" i="35"/>
  <c r="M31" i="35" s="1"/>
  <c r="B68" i="35" s="1"/>
  <c r="L14" i="35"/>
  <c r="AB13" i="35"/>
  <c r="M13" i="35"/>
  <c r="M30" i="35" s="1"/>
  <c r="L13" i="35"/>
  <c r="AB12" i="35"/>
  <c r="S12" i="35"/>
  <c r="R12" i="35"/>
  <c r="R29" i="35" s="1"/>
  <c r="Q12" i="35"/>
  <c r="P12" i="35"/>
  <c r="O12" i="35"/>
  <c r="O29" i="35" s="1"/>
  <c r="N12" i="35"/>
  <c r="N29" i="35" s="1"/>
  <c r="M12" i="35"/>
  <c r="M29" i="35" s="1"/>
  <c r="B66" i="35" s="1"/>
  <c r="L12" i="35"/>
  <c r="AB11" i="35"/>
  <c r="S11" i="35"/>
  <c r="S28" i="35" s="1"/>
  <c r="R11" i="35"/>
  <c r="Q11" i="35"/>
  <c r="P11" i="35"/>
  <c r="P28" i="35" s="1"/>
  <c r="O11" i="35"/>
  <c r="O28" i="35" s="1"/>
  <c r="N11" i="35"/>
  <c r="N28" i="35" s="1"/>
  <c r="C65" i="35" s="1"/>
  <c r="M11" i="35"/>
  <c r="M28" i="35" s="1"/>
  <c r="B65" i="35" s="1"/>
  <c r="L11" i="35"/>
  <c r="AB10" i="35"/>
  <c r="S10" i="35"/>
  <c r="R10" i="35"/>
  <c r="Q10" i="35"/>
  <c r="Q27" i="35" s="1"/>
  <c r="P10" i="35"/>
  <c r="P27" i="35" s="1"/>
  <c r="O10" i="35"/>
  <c r="O27" i="35" s="1"/>
  <c r="N10" i="35"/>
  <c r="N27" i="35" s="1"/>
  <c r="M10" i="35"/>
  <c r="M27" i="35" s="1"/>
  <c r="L10" i="35"/>
  <c r="AB9" i="35"/>
  <c r="S9" i="35"/>
  <c r="R9" i="35"/>
  <c r="Q9" i="35"/>
  <c r="Q26" i="35" s="1"/>
  <c r="P9" i="35"/>
  <c r="P26" i="35" s="1"/>
  <c r="O9" i="35"/>
  <c r="O26" i="35" s="1"/>
  <c r="N9" i="35"/>
  <c r="N26" i="35" s="1"/>
  <c r="M9" i="35"/>
  <c r="M26" i="35" s="1"/>
  <c r="C63" i="35" s="1"/>
  <c r="L9" i="35"/>
  <c r="S8" i="35"/>
  <c r="R8" i="35"/>
  <c r="Q8" i="35"/>
  <c r="Q25" i="35" s="1"/>
  <c r="P8" i="35"/>
  <c r="P25" i="35" s="1"/>
  <c r="O8" i="35"/>
  <c r="O25" i="35" s="1"/>
  <c r="N8" i="35"/>
  <c r="N25" i="35" s="1"/>
  <c r="M8" i="35"/>
  <c r="M25" i="35" s="1"/>
  <c r="L8" i="35"/>
  <c r="Q7" i="35"/>
  <c r="Q24" i="35" s="1"/>
  <c r="S6" i="35"/>
  <c r="R6" i="35"/>
  <c r="Q6" i="35"/>
  <c r="Q23" i="35" s="1"/>
  <c r="P6" i="35"/>
  <c r="P23" i="35" s="1"/>
  <c r="O6" i="35"/>
  <c r="O23" i="35" s="1"/>
  <c r="N6" i="35"/>
  <c r="N23" i="35" s="1"/>
  <c r="M6" i="35"/>
  <c r="M23" i="35" s="1"/>
  <c r="L6" i="35"/>
  <c r="X300" i="34"/>
  <c r="Y300" i="34" s="1"/>
  <c r="W300" i="34"/>
  <c r="AA299" i="34"/>
  <c r="Y299" i="34"/>
  <c r="X299" i="34"/>
  <c r="W299" i="34"/>
  <c r="Q299" i="34"/>
  <c r="Y298" i="34"/>
  <c r="Y297" i="34"/>
  <c r="W297" i="34"/>
  <c r="V297" i="34"/>
  <c r="V298" i="34" s="1"/>
  <c r="W298" i="34" s="1"/>
  <c r="Y296" i="34"/>
  <c r="W296" i="34"/>
  <c r="Q296" i="34"/>
  <c r="Q290" i="34"/>
  <c r="Q288" i="34"/>
  <c r="V285" i="34"/>
  <c r="AA284" i="34"/>
  <c r="Y284" i="34"/>
  <c r="X284" i="34"/>
  <c r="V284" i="34"/>
  <c r="W284" i="34" s="1"/>
  <c r="Q284" i="34"/>
  <c r="Q282" i="34"/>
  <c r="Q280" i="34"/>
  <c r="V279" i="34"/>
  <c r="Y278" i="34"/>
  <c r="X278" i="34"/>
  <c r="V278" i="34"/>
  <c r="W278" i="34" s="1"/>
  <c r="Q278" i="34"/>
  <c r="X277" i="34"/>
  <c r="Y277" i="34" s="1"/>
  <c r="W277" i="34"/>
  <c r="T277" i="34"/>
  <c r="S277" i="34"/>
  <c r="R277" i="34"/>
  <c r="Q277" i="34"/>
  <c r="Q283" i="34" s="1"/>
  <c r="P273" i="34"/>
  <c r="Y266" i="34"/>
  <c r="X266" i="34"/>
  <c r="W266" i="34"/>
  <c r="Y265" i="34"/>
  <c r="X265" i="34"/>
  <c r="W265" i="34"/>
  <c r="Y264" i="34"/>
  <c r="W264" i="34"/>
  <c r="V264" i="34"/>
  <c r="Y263" i="34"/>
  <c r="V263" i="34"/>
  <c r="W263" i="34" s="1"/>
  <c r="Q263" i="34"/>
  <c r="Y262" i="34"/>
  <c r="W262" i="34"/>
  <c r="X251" i="34"/>
  <c r="Y251" i="34" s="1"/>
  <c r="W251" i="34"/>
  <c r="V251" i="34"/>
  <c r="V252" i="34" s="1"/>
  <c r="X250" i="34"/>
  <c r="Y250" i="34" s="1"/>
  <c r="V250" i="34"/>
  <c r="W250" i="34" s="1"/>
  <c r="S250" i="34"/>
  <c r="T250" i="34" s="1"/>
  <c r="R250" i="34"/>
  <c r="Q250" i="34"/>
  <c r="Q264" i="34" s="1"/>
  <c r="S248" i="34"/>
  <c r="T248" i="34" s="1"/>
  <c r="R248" i="34"/>
  <c r="Q248" i="34"/>
  <c r="S246" i="34"/>
  <c r="T246" i="34" s="1"/>
  <c r="R246" i="34"/>
  <c r="Q246" i="34"/>
  <c r="AA246" i="34" s="1"/>
  <c r="AC246" i="34" s="1"/>
  <c r="AD246" i="34" s="1"/>
  <c r="X245" i="34"/>
  <c r="Y245" i="34" s="1"/>
  <c r="W245" i="34"/>
  <c r="V245" i="34"/>
  <c r="V246" i="34" s="1"/>
  <c r="AC244" i="34"/>
  <c r="AD244" i="34" s="1"/>
  <c r="X244" i="34"/>
  <c r="Y244" i="34" s="1"/>
  <c r="W244" i="34"/>
  <c r="V244" i="34"/>
  <c r="S244" i="34"/>
  <c r="T244" i="34" s="1"/>
  <c r="R244" i="34"/>
  <c r="Q244" i="34"/>
  <c r="AA244" i="34" s="1"/>
  <c r="AB244" i="34" s="1"/>
  <c r="X243" i="34"/>
  <c r="Y243" i="34" s="1"/>
  <c r="W243" i="34"/>
  <c r="Q243" i="34"/>
  <c r="S243" i="34" s="1"/>
  <c r="T243" i="34" s="1"/>
  <c r="P239" i="34"/>
  <c r="X232" i="34"/>
  <c r="Y232" i="34" s="1"/>
  <c r="W232" i="34"/>
  <c r="X231" i="34"/>
  <c r="Y231" i="34" s="1"/>
  <c r="W231" i="34"/>
  <c r="S231" i="34"/>
  <c r="T231" i="34" s="1"/>
  <c r="Y230" i="34"/>
  <c r="Y229" i="34"/>
  <c r="W229" i="34"/>
  <c r="V229" i="34"/>
  <c r="V230" i="34" s="1"/>
  <c r="W230" i="34" s="1"/>
  <c r="Y228" i="34"/>
  <c r="W228" i="34"/>
  <c r="Q223" i="34"/>
  <c r="X217" i="34"/>
  <c r="Y217" i="34" s="1"/>
  <c r="W217" i="34"/>
  <c r="V217" i="34"/>
  <c r="V218" i="34" s="1"/>
  <c r="W216" i="34"/>
  <c r="V216" i="34"/>
  <c r="X216" i="34" s="1"/>
  <c r="Y216" i="34" s="1"/>
  <c r="S216" i="34"/>
  <c r="T216" i="34" s="1"/>
  <c r="R216" i="34"/>
  <c r="Q216" i="34"/>
  <c r="Q229" i="34" s="1"/>
  <c r="X211" i="34"/>
  <c r="Y211" i="34" s="1"/>
  <c r="W211" i="34"/>
  <c r="V211" i="34"/>
  <c r="V212" i="34" s="1"/>
  <c r="W210" i="34"/>
  <c r="V210" i="34"/>
  <c r="X210" i="34" s="1"/>
  <c r="Y210" i="34" s="1"/>
  <c r="X209" i="34"/>
  <c r="Y209" i="34" s="1"/>
  <c r="W209" i="34"/>
  <c r="Q209" i="34"/>
  <c r="Q231" i="34" s="1"/>
  <c r="P205" i="34"/>
  <c r="X198" i="34"/>
  <c r="Y198" i="34" s="1"/>
  <c r="W198" i="34"/>
  <c r="X197" i="34"/>
  <c r="Y197" i="34" s="1"/>
  <c r="W197" i="34"/>
  <c r="Y196" i="34"/>
  <c r="Y195" i="34"/>
  <c r="W195" i="34"/>
  <c r="V195" i="34"/>
  <c r="V196" i="34" s="1"/>
  <c r="W196" i="34" s="1"/>
  <c r="Y194" i="34"/>
  <c r="W194" i="34"/>
  <c r="Q193" i="34"/>
  <c r="Q191" i="34"/>
  <c r="Q189" i="34"/>
  <c r="Q187" i="34"/>
  <c r="Q185" i="34"/>
  <c r="Q183" i="34"/>
  <c r="AA182" i="34"/>
  <c r="W182" i="34"/>
  <c r="V182" i="34"/>
  <c r="Q182" i="34"/>
  <c r="Q181" i="34"/>
  <c r="S181" i="34" s="1"/>
  <c r="T181" i="34" s="1"/>
  <c r="Q180" i="34"/>
  <c r="T179" i="34"/>
  <c r="Q179" i="34"/>
  <c r="S179" i="34" s="1"/>
  <c r="V177" i="34"/>
  <c r="Y176" i="34"/>
  <c r="W176" i="34"/>
  <c r="V176" i="34"/>
  <c r="X176" i="34" s="1"/>
  <c r="Q176" i="34"/>
  <c r="AA175" i="34"/>
  <c r="AC175" i="34" s="1"/>
  <c r="AD175" i="34" s="1"/>
  <c r="Y175" i="34"/>
  <c r="X175" i="34"/>
  <c r="W175" i="34"/>
  <c r="S175" i="34"/>
  <c r="T175" i="34" s="1"/>
  <c r="Q175" i="34"/>
  <c r="P171" i="34"/>
  <c r="Y164" i="34"/>
  <c r="X164" i="34"/>
  <c r="W164" i="34"/>
  <c r="X163" i="34"/>
  <c r="Y163" i="34" s="1"/>
  <c r="W163" i="34"/>
  <c r="AA162" i="34"/>
  <c r="Y162" i="34"/>
  <c r="S162" i="34"/>
  <c r="T162" i="34" s="1"/>
  <c r="R162" i="34"/>
  <c r="Q162" i="34"/>
  <c r="Y161" i="34"/>
  <c r="W161" i="34"/>
  <c r="V161" i="34"/>
  <c r="V162" i="34" s="1"/>
  <c r="W162" i="34" s="1"/>
  <c r="Q161" i="34"/>
  <c r="AA160" i="34"/>
  <c r="Y160" i="34"/>
  <c r="W160" i="34"/>
  <c r="R159" i="34"/>
  <c r="Q159" i="34"/>
  <c r="R157" i="34"/>
  <c r="Q157" i="34"/>
  <c r="S157" i="34" s="1"/>
  <c r="T157" i="34" s="1"/>
  <c r="Q155" i="34"/>
  <c r="R153" i="34"/>
  <c r="Q153" i="34"/>
  <c r="S153" i="34" s="1"/>
  <c r="T153" i="34" s="1"/>
  <c r="R151" i="34"/>
  <c r="Q151" i="34"/>
  <c r="R149" i="34"/>
  <c r="Q149" i="34"/>
  <c r="S149" i="34" s="1"/>
  <c r="T149" i="34" s="1"/>
  <c r="V148" i="34"/>
  <c r="T148" i="34"/>
  <c r="S148" i="34"/>
  <c r="R148" i="34"/>
  <c r="Q148" i="34"/>
  <c r="Q160" i="34" s="1"/>
  <c r="S160" i="34" s="1"/>
  <c r="T160" i="34" s="1"/>
  <c r="V142" i="34"/>
  <c r="Y141" i="34"/>
  <c r="X141" i="34"/>
  <c r="W141" i="34"/>
  <c r="Q141" i="34"/>
  <c r="P137" i="34"/>
  <c r="X130" i="34"/>
  <c r="Y130" i="34" s="1"/>
  <c r="W130" i="34"/>
  <c r="Y129" i="34"/>
  <c r="X129" i="34"/>
  <c r="W129" i="34"/>
  <c r="Y128" i="34"/>
  <c r="Y127" i="34"/>
  <c r="V127" i="34"/>
  <c r="V128" i="34" s="1"/>
  <c r="W128" i="34" s="1"/>
  <c r="Y126" i="34"/>
  <c r="W126" i="34"/>
  <c r="Q123" i="34"/>
  <c r="R123" i="34" s="1"/>
  <c r="Q114" i="34"/>
  <c r="Q122" i="34" s="1"/>
  <c r="X111" i="34"/>
  <c r="Y111" i="34" s="1"/>
  <c r="W110" i="34"/>
  <c r="X109" i="34"/>
  <c r="Y109" i="34" s="1"/>
  <c r="W109" i="34"/>
  <c r="V109" i="34"/>
  <c r="V110" i="34" s="1"/>
  <c r="V111" i="34" s="1"/>
  <c r="Y108" i="34"/>
  <c r="X108" i="34"/>
  <c r="W108" i="34"/>
  <c r="V108" i="34"/>
  <c r="X107" i="34"/>
  <c r="Y107" i="34" s="1"/>
  <c r="W107" i="34"/>
  <c r="Q107" i="34"/>
  <c r="P103" i="34"/>
  <c r="X96" i="34"/>
  <c r="Y96" i="34" s="1"/>
  <c r="W96" i="34"/>
  <c r="R96" i="34"/>
  <c r="Q96" i="34"/>
  <c r="S96" i="34" s="1"/>
  <c r="T96" i="34" s="1"/>
  <c r="X95" i="34"/>
  <c r="Y95" i="34" s="1"/>
  <c r="W95" i="34"/>
  <c r="Q95" i="34"/>
  <c r="S95" i="34" s="1"/>
  <c r="T95" i="34" s="1"/>
  <c r="AA94" i="34"/>
  <c r="Y94" i="34"/>
  <c r="V94" i="34"/>
  <c r="W94" i="34" s="1"/>
  <c r="S94" i="34"/>
  <c r="T94" i="34" s="1"/>
  <c r="Q94" i="34"/>
  <c r="R94" i="34" s="1"/>
  <c r="AA93" i="34"/>
  <c r="Y93" i="34"/>
  <c r="W93" i="34"/>
  <c r="V93" i="34"/>
  <c r="S93" i="34"/>
  <c r="T93" i="34" s="1"/>
  <c r="R93" i="34"/>
  <c r="Q93" i="34"/>
  <c r="Y92" i="34"/>
  <c r="W92" i="34"/>
  <c r="Q92" i="34"/>
  <c r="Q91" i="34"/>
  <c r="Q90" i="34"/>
  <c r="S90" i="34" s="1"/>
  <c r="T90" i="34" s="1"/>
  <c r="Q89" i="34"/>
  <c r="Q88" i="34"/>
  <c r="S88" i="34" s="1"/>
  <c r="T88" i="34" s="1"/>
  <c r="Q87" i="34"/>
  <c r="Q86" i="34"/>
  <c r="S86" i="34" s="1"/>
  <c r="T86" i="34" s="1"/>
  <c r="Q85" i="34"/>
  <c r="H85" i="34"/>
  <c r="G85" i="34"/>
  <c r="F85" i="34"/>
  <c r="E85" i="34"/>
  <c r="D85" i="34"/>
  <c r="C85" i="34"/>
  <c r="B85" i="34"/>
  <c r="A85" i="34"/>
  <c r="Q84" i="34"/>
  <c r="S84" i="34" s="1"/>
  <c r="T84" i="34" s="1"/>
  <c r="H84" i="34"/>
  <c r="G84" i="34"/>
  <c r="F84" i="34"/>
  <c r="E84" i="34"/>
  <c r="D84" i="34"/>
  <c r="C84" i="34"/>
  <c r="B84" i="34"/>
  <c r="A84" i="34"/>
  <c r="Q83" i="34"/>
  <c r="H83" i="34"/>
  <c r="G83" i="34"/>
  <c r="F83" i="34"/>
  <c r="E83" i="34"/>
  <c r="D83" i="34"/>
  <c r="C83" i="34"/>
  <c r="B83" i="34"/>
  <c r="A83" i="34"/>
  <c r="Q82" i="34"/>
  <c r="S82" i="34" s="1"/>
  <c r="T82" i="34" s="1"/>
  <c r="G82" i="34"/>
  <c r="F82" i="34"/>
  <c r="E82" i="34"/>
  <c r="D82" i="34"/>
  <c r="C82" i="34"/>
  <c r="B82" i="34"/>
  <c r="H82" i="34" s="1"/>
  <c r="A82" i="34"/>
  <c r="Q81" i="34"/>
  <c r="H81" i="34"/>
  <c r="G81" i="34"/>
  <c r="F81" i="34"/>
  <c r="E81" i="34"/>
  <c r="D81" i="34"/>
  <c r="C81" i="34"/>
  <c r="B81" i="34"/>
  <c r="A81" i="34"/>
  <c r="Q80" i="34"/>
  <c r="S80" i="34" s="1"/>
  <c r="T80" i="34" s="1"/>
  <c r="G80" i="34"/>
  <c r="F80" i="34"/>
  <c r="E80" i="34"/>
  <c r="D80" i="34"/>
  <c r="A80" i="34"/>
  <c r="Q79" i="34"/>
  <c r="A79" i="34"/>
  <c r="Q78" i="34"/>
  <c r="S78" i="34" s="1"/>
  <c r="T78" i="34" s="1"/>
  <c r="Q77" i="34"/>
  <c r="Q76" i="34"/>
  <c r="S76" i="34" s="1"/>
  <c r="T76" i="34" s="1"/>
  <c r="Q75" i="34"/>
  <c r="V74" i="34"/>
  <c r="Q74" i="34"/>
  <c r="S74" i="34" s="1"/>
  <c r="T74" i="34" s="1"/>
  <c r="Y73" i="34"/>
  <c r="X73" i="34"/>
  <c r="W73" i="34"/>
  <c r="Q73" i="34"/>
  <c r="S73" i="34" s="1"/>
  <c r="T73" i="34" s="1"/>
  <c r="A73" i="34"/>
  <c r="A72" i="34"/>
  <c r="A71" i="34"/>
  <c r="L17" i="34" s="1"/>
  <c r="A70" i="34"/>
  <c r="P69" i="34"/>
  <c r="A69" i="34"/>
  <c r="L15" i="34" s="1"/>
  <c r="A68" i="34"/>
  <c r="A67" i="34"/>
  <c r="A66" i="34"/>
  <c r="A65" i="34"/>
  <c r="A64" i="34"/>
  <c r="A63" i="34"/>
  <c r="L9" i="34" s="1"/>
  <c r="A62" i="34"/>
  <c r="A61" i="34"/>
  <c r="A60" i="34"/>
  <c r="L6" i="34" s="1"/>
  <c r="C58" i="34"/>
  <c r="B58" i="34"/>
  <c r="E53" i="34"/>
  <c r="D53" i="34"/>
  <c r="C53" i="34"/>
  <c r="E52" i="34"/>
  <c r="D52" i="34"/>
  <c r="C52" i="34"/>
  <c r="E51" i="34"/>
  <c r="D51" i="34"/>
  <c r="C51" i="34"/>
  <c r="E50" i="34"/>
  <c r="D50" i="34"/>
  <c r="C50" i="34"/>
  <c r="E49" i="34"/>
  <c r="N15" i="34" s="1"/>
  <c r="N32" i="34" s="1"/>
  <c r="D49" i="34"/>
  <c r="C49" i="34"/>
  <c r="E48" i="34"/>
  <c r="D48" i="34"/>
  <c r="C48" i="34"/>
  <c r="E47" i="34"/>
  <c r="E46" i="34"/>
  <c r="D46" i="34"/>
  <c r="C46" i="34"/>
  <c r="E45" i="34"/>
  <c r="D45" i="34"/>
  <c r="C45" i="34"/>
  <c r="E44" i="34"/>
  <c r="D44" i="34"/>
  <c r="C44" i="34"/>
  <c r="E43" i="34"/>
  <c r="S9" i="34" s="1"/>
  <c r="S26" i="34" s="1"/>
  <c r="D43" i="34"/>
  <c r="C43" i="34"/>
  <c r="E42" i="34"/>
  <c r="D42" i="34"/>
  <c r="C42" i="34"/>
  <c r="E41" i="34"/>
  <c r="D41" i="34"/>
  <c r="C41" i="34"/>
  <c r="E40" i="34"/>
  <c r="D40" i="34"/>
  <c r="C40" i="34"/>
  <c r="O36" i="34"/>
  <c r="L36" i="34"/>
  <c r="O35" i="34"/>
  <c r="L35" i="34"/>
  <c r="O34" i="34"/>
  <c r="L34" i="34"/>
  <c r="L33" i="34"/>
  <c r="L32" i="34"/>
  <c r="O31" i="34"/>
  <c r="L31" i="34"/>
  <c r="A31" i="34"/>
  <c r="P30" i="34"/>
  <c r="O30" i="34"/>
  <c r="L30" i="34"/>
  <c r="A30" i="34"/>
  <c r="Q29" i="34"/>
  <c r="P29" i="34"/>
  <c r="L29" i="34"/>
  <c r="A29" i="34"/>
  <c r="R28" i="34"/>
  <c r="Q28" i="34"/>
  <c r="L28" i="34"/>
  <c r="A28" i="34"/>
  <c r="S27" i="34"/>
  <c r="R27" i="34"/>
  <c r="L27" i="34"/>
  <c r="L26" i="34"/>
  <c r="S25" i="34"/>
  <c r="R25" i="34"/>
  <c r="L25" i="34"/>
  <c r="S24" i="34"/>
  <c r="R24" i="34"/>
  <c r="L24" i="34"/>
  <c r="L23" i="34"/>
  <c r="S19" i="34"/>
  <c r="S36" i="34" s="1"/>
  <c r="R19" i="34"/>
  <c r="R36" i="34" s="1"/>
  <c r="Q19" i="34"/>
  <c r="Q36" i="34" s="1"/>
  <c r="P19" i="34"/>
  <c r="P36" i="34" s="1"/>
  <c r="O19" i="34"/>
  <c r="N19" i="34"/>
  <c r="N36" i="34" s="1"/>
  <c r="M19" i="34"/>
  <c r="M36" i="34" s="1"/>
  <c r="L19" i="34"/>
  <c r="S18" i="34"/>
  <c r="S35" i="34" s="1"/>
  <c r="R18" i="34"/>
  <c r="R35" i="34" s="1"/>
  <c r="Q18" i="34"/>
  <c r="Q35" i="34" s="1"/>
  <c r="P18" i="34"/>
  <c r="P35" i="34" s="1"/>
  <c r="O18" i="34"/>
  <c r="N18" i="34"/>
  <c r="N35" i="34" s="1"/>
  <c r="M18" i="34"/>
  <c r="M35" i="34" s="1"/>
  <c r="L18" i="34"/>
  <c r="F18" i="34"/>
  <c r="E18" i="34"/>
  <c r="AB17" i="34"/>
  <c r="S17" i="34"/>
  <c r="S34" i="34" s="1"/>
  <c r="R17" i="34"/>
  <c r="R34" i="34" s="1"/>
  <c r="Q17" i="34"/>
  <c r="Q34" i="34" s="1"/>
  <c r="P17" i="34"/>
  <c r="P34" i="34" s="1"/>
  <c r="O17" i="34"/>
  <c r="N17" i="34"/>
  <c r="N34" i="34" s="1"/>
  <c r="M17" i="34"/>
  <c r="M34" i="34" s="1"/>
  <c r="B71" i="34" s="1"/>
  <c r="F17" i="34"/>
  <c r="E17" i="34"/>
  <c r="S16" i="34"/>
  <c r="S33" i="34" s="1"/>
  <c r="R16" i="34"/>
  <c r="R33" i="34" s="1"/>
  <c r="Q16" i="34"/>
  <c r="Q33" i="34" s="1"/>
  <c r="P16" i="34"/>
  <c r="P33" i="34" s="1"/>
  <c r="O16" i="34"/>
  <c r="O33" i="34" s="1"/>
  <c r="N16" i="34"/>
  <c r="N33" i="34" s="1"/>
  <c r="M16" i="34"/>
  <c r="M33" i="34" s="1"/>
  <c r="L16" i="34"/>
  <c r="AB15" i="34"/>
  <c r="Q15" i="34"/>
  <c r="Q32" i="34" s="1"/>
  <c r="P15" i="34"/>
  <c r="P32" i="34" s="1"/>
  <c r="AB14" i="34"/>
  <c r="S14" i="34"/>
  <c r="S31" i="34" s="1"/>
  <c r="R14" i="34"/>
  <c r="R31" i="34" s="1"/>
  <c r="Q14" i="34"/>
  <c r="Q31" i="34" s="1"/>
  <c r="P14" i="34"/>
  <c r="P31" i="34" s="1"/>
  <c r="O14" i="34"/>
  <c r="N14" i="34"/>
  <c r="N31" i="34" s="1"/>
  <c r="C68" i="34" s="1"/>
  <c r="M14" i="34"/>
  <c r="M31" i="34" s="1"/>
  <c r="L14" i="34"/>
  <c r="AB13" i="34"/>
  <c r="S13" i="34"/>
  <c r="S30" i="34" s="1"/>
  <c r="R13" i="34"/>
  <c r="R30" i="34" s="1"/>
  <c r="Q13" i="34"/>
  <c r="Q30" i="34" s="1"/>
  <c r="P13" i="34"/>
  <c r="O13" i="34"/>
  <c r="N13" i="34"/>
  <c r="N30" i="34" s="1"/>
  <c r="M13" i="34"/>
  <c r="M30" i="34" s="1"/>
  <c r="L13" i="34"/>
  <c r="AB12" i="34"/>
  <c r="S12" i="34"/>
  <c r="S29" i="34" s="1"/>
  <c r="R12" i="34"/>
  <c r="R29" i="34" s="1"/>
  <c r="Q12" i="34"/>
  <c r="P12" i="34"/>
  <c r="O12" i="34"/>
  <c r="O29" i="34" s="1"/>
  <c r="N12" i="34"/>
  <c r="N29" i="34" s="1"/>
  <c r="M12" i="34"/>
  <c r="M29" i="34" s="1"/>
  <c r="L12" i="34"/>
  <c r="AB11" i="34"/>
  <c r="S11" i="34"/>
  <c r="S28" i="34" s="1"/>
  <c r="R11" i="34"/>
  <c r="Q11" i="34"/>
  <c r="P11" i="34"/>
  <c r="P28" i="34" s="1"/>
  <c r="O11" i="34"/>
  <c r="O28" i="34" s="1"/>
  <c r="N11" i="34"/>
  <c r="N28" i="34" s="1"/>
  <c r="C65" i="34" s="1"/>
  <c r="M11" i="34"/>
  <c r="M28" i="34" s="1"/>
  <c r="L11" i="34"/>
  <c r="AB10" i="34"/>
  <c r="S10" i="34"/>
  <c r="R10" i="34"/>
  <c r="Q10" i="34"/>
  <c r="Q27" i="34" s="1"/>
  <c r="P10" i="34"/>
  <c r="P27" i="34" s="1"/>
  <c r="O10" i="34"/>
  <c r="O27" i="34" s="1"/>
  <c r="N10" i="34"/>
  <c r="N27" i="34" s="1"/>
  <c r="M10" i="34"/>
  <c r="M27" i="34" s="1"/>
  <c r="L10" i="34"/>
  <c r="AB9" i="34"/>
  <c r="O9" i="34"/>
  <c r="O26" i="34" s="1"/>
  <c r="N9" i="34"/>
  <c r="N26" i="34" s="1"/>
  <c r="S8" i="34"/>
  <c r="R8" i="34"/>
  <c r="Q8" i="34"/>
  <c r="Q25" i="34" s="1"/>
  <c r="P8" i="34"/>
  <c r="P25" i="34" s="1"/>
  <c r="O8" i="34"/>
  <c r="O25" i="34" s="1"/>
  <c r="N8" i="34"/>
  <c r="N25" i="34" s="1"/>
  <c r="M8" i="34"/>
  <c r="M25" i="34" s="1"/>
  <c r="C62" i="34" s="1"/>
  <c r="L8" i="34"/>
  <c r="S7" i="34"/>
  <c r="R7" i="34"/>
  <c r="Q7" i="34"/>
  <c r="Q24" i="34" s="1"/>
  <c r="P7" i="34"/>
  <c r="P24" i="34" s="1"/>
  <c r="O7" i="34"/>
  <c r="O24" i="34" s="1"/>
  <c r="N7" i="34"/>
  <c r="N24" i="34" s="1"/>
  <c r="M7" i="34"/>
  <c r="M24" i="34" s="1"/>
  <c r="L7" i="34"/>
  <c r="N6" i="34"/>
  <c r="N23" i="34" s="1"/>
  <c r="X300" i="33"/>
  <c r="Y300" i="33" s="1"/>
  <c r="W300" i="33"/>
  <c r="AA299" i="33"/>
  <c r="Y299" i="33"/>
  <c r="X299" i="33"/>
  <c r="W299" i="33"/>
  <c r="Q299" i="33"/>
  <c r="S299" i="33" s="1"/>
  <c r="T299" i="33" s="1"/>
  <c r="Y298" i="33"/>
  <c r="Y297" i="33"/>
  <c r="W297" i="33"/>
  <c r="V297" i="33"/>
  <c r="V298" i="33" s="1"/>
  <c r="W298" i="33" s="1"/>
  <c r="Y296" i="33"/>
  <c r="W296" i="33"/>
  <c r="V285" i="33"/>
  <c r="V286" i="33" s="1"/>
  <c r="Y284" i="33"/>
  <c r="X284" i="33"/>
  <c r="V284" i="33"/>
  <c r="W284" i="33" s="1"/>
  <c r="Q284" i="33"/>
  <c r="Q298" i="33" s="1"/>
  <c r="Q282" i="33"/>
  <c r="S282" i="33" s="1"/>
  <c r="T282" i="33" s="1"/>
  <c r="Q280" i="33"/>
  <c r="S280" i="33" s="1"/>
  <c r="T280" i="33" s="1"/>
  <c r="V279" i="33"/>
  <c r="V280" i="33" s="1"/>
  <c r="Y278" i="33"/>
  <c r="X278" i="33"/>
  <c r="V278" i="33"/>
  <c r="W278" i="33" s="1"/>
  <c r="Q278" i="33"/>
  <c r="S278" i="33" s="1"/>
  <c r="T278" i="33" s="1"/>
  <c r="X277" i="33"/>
  <c r="Y277" i="33" s="1"/>
  <c r="W277" i="33"/>
  <c r="S277" i="33"/>
  <c r="T277" i="33" s="1"/>
  <c r="R277" i="33"/>
  <c r="Q277" i="33"/>
  <c r="Q283" i="33" s="1"/>
  <c r="P273" i="33"/>
  <c r="Y266" i="33"/>
  <c r="X266" i="33"/>
  <c r="W266" i="33"/>
  <c r="Y265" i="33"/>
  <c r="X265" i="33"/>
  <c r="W265" i="33"/>
  <c r="Y264" i="33"/>
  <c r="V264" i="33"/>
  <c r="W264" i="33" s="1"/>
  <c r="Y263" i="33"/>
  <c r="V263" i="33"/>
  <c r="W263" i="33" s="1"/>
  <c r="Y262" i="33"/>
  <c r="W262" i="33"/>
  <c r="X251" i="33"/>
  <c r="Y251" i="33" s="1"/>
  <c r="W251" i="33"/>
  <c r="V251" i="33"/>
  <c r="V252" i="33" s="1"/>
  <c r="V250" i="33"/>
  <c r="X250" i="33" s="1"/>
  <c r="Y250" i="33" s="1"/>
  <c r="S250" i="33"/>
  <c r="T250" i="33" s="1"/>
  <c r="R250" i="33"/>
  <c r="Q250" i="33"/>
  <c r="Q264" i="33" s="1"/>
  <c r="Q248" i="33"/>
  <c r="R246" i="33"/>
  <c r="Q246" i="33"/>
  <c r="AA246" i="33" s="1"/>
  <c r="V245" i="33"/>
  <c r="V246" i="33" s="1"/>
  <c r="AA244" i="33"/>
  <c r="AC244" i="33" s="1"/>
  <c r="AD244" i="33" s="1"/>
  <c r="V244" i="33"/>
  <c r="X244" i="33" s="1"/>
  <c r="Y244" i="33" s="1"/>
  <c r="S244" i="33"/>
  <c r="T244" i="33" s="1"/>
  <c r="Q244" i="33"/>
  <c r="R244" i="33" s="1"/>
  <c r="AA243" i="33"/>
  <c r="AC243" i="33" s="1"/>
  <c r="AD243" i="33" s="1"/>
  <c r="X243" i="33"/>
  <c r="Y243" i="33" s="1"/>
  <c r="W243" i="33"/>
  <c r="T243" i="33"/>
  <c r="S243" i="33"/>
  <c r="Q243" i="33"/>
  <c r="R243" i="33" s="1"/>
  <c r="P239" i="33"/>
  <c r="Y232" i="33"/>
  <c r="X232" i="33"/>
  <c r="W232" i="33"/>
  <c r="Y231" i="33"/>
  <c r="X231" i="33"/>
  <c r="W231" i="33"/>
  <c r="Y230" i="33"/>
  <c r="W230" i="33"/>
  <c r="Y229" i="33"/>
  <c r="V229" i="33"/>
  <c r="V230" i="33" s="1"/>
  <c r="Y228" i="33"/>
  <c r="W228" i="33"/>
  <c r="Q227" i="33"/>
  <c r="W217" i="33"/>
  <c r="V217" i="33"/>
  <c r="V218" i="33" s="1"/>
  <c r="W216" i="33"/>
  <c r="V216" i="33"/>
  <c r="X216" i="33" s="1"/>
  <c r="Y216" i="33" s="1"/>
  <c r="R216" i="33"/>
  <c r="Q216" i="33"/>
  <c r="R214" i="33"/>
  <c r="Q214" i="33"/>
  <c r="S214" i="33" s="1"/>
  <c r="T214" i="33" s="1"/>
  <c r="Q212" i="33"/>
  <c r="S212" i="33" s="1"/>
  <c r="T212" i="33" s="1"/>
  <c r="V211" i="33"/>
  <c r="AA210" i="33"/>
  <c r="AC210" i="33" s="1"/>
  <c r="AD210" i="33" s="1"/>
  <c r="W210" i="33"/>
  <c r="V210" i="33"/>
  <c r="X210" i="33" s="1"/>
  <c r="Y210" i="33" s="1"/>
  <c r="Q210" i="33"/>
  <c r="S210" i="33" s="1"/>
  <c r="T210" i="33" s="1"/>
  <c r="X209" i="33"/>
  <c r="Y209" i="33" s="1"/>
  <c r="W209" i="33"/>
  <c r="Q209" i="33"/>
  <c r="Q231" i="33" s="1"/>
  <c r="P205" i="33"/>
  <c r="X198" i="33"/>
  <c r="Y198" i="33" s="1"/>
  <c r="W198" i="33"/>
  <c r="Q198" i="33"/>
  <c r="S198" i="33" s="1"/>
  <c r="T198" i="33" s="1"/>
  <c r="Y197" i="33"/>
  <c r="X197" i="33"/>
  <c r="W197" i="33"/>
  <c r="Y196" i="33"/>
  <c r="W196" i="33"/>
  <c r="Y195" i="33"/>
  <c r="W195" i="33"/>
  <c r="V195" i="33"/>
  <c r="V196" i="33" s="1"/>
  <c r="Y194" i="33"/>
  <c r="W194" i="33"/>
  <c r="Q194" i="33"/>
  <c r="Q191" i="33"/>
  <c r="Q190" i="33"/>
  <c r="Q189" i="33"/>
  <c r="Q188" i="33"/>
  <c r="R188" i="33" s="1"/>
  <c r="Q187" i="33"/>
  <c r="Q186" i="33"/>
  <c r="R186" i="33" s="1"/>
  <c r="Q184" i="33"/>
  <c r="R184" i="33" s="1"/>
  <c r="V183" i="33"/>
  <c r="W183" i="33" s="1"/>
  <c r="AA182" i="33"/>
  <c r="AB182" i="33" s="1"/>
  <c r="V182" i="33"/>
  <c r="Q182" i="33"/>
  <c r="Q185" i="33" s="1"/>
  <c r="Q181" i="33"/>
  <c r="S180" i="33"/>
  <c r="T180" i="33" s="1"/>
  <c r="Q180" i="33"/>
  <c r="R180" i="33" s="1"/>
  <c r="Q179" i="33"/>
  <c r="Q178" i="33"/>
  <c r="R178" i="33" s="1"/>
  <c r="V177" i="33"/>
  <c r="W177" i="33" s="1"/>
  <c r="Q177" i="33"/>
  <c r="V176" i="33"/>
  <c r="S176" i="33"/>
  <c r="T176" i="33" s="1"/>
  <c r="Q176" i="33"/>
  <c r="R176" i="33" s="1"/>
  <c r="AA175" i="33"/>
  <c r="X175" i="33"/>
  <c r="Y175" i="33" s="1"/>
  <c r="W175" i="33"/>
  <c r="S175" i="33"/>
  <c r="T175" i="33" s="1"/>
  <c r="R175" i="33"/>
  <c r="Q175" i="33"/>
  <c r="Q197" i="33" s="1"/>
  <c r="S197" i="33" s="1"/>
  <c r="T197" i="33" s="1"/>
  <c r="P171" i="33"/>
  <c r="Y164" i="33"/>
  <c r="X164" i="33"/>
  <c r="W164" i="33"/>
  <c r="X163" i="33"/>
  <c r="Y163" i="33" s="1"/>
  <c r="W163" i="33"/>
  <c r="Y162" i="33"/>
  <c r="Y161" i="33"/>
  <c r="V161" i="33"/>
  <c r="Y160" i="33"/>
  <c r="W160" i="33"/>
  <c r="Q159" i="33"/>
  <c r="Q157" i="33"/>
  <c r="S157" i="33" s="1"/>
  <c r="T157" i="33" s="1"/>
  <c r="Q155" i="33"/>
  <c r="S155" i="33" s="1"/>
  <c r="T155" i="33" s="1"/>
  <c r="Q153" i="33"/>
  <c r="S153" i="33" s="1"/>
  <c r="T153" i="33" s="1"/>
  <c r="Q151" i="33"/>
  <c r="S151" i="33" s="1"/>
  <c r="T151" i="33" s="1"/>
  <c r="Q149" i="33"/>
  <c r="S149" i="33" s="1"/>
  <c r="T149" i="33" s="1"/>
  <c r="V148" i="33"/>
  <c r="V149" i="33" s="1"/>
  <c r="T148" i="33"/>
  <c r="S148" i="33"/>
  <c r="Q148" i="33"/>
  <c r="R148" i="33" s="1"/>
  <c r="Q147" i="33"/>
  <c r="S147" i="33" s="1"/>
  <c r="T147" i="33" s="1"/>
  <c r="S146" i="33"/>
  <c r="T146" i="33" s="1"/>
  <c r="Q146" i="33"/>
  <c r="R146" i="33" s="1"/>
  <c r="Q145" i="33"/>
  <c r="T144" i="33"/>
  <c r="S144" i="33"/>
  <c r="Q144" i="33"/>
  <c r="R144" i="33" s="1"/>
  <c r="Q143" i="33"/>
  <c r="V142" i="33"/>
  <c r="S142" i="33"/>
  <c r="T142" i="33" s="1"/>
  <c r="Q142" i="33"/>
  <c r="R142" i="33" s="1"/>
  <c r="AA141" i="33"/>
  <c r="X141" i="33"/>
  <c r="Y141" i="33" s="1"/>
  <c r="W141" i="33"/>
  <c r="Q141" i="33"/>
  <c r="P137" i="33"/>
  <c r="X130" i="33"/>
  <c r="Y130" i="33" s="1"/>
  <c r="W130" i="33"/>
  <c r="Y129" i="33"/>
  <c r="X129" i="33"/>
  <c r="W129" i="33"/>
  <c r="Y128" i="33"/>
  <c r="Y127" i="33"/>
  <c r="V127" i="33"/>
  <c r="Y126" i="33"/>
  <c r="W126" i="33"/>
  <c r="Q115" i="33"/>
  <c r="R114" i="33"/>
  <c r="Q114" i="33"/>
  <c r="V109" i="33"/>
  <c r="V110" i="33" s="1"/>
  <c r="X108" i="33"/>
  <c r="Y108" i="33" s="1"/>
  <c r="W108" i="33"/>
  <c r="V108" i="33"/>
  <c r="X107" i="33"/>
  <c r="Y107" i="33" s="1"/>
  <c r="W107" i="33"/>
  <c r="R107" i="33"/>
  <c r="Q107" i="33"/>
  <c r="P103" i="33"/>
  <c r="AA96" i="33"/>
  <c r="AC96" i="33" s="1"/>
  <c r="AD96" i="33" s="1"/>
  <c r="X96" i="33"/>
  <c r="Y96" i="33" s="1"/>
  <c r="W96" i="33"/>
  <c r="R96" i="33"/>
  <c r="Q96" i="33"/>
  <c r="S96" i="33" s="1"/>
  <c r="T96" i="33" s="1"/>
  <c r="X95" i="33"/>
  <c r="Y95" i="33" s="1"/>
  <c r="W95" i="33"/>
  <c r="Q95" i="33"/>
  <c r="Y94" i="33"/>
  <c r="V94" i="33"/>
  <c r="AA94" i="33" s="1"/>
  <c r="T94" i="33"/>
  <c r="S94" i="33"/>
  <c r="Q94" i="33"/>
  <c r="R94" i="33" s="1"/>
  <c r="AA93" i="33"/>
  <c r="AC93" i="33" s="1"/>
  <c r="AD93" i="33" s="1"/>
  <c r="Y93" i="33"/>
  <c r="W93" i="33"/>
  <c r="V93" i="33"/>
  <c r="S93" i="33"/>
  <c r="T93" i="33" s="1"/>
  <c r="Q93" i="33"/>
  <c r="R93" i="33" s="1"/>
  <c r="Y92" i="33"/>
  <c r="W92" i="33"/>
  <c r="Q92" i="33"/>
  <c r="Q91" i="33"/>
  <c r="S91" i="33" s="1"/>
  <c r="T91" i="33" s="1"/>
  <c r="Q90" i="33"/>
  <c r="Q89" i="33"/>
  <c r="S89" i="33" s="1"/>
  <c r="T89" i="33" s="1"/>
  <c r="Q88" i="33"/>
  <c r="Q87" i="33"/>
  <c r="S87" i="33" s="1"/>
  <c r="T87" i="33" s="1"/>
  <c r="Q86" i="33"/>
  <c r="Q85" i="33"/>
  <c r="S85" i="33" s="1"/>
  <c r="T85" i="33" s="1"/>
  <c r="G85" i="33"/>
  <c r="F85" i="33"/>
  <c r="E85" i="33"/>
  <c r="D85" i="33"/>
  <c r="C85" i="33"/>
  <c r="B85" i="33"/>
  <c r="H85" i="33" s="1"/>
  <c r="A85" i="33"/>
  <c r="Q84" i="33"/>
  <c r="H84" i="33"/>
  <c r="G84" i="33"/>
  <c r="F84" i="33"/>
  <c r="E84" i="33"/>
  <c r="D84" i="33"/>
  <c r="C84" i="33"/>
  <c r="B84" i="33"/>
  <c r="A84" i="33"/>
  <c r="Q83" i="33"/>
  <c r="S83" i="33" s="1"/>
  <c r="T83" i="33" s="1"/>
  <c r="G83" i="33"/>
  <c r="F83" i="33"/>
  <c r="E83" i="33"/>
  <c r="D83" i="33"/>
  <c r="C83" i="33"/>
  <c r="B83" i="33"/>
  <c r="H83" i="33" s="1"/>
  <c r="A83" i="33"/>
  <c r="Q82" i="33"/>
  <c r="H82" i="33"/>
  <c r="G82" i="33"/>
  <c r="F82" i="33"/>
  <c r="E82" i="33"/>
  <c r="D82" i="33"/>
  <c r="C82" i="33"/>
  <c r="B82" i="33"/>
  <c r="A82" i="33"/>
  <c r="Q81" i="33"/>
  <c r="S81" i="33" s="1"/>
  <c r="T81" i="33" s="1"/>
  <c r="G81" i="33"/>
  <c r="F81" i="33"/>
  <c r="E81" i="33"/>
  <c r="D81" i="33"/>
  <c r="C81" i="33"/>
  <c r="B81" i="33"/>
  <c r="H81" i="33" s="1"/>
  <c r="A81" i="33"/>
  <c r="Q80" i="33"/>
  <c r="G80" i="33"/>
  <c r="F80" i="33"/>
  <c r="E80" i="33"/>
  <c r="D80" i="33"/>
  <c r="A80" i="33"/>
  <c r="Q79" i="33"/>
  <c r="S79" i="33" s="1"/>
  <c r="T79" i="33" s="1"/>
  <c r="A79" i="33"/>
  <c r="A23" i="26" s="1"/>
  <c r="Q78" i="33"/>
  <c r="Q77" i="33"/>
  <c r="S77" i="33" s="1"/>
  <c r="T77" i="33" s="1"/>
  <c r="Q76" i="33"/>
  <c r="V75" i="33"/>
  <c r="Q75" i="33"/>
  <c r="S75" i="33" s="1"/>
  <c r="T75" i="33" s="1"/>
  <c r="V74" i="33"/>
  <c r="X74" i="33" s="1"/>
  <c r="Y74" i="33" s="1"/>
  <c r="Q74" i="33"/>
  <c r="AC73" i="33"/>
  <c r="AD73" i="33" s="1"/>
  <c r="AA73" i="33"/>
  <c r="AB73" i="33" s="1"/>
  <c r="X73" i="33"/>
  <c r="Y73" i="33" s="1"/>
  <c r="W73" i="33"/>
  <c r="T73" i="33"/>
  <c r="S73" i="33"/>
  <c r="R73" i="33"/>
  <c r="Q73" i="33"/>
  <c r="A73" i="33"/>
  <c r="L19" i="33" s="1"/>
  <c r="A72" i="33"/>
  <c r="A71" i="33"/>
  <c r="A70" i="33"/>
  <c r="P69" i="33"/>
  <c r="A69" i="33"/>
  <c r="A68" i="33"/>
  <c r="A67" i="33"/>
  <c r="A66" i="33"/>
  <c r="A65" i="33"/>
  <c r="A64" i="33"/>
  <c r="A63" i="33"/>
  <c r="A62" i="33"/>
  <c r="A61" i="33"/>
  <c r="A60" i="33"/>
  <c r="C58" i="33"/>
  <c r="B58" i="33"/>
  <c r="E53" i="33"/>
  <c r="D53" i="33"/>
  <c r="C53" i="33"/>
  <c r="E52" i="33"/>
  <c r="D52" i="33"/>
  <c r="C52" i="33"/>
  <c r="E51" i="33"/>
  <c r="D51" i="33"/>
  <c r="C51" i="33"/>
  <c r="E50" i="33"/>
  <c r="D50" i="33"/>
  <c r="C50" i="33"/>
  <c r="E49" i="33"/>
  <c r="D49" i="33"/>
  <c r="C49" i="33"/>
  <c r="E48" i="33"/>
  <c r="D48" i="33"/>
  <c r="C48" i="33"/>
  <c r="E47" i="33"/>
  <c r="E46" i="33"/>
  <c r="D46" i="33"/>
  <c r="C46" i="33"/>
  <c r="E45" i="33"/>
  <c r="D45" i="33"/>
  <c r="C45" i="33"/>
  <c r="E44" i="33"/>
  <c r="D44" i="33"/>
  <c r="C44" i="33"/>
  <c r="E43" i="33"/>
  <c r="D43" i="33"/>
  <c r="C43" i="33"/>
  <c r="E42" i="33"/>
  <c r="D42" i="33"/>
  <c r="C42" i="33"/>
  <c r="E41" i="33"/>
  <c r="D41" i="33"/>
  <c r="C41" i="33"/>
  <c r="E40" i="33"/>
  <c r="D40" i="33"/>
  <c r="C40" i="33"/>
  <c r="L36" i="33"/>
  <c r="L35" i="33"/>
  <c r="L34" i="33"/>
  <c r="L33" i="33"/>
  <c r="L32" i="33"/>
  <c r="L31" i="33"/>
  <c r="A31" i="33"/>
  <c r="O30" i="33"/>
  <c r="L30" i="33"/>
  <c r="A30" i="33"/>
  <c r="L29" i="33"/>
  <c r="A29" i="33"/>
  <c r="L28" i="33"/>
  <c r="A28" i="33"/>
  <c r="L27" i="33"/>
  <c r="Q26" i="33"/>
  <c r="L26" i="33"/>
  <c r="L25" i="33"/>
  <c r="S24" i="33"/>
  <c r="L24" i="33"/>
  <c r="S23" i="33"/>
  <c r="R23" i="33"/>
  <c r="L23" i="33"/>
  <c r="S19" i="33"/>
  <c r="S36" i="33" s="1"/>
  <c r="R19" i="33"/>
  <c r="R36" i="33" s="1"/>
  <c r="Q19" i="33"/>
  <c r="Q36" i="33" s="1"/>
  <c r="P19" i="33"/>
  <c r="P36" i="33" s="1"/>
  <c r="O19" i="33"/>
  <c r="O36" i="33" s="1"/>
  <c r="N19" i="33"/>
  <c r="N36" i="33" s="1"/>
  <c r="M19" i="33"/>
  <c r="M36" i="33" s="1"/>
  <c r="S18" i="33"/>
  <c r="S35" i="33" s="1"/>
  <c r="R18" i="33"/>
  <c r="R35" i="33" s="1"/>
  <c r="Q18" i="33"/>
  <c r="Q35" i="33" s="1"/>
  <c r="P18" i="33"/>
  <c r="P35" i="33" s="1"/>
  <c r="O18" i="33"/>
  <c r="O35" i="33" s="1"/>
  <c r="N18" i="33"/>
  <c r="N35" i="33" s="1"/>
  <c r="M18" i="33"/>
  <c r="M35" i="33" s="1"/>
  <c r="L18" i="33"/>
  <c r="F18" i="33"/>
  <c r="E18" i="33"/>
  <c r="AB17" i="33"/>
  <c r="S17" i="33"/>
  <c r="S34" i="33" s="1"/>
  <c r="R17" i="33"/>
  <c r="R34" i="33" s="1"/>
  <c r="Q17" i="33"/>
  <c r="Q34" i="33" s="1"/>
  <c r="P17" i="33"/>
  <c r="P34" i="33" s="1"/>
  <c r="O17" i="33"/>
  <c r="O34" i="33" s="1"/>
  <c r="N17" i="33"/>
  <c r="N34" i="33" s="1"/>
  <c r="M17" i="33"/>
  <c r="M34" i="33" s="1"/>
  <c r="L17" i="33"/>
  <c r="F17" i="33"/>
  <c r="E17" i="33"/>
  <c r="S16" i="33"/>
  <c r="S33" i="33" s="1"/>
  <c r="R16" i="33"/>
  <c r="R33" i="33" s="1"/>
  <c r="Q16" i="33"/>
  <c r="Q33" i="33" s="1"/>
  <c r="P16" i="33"/>
  <c r="P33" i="33" s="1"/>
  <c r="O16" i="33"/>
  <c r="O33" i="33" s="1"/>
  <c r="N16" i="33"/>
  <c r="N33" i="33" s="1"/>
  <c r="M16" i="33"/>
  <c r="M33" i="33" s="1"/>
  <c r="B70" i="33" s="1"/>
  <c r="L16" i="33"/>
  <c r="AB15" i="33"/>
  <c r="S15" i="33"/>
  <c r="S32" i="33" s="1"/>
  <c r="R15" i="33"/>
  <c r="R32" i="33" s="1"/>
  <c r="Q15" i="33"/>
  <c r="Q32" i="33" s="1"/>
  <c r="P15" i="33"/>
  <c r="P32" i="33" s="1"/>
  <c r="O15" i="33"/>
  <c r="O32" i="33" s="1"/>
  <c r="N15" i="33"/>
  <c r="N32" i="33" s="1"/>
  <c r="M15" i="33"/>
  <c r="M32" i="33" s="1"/>
  <c r="L15" i="33"/>
  <c r="AB14" i="33"/>
  <c r="S14" i="33"/>
  <c r="S31" i="33" s="1"/>
  <c r="R14" i="33"/>
  <c r="R31" i="33" s="1"/>
  <c r="Q14" i="33"/>
  <c r="Q31" i="33" s="1"/>
  <c r="P14" i="33"/>
  <c r="P31" i="33" s="1"/>
  <c r="O14" i="33"/>
  <c r="O31" i="33" s="1"/>
  <c r="N14" i="33"/>
  <c r="N31" i="33" s="1"/>
  <c r="M14" i="33"/>
  <c r="M31" i="33" s="1"/>
  <c r="L14" i="33"/>
  <c r="AB13" i="33"/>
  <c r="S13" i="33"/>
  <c r="S30" i="33" s="1"/>
  <c r="R13" i="33"/>
  <c r="R30" i="33" s="1"/>
  <c r="Q13" i="33"/>
  <c r="Q30" i="33" s="1"/>
  <c r="P13" i="33"/>
  <c r="P30" i="33" s="1"/>
  <c r="O13" i="33"/>
  <c r="N13" i="33"/>
  <c r="N30" i="33" s="1"/>
  <c r="M13" i="33"/>
  <c r="M30" i="33" s="1"/>
  <c r="L13" i="33"/>
  <c r="AB12" i="33"/>
  <c r="S12" i="33"/>
  <c r="S29" i="33" s="1"/>
  <c r="R12" i="33"/>
  <c r="R29" i="33" s="1"/>
  <c r="Q12" i="33"/>
  <c r="Q29" i="33" s="1"/>
  <c r="P12" i="33"/>
  <c r="P29" i="33" s="1"/>
  <c r="O12" i="33"/>
  <c r="O29" i="33" s="1"/>
  <c r="N12" i="33"/>
  <c r="N29" i="33" s="1"/>
  <c r="M12" i="33"/>
  <c r="M29" i="33" s="1"/>
  <c r="L12" i="33"/>
  <c r="AB11" i="33"/>
  <c r="S11" i="33"/>
  <c r="S28" i="33" s="1"/>
  <c r="R11" i="33"/>
  <c r="R28" i="33" s="1"/>
  <c r="Q11" i="33"/>
  <c r="Q28" i="33" s="1"/>
  <c r="P11" i="33"/>
  <c r="P28" i="33" s="1"/>
  <c r="O11" i="33"/>
  <c r="O28" i="33" s="1"/>
  <c r="N11" i="33"/>
  <c r="N28" i="33" s="1"/>
  <c r="M11" i="33"/>
  <c r="M28" i="33" s="1"/>
  <c r="B65" i="33" s="1"/>
  <c r="L11" i="33"/>
  <c r="AB10" i="33"/>
  <c r="S10" i="33"/>
  <c r="S27" i="33" s="1"/>
  <c r="R10" i="33"/>
  <c r="R27" i="33" s="1"/>
  <c r="Q10" i="33"/>
  <c r="Q27" i="33" s="1"/>
  <c r="P10" i="33"/>
  <c r="P27" i="33" s="1"/>
  <c r="O10" i="33"/>
  <c r="O27" i="33" s="1"/>
  <c r="N10" i="33"/>
  <c r="N27" i="33" s="1"/>
  <c r="M10" i="33"/>
  <c r="M27" i="33" s="1"/>
  <c r="L10" i="33"/>
  <c r="AB9" i="33"/>
  <c r="S9" i="33"/>
  <c r="S26" i="33" s="1"/>
  <c r="R9" i="33"/>
  <c r="R26" i="33" s="1"/>
  <c r="Q9" i="33"/>
  <c r="P9" i="33"/>
  <c r="P26" i="33" s="1"/>
  <c r="O9" i="33"/>
  <c r="O26" i="33" s="1"/>
  <c r="N9" i="33"/>
  <c r="N26" i="33" s="1"/>
  <c r="M9" i="33"/>
  <c r="M26" i="33" s="1"/>
  <c r="L9" i="33"/>
  <c r="S8" i="33"/>
  <c r="S25" i="33" s="1"/>
  <c r="R8" i="33"/>
  <c r="R25" i="33" s="1"/>
  <c r="Q8" i="33"/>
  <c r="Q25" i="33" s="1"/>
  <c r="P8" i="33"/>
  <c r="P25" i="33" s="1"/>
  <c r="O8" i="33"/>
  <c r="O25" i="33" s="1"/>
  <c r="N8" i="33"/>
  <c r="N25" i="33" s="1"/>
  <c r="M8" i="33"/>
  <c r="M25" i="33" s="1"/>
  <c r="C62" i="33" s="1"/>
  <c r="L8" i="33"/>
  <c r="S7" i="33"/>
  <c r="R7" i="33"/>
  <c r="R24" i="33" s="1"/>
  <c r="Q7" i="33"/>
  <c r="Q24" i="33" s="1"/>
  <c r="P7" i="33"/>
  <c r="P24" i="33" s="1"/>
  <c r="O7" i="33"/>
  <c r="O24" i="33" s="1"/>
  <c r="N7" i="33"/>
  <c r="N24" i="33" s="1"/>
  <c r="M7" i="33"/>
  <c r="M24" i="33" s="1"/>
  <c r="L7" i="33"/>
  <c r="S6" i="33"/>
  <c r="R6" i="33"/>
  <c r="Q6" i="33"/>
  <c r="Q23" i="33" s="1"/>
  <c r="P6" i="33"/>
  <c r="P23" i="33" s="1"/>
  <c r="O6" i="33"/>
  <c r="O23" i="33" s="1"/>
  <c r="N6" i="33"/>
  <c r="N23" i="33" s="1"/>
  <c r="M6" i="33"/>
  <c r="M23" i="33" s="1"/>
  <c r="L6" i="33"/>
  <c r="Y300" i="32"/>
  <c r="X300" i="32"/>
  <c r="W300" i="32"/>
  <c r="Y299" i="32"/>
  <c r="X299" i="32"/>
  <c r="W299" i="32"/>
  <c r="Y298" i="32"/>
  <c r="Y297" i="32"/>
  <c r="V297" i="32"/>
  <c r="Y296" i="32"/>
  <c r="W296" i="32"/>
  <c r="S295" i="32"/>
  <c r="T295" i="32" s="1"/>
  <c r="Q295" i="32"/>
  <c r="R295" i="32" s="1"/>
  <c r="S293" i="32"/>
  <c r="T293" i="32" s="1"/>
  <c r="Q293" i="32"/>
  <c r="R293" i="32" s="1"/>
  <c r="T291" i="32"/>
  <c r="S291" i="32"/>
  <c r="Q291" i="32"/>
  <c r="R291" i="32" s="1"/>
  <c r="S289" i="32"/>
  <c r="T289" i="32" s="1"/>
  <c r="Q289" i="32"/>
  <c r="R289" i="32" s="1"/>
  <c r="S287" i="32"/>
  <c r="T287" i="32" s="1"/>
  <c r="Q287" i="32"/>
  <c r="R287" i="32" s="1"/>
  <c r="S285" i="32"/>
  <c r="T285" i="32" s="1"/>
  <c r="Q285" i="32"/>
  <c r="R285" i="32" s="1"/>
  <c r="Y284" i="32"/>
  <c r="X284" i="32"/>
  <c r="V284" i="32"/>
  <c r="W284" i="32" s="1"/>
  <c r="R284" i="32"/>
  <c r="Q284" i="32"/>
  <c r="Q298" i="32" s="1"/>
  <c r="Q283" i="32"/>
  <c r="R283" i="32" s="1"/>
  <c r="R282" i="32"/>
  <c r="Q282" i="32"/>
  <c r="S282" i="32" s="1"/>
  <c r="T282" i="32" s="1"/>
  <c r="Q281" i="32"/>
  <c r="R280" i="32"/>
  <c r="Q280" i="32"/>
  <c r="S280" i="32" s="1"/>
  <c r="T280" i="32" s="1"/>
  <c r="Q279" i="32"/>
  <c r="X278" i="32"/>
  <c r="Y278" i="32" s="1"/>
  <c r="V278" i="32"/>
  <c r="R278" i="32"/>
  <c r="Q278" i="32"/>
  <c r="S278" i="32" s="1"/>
  <c r="T278" i="32" s="1"/>
  <c r="AA277" i="32"/>
  <c r="AB277" i="32" s="1"/>
  <c r="X277" i="32"/>
  <c r="Y277" i="32" s="1"/>
  <c r="W277" i="32"/>
  <c r="S277" i="32"/>
  <c r="T277" i="32" s="1"/>
  <c r="R277" i="32"/>
  <c r="Q277" i="32"/>
  <c r="Q300" i="32" s="1"/>
  <c r="P273" i="32"/>
  <c r="X266" i="32"/>
  <c r="Y266" i="32" s="1"/>
  <c r="W266" i="32"/>
  <c r="Q266" i="32"/>
  <c r="Y265" i="32"/>
  <c r="X265" i="32"/>
  <c r="W265" i="32"/>
  <c r="R265" i="32"/>
  <c r="Q265" i="32"/>
  <c r="Y264" i="32"/>
  <c r="V264" i="32"/>
  <c r="W264" i="32" s="1"/>
  <c r="Y263" i="32"/>
  <c r="V263" i="32"/>
  <c r="W263" i="32" s="1"/>
  <c r="Y262" i="32"/>
  <c r="W262" i="32"/>
  <c r="Q262" i="32"/>
  <c r="Q258" i="32"/>
  <c r="Q254" i="32"/>
  <c r="V251" i="32"/>
  <c r="X250" i="32"/>
  <c r="Y250" i="32" s="1"/>
  <c r="V250" i="32"/>
  <c r="W250" i="32" s="1"/>
  <c r="R250" i="32"/>
  <c r="Q250" i="32"/>
  <c r="S249" i="32"/>
  <c r="T249" i="32" s="1"/>
  <c r="Q249" i="32"/>
  <c r="R249" i="32" s="1"/>
  <c r="Q248" i="32"/>
  <c r="S247" i="32"/>
  <c r="T247" i="32" s="1"/>
  <c r="Q247" i="32"/>
  <c r="R247" i="32" s="1"/>
  <c r="T246" i="32"/>
  <c r="Q246" i="32"/>
  <c r="S246" i="32" s="1"/>
  <c r="W245" i="32"/>
  <c r="V245" i="32"/>
  <c r="S245" i="32"/>
  <c r="T245" i="32" s="1"/>
  <c r="Q245" i="32"/>
  <c r="R245" i="32" s="1"/>
  <c r="X244" i="32"/>
  <c r="Y244" i="32" s="1"/>
  <c r="V244" i="32"/>
  <c r="W244" i="32" s="1"/>
  <c r="Q244" i="32"/>
  <c r="AC243" i="32"/>
  <c r="AD243" i="32" s="1"/>
  <c r="AA243" i="32"/>
  <c r="AB243" i="32" s="1"/>
  <c r="Y243" i="32"/>
  <c r="X243" i="32"/>
  <c r="W243" i="32"/>
  <c r="T243" i="32"/>
  <c r="S243" i="32"/>
  <c r="R243" i="32"/>
  <c r="Q243" i="32"/>
  <c r="P239" i="32"/>
  <c r="X232" i="32"/>
  <c r="Y232" i="32" s="1"/>
  <c r="W232" i="32"/>
  <c r="X231" i="32"/>
  <c r="Y231" i="32" s="1"/>
  <c r="W231" i="32"/>
  <c r="Y230" i="32"/>
  <c r="Y229" i="32"/>
  <c r="V229" i="32"/>
  <c r="Y228" i="32"/>
  <c r="W228" i="32"/>
  <c r="X217" i="32"/>
  <c r="Y217" i="32" s="1"/>
  <c r="V217" i="32"/>
  <c r="W216" i="32"/>
  <c r="V216" i="32"/>
  <c r="X216" i="32" s="1"/>
  <c r="Y216" i="32" s="1"/>
  <c r="Q216" i="32"/>
  <c r="Q214" i="32"/>
  <c r="R214" i="32" s="1"/>
  <c r="V213" i="32"/>
  <c r="S212" i="32"/>
  <c r="T212" i="32" s="1"/>
  <c r="R212" i="32"/>
  <c r="Q212" i="32"/>
  <c r="AA212" i="32" s="1"/>
  <c r="W211" i="32"/>
  <c r="V211" i="32"/>
  <c r="V212" i="32" s="1"/>
  <c r="AC210" i="32"/>
  <c r="AD210" i="32" s="1"/>
  <c r="AB210" i="32"/>
  <c r="W210" i="32"/>
  <c r="V210" i="32"/>
  <c r="X210" i="32" s="1"/>
  <c r="Y210" i="32" s="1"/>
  <c r="Q210" i="32"/>
  <c r="AA210" i="32" s="1"/>
  <c r="X209" i="32"/>
  <c r="Y209" i="32" s="1"/>
  <c r="W209" i="32"/>
  <c r="S209" i="32"/>
  <c r="T209" i="32" s="1"/>
  <c r="Q209" i="32"/>
  <c r="R209" i="32" s="1"/>
  <c r="P205" i="32"/>
  <c r="Y198" i="32"/>
  <c r="X198" i="32"/>
  <c r="W198" i="32"/>
  <c r="Q198" i="32"/>
  <c r="X197" i="32"/>
  <c r="Y197" i="32" s="1"/>
  <c r="W197" i="32"/>
  <c r="Y196" i="32"/>
  <c r="V196" i="32"/>
  <c r="W196" i="32" s="1"/>
  <c r="S196" i="32"/>
  <c r="T196" i="32" s="1"/>
  <c r="Q196" i="32"/>
  <c r="AA195" i="32"/>
  <c r="Y195" i="32"/>
  <c r="W195" i="32"/>
  <c r="V195" i="32"/>
  <c r="T195" i="32"/>
  <c r="S195" i="32"/>
  <c r="Q195" i="32"/>
  <c r="R195" i="32" s="1"/>
  <c r="Y194" i="32"/>
  <c r="W194" i="32"/>
  <c r="S194" i="32"/>
  <c r="T194" i="32" s="1"/>
  <c r="T193" i="32"/>
  <c r="Q193" i="32"/>
  <c r="S193" i="32" s="1"/>
  <c r="Q191" i="32"/>
  <c r="S191" i="32" s="1"/>
  <c r="T191" i="32" s="1"/>
  <c r="S189" i="32"/>
  <c r="T189" i="32" s="1"/>
  <c r="R189" i="32"/>
  <c r="Q189" i="32"/>
  <c r="S187" i="32"/>
  <c r="T187" i="32" s="1"/>
  <c r="R187" i="32"/>
  <c r="Q187" i="32"/>
  <c r="Q185" i="32"/>
  <c r="S185" i="32" s="1"/>
  <c r="T185" i="32" s="1"/>
  <c r="X184" i="32"/>
  <c r="Y184" i="32" s="1"/>
  <c r="V184" i="32"/>
  <c r="X183" i="32"/>
  <c r="Y183" i="32" s="1"/>
  <c r="W183" i="32"/>
  <c r="Q183" i="32"/>
  <c r="X182" i="32"/>
  <c r="Y182" i="32" s="1"/>
  <c r="V182" i="32"/>
  <c r="V183" i="32" s="1"/>
  <c r="T182" i="32"/>
  <c r="S182" i="32"/>
  <c r="R182" i="32"/>
  <c r="Q182" i="32"/>
  <c r="Q194" i="32" s="1"/>
  <c r="Q178" i="32"/>
  <c r="V177" i="32"/>
  <c r="Y176" i="32"/>
  <c r="X176" i="32"/>
  <c r="W176" i="32"/>
  <c r="V176" i="32"/>
  <c r="Q176" i="32"/>
  <c r="X175" i="32"/>
  <c r="Y175" i="32" s="1"/>
  <c r="W175" i="32"/>
  <c r="S175" i="32"/>
  <c r="T175" i="32" s="1"/>
  <c r="R175" i="32"/>
  <c r="Q175" i="32"/>
  <c r="P171" i="32"/>
  <c r="X164" i="32"/>
  <c r="Y164" i="32" s="1"/>
  <c r="W164" i="32"/>
  <c r="X163" i="32"/>
  <c r="Y163" i="32" s="1"/>
  <c r="W163" i="32"/>
  <c r="Y162" i="32"/>
  <c r="V162" i="32"/>
  <c r="W162" i="32" s="1"/>
  <c r="Y161" i="32"/>
  <c r="W161" i="32"/>
  <c r="V161" i="32"/>
  <c r="Y160" i="32"/>
  <c r="W160" i="32"/>
  <c r="X149" i="32"/>
  <c r="Y149" i="32" s="1"/>
  <c r="V149" i="32"/>
  <c r="W149" i="32" s="1"/>
  <c r="Q149" i="32"/>
  <c r="V148" i="32"/>
  <c r="Q148" i="32"/>
  <c r="Q150" i="32" s="1"/>
  <c r="Q147" i="32"/>
  <c r="V145" i="32"/>
  <c r="W144" i="32"/>
  <c r="V144" i="32"/>
  <c r="X144" i="32" s="1"/>
  <c r="Y144" i="32" s="1"/>
  <c r="Q144" i="32"/>
  <c r="S144" i="32" s="1"/>
  <c r="T144" i="32" s="1"/>
  <c r="X143" i="32"/>
  <c r="Y143" i="32" s="1"/>
  <c r="W143" i="32"/>
  <c r="V143" i="32"/>
  <c r="Y142" i="32"/>
  <c r="W142" i="32"/>
  <c r="V142" i="32"/>
  <c r="X142" i="32" s="1"/>
  <c r="AA141" i="32"/>
  <c r="AC141" i="32" s="1"/>
  <c r="AD141" i="32" s="1"/>
  <c r="X141" i="32"/>
  <c r="Y141" i="32" s="1"/>
  <c r="W141" i="32"/>
  <c r="Q141" i="32"/>
  <c r="Q163" i="32" s="1"/>
  <c r="P137" i="32"/>
  <c r="Y130" i="32"/>
  <c r="X130" i="32"/>
  <c r="W130" i="32"/>
  <c r="X129" i="32"/>
  <c r="Y129" i="32" s="1"/>
  <c r="W129" i="32"/>
  <c r="Y128" i="32"/>
  <c r="Y127" i="32"/>
  <c r="W127" i="32"/>
  <c r="V127" i="32"/>
  <c r="V128" i="32" s="1"/>
  <c r="W128" i="32" s="1"/>
  <c r="AA126" i="32"/>
  <c r="Y126" i="32"/>
  <c r="W126" i="32"/>
  <c r="Q125" i="32"/>
  <c r="Q123" i="32"/>
  <c r="S123" i="32" s="1"/>
  <c r="T123" i="32" s="1"/>
  <c r="Q121" i="32"/>
  <c r="S121" i="32" s="1"/>
  <c r="T121" i="32" s="1"/>
  <c r="Q119" i="32"/>
  <c r="Q117" i="32"/>
  <c r="Q115" i="32"/>
  <c r="S114" i="32"/>
  <c r="T114" i="32" s="1"/>
  <c r="R114" i="32"/>
  <c r="Q114" i="32"/>
  <c r="Q126" i="32" s="1"/>
  <c r="S126" i="32" s="1"/>
  <c r="T126" i="32" s="1"/>
  <c r="Q110" i="32"/>
  <c r="V109" i="32"/>
  <c r="AA108" i="32"/>
  <c r="W108" i="32"/>
  <c r="V108" i="32"/>
  <c r="X108" i="32" s="1"/>
  <c r="Y108" i="32" s="1"/>
  <c r="Q108" i="32"/>
  <c r="X107" i="32"/>
  <c r="Y107" i="32" s="1"/>
  <c r="W107" i="32"/>
  <c r="Q107" i="32"/>
  <c r="Q111" i="32" s="1"/>
  <c r="P103" i="32"/>
  <c r="AA96" i="32"/>
  <c r="Y96" i="32"/>
  <c r="X96" i="32"/>
  <c r="W96" i="32"/>
  <c r="Q96" i="32"/>
  <c r="S96" i="32" s="1"/>
  <c r="T96" i="32" s="1"/>
  <c r="AA95" i="32"/>
  <c r="AC95" i="32" s="1"/>
  <c r="AD95" i="32" s="1"/>
  <c r="X95" i="32"/>
  <c r="Y95" i="32" s="1"/>
  <c r="W95" i="32"/>
  <c r="S95" i="32"/>
  <c r="T95" i="32" s="1"/>
  <c r="R95" i="32"/>
  <c r="Q95" i="32"/>
  <c r="Y94" i="32"/>
  <c r="W94" i="32"/>
  <c r="V94" i="32"/>
  <c r="AA94" i="32" s="1"/>
  <c r="S94" i="32"/>
  <c r="T94" i="32" s="1"/>
  <c r="Q94" i="32"/>
  <c r="R94" i="32" s="1"/>
  <c r="Y93" i="32"/>
  <c r="W93" i="32"/>
  <c r="V93" i="32"/>
  <c r="Q93" i="32"/>
  <c r="AB92" i="32"/>
  <c r="AA92" i="32"/>
  <c r="AC92" i="32" s="1"/>
  <c r="AD92" i="32" s="1"/>
  <c r="Y92" i="32"/>
  <c r="W92" i="32"/>
  <c r="S92" i="32"/>
  <c r="T92" i="32" s="1"/>
  <c r="R92" i="32"/>
  <c r="Q92" i="32"/>
  <c r="Q91" i="32"/>
  <c r="S91" i="32" s="1"/>
  <c r="T91" i="32" s="1"/>
  <c r="S90" i="32"/>
  <c r="T90" i="32" s="1"/>
  <c r="R90" i="32"/>
  <c r="Q90" i="32"/>
  <c r="Q89" i="32"/>
  <c r="S89" i="32" s="1"/>
  <c r="T89" i="32" s="1"/>
  <c r="S88" i="32"/>
  <c r="T88" i="32" s="1"/>
  <c r="R88" i="32"/>
  <c r="Q88" i="32"/>
  <c r="R87" i="32"/>
  <c r="Q87" i="32"/>
  <c r="S87" i="32" s="1"/>
  <c r="T87" i="32" s="1"/>
  <c r="T86" i="32"/>
  <c r="S86" i="32"/>
  <c r="R86" i="32"/>
  <c r="Q86" i="32"/>
  <c r="R85" i="32"/>
  <c r="Q85" i="32"/>
  <c r="S85" i="32" s="1"/>
  <c r="T85" i="32" s="1"/>
  <c r="H85" i="32"/>
  <c r="G85" i="32"/>
  <c r="F85" i="32"/>
  <c r="E85" i="32"/>
  <c r="D85" i="32"/>
  <c r="C85" i="32"/>
  <c r="B85" i="32"/>
  <c r="A85" i="32"/>
  <c r="S84" i="32"/>
  <c r="T84" i="32" s="1"/>
  <c r="R84" i="32"/>
  <c r="Q84" i="32"/>
  <c r="G84" i="32"/>
  <c r="F84" i="32"/>
  <c r="E84" i="32"/>
  <c r="D84" i="32"/>
  <c r="C84" i="32"/>
  <c r="B84" i="32"/>
  <c r="H84" i="32" s="1"/>
  <c r="A84" i="32"/>
  <c r="R83" i="32"/>
  <c r="Q83" i="32"/>
  <c r="S83" i="32" s="1"/>
  <c r="T83" i="32" s="1"/>
  <c r="H83" i="32"/>
  <c r="G83" i="32"/>
  <c r="F83" i="32"/>
  <c r="E83" i="32"/>
  <c r="D83" i="32"/>
  <c r="C83" i="32"/>
  <c r="B83" i="32"/>
  <c r="A83" i="32"/>
  <c r="T82" i="32"/>
  <c r="S82" i="32"/>
  <c r="R82" i="32"/>
  <c r="Q82" i="32"/>
  <c r="G82" i="32"/>
  <c r="F82" i="32"/>
  <c r="E82" i="32"/>
  <c r="D82" i="32"/>
  <c r="C82" i="32"/>
  <c r="B82" i="32"/>
  <c r="H82" i="32" s="1"/>
  <c r="A82" i="32"/>
  <c r="R81" i="32"/>
  <c r="Q81" i="32"/>
  <c r="S81" i="32" s="1"/>
  <c r="T81" i="32" s="1"/>
  <c r="H81" i="32"/>
  <c r="G81" i="32"/>
  <c r="F81" i="32"/>
  <c r="E81" i="32"/>
  <c r="D81" i="32"/>
  <c r="C81" i="32"/>
  <c r="B81" i="32"/>
  <c r="A81" i="32"/>
  <c r="S80" i="32"/>
  <c r="T80" i="32" s="1"/>
  <c r="R80" i="32"/>
  <c r="Q80" i="32"/>
  <c r="G80" i="32"/>
  <c r="F80" i="32"/>
  <c r="E80" i="32"/>
  <c r="D80" i="32"/>
  <c r="A80" i="32"/>
  <c r="R79" i="32"/>
  <c r="Q79" i="32"/>
  <c r="S79" i="32" s="1"/>
  <c r="T79" i="32" s="1"/>
  <c r="A79" i="32"/>
  <c r="S78" i="32"/>
  <c r="T78" i="32" s="1"/>
  <c r="R78" i="32"/>
  <c r="Q78" i="32"/>
  <c r="R77" i="32"/>
  <c r="Q77" i="32"/>
  <c r="S77" i="32" s="1"/>
  <c r="T77" i="32" s="1"/>
  <c r="S76" i="32"/>
  <c r="T76" i="32" s="1"/>
  <c r="R76" i="32"/>
  <c r="Q76" i="32"/>
  <c r="X75" i="32"/>
  <c r="Y75" i="32" s="1"/>
  <c r="R75" i="32"/>
  <c r="Q75" i="32"/>
  <c r="S75" i="32" s="1"/>
  <c r="T75" i="32" s="1"/>
  <c r="AC74" i="32"/>
  <c r="AD74" i="32" s="1"/>
  <c r="W74" i="32"/>
  <c r="V74" i="32"/>
  <c r="V75" i="32" s="1"/>
  <c r="S74" i="32"/>
  <c r="T74" i="32" s="1"/>
  <c r="R74" i="32"/>
  <c r="Q74" i="32"/>
  <c r="AA74" i="32" s="1"/>
  <c r="AB74" i="32" s="1"/>
  <c r="Y73" i="32"/>
  <c r="X73" i="32"/>
  <c r="W73" i="32"/>
  <c r="Q73" i="32"/>
  <c r="A73" i="32"/>
  <c r="A72" i="32"/>
  <c r="A71" i="32"/>
  <c r="L17" i="32" s="1"/>
  <c r="A70" i="32"/>
  <c r="P69" i="32"/>
  <c r="A69" i="32"/>
  <c r="L15" i="32" s="1"/>
  <c r="A68" i="32"/>
  <c r="A67" i="32"/>
  <c r="A66" i="32"/>
  <c r="L12" i="32" s="1"/>
  <c r="A65" i="32"/>
  <c r="A64" i="32"/>
  <c r="A63" i="32"/>
  <c r="A62" i="32"/>
  <c r="A61" i="32"/>
  <c r="L7" i="32" s="1"/>
  <c r="A60" i="32"/>
  <c r="C58" i="32"/>
  <c r="B58" i="32"/>
  <c r="E53" i="32"/>
  <c r="D53" i="32"/>
  <c r="C53" i="32"/>
  <c r="E52" i="32"/>
  <c r="M18" i="32" s="1"/>
  <c r="M35" i="32" s="1"/>
  <c r="D52" i="32"/>
  <c r="C52" i="32"/>
  <c r="E51" i="32"/>
  <c r="D51" i="32"/>
  <c r="C51" i="32"/>
  <c r="E50" i="32"/>
  <c r="D50" i="32"/>
  <c r="C50" i="32"/>
  <c r="E49" i="32"/>
  <c r="D49" i="32"/>
  <c r="C49" i="32"/>
  <c r="E48" i="32"/>
  <c r="D48" i="32"/>
  <c r="C48" i="32"/>
  <c r="E47" i="32"/>
  <c r="M13" i="32" s="1"/>
  <c r="M30" i="32" s="1"/>
  <c r="E46" i="32"/>
  <c r="D46" i="32"/>
  <c r="C46" i="32"/>
  <c r="E45" i="32"/>
  <c r="D45" i="32"/>
  <c r="C45" i="32"/>
  <c r="E44" i="32"/>
  <c r="D44" i="32"/>
  <c r="C44" i="32"/>
  <c r="E43" i="32"/>
  <c r="D43" i="32"/>
  <c r="C43" i="32"/>
  <c r="E42" i="32"/>
  <c r="D42" i="32"/>
  <c r="C42" i="32"/>
  <c r="E41" i="32"/>
  <c r="Q7" i="32" s="1"/>
  <c r="Q24" i="32" s="1"/>
  <c r="D41" i="32"/>
  <c r="C41" i="32"/>
  <c r="E40" i="32"/>
  <c r="D40" i="32"/>
  <c r="C40" i="32"/>
  <c r="Q36" i="32"/>
  <c r="P36" i="32"/>
  <c r="L36" i="32"/>
  <c r="L35" i="32"/>
  <c r="Q34" i="32"/>
  <c r="P34" i="32"/>
  <c r="L34" i="32"/>
  <c r="Q33" i="32"/>
  <c r="P33" i="32"/>
  <c r="L33" i="32"/>
  <c r="Q32" i="32"/>
  <c r="P32" i="32"/>
  <c r="L32" i="32"/>
  <c r="Q31" i="32"/>
  <c r="P31" i="32"/>
  <c r="L31" i="32"/>
  <c r="A31" i="32"/>
  <c r="L30" i="32"/>
  <c r="A30" i="32"/>
  <c r="L29" i="32"/>
  <c r="A29" i="32"/>
  <c r="S28" i="32"/>
  <c r="L28" i="32"/>
  <c r="A28" i="32"/>
  <c r="L27" i="32"/>
  <c r="L26" i="32"/>
  <c r="L25" i="32"/>
  <c r="L24" i="32"/>
  <c r="L23" i="32"/>
  <c r="S19" i="32"/>
  <c r="S36" i="32" s="1"/>
  <c r="R19" i="32"/>
  <c r="R36" i="32" s="1"/>
  <c r="Q19" i="32"/>
  <c r="P19" i="32"/>
  <c r="O19" i="32"/>
  <c r="O36" i="32" s="1"/>
  <c r="N19" i="32"/>
  <c r="N36" i="32" s="1"/>
  <c r="C73" i="32" s="1"/>
  <c r="M19" i="32"/>
  <c r="M36" i="32" s="1"/>
  <c r="L19" i="32"/>
  <c r="L18" i="32"/>
  <c r="F18" i="32"/>
  <c r="E18" i="32"/>
  <c r="AB17" i="32"/>
  <c r="S17" i="32"/>
  <c r="S34" i="32" s="1"/>
  <c r="R17" i="32"/>
  <c r="R34" i="32" s="1"/>
  <c r="Q17" i="32"/>
  <c r="P17" i="32"/>
  <c r="O17" i="32"/>
  <c r="O34" i="32" s="1"/>
  <c r="N17" i="32"/>
  <c r="N34" i="32" s="1"/>
  <c r="M17" i="32"/>
  <c r="M34" i="32" s="1"/>
  <c r="B71" i="32" s="1"/>
  <c r="F17" i="32"/>
  <c r="E17" i="32"/>
  <c r="S16" i="32"/>
  <c r="S33" i="32" s="1"/>
  <c r="R16" i="32"/>
  <c r="R33" i="32" s="1"/>
  <c r="Q16" i="32"/>
  <c r="P16" i="32"/>
  <c r="O16" i="32"/>
  <c r="O33" i="32" s="1"/>
  <c r="N16" i="32"/>
  <c r="N33" i="32" s="1"/>
  <c r="M16" i="32"/>
  <c r="M33" i="32" s="1"/>
  <c r="L16" i="32"/>
  <c r="AB15" i="32"/>
  <c r="S15" i="32"/>
  <c r="S32" i="32" s="1"/>
  <c r="R15" i="32"/>
  <c r="R32" i="32" s="1"/>
  <c r="Q15" i="32"/>
  <c r="P15" i="32"/>
  <c r="O15" i="32"/>
  <c r="O32" i="32" s="1"/>
  <c r="N15" i="32"/>
  <c r="N32" i="32" s="1"/>
  <c r="M15" i="32"/>
  <c r="M32" i="32" s="1"/>
  <c r="AB14" i="32"/>
  <c r="S14" i="32"/>
  <c r="S31" i="32" s="1"/>
  <c r="R14" i="32"/>
  <c r="R31" i="32" s="1"/>
  <c r="Q14" i="32"/>
  <c r="P14" i="32"/>
  <c r="O14" i="32"/>
  <c r="O31" i="32" s="1"/>
  <c r="N14" i="32"/>
  <c r="N31" i="32" s="1"/>
  <c r="C68" i="32" s="1"/>
  <c r="M14" i="32"/>
  <c r="M31" i="32" s="1"/>
  <c r="L14" i="32"/>
  <c r="AB13" i="32"/>
  <c r="L13" i="32"/>
  <c r="AB12" i="32"/>
  <c r="AB11" i="32"/>
  <c r="S11" i="32"/>
  <c r="R11" i="32"/>
  <c r="R28" i="32" s="1"/>
  <c r="Q11" i="32"/>
  <c r="Q28" i="32" s="1"/>
  <c r="P11" i="32"/>
  <c r="P28" i="32" s="1"/>
  <c r="O11" i="32"/>
  <c r="O28" i="32" s="1"/>
  <c r="N11" i="32"/>
  <c r="N28" i="32" s="1"/>
  <c r="M11" i="32"/>
  <c r="M28" i="32" s="1"/>
  <c r="L11" i="32"/>
  <c r="AB10" i="32"/>
  <c r="S10" i="32"/>
  <c r="S27" i="32" s="1"/>
  <c r="R10" i="32"/>
  <c r="R27" i="32" s="1"/>
  <c r="Q10" i="32"/>
  <c r="Q27" i="32" s="1"/>
  <c r="P10" i="32"/>
  <c r="P27" i="32" s="1"/>
  <c r="O10" i="32"/>
  <c r="O27" i="32" s="1"/>
  <c r="N10" i="32"/>
  <c r="N27" i="32" s="1"/>
  <c r="M10" i="32"/>
  <c r="M27" i="32" s="1"/>
  <c r="L10" i="32"/>
  <c r="AB9" i="32"/>
  <c r="S9" i="32"/>
  <c r="S26" i="32" s="1"/>
  <c r="R9" i="32"/>
  <c r="R26" i="32" s="1"/>
  <c r="Q9" i="32"/>
  <c r="Q26" i="32" s="1"/>
  <c r="P9" i="32"/>
  <c r="P26" i="32" s="1"/>
  <c r="O9" i="32"/>
  <c r="O26" i="32" s="1"/>
  <c r="N9" i="32"/>
  <c r="N26" i="32" s="1"/>
  <c r="M9" i="32"/>
  <c r="M26" i="32" s="1"/>
  <c r="L9" i="32"/>
  <c r="S8" i="32"/>
  <c r="S25" i="32" s="1"/>
  <c r="R8" i="32"/>
  <c r="R25" i="32" s="1"/>
  <c r="Q8" i="32"/>
  <c r="Q25" i="32" s="1"/>
  <c r="P8" i="32"/>
  <c r="P25" i="32" s="1"/>
  <c r="O8" i="32"/>
  <c r="O25" i="32" s="1"/>
  <c r="N8" i="32"/>
  <c r="N25" i="32" s="1"/>
  <c r="M8" i="32"/>
  <c r="M25" i="32" s="1"/>
  <c r="L8" i="32"/>
  <c r="P7" i="32"/>
  <c r="P24" i="32" s="1"/>
  <c r="S6" i="32"/>
  <c r="S23" i="32" s="1"/>
  <c r="R6" i="32"/>
  <c r="R23" i="32" s="1"/>
  <c r="Q6" i="32"/>
  <c r="Q23" i="32" s="1"/>
  <c r="P6" i="32"/>
  <c r="P23" i="32" s="1"/>
  <c r="O6" i="32"/>
  <c r="O23" i="32" s="1"/>
  <c r="N6" i="32"/>
  <c r="N23" i="32" s="1"/>
  <c r="M6" i="32"/>
  <c r="M23" i="32" s="1"/>
  <c r="C60" i="32" s="1"/>
  <c r="L6" i="32"/>
  <c r="Y300" i="31"/>
  <c r="X300" i="31"/>
  <c r="W300" i="31"/>
  <c r="Y299" i="31"/>
  <c r="X299" i="31"/>
  <c r="W299" i="31"/>
  <c r="Y298" i="31"/>
  <c r="Y297" i="31"/>
  <c r="V297" i="31"/>
  <c r="Y296" i="31"/>
  <c r="W296" i="31"/>
  <c r="S287" i="31"/>
  <c r="T287" i="31" s="1"/>
  <c r="R287" i="31"/>
  <c r="Q287" i="31"/>
  <c r="S285" i="31"/>
  <c r="T285" i="31" s="1"/>
  <c r="R285" i="31"/>
  <c r="Q285" i="31"/>
  <c r="X284" i="31"/>
  <c r="Y284" i="31" s="1"/>
  <c r="W284" i="31"/>
  <c r="V284" i="31"/>
  <c r="V285" i="31" s="1"/>
  <c r="S284" i="31"/>
  <c r="T284" i="31" s="1"/>
  <c r="R284" i="31"/>
  <c r="Q284" i="31"/>
  <c r="Q298" i="31" s="1"/>
  <c r="X278" i="31"/>
  <c r="Y278" i="31" s="1"/>
  <c r="W278" i="31"/>
  <c r="V278" i="31"/>
  <c r="V279" i="31" s="1"/>
  <c r="X277" i="31"/>
  <c r="Y277" i="31" s="1"/>
  <c r="W277" i="31"/>
  <c r="S277" i="31"/>
  <c r="T277" i="31" s="1"/>
  <c r="R277" i="31"/>
  <c r="Q277" i="31"/>
  <c r="Q283" i="31" s="1"/>
  <c r="S283" i="31" s="1"/>
  <c r="T283" i="31" s="1"/>
  <c r="P273" i="31"/>
  <c r="X266" i="31"/>
  <c r="Y266" i="31" s="1"/>
  <c r="W266" i="31"/>
  <c r="Y265" i="31"/>
  <c r="X265" i="31"/>
  <c r="W265" i="31"/>
  <c r="Q265" i="31"/>
  <c r="Y264" i="31"/>
  <c r="V264" i="31"/>
  <c r="W264" i="31" s="1"/>
  <c r="Y263" i="31"/>
  <c r="W263" i="31"/>
  <c r="V263" i="31"/>
  <c r="Y262" i="31"/>
  <c r="W262" i="31"/>
  <c r="Q256" i="31"/>
  <c r="V251" i="31"/>
  <c r="AA250" i="31"/>
  <c r="Y250" i="31"/>
  <c r="X250" i="31"/>
  <c r="V250" i="31"/>
  <c r="W250" i="31" s="1"/>
  <c r="Q250" i="31"/>
  <c r="Q258" i="31" s="1"/>
  <c r="T249" i="31"/>
  <c r="S249" i="31"/>
  <c r="Q249" i="31"/>
  <c r="R249" i="31" s="1"/>
  <c r="Q248" i="31"/>
  <c r="T247" i="31"/>
  <c r="S247" i="31"/>
  <c r="Q247" i="31"/>
  <c r="R247" i="31" s="1"/>
  <c r="Q246" i="31"/>
  <c r="V245" i="31"/>
  <c r="T245" i="31"/>
  <c r="S245" i="31"/>
  <c r="Q245" i="31"/>
  <c r="R245" i="31" s="1"/>
  <c r="Y244" i="31"/>
  <c r="X244" i="31"/>
  <c r="V244" i="31"/>
  <c r="W244" i="31" s="1"/>
  <c r="Q244" i="31"/>
  <c r="AA244" i="31" s="1"/>
  <c r="AA243" i="31"/>
  <c r="AC243" i="31" s="1"/>
  <c r="AD243" i="31" s="1"/>
  <c r="Y243" i="31"/>
  <c r="X243" i="31"/>
  <c r="W243" i="31"/>
  <c r="T243" i="31"/>
  <c r="S243" i="31"/>
  <c r="R243" i="31"/>
  <c r="Q243" i="31"/>
  <c r="Q266" i="31" s="1"/>
  <c r="P239" i="31"/>
  <c r="Y232" i="31"/>
  <c r="X232" i="31"/>
  <c r="W232" i="31"/>
  <c r="Q232" i="31"/>
  <c r="Y231" i="31"/>
  <c r="X231" i="31"/>
  <c r="W231" i="31"/>
  <c r="S231" i="31"/>
  <c r="T231" i="31" s="1"/>
  <c r="Q231" i="31"/>
  <c r="AA231" i="31" s="1"/>
  <c r="AC231" i="31" s="1"/>
  <c r="AD231" i="31" s="1"/>
  <c r="Y230" i="31"/>
  <c r="V230" i="31"/>
  <c r="W230" i="31" s="1"/>
  <c r="Y229" i="31"/>
  <c r="V229" i="31"/>
  <c r="W229" i="31" s="1"/>
  <c r="Y228" i="31"/>
  <c r="W228" i="31"/>
  <c r="Q220" i="31"/>
  <c r="Q218" i="31"/>
  <c r="V217" i="31"/>
  <c r="AA216" i="31"/>
  <c r="Y216" i="31"/>
  <c r="X216" i="31"/>
  <c r="V216" i="31"/>
  <c r="W216" i="31" s="1"/>
  <c r="Q216" i="31"/>
  <c r="T215" i="31"/>
  <c r="S215" i="31"/>
  <c r="Q215" i="31"/>
  <c r="R215" i="31" s="1"/>
  <c r="Q214" i="31"/>
  <c r="T213" i="31"/>
  <c r="S213" i="31"/>
  <c r="Q213" i="31"/>
  <c r="R213" i="31" s="1"/>
  <c r="Q212" i="31"/>
  <c r="V211" i="31"/>
  <c r="T211" i="31"/>
  <c r="S211" i="31"/>
  <c r="Q211" i="31"/>
  <c r="R211" i="31" s="1"/>
  <c r="Y210" i="31"/>
  <c r="X210" i="31"/>
  <c r="V210" i="31"/>
  <c r="W210" i="31" s="1"/>
  <c r="Q210" i="31"/>
  <c r="AD209" i="31"/>
  <c r="AC209" i="31"/>
  <c r="AA209" i="31"/>
  <c r="AB209" i="31" s="1"/>
  <c r="X209" i="31"/>
  <c r="Y209" i="31" s="1"/>
  <c r="W209" i="31"/>
  <c r="S209" i="31"/>
  <c r="T209" i="31" s="1"/>
  <c r="R209" i="31"/>
  <c r="Q209" i="31"/>
  <c r="P205" i="31"/>
  <c r="Y198" i="31"/>
  <c r="X198" i="31"/>
  <c r="W198" i="31"/>
  <c r="AC197" i="31"/>
  <c r="AD197" i="31" s="1"/>
  <c r="Y197" i="31"/>
  <c r="X197" i="31"/>
  <c r="W197" i="31"/>
  <c r="R197" i="31"/>
  <c r="Y196" i="31"/>
  <c r="V196" i="31"/>
  <c r="W196" i="31" s="1"/>
  <c r="AA195" i="31"/>
  <c r="AC195" i="31" s="1"/>
  <c r="AD195" i="31" s="1"/>
  <c r="Y195" i="31"/>
  <c r="V195" i="31"/>
  <c r="W195" i="31" s="1"/>
  <c r="Q195" i="31"/>
  <c r="Y194" i="31"/>
  <c r="W194" i="31"/>
  <c r="X183" i="31"/>
  <c r="Y183" i="31" s="1"/>
  <c r="W183" i="31"/>
  <c r="V183" i="31"/>
  <c r="V184" i="31" s="1"/>
  <c r="X182" i="31"/>
  <c r="Y182" i="31" s="1"/>
  <c r="V182" i="31"/>
  <c r="W182" i="31" s="1"/>
  <c r="S182" i="31"/>
  <c r="T182" i="31" s="1"/>
  <c r="R182" i="31"/>
  <c r="Q182" i="31"/>
  <c r="Q194" i="31" s="1"/>
  <c r="AA194" i="31" s="1"/>
  <c r="R180" i="31"/>
  <c r="Q180" i="31"/>
  <c r="S180" i="31" s="1"/>
  <c r="T180" i="31" s="1"/>
  <c r="V179" i="31"/>
  <c r="S178" i="31"/>
  <c r="T178" i="31" s="1"/>
  <c r="R178" i="31"/>
  <c r="Q178" i="31"/>
  <c r="AA178" i="31" s="1"/>
  <c r="X177" i="31"/>
  <c r="Y177" i="31" s="1"/>
  <c r="W177" i="31"/>
  <c r="V177" i="31"/>
  <c r="V178" i="31" s="1"/>
  <c r="X176" i="31"/>
  <c r="Y176" i="31" s="1"/>
  <c r="V176" i="31"/>
  <c r="W176" i="31" s="1"/>
  <c r="S176" i="31"/>
  <c r="T176" i="31" s="1"/>
  <c r="Q176" i="31"/>
  <c r="R176" i="31" s="1"/>
  <c r="AC175" i="31"/>
  <c r="AD175" i="31" s="1"/>
  <c r="AA175" i="31"/>
  <c r="AB175" i="31" s="1"/>
  <c r="X175" i="31"/>
  <c r="Y175" i="31" s="1"/>
  <c r="W175" i="31"/>
  <c r="R175" i="31"/>
  <c r="Q175" i="31"/>
  <c r="Q197" i="31" s="1"/>
  <c r="AA197" i="31" s="1"/>
  <c r="AB197" i="31" s="1"/>
  <c r="P171" i="31"/>
  <c r="X164" i="31"/>
  <c r="Y164" i="31" s="1"/>
  <c r="W164" i="31"/>
  <c r="Y163" i="31"/>
  <c r="X163" i="31"/>
  <c r="W163" i="31"/>
  <c r="Y162" i="31"/>
  <c r="T162" i="31"/>
  <c r="Y161" i="31"/>
  <c r="V161" i="31"/>
  <c r="Y160" i="31"/>
  <c r="W160" i="31"/>
  <c r="Q160" i="31"/>
  <c r="R160" i="31" s="1"/>
  <c r="Q159" i="31"/>
  <c r="R159" i="31" s="1"/>
  <c r="Q157" i="31"/>
  <c r="R157" i="31" s="1"/>
  <c r="S156" i="31"/>
  <c r="T156" i="31" s="1"/>
  <c r="Q156" i="31"/>
  <c r="R156" i="31" s="1"/>
  <c r="Q154" i="31"/>
  <c r="R154" i="31" s="1"/>
  <c r="S153" i="31"/>
  <c r="T153" i="31" s="1"/>
  <c r="Q153" i="31"/>
  <c r="R153" i="31" s="1"/>
  <c r="S151" i="31"/>
  <c r="T151" i="31" s="1"/>
  <c r="Q151" i="31"/>
  <c r="R151" i="31" s="1"/>
  <c r="S149" i="31"/>
  <c r="T149" i="31" s="1"/>
  <c r="Q149" i="31"/>
  <c r="R149" i="31" s="1"/>
  <c r="X148" i="31"/>
  <c r="Y148" i="31" s="1"/>
  <c r="V148" i="31"/>
  <c r="W148" i="31" s="1"/>
  <c r="S148" i="31"/>
  <c r="T148" i="31" s="1"/>
  <c r="R148" i="31"/>
  <c r="Q148" i="31"/>
  <c r="Q162" i="31" s="1"/>
  <c r="S162" i="31" s="1"/>
  <c r="S147" i="31"/>
  <c r="T147" i="31" s="1"/>
  <c r="Q147" i="31"/>
  <c r="R147" i="31" s="1"/>
  <c r="S145" i="31"/>
  <c r="T145" i="31" s="1"/>
  <c r="Q145" i="31"/>
  <c r="R145" i="31" s="1"/>
  <c r="S143" i="31"/>
  <c r="T143" i="31" s="1"/>
  <c r="Q143" i="31"/>
  <c r="R143" i="31" s="1"/>
  <c r="X142" i="31"/>
  <c r="Y142" i="31" s="1"/>
  <c r="V142" i="31"/>
  <c r="W142" i="31" s="1"/>
  <c r="AC141" i="31"/>
  <c r="AD141" i="31" s="1"/>
  <c r="AA141" i="31"/>
  <c r="AB141" i="31" s="1"/>
  <c r="X141" i="31"/>
  <c r="Y141" i="31" s="1"/>
  <c r="W141" i="31"/>
  <c r="S141" i="31"/>
  <c r="T141" i="31" s="1"/>
  <c r="R141" i="31"/>
  <c r="Q141" i="31"/>
  <c r="Q164" i="31" s="1"/>
  <c r="P137" i="31"/>
  <c r="X130" i="31"/>
  <c r="Y130" i="31" s="1"/>
  <c r="W130" i="31"/>
  <c r="Y129" i="31"/>
  <c r="X129" i="31"/>
  <c r="W129" i="31"/>
  <c r="Q129" i="31"/>
  <c r="Y128" i="31"/>
  <c r="Y127" i="31"/>
  <c r="V127" i="31"/>
  <c r="W127" i="31" s="1"/>
  <c r="Y126" i="31"/>
  <c r="W126" i="31"/>
  <c r="Q126" i="31"/>
  <c r="Q124" i="31"/>
  <c r="Q122" i="31"/>
  <c r="Q121" i="31"/>
  <c r="R121" i="31" s="1"/>
  <c r="Q120" i="31"/>
  <c r="Q119" i="31"/>
  <c r="R119" i="31" s="1"/>
  <c r="Q118" i="31"/>
  <c r="S117" i="31"/>
  <c r="T117" i="31" s="1"/>
  <c r="Q117" i="31"/>
  <c r="R117" i="31" s="1"/>
  <c r="Q115" i="31"/>
  <c r="R115" i="31" s="1"/>
  <c r="Q114" i="31"/>
  <c r="Q113" i="31"/>
  <c r="R113" i="31" s="1"/>
  <c r="Q112" i="31"/>
  <c r="S111" i="31"/>
  <c r="T111" i="31" s="1"/>
  <c r="Q111" i="31"/>
  <c r="R111" i="31" s="1"/>
  <c r="Q110" i="31"/>
  <c r="Q109" i="31"/>
  <c r="R109" i="31" s="1"/>
  <c r="X108" i="31"/>
  <c r="Y108" i="31" s="1"/>
  <c r="V108" i="31"/>
  <c r="W108" i="31" s="1"/>
  <c r="Q108" i="31"/>
  <c r="AA107" i="31"/>
  <c r="AB107" i="31" s="1"/>
  <c r="Y107" i="31"/>
  <c r="X107" i="31"/>
  <c r="W107" i="31"/>
  <c r="T107" i="31"/>
  <c r="R107" i="31"/>
  <c r="Q107" i="31"/>
  <c r="S107" i="31" s="1"/>
  <c r="P103" i="31"/>
  <c r="AA96" i="31"/>
  <c r="X96" i="31"/>
  <c r="Y96" i="31" s="1"/>
  <c r="W96" i="31"/>
  <c r="T96" i="31"/>
  <c r="S96" i="31"/>
  <c r="Q96" i="31"/>
  <c r="R96" i="31" s="1"/>
  <c r="X95" i="31"/>
  <c r="Y95" i="31" s="1"/>
  <c r="W95" i="31"/>
  <c r="S95" i="31"/>
  <c r="T95" i="31" s="1"/>
  <c r="Q95" i="31"/>
  <c r="AC94" i="31"/>
  <c r="AD94" i="31" s="1"/>
  <c r="AB94" i="31"/>
  <c r="Y94" i="31"/>
  <c r="S94" i="31"/>
  <c r="T94" i="31" s="1"/>
  <c r="R94" i="31"/>
  <c r="Q94" i="31"/>
  <c r="AA94" i="31" s="1"/>
  <c r="Y93" i="31"/>
  <c r="V93" i="31"/>
  <c r="V94" i="31" s="1"/>
  <c r="W94" i="31" s="1"/>
  <c r="R93" i="31"/>
  <c r="Q93" i="31"/>
  <c r="AA92" i="31"/>
  <c r="AC92" i="31" s="1"/>
  <c r="AD92" i="31" s="1"/>
  <c r="Y92" i="31"/>
  <c r="W92" i="31"/>
  <c r="S92" i="31"/>
  <c r="T92" i="31" s="1"/>
  <c r="Q92" i="31"/>
  <c r="R92" i="31" s="1"/>
  <c r="S91" i="31"/>
  <c r="T91" i="31" s="1"/>
  <c r="Q91" i="31"/>
  <c r="R91" i="31" s="1"/>
  <c r="S90" i="31"/>
  <c r="T90" i="31" s="1"/>
  <c r="Q90" i="31"/>
  <c r="S89" i="31"/>
  <c r="T89" i="31" s="1"/>
  <c r="Q89" i="31"/>
  <c r="R89" i="31" s="1"/>
  <c r="S88" i="31"/>
  <c r="T88" i="31" s="1"/>
  <c r="Q88" i="31"/>
  <c r="S87" i="31"/>
  <c r="T87" i="31" s="1"/>
  <c r="Q87" i="31"/>
  <c r="R87" i="31" s="1"/>
  <c r="S86" i="31"/>
  <c r="T86" i="31" s="1"/>
  <c r="Q86" i="31"/>
  <c r="S85" i="31"/>
  <c r="T85" i="31" s="1"/>
  <c r="Q85" i="31"/>
  <c r="R85" i="31" s="1"/>
  <c r="H85" i="31"/>
  <c r="G85" i="31"/>
  <c r="F85" i="31"/>
  <c r="E85" i="31"/>
  <c r="D85" i="31"/>
  <c r="C85" i="31"/>
  <c r="B85" i="31"/>
  <c r="A85" i="31"/>
  <c r="S84" i="31"/>
  <c r="T84" i="31" s="1"/>
  <c r="Q84" i="31"/>
  <c r="H84" i="31"/>
  <c r="G84" i="31"/>
  <c r="F84" i="31"/>
  <c r="E84" i="31"/>
  <c r="D84" i="31"/>
  <c r="C84" i="31"/>
  <c r="B84" i="31"/>
  <c r="A84" i="31"/>
  <c r="T83" i="31"/>
  <c r="S83" i="31"/>
  <c r="Q83" i="31"/>
  <c r="R83" i="31" s="1"/>
  <c r="H83" i="31"/>
  <c r="G83" i="31"/>
  <c r="F83" i="31"/>
  <c r="E83" i="31"/>
  <c r="D83" i="31"/>
  <c r="C83" i="31"/>
  <c r="B83" i="31"/>
  <c r="A83" i="31"/>
  <c r="S82" i="31"/>
  <c r="T82" i="31" s="1"/>
  <c r="Q82" i="31"/>
  <c r="H82" i="31"/>
  <c r="G82" i="31"/>
  <c r="F82" i="31"/>
  <c r="E82" i="31"/>
  <c r="D82" i="31"/>
  <c r="C82" i="31"/>
  <c r="B82" i="31"/>
  <c r="A82" i="31"/>
  <c r="T81" i="31"/>
  <c r="S81" i="31"/>
  <c r="Q81" i="31"/>
  <c r="R81" i="31" s="1"/>
  <c r="H81" i="31"/>
  <c r="G81" i="31"/>
  <c r="F81" i="31"/>
  <c r="E81" i="31"/>
  <c r="D81" i="31"/>
  <c r="C81" i="31"/>
  <c r="B81" i="31"/>
  <c r="A81" i="31"/>
  <c r="S80" i="31"/>
  <c r="T80" i="31" s="1"/>
  <c r="Q80" i="31"/>
  <c r="G80" i="31"/>
  <c r="F80" i="31"/>
  <c r="E80" i="31"/>
  <c r="D80" i="31"/>
  <c r="A80" i="31"/>
  <c r="T79" i="31"/>
  <c r="S79" i="31"/>
  <c r="Q79" i="31"/>
  <c r="R79" i="31" s="1"/>
  <c r="A79" i="31"/>
  <c r="S78" i="31"/>
  <c r="T78" i="31" s="1"/>
  <c r="Q78" i="31"/>
  <c r="T77" i="31"/>
  <c r="S77" i="31"/>
  <c r="Q77" i="31"/>
  <c r="R77" i="31" s="1"/>
  <c r="S76" i="31"/>
  <c r="T76" i="31" s="1"/>
  <c r="Q76" i="31"/>
  <c r="X75" i="31"/>
  <c r="Y75" i="31" s="1"/>
  <c r="V75" i="31"/>
  <c r="V76" i="31" s="1"/>
  <c r="T75" i="31"/>
  <c r="S75" i="31"/>
  <c r="Q75" i="31"/>
  <c r="R75" i="31" s="1"/>
  <c r="Y74" i="31"/>
  <c r="X74" i="31"/>
  <c r="V74" i="31"/>
  <c r="W74" i="31" s="1"/>
  <c r="S74" i="31"/>
  <c r="T74" i="31" s="1"/>
  <c r="Q74" i="31"/>
  <c r="AA74" i="31" s="1"/>
  <c r="AA73" i="31"/>
  <c r="AC73" i="31" s="1"/>
  <c r="AD73" i="31" s="1"/>
  <c r="X73" i="31"/>
  <c r="Y73" i="31" s="1"/>
  <c r="W73" i="31"/>
  <c r="Q73" i="31"/>
  <c r="S73" i="31" s="1"/>
  <c r="T73" i="31" s="1"/>
  <c r="A73" i="31"/>
  <c r="A72" i="31"/>
  <c r="A71" i="31"/>
  <c r="L17" i="31" s="1"/>
  <c r="A70" i="31"/>
  <c r="L16" i="31" s="1"/>
  <c r="P69" i="31"/>
  <c r="A69" i="31"/>
  <c r="A68" i="31"/>
  <c r="A67" i="31"/>
  <c r="A66" i="31"/>
  <c r="L12" i="31" s="1"/>
  <c r="A65" i="31"/>
  <c r="A64" i="31"/>
  <c r="A63" i="31"/>
  <c r="A62" i="31"/>
  <c r="A61" i="31"/>
  <c r="A60" i="31"/>
  <c r="C58" i="31"/>
  <c r="B58" i="31"/>
  <c r="E53" i="31"/>
  <c r="D53" i="31"/>
  <c r="C53" i="31"/>
  <c r="E52" i="31"/>
  <c r="R18" i="31" s="1"/>
  <c r="R35" i="31" s="1"/>
  <c r="D52" i="31"/>
  <c r="C52" i="31"/>
  <c r="E51" i="31"/>
  <c r="R17" i="31" s="1"/>
  <c r="R34" i="31" s="1"/>
  <c r="D51" i="31"/>
  <c r="C51" i="31"/>
  <c r="E50" i="31"/>
  <c r="D50" i="31"/>
  <c r="C50" i="31"/>
  <c r="E49" i="31"/>
  <c r="D49" i="31"/>
  <c r="C49" i="31"/>
  <c r="E48" i="31"/>
  <c r="N14" i="31" s="1"/>
  <c r="N31" i="31" s="1"/>
  <c r="C68" i="31" s="1"/>
  <c r="D48" i="31"/>
  <c r="C48" i="31"/>
  <c r="E47" i="31"/>
  <c r="O13" i="31" s="1"/>
  <c r="O30" i="31" s="1"/>
  <c r="E46" i="31"/>
  <c r="S12" i="31" s="1"/>
  <c r="S29" i="31" s="1"/>
  <c r="D46" i="31"/>
  <c r="C46" i="31"/>
  <c r="E45" i="31"/>
  <c r="D45" i="31"/>
  <c r="C45" i="31"/>
  <c r="E44" i="31"/>
  <c r="D44" i="31"/>
  <c r="C44" i="31"/>
  <c r="E43" i="31"/>
  <c r="D43" i="31"/>
  <c r="C43" i="31"/>
  <c r="E42" i="31"/>
  <c r="D42" i="31"/>
  <c r="C42" i="31"/>
  <c r="E41" i="31"/>
  <c r="D41" i="31"/>
  <c r="C41" i="31"/>
  <c r="E40" i="31"/>
  <c r="S6" i="31" s="1"/>
  <c r="S23" i="31" s="1"/>
  <c r="D40" i="31"/>
  <c r="C40" i="31"/>
  <c r="P36" i="31"/>
  <c r="L36" i="31"/>
  <c r="L35" i="31"/>
  <c r="P34" i="31"/>
  <c r="L34" i="31"/>
  <c r="P33" i="31"/>
  <c r="L33" i="31"/>
  <c r="Q32" i="31"/>
  <c r="P32" i="31"/>
  <c r="L32" i="31"/>
  <c r="P31" i="31"/>
  <c r="L31" i="31"/>
  <c r="A31" i="31"/>
  <c r="Q30" i="31"/>
  <c r="L30" i="31"/>
  <c r="A30" i="31"/>
  <c r="L29" i="31"/>
  <c r="A29" i="31"/>
  <c r="S28" i="31"/>
  <c r="L28" i="31"/>
  <c r="A28" i="31"/>
  <c r="R27" i="31"/>
  <c r="Q27" i="31"/>
  <c r="L27" i="31"/>
  <c r="R26" i="31"/>
  <c r="Q26" i="31"/>
  <c r="L26" i="31"/>
  <c r="Q25" i="31"/>
  <c r="L25" i="31"/>
  <c r="R24" i="31"/>
  <c r="Q24" i="31"/>
  <c r="L24" i="31"/>
  <c r="R23" i="31"/>
  <c r="Q23" i="31"/>
  <c r="L23" i="31"/>
  <c r="S19" i="31"/>
  <c r="S36" i="31" s="1"/>
  <c r="R19" i="31"/>
  <c r="R36" i="31" s="1"/>
  <c r="Q19" i="31"/>
  <c r="Q36" i="31" s="1"/>
  <c r="P19" i="31"/>
  <c r="O19" i="31"/>
  <c r="O36" i="31" s="1"/>
  <c r="N19" i="31"/>
  <c r="N36" i="31" s="1"/>
  <c r="C73" i="31" s="1"/>
  <c r="M19" i="31"/>
  <c r="M36" i="31" s="1"/>
  <c r="L19" i="31"/>
  <c r="L18" i="31"/>
  <c r="F18" i="31"/>
  <c r="E18" i="31"/>
  <c r="AB17" i="31"/>
  <c r="S17" i="31"/>
  <c r="S34" i="31" s="1"/>
  <c r="P17" i="31"/>
  <c r="O17" i="31"/>
  <c r="O34" i="31" s="1"/>
  <c r="M17" i="31"/>
  <c r="M34" i="31" s="1"/>
  <c r="F17" i="31"/>
  <c r="E17" i="31"/>
  <c r="S16" i="31"/>
  <c r="S33" i="31" s="1"/>
  <c r="R16" i="31"/>
  <c r="R33" i="31" s="1"/>
  <c r="Q16" i="31"/>
  <c r="Q33" i="31" s="1"/>
  <c r="P16" i="31"/>
  <c r="O16" i="31"/>
  <c r="O33" i="31" s="1"/>
  <c r="N16" i="31"/>
  <c r="N33" i="31" s="1"/>
  <c r="M16" i="31"/>
  <c r="M33" i="31" s="1"/>
  <c r="B70" i="31" s="1"/>
  <c r="AB15" i="31"/>
  <c r="S15" i="31"/>
  <c r="S32" i="31" s="1"/>
  <c r="R15" i="31"/>
  <c r="R32" i="31" s="1"/>
  <c r="Q15" i="31"/>
  <c r="P15" i="31"/>
  <c r="O15" i="31"/>
  <c r="O32" i="31" s="1"/>
  <c r="N15" i="31"/>
  <c r="N32" i="31" s="1"/>
  <c r="M15" i="31"/>
  <c r="M32" i="31" s="1"/>
  <c r="L15" i="31"/>
  <c r="AB14" i="31"/>
  <c r="S14" i="31"/>
  <c r="S31" i="31" s="1"/>
  <c r="Q14" i="31"/>
  <c r="Q31" i="31" s="1"/>
  <c r="P14" i="31"/>
  <c r="O14" i="31"/>
  <c r="O31" i="31" s="1"/>
  <c r="L14" i="31"/>
  <c r="AB13" i="31"/>
  <c r="R13" i="31"/>
  <c r="R30" i="31" s="1"/>
  <c r="Q13" i="31"/>
  <c r="P13" i="31"/>
  <c r="P30" i="31" s="1"/>
  <c r="N13" i="31"/>
  <c r="N30" i="31" s="1"/>
  <c r="C67" i="31" s="1"/>
  <c r="M13" i="31"/>
  <c r="M30" i="31" s="1"/>
  <c r="B67" i="31" s="1"/>
  <c r="L13" i="31"/>
  <c r="AB12" i="31"/>
  <c r="M12" i="31"/>
  <c r="M29" i="31" s="1"/>
  <c r="AB11" i="31"/>
  <c r="S11" i="31"/>
  <c r="R11" i="31"/>
  <c r="R28" i="31" s="1"/>
  <c r="O11" i="31"/>
  <c r="O28" i="31" s="1"/>
  <c r="N11" i="31"/>
  <c r="N28" i="31" s="1"/>
  <c r="L11" i="31"/>
  <c r="AB10" i="31"/>
  <c r="S10" i="31"/>
  <c r="S27" i="31" s="1"/>
  <c r="R10" i="31"/>
  <c r="Q10" i="31"/>
  <c r="P10" i="31"/>
  <c r="P27" i="31" s="1"/>
  <c r="O10" i="31"/>
  <c r="O27" i="31" s="1"/>
  <c r="N10" i="31"/>
  <c r="N27" i="31" s="1"/>
  <c r="M10" i="31"/>
  <c r="M27" i="31" s="1"/>
  <c r="C64" i="31" s="1"/>
  <c r="L10" i="31"/>
  <c r="AB9" i="31"/>
  <c r="S9" i="31"/>
  <c r="S26" i="31" s="1"/>
  <c r="R9" i="31"/>
  <c r="Q9" i="31"/>
  <c r="P9" i="31"/>
  <c r="P26" i="31" s="1"/>
  <c r="O9" i="31"/>
  <c r="O26" i="31" s="1"/>
  <c r="N9" i="31"/>
  <c r="N26" i="31" s="1"/>
  <c r="M9" i="31"/>
  <c r="M26" i="31" s="1"/>
  <c r="L9" i="31"/>
  <c r="Q8" i="31"/>
  <c r="P8" i="31"/>
  <c r="P25" i="31" s="1"/>
  <c r="N8" i="31"/>
  <c r="N25" i="31" s="1"/>
  <c r="M8" i="31"/>
  <c r="M25" i="31" s="1"/>
  <c r="L8" i="31"/>
  <c r="R7" i="31"/>
  <c r="Q7" i="31"/>
  <c r="P7" i="31"/>
  <c r="P24" i="31" s="1"/>
  <c r="N7" i="31"/>
  <c r="N24" i="31" s="1"/>
  <c r="M7" i="31"/>
  <c r="M24" i="31" s="1"/>
  <c r="L7" i="31"/>
  <c r="R6" i="31"/>
  <c r="Q6" i="31"/>
  <c r="P6" i="31"/>
  <c r="P23" i="31" s="1"/>
  <c r="O6" i="31"/>
  <c r="O23" i="31" s="1"/>
  <c r="N6" i="31"/>
  <c r="N23" i="31" s="1"/>
  <c r="M6" i="31"/>
  <c r="M23" i="31" s="1"/>
  <c r="C60" i="31" s="1"/>
  <c r="L6" i="31"/>
  <c r="Y300" i="30"/>
  <c r="X300" i="30"/>
  <c r="W300" i="30"/>
  <c r="Y299" i="30"/>
  <c r="X299" i="30"/>
  <c r="W299" i="30"/>
  <c r="Y298" i="30"/>
  <c r="S298" i="30"/>
  <c r="T298" i="30" s="1"/>
  <c r="R298" i="30"/>
  <c r="Y297" i="30"/>
  <c r="W297" i="30"/>
  <c r="V297" i="30"/>
  <c r="V298" i="30" s="1"/>
  <c r="W298" i="30" s="1"/>
  <c r="Y296" i="30"/>
  <c r="W296" i="30"/>
  <c r="W285" i="30"/>
  <c r="V285" i="30"/>
  <c r="V286" i="30" s="1"/>
  <c r="X284" i="30"/>
  <c r="Y284" i="30" s="1"/>
  <c r="W284" i="30"/>
  <c r="V284" i="30"/>
  <c r="R284" i="30"/>
  <c r="Q284" i="30"/>
  <c r="Q298" i="30" s="1"/>
  <c r="AA298" i="30" s="1"/>
  <c r="AB298" i="30" s="1"/>
  <c r="S283" i="30"/>
  <c r="T283" i="30" s="1"/>
  <c r="W279" i="30"/>
  <c r="V279" i="30"/>
  <c r="V280" i="30" s="1"/>
  <c r="X278" i="30"/>
  <c r="Y278" i="30" s="1"/>
  <c r="W278" i="30"/>
  <c r="V278" i="30"/>
  <c r="X277" i="30"/>
  <c r="Y277" i="30" s="1"/>
  <c r="W277" i="30"/>
  <c r="S277" i="30"/>
  <c r="T277" i="30" s="1"/>
  <c r="R277" i="30"/>
  <c r="Q277" i="30"/>
  <c r="Q283" i="30" s="1"/>
  <c r="P273" i="30"/>
  <c r="Y266" i="30"/>
  <c r="X266" i="30"/>
  <c r="W266" i="30"/>
  <c r="Q266" i="30"/>
  <c r="S266" i="30" s="1"/>
  <c r="T266" i="30" s="1"/>
  <c r="Y265" i="30"/>
  <c r="X265" i="30"/>
  <c r="W265" i="30"/>
  <c r="Q265" i="30"/>
  <c r="Y264" i="30"/>
  <c r="V264" i="30"/>
  <c r="W264" i="30" s="1"/>
  <c r="Y263" i="30"/>
  <c r="W263" i="30"/>
  <c r="V263" i="30"/>
  <c r="Y262" i="30"/>
  <c r="W262" i="30"/>
  <c r="R262" i="30"/>
  <c r="Q262" i="30"/>
  <c r="Q260" i="30"/>
  <c r="Q258" i="30"/>
  <c r="S258" i="30" s="1"/>
  <c r="T258" i="30" s="1"/>
  <c r="R254" i="30"/>
  <c r="Q254" i="30"/>
  <c r="S254" i="30" s="1"/>
  <c r="T254" i="30" s="1"/>
  <c r="Q252" i="30"/>
  <c r="V251" i="30"/>
  <c r="AA250" i="30"/>
  <c r="AC250" i="30" s="1"/>
  <c r="AD250" i="30" s="1"/>
  <c r="Y250" i="30"/>
  <c r="X250" i="30"/>
  <c r="V250" i="30"/>
  <c r="W250" i="30" s="1"/>
  <c r="R250" i="30"/>
  <c r="Q250" i="30"/>
  <c r="T248" i="30"/>
  <c r="R248" i="30"/>
  <c r="Q248" i="30"/>
  <c r="S248" i="30" s="1"/>
  <c r="R246" i="30"/>
  <c r="Q246" i="30"/>
  <c r="S246" i="30" s="1"/>
  <c r="T246" i="30" s="1"/>
  <c r="W245" i="30"/>
  <c r="V245" i="30"/>
  <c r="AB244" i="30"/>
  <c r="AA244" i="30"/>
  <c r="AC244" i="30" s="1"/>
  <c r="AD244" i="30" s="1"/>
  <c r="Y244" i="30"/>
  <c r="X244" i="30"/>
  <c r="V244" i="30"/>
  <c r="W244" i="30" s="1"/>
  <c r="T244" i="30"/>
  <c r="Q244" i="30"/>
  <c r="S244" i="30" s="1"/>
  <c r="Y243" i="30"/>
  <c r="X243" i="30"/>
  <c r="W243" i="30"/>
  <c r="T243" i="30"/>
  <c r="S243" i="30"/>
  <c r="R243" i="30"/>
  <c r="Q243" i="30"/>
  <c r="Q249" i="30" s="1"/>
  <c r="P239" i="30"/>
  <c r="Y232" i="30"/>
  <c r="X232" i="30"/>
  <c r="W232" i="30"/>
  <c r="X231" i="30"/>
  <c r="Y231" i="30" s="1"/>
  <c r="W231" i="30"/>
  <c r="S231" i="30"/>
  <c r="T231" i="30" s="1"/>
  <c r="R231" i="30"/>
  <c r="Y230" i="30"/>
  <c r="V230" i="30"/>
  <c r="W230" i="30" s="1"/>
  <c r="Y229" i="30"/>
  <c r="V229" i="30"/>
  <c r="W229" i="30" s="1"/>
  <c r="Y228" i="30"/>
  <c r="W228" i="30"/>
  <c r="V217" i="30"/>
  <c r="Y216" i="30"/>
  <c r="X216" i="30"/>
  <c r="W216" i="30"/>
  <c r="V216" i="30"/>
  <c r="Q216" i="30"/>
  <c r="Q214" i="30"/>
  <c r="Q212" i="30"/>
  <c r="V211" i="30"/>
  <c r="AA210" i="30"/>
  <c r="Y210" i="30"/>
  <c r="X210" i="30"/>
  <c r="W210" i="30"/>
  <c r="V210" i="30"/>
  <c r="Q210" i="30"/>
  <c r="X209" i="30"/>
  <c r="Y209" i="30" s="1"/>
  <c r="W209" i="30"/>
  <c r="S209" i="30"/>
  <c r="T209" i="30" s="1"/>
  <c r="R209" i="30"/>
  <c r="Q209" i="30"/>
  <c r="Q231" i="30" s="1"/>
  <c r="AA231" i="30" s="1"/>
  <c r="AB231" i="30" s="1"/>
  <c r="P205" i="30"/>
  <c r="Y198" i="30"/>
  <c r="X198" i="30"/>
  <c r="W198" i="30"/>
  <c r="Y197" i="30"/>
  <c r="X197" i="30"/>
  <c r="W197" i="30"/>
  <c r="Y196" i="30"/>
  <c r="V196" i="30"/>
  <c r="W196" i="30" s="1"/>
  <c r="Y195" i="30"/>
  <c r="W195" i="30"/>
  <c r="V195" i="30"/>
  <c r="Y194" i="30"/>
  <c r="W194" i="30"/>
  <c r="X183" i="30"/>
  <c r="Y183" i="30" s="1"/>
  <c r="W183" i="30"/>
  <c r="V183" i="30"/>
  <c r="V184" i="30" s="1"/>
  <c r="V182" i="30"/>
  <c r="X182" i="30" s="1"/>
  <c r="Y182" i="30" s="1"/>
  <c r="S182" i="30"/>
  <c r="T182" i="30" s="1"/>
  <c r="Q182" i="30"/>
  <c r="Q181" i="30"/>
  <c r="S181" i="30" s="1"/>
  <c r="T181" i="30" s="1"/>
  <c r="S180" i="30"/>
  <c r="T180" i="30" s="1"/>
  <c r="Q180" i="30"/>
  <c r="R180" i="30" s="1"/>
  <c r="V179" i="30"/>
  <c r="Q179" i="30"/>
  <c r="S179" i="30" s="1"/>
  <c r="T179" i="30" s="1"/>
  <c r="Q178" i="30"/>
  <c r="X177" i="30"/>
  <c r="Y177" i="30" s="1"/>
  <c r="W177" i="30"/>
  <c r="V177" i="30"/>
  <c r="V178" i="30" s="1"/>
  <c r="Q177" i="30"/>
  <c r="S177" i="30" s="1"/>
  <c r="T177" i="30" s="1"/>
  <c r="V176" i="30"/>
  <c r="X176" i="30" s="1"/>
  <c r="Y176" i="30" s="1"/>
  <c r="S176" i="30"/>
  <c r="T176" i="30" s="1"/>
  <c r="R176" i="30"/>
  <c r="Q176" i="30"/>
  <c r="AA176" i="30" s="1"/>
  <c r="AA175" i="30"/>
  <c r="AC175" i="30" s="1"/>
  <c r="AD175" i="30" s="1"/>
  <c r="X175" i="30"/>
  <c r="Y175" i="30" s="1"/>
  <c r="W175" i="30"/>
  <c r="T175" i="30"/>
  <c r="S175" i="30"/>
  <c r="Q175" i="30"/>
  <c r="R175" i="30" s="1"/>
  <c r="P171" i="30"/>
  <c r="Y164" i="30"/>
  <c r="X164" i="30"/>
  <c r="W164" i="30"/>
  <c r="Q164" i="30"/>
  <c r="Y163" i="30"/>
  <c r="X163" i="30"/>
  <c r="W163" i="30"/>
  <c r="S163" i="30"/>
  <c r="T163" i="30" s="1"/>
  <c r="R163" i="30"/>
  <c r="Y162" i="30"/>
  <c r="Y161" i="30"/>
  <c r="V161" i="30"/>
  <c r="W161" i="30" s="1"/>
  <c r="Y160" i="30"/>
  <c r="W160" i="30"/>
  <c r="V149" i="30"/>
  <c r="V148" i="30"/>
  <c r="Q148" i="30"/>
  <c r="Q152" i="30" s="1"/>
  <c r="Q147" i="30"/>
  <c r="Q146" i="30"/>
  <c r="R146" i="30" s="1"/>
  <c r="Q145" i="30"/>
  <c r="S144" i="30"/>
  <c r="T144" i="30" s="1"/>
  <c r="Q144" i="30"/>
  <c r="Q143" i="30"/>
  <c r="AA142" i="30"/>
  <c r="AB142" i="30" s="1"/>
  <c r="V142" i="30"/>
  <c r="Q142" i="30"/>
  <c r="R142" i="30" s="1"/>
  <c r="AA141" i="30"/>
  <c r="X141" i="30"/>
  <c r="Y141" i="30" s="1"/>
  <c r="W141" i="30"/>
  <c r="Q141" i="30"/>
  <c r="Q163" i="30" s="1"/>
  <c r="AA163" i="30" s="1"/>
  <c r="AB163" i="30" s="1"/>
  <c r="P137" i="30"/>
  <c r="X130" i="30"/>
  <c r="Y130" i="30" s="1"/>
  <c r="W130" i="30"/>
  <c r="X129" i="30"/>
  <c r="Y129" i="30" s="1"/>
  <c r="W129" i="30"/>
  <c r="Y128" i="30"/>
  <c r="R128" i="30"/>
  <c r="Q128" i="30"/>
  <c r="S128" i="30" s="1"/>
  <c r="T128" i="30" s="1"/>
  <c r="Y127" i="30"/>
  <c r="V127" i="30"/>
  <c r="T127" i="30"/>
  <c r="Q127" i="30"/>
  <c r="S127" i="30" s="1"/>
  <c r="Y126" i="30"/>
  <c r="W126" i="30"/>
  <c r="Q125" i="30"/>
  <c r="S125" i="30" s="1"/>
  <c r="T125" i="30" s="1"/>
  <c r="S123" i="30"/>
  <c r="T123" i="30" s="1"/>
  <c r="R123" i="30"/>
  <c r="Q123" i="30"/>
  <c r="Q121" i="30"/>
  <c r="S121" i="30" s="1"/>
  <c r="T121" i="30" s="1"/>
  <c r="S119" i="30"/>
  <c r="T119" i="30" s="1"/>
  <c r="R119" i="30"/>
  <c r="Q119" i="30"/>
  <c r="Q117" i="30"/>
  <c r="S117" i="30" s="1"/>
  <c r="T117" i="30" s="1"/>
  <c r="S115" i="30"/>
  <c r="T115" i="30" s="1"/>
  <c r="R115" i="30"/>
  <c r="Q115" i="30"/>
  <c r="S114" i="30"/>
  <c r="T114" i="30" s="1"/>
  <c r="Q114" i="30"/>
  <c r="R114" i="30" s="1"/>
  <c r="S111" i="30"/>
  <c r="T111" i="30" s="1"/>
  <c r="Q111" i="30"/>
  <c r="Q110" i="30"/>
  <c r="S110" i="30" s="1"/>
  <c r="T110" i="30" s="1"/>
  <c r="S109" i="30"/>
  <c r="T109" i="30" s="1"/>
  <c r="W108" i="30"/>
  <c r="V108" i="30"/>
  <c r="AA107" i="30"/>
  <c r="Y107" i="30"/>
  <c r="X107" i="30"/>
  <c r="W107" i="30"/>
  <c r="R107" i="30"/>
  <c r="Q107" i="30"/>
  <c r="Q109" i="30" s="1"/>
  <c r="P103" i="30"/>
  <c r="AD96" i="30"/>
  <c r="AC96" i="30"/>
  <c r="AA96" i="30"/>
  <c r="AB96" i="30" s="1"/>
  <c r="X96" i="30"/>
  <c r="Y96" i="30" s="1"/>
  <c r="W96" i="30"/>
  <c r="S96" i="30"/>
  <c r="T96" i="30" s="1"/>
  <c r="R96" i="30"/>
  <c r="Q96" i="30"/>
  <c r="AA95" i="30"/>
  <c r="AC95" i="30" s="1"/>
  <c r="AD95" i="30" s="1"/>
  <c r="X95" i="30"/>
  <c r="Y95" i="30" s="1"/>
  <c r="W95" i="30"/>
  <c r="S95" i="30"/>
  <c r="T95" i="30" s="1"/>
  <c r="Q95" i="30"/>
  <c r="R95" i="30" s="1"/>
  <c r="Y94" i="30"/>
  <c r="Q94" i="30"/>
  <c r="Y93" i="30"/>
  <c r="W93" i="30"/>
  <c r="V93" i="30"/>
  <c r="V94" i="30" s="1"/>
  <c r="W94" i="30" s="1"/>
  <c r="S93" i="30"/>
  <c r="T93" i="30" s="1"/>
  <c r="Q93" i="30"/>
  <c r="AA93" i="30" s="1"/>
  <c r="Y92" i="30"/>
  <c r="W92" i="30"/>
  <c r="S92" i="30"/>
  <c r="T92" i="30" s="1"/>
  <c r="Q92" i="30"/>
  <c r="R92" i="30" s="1"/>
  <c r="R91" i="30"/>
  <c r="Q91" i="30"/>
  <c r="S91" i="30" s="1"/>
  <c r="T91" i="30" s="1"/>
  <c r="S90" i="30"/>
  <c r="T90" i="30" s="1"/>
  <c r="Q90" i="30"/>
  <c r="R90" i="30" s="1"/>
  <c r="R89" i="30"/>
  <c r="Q89" i="30"/>
  <c r="S89" i="30" s="1"/>
  <c r="T89" i="30" s="1"/>
  <c r="S88" i="30"/>
  <c r="T88" i="30" s="1"/>
  <c r="Q88" i="30"/>
  <c r="R88" i="30" s="1"/>
  <c r="R87" i="30"/>
  <c r="Q87" i="30"/>
  <c r="S87" i="30" s="1"/>
  <c r="T87" i="30" s="1"/>
  <c r="S86" i="30"/>
  <c r="T86" i="30" s="1"/>
  <c r="Q86" i="30"/>
  <c r="R86" i="30" s="1"/>
  <c r="R85" i="30"/>
  <c r="Q85" i="30"/>
  <c r="S85" i="30" s="1"/>
  <c r="T85" i="30" s="1"/>
  <c r="G85" i="30"/>
  <c r="F85" i="30"/>
  <c r="E85" i="30"/>
  <c r="D85" i="30"/>
  <c r="C85" i="30"/>
  <c r="B85" i="30"/>
  <c r="H85" i="30" s="1"/>
  <c r="A85" i="30"/>
  <c r="S84" i="30"/>
  <c r="T84" i="30" s="1"/>
  <c r="Q84" i="30"/>
  <c r="R84" i="30" s="1"/>
  <c r="H84" i="30"/>
  <c r="G84" i="30"/>
  <c r="F84" i="30"/>
  <c r="E84" i="30"/>
  <c r="D84" i="30"/>
  <c r="C84" i="30"/>
  <c r="B84" i="30"/>
  <c r="A84" i="30"/>
  <c r="Q83" i="30"/>
  <c r="S83" i="30" s="1"/>
  <c r="T83" i="30" s="1"/>
  <c r="G83" i="30"/>
  <c r="F83" i="30"/>
  <c r="E83" i="30"/>
  <c r="D83" i="30"/>
  <c r="C83" i="30"/>
  <c r="B83" i="30"/>
  <c r="H83" i="30" s="1"/>
  <c r="A83" i="30"/>
  <c r="S82" i="30"/>
  <c r="T82" i="30" s="1"/>
  <c r="Q82" i="30"/>
  <c r="R82" i="30" s="1"/>
  <c r="H82" i="30"/>
  <c r="G82" i="30"/>
  <c r="F82" i="30"/>
  <c r="E82" i="30"/>
  <c r="D82" i="30"/>
  <c r="C82" i="30"/>
  <c r="B82" i="30"/>
  <c r="A82" i="30"/>
  <c r="R81" i="30"/>
  <c r="Q81" i="30"/>
  <c r="S81" i="30" s="1"/>
  <c r="T81" i="30" s="1"/>
  <c r="G81" i="30"/>
  <c r="F81" i="30"/>
  <c r="E81" i="30"/>
  <c r="D81" i="30"/>
  <c r="C81" i="30"/>
  <c r="B81" i="30"/>
  <c r="H81" i="30" s="1"/>
  <c r="A81" i="30"/>
  <c r="S80" i="30"/>
  <c r="T80" i="30" s="1"/>
  <c r="Q80" i="30"/>
  <c r="R80" i="30" s="1"/>
  <c r="G80" i="30"/>
  <c r="F80" i="30"/>
  <c r="E80" i="30"/>
  <c r="D80" i="30"/>
  <c r="A80" i="30"/>
  <c r="R79" i="30"/>
  <c r="Q79" i="30"/>
  <c r="S79" i="30" s="1"/>
  <c r="T79" i="30" s="1"/>
  <c r="A79" i="30"/>
  <c r="S78" i="30"/>
  <c r="T78" i="30" s="1"/>
  <c r="Q78" i="30"/>
  <c r="R78" i="30" s="1"/>
  <c r="Q77" i="30"/>
  <c r="S77" i="30" s="1"/>
  <c r="T77" i="30" s="1"/>
  <c r="S76" i="30"/>
  <c r="T76" i="30" s="1"/>
  <c r="Q76" i="30"/>
  <c r="R76" i="30" s="1"/>
  <c r="Q75" i="30"/>
  <c r="S75" i="30" s="1"/>
  <c r="T75" i="30" s="1"/>
  <c r="W74" i="30"/>
  <c r="V74" i="30"/>
  <c r="S74" i="30"/>
  <c r="T74" i="30" s="1"/>
  <c r="Q74" i="30"/>
  <c r="R74" i="30" s="1"/>
  <c r="AD73" i="30"/>
  <c r="AC73" i="30"/>
  <c r="AA73" i="30"/>
  <c r="AB73" i="30" s="1"/>
  <c r="X73" i="30"/>
  <c r="Y73" i="30" s="1"/>
  <c r="W73" i="30"/>
  <c r="S73" i="30"/>
  <c r="T73" i="30" s="1"/>
  <c r="R73" i="30"/>
  <c r="Q73" i="30"/>
  <c r="A73" i="30"/>
  <c r="A72" i="30"/>
  <c r="A71" i="30"/>
  <c r="A70" i="30"/>
  <c r="P69" i="30"/>
  <c r="A69" i="30"/>
  <c r="A68" i="30"/>
  <c r="A67" i="30"/>
  <c r="A66" i="30"/>
  <c r="A65" i="30"/>
  <c r="A64" i="30"/>
  <c r="A63" i="30"/>
  <c r="A62" i="30"/>
  <c r="A61" i="30"/>
  <c r="A60" i="30"/>
  <c r="C58" i="30"/>
  <c r="B58" i="30"/>
  <c r="E53" i="30"/>
  <c r="D53" i="30"/>
  <c r="C53" i="30"/>
  <c r="E52" i="30"/>
  <c r="D52" i="30"/>
  <c r="C52" i="30"/>
  <c r="E51" i="30"/>
  <c r="D51" i="30"/>
  <c r="C51" i="30"/>
  <c r="E50" i="30"/>
  <c r="D50" i="30"/>
  <c r="C50" i="30"/>
  <c r="E49" i="30"/>
  <c r="D49" i="30"/>
  <c r="C49" i="30"/>
  <c r="E48" i="30"/>
  <c r="D48" i="30"/>
  <c r="C48" i="30"/>
  <c r="E47" i="30"/>
  <c r="E46" i="30"/>
  <c r="D46" i="30"/>
  <c r="C46" i="30"/>
  <c r="E45" i="30"/>
  <c r="D45" i="30"/>
  <c r="C45" i="30"/>
  <c r="E44" i="30"/>
  <c r="D44" i="30"/>
  <c r="C44" i="30"/>
  <c r="E43" i="30"/>
  <c r="D43" i="30"/>
  <c r="C43" i="30"/>
  <c r="E42" i="30"/>
  <c r="D42" i="30"/>
  <c r="C42" i="30"/>
  <c r="E41" i="30"/>
  <c r="D41" i="30"/>
  <c r="C41" i="30"/>
  <c r="E40" i="30"/>
  <c r="D40" i="30"/>
  <c r="C40" i="30"/>
  <c r="L36" i="30"/>
  <c r="S35" i="30"/>
  <c r="R35" i="30"/>
  <c r="L35" i="30"/>
  <c r="L34" i="30"/>
  <c r="R33" i="30"/>
  <c r="L33" i="30"/>
  <c r="S32" i="30"/>
  <c r="L32" i="30"/>
  <c r="L31" i="30"/>
  <c r="A31" i="30"/>
  <c r="S30" i="30"/>
  <c r="R30" i="30"/>
  <c r="L30" i="30"/>
  <c r="A30" i="30"/>
  <c r="S29" i="30"/>
  <c r="R29" i="30"/>
  <c r="L29" i="30"/>
  <c r="A29" i="30"/>
  <c r="L28" i="30"/>
  <c r="A28" i="30"/>
  <c r="R27" i="30"/>
  <c r="L27" i="30"/>
  <c r="S26" i="30"/>
  <c r="R26" i="30"/>
  <c r="Q26" i="30"/>
  <c r="L26" i="30"/>
  <c r="Q25" i="30"/>
  <c r="P25" i="30"/>
  <c r="L25" i="30"/>
  <c r="Q24" i="30"/>
  <c r="P24" i="30"/>
  <c r="L24" i="30"/>
  <c r="Q23" i="30"/>
  <c r="P23" i="30"/>
  <c r="L23" i="30"/>
  <c r="S19" i="30"/>
  <c r="S36" i="30" s="1"/>
  <c r="R19" i="30"/>
  <c r="R36" i="30" s="1"/>
  <c r="Q19" i="30"/>
  <c r="Q36" i="30" s="1"/>
  <c r="P19" i="30"/>
  <c r="P36" i="30" s="1"/>
  <c r="O19" i="30"/>
  <c r="O36" i="30" s="1"/>
  <c r="N19" i="30"/>
  <c r="N36" i="30" s="1"/>
  <c r="M19" i="30"/>
  <c r="M36" i="30" s="1"/>
  <c r="L19" i="30"/>
  <c r="S18" i="30"/>
  <c r="R18" i="30"/>
  <c r="Q18" i="30"/>
  <c r="Q35" i="30" s="1"/>
  <c r="P18" i="30"/>
  <c r="P35" i="30" s="1"/>
  <c r="O18" i="30"/>
  <c r="O35" i="30" s="1"/>
  <c r="N18" i="30"/>
  <c r="N35" i="30" s="1"/>
  <c r="M18" i="30"/>
  <c r="M35" i="30" s="1"/>
  <c r="L18" i="30"/>
  <c r="F18" i="30"/>
  <c r="E18" i="30"/>
  <c r="AB17" i="30"/>
  <c r="S17" i="30"/>
  <c r="S34" i="30" s="1"/>
  <c r="R17" i="30"/>
  <c r="R34" i="30" s="1"/>
  <c r="Q17" i="30"/>
  <c r="Q34" i="30" s="1"/>
  <c r="P17" i="30"/>
  <c r="P34" i="30" s="1"/>
  <c r="O17" i="30"/>
  <c r="O34" i="30" s="1"/>
  <c r="N17" i="30"/>
  <c r="N34" i="30" s="1"/>
  <c r="C71" i="30" s="1"/>
  <c r="M17" i="30"/>
  <c r="M34" i="30" s="1"/>
  <c r="L17" i="30"/>
  <c r="F17" i="30"/>
  <c r="E17" i="30"/>
  <c r="S16" i="30"/>
  <c r="S33" i="30" s="1"/>
  <c r="R16" i="30"/>
  <c r="Q16" i="30"/>
  <c r="Q33" i="30" s="1"/>
  <c r="P16" i="30"/>
  <c r="P33" i="30" s="1"/>
  <c r="O16" i="30"/>
  <c r="O33" i="30" s="1"/>
  <c r="N16" i="30"/>
  <c r="N33" i="30" s="1"/>
  <c r="M16" i="30"/>
  <c r="M33" i="30" s="1"/>
  <c r="L16" i="30"/>
  <c r="AB15" i="30"/>
  <c r="S15" i="30"/>
  <c r="R15" i="30"/>
  <c r="R32" i="30" s="1"/>
  <c r="Q15" i="30"/>
  <c r="Q32" i="30" s="1"/>
  <c r="P15" i="30"/>
  <c r="P32" i="30" s="1"/>
  <c r="O15" i="30"/>
  <c r="O32" i="30" s="1"/>
  <c r="N15" i="30"/>
  <c r="N32" i="30" s="1"/>
  <c r="C69" i="30" s="1"/>
  <c r="M15" i="30"/>
  <c r="M32" i="30" s="1"/>
  <c r="B69" i="30" s="1"/>
  <c r="L15" i="30"/>
  <c r="AB14" i="30"/>
  <c r="S14" i="30"/>
  <c r="S31" i="30" s="1"/>
  <c r="R14" i="30"/>
  <c r="R31" i="30" s="1"/>
  <c r="Q14" i="30"/>
  <c r="Q31" i="30" s="1"/>
  <c r="P14" i="30"/>
  <c r="P31" i="30" s="1"/>
  <c r="O14" i="30"/>
  <c r="O31" i="30" s="1"/>
  <c r="N14" i="30"/>
  <c r="N31" i="30" s="1"/>
  <c r="M14" i="30"/>
  <c r="M31" i="30" s="1"/>
  <c r="L14" i="30"/>
  <c r="AB13" i="30"/>
  <c r="S13" i="30"/>
  <c r="R13" i="30"/>
  <c r="Q13" i="30"/>
  <c r="Q30" i="30" s="1"/>
  <c r="P13" i="30"/>
  <c r="P30" i="30" s="1"/>
  <c r="O13" i="30"/>
  <c r="O30" i="30" s="1"/>
  <c r="N13" i="30"/>
  <c r="N30" i="30" s="1"/>
  <c r="M13" i="30"/>
  <c r="M30" i="30" s="1"/>
  <c r="L13" i="30"/>
  <c r="AB12" i="30"/>
  <c r="S12" i="30"/>
  <c r="R12" i="30"/>
  <c r="Q12" i="30"/>
  <c r="Q29" i="30" s="1"/>
  <c r="P12" i="30"/>
  <c r="P29" i="30" s="1"/>
  <c r="O12" i="30"/>
  <c r="O29" i="30" s="1"/>
  <c r="N12" i="30"/>
  <c r="N29" i="30" s="1"/>
  <c r="C66" i="30" s="1"/>
  <c r="M12" i="30"/>
  <c r="M29" i="30" s="1"/>
  <c r="L12" i="30"/>
  <c r="AB11" i="30"/>
  <c r="S11" i="30"/>
  <c r="S28" i="30" s="1"/>
  <c r="R11" i="30"/>
  <c r="R28" i="30" s="1"/>
  <c r="Q11" i="30"/>
  <c r="Q28" i="30" s="1"/>
  <c r="P11" i="30"/>
  <c r="P28" i="30" s="1"/>
  <c r="O11" i="30"/>
  <c r="O28" i="30" s="1"/>
  <c r="N11" i="30"/>
  <c r="N28" i="30" s="1"/>
  <c r="M11" i="30"/>
  <c r="M28" i="30" s="1"/>
  <c r="L11" i="30"/>
  <c r="AB10" i="30"/>
  <c r="S10" i="30"/>
  <c r="S27" i="30" s="1"/>
  <c r="R10" i="30"/>
  <c r="Q10" i="30"/>
  <c r="Q27" i="30" s="1"/>
  <c r="P10" i="30"/>
  <c r="P27" i="30" s="1"/>
  <c r="O10" i="30"/>
  <c r="O27" i="30" s="1"/>
  <c r="N10" i="30"/>
  <c r="N27" i="30" s="1"/>
  <c r="M10" i="30"/>
  <c r="M27" i="30" s="1"/>
  <c r="B64" i="30" s="1"/>
  <c r="L10" i="30"/>
  <c r="AB9" i="30"/>
  <c r="S9" i="30"/>
  <c r="R9" i="30"/>
  <c r="Q9" i="30"/>
  <c r="P9" i="30"/>
  <c r="P26" i="30" s="1"/>
  <c r="O9" i="30"/>
  <c r="O26" i="30" s="1"/>
  <c r="N9" i="30"/>
  <c r="N26" i="30" s="1"/>
  <c r="M9" i="30"/>
  <c r="M26" i="30" s="1"/>
  <c r="L9" i="30"/>
  <c r="S8" i="30"/>
  <c r="S25" i="30" s="1"/>
  <c r="R8" i="30"/>
  <c r="R25" i="30" s="1"/>
  <c r="Q8" i="30"/>
  <c r="P8" i="30"/>
  <c r="O8" i="30"/>
  <c r="O25" i="30" s="1"/>
  <c r="N8" i="30"/>
  <c r="N25" i="30" s="1"/>
  <c r="M8" i="30"/>
  <c r="M25" i="30" s="1"/>
  <c r="L8" i="30"/>
  <c r="S7" i="30"/>
  <c r="S24" i="30" s="1"/>
  <c r="R7" i="30"/>
  <c r="R24" i="30" s="1"/>
  <c r="Q7" i="30"/>
  <c r="P7" i="30"/>
  <c r="O7" i="30"/>
  <c r="O24" i="30" s="1"/>
  <c r="N7" i="30"/>
  <c r="N24" i="30" s="1"/>
  <c r="M7" i="30"/>
  <c r="M24" i="30" s="1"/>
  <c r="L7" i="30"/>
  <c r="S6" i="30"/>
  <c r="S23" i="30" s="1"/>
  <c r="R6" i="30"/>
  <c r="R23" i="30" s="1"/>
  <c r="Q6" i="30"/>
  <c r="P6" i="30"/>
  <c r="O6" i="30"/>
  <c r="O23" i="30" s="1"/>
  <c r="N6" i="30"/>
  <c r="N23" i="30" s="1"/>
  <c r="M6" i="30"/>
  <c r="M23" i="30" s="1"/>
  <c r="L6" i="30"/>
  <c r="X300" i="29"/>
  <c r="Y300" i="29" s="1"/>
  <c r="W300" i="29"/>
  <c r="Y299" i="29"/>
  <c r="X299" i="29"/>
  <c r="W299" i="29"/>
  <c r="Y298" i="29"/>
  <c r="S298" i="29"/>
  <c r="T298" i="29" s="1"/>
  <c r="Y297" i="29"/>
  <c r="W297" i="29"/>
  <c r="V297" i="29"/>
  <c r="V298" i="29" s="1"/>
  <c r="W298" i="29" s="1"/>
  <c r="Y296" i="29"/>
  <c r="W296" i="29"/>
  <c r="V285" i="29"/>
  <c r="V286" i="29" s="1"/>
  <c r="Y284" i="29"/>
  <c r="X284" i="29"/>
  <c r="V284" i="29"/>
  <c r="W284" i="29" s="1"/>
  <c r="Q284" i="29"/>
  <c r="Q298" i="29" s="1"/>
  <c r="Q282" i="29"/>
  <c r="S282" i="29" s="1"/>
  <c r="T282" i="29" s="1"/>
  <c r="T281" i="29"/>
  <c r="S281" i="29"/>
  <c r="Q281" i="29"/>
  <c r="R281" i="29" s="1"/>
  <c r="Q280" i="29"/>
  <c r="S280" i="29" s="1"/>
  <c r="T280" i="29" s="1"/>
  <c r="V279" i="29"/>
  <c r="V280" i="29" s="1"/>
  <c r="T279" i="29"/>
  <c r="S279" i="29"/>
  <c r="Q279" i="29"/>
  <c r="R279" i="29" s="1"/>
  <c r="Y278" i="29"/>
  <c r="X278" i="29"/>
  <c r="V278" i="29"/>
  <c r="W278" i="29" s="1"/>
  <c r="Q278" i="29"/>
  <c r="S278" i="29" s="1"/>
  <c r="T278" i="29" s="1"/>
  <c r="AD277" i="29"/>
  <c r="AC277" i="29"/>
  <c r="AA277" i="29"/>
  <c r="AB277" i="29" s="1"/>
  <c r="Y277" i="29"/>
  <c r="X277" i="29"/>
  <c r="W277" i="29"/>
  <c r="S277" i="29"/>
  <c r="T277" i="29" s="1"/>
  <c r="R277" i="29"/>
  <c r="Q277" i="29"/>
  <c r="Q283" i="29" s="1"/>
  <c r="P273" i="29"/>
  <c r="Y266" i="29"/>
  <c r="X266" i="29"/>
  <c r="W266" i="29"/>
  <c r="Y265" i="29"/>
  <c r="X265" i="29"/>
  <c r="W265" i="29"/>
  <c r="Y264" i="29"/>
  <c r="V264" i="29"/>
  <c r="W264" i="29" s="1"/>
  <c r="Y263" i="29"/>
  <c r="V263" i="29"/>
  <c r="W263" i="29" s="1"/>
  <c r="Y262" i="29"/>
  <c r="W262" i="29"/>
  <c r="W251" i="29"/>
  <c r="V251" i="29"/>
  <c r="V252" i="29" s="1"/>
  <c r="X250" i="29"/>
  <c r="Y250" i="29" s="1"/>
  <c r="W250" i="29"/>
  <c r="V250" i="29"/>
  <c r="R250" i="29"/>
  <c r="Q250" i="29"/>
  <c r="Q264" i="29" s="1"/>
  <c r="R248" i="29"/>
  <c r="Q248" i="29"/>
  <c r="S248" i="29" s="1"/>
  <c r="T248" i="29" s="1"/>
  <c r="R246" i="29"/>
  <c r="Q246" i="29"/>
  <c r="S246" i="29" s="1"/>
  <c r="T246" i="29" s="1"/>
  <c r="W245" i="29"/>
  <c r="V245" i="29"/>
  <c r="V246" i="29" s="1"/>
  <c r="X244" i="29"/>
  <c r="Y244" i="29" s="1"/>
  <c r="W244" i="29"/>
  <c r="V244" i="29"/>
  <c r="R244" i="29"/>
  <c r="Q244" i="29"/>
  <c r="S244" i="29" s="1"/>
  <c r="T244" i="29" s="1"/>
  <c r="X243" i="29"/>
  <c r="Y243" i="29" s="1"/>
  <c r="W243" i="29"/>
  <c r="R243" i="29"/>
  <c r="Q243" i="29"/>
  <c r="S243" i="29" s="1"/>
  <c r="T243" i="29" s="1"/>
  <c r="P239" i="29"/>
  <c r="X232" i="29"/>
  <c r="Y232" i="29" s="1"/>
  <c r="W232" i="29"/>
  <c r="Q232" i="29"/>
  <c r="Y231" i="29"/>
  <c r="X231" i="29"/>
  <c r="W231" i="29"/>
  <c r="Y230" i="29"/>
  <c r="W230" i="29"/>
  <c r="Y229" i="29"/>
  <c r="W229" i="29"/>
  <c r="V229" i="29"/>
  <c r="V230" i="29" s="1"/>
  <c r="Y228" i="29"/>
  <c r="W228" i="29"/>
  <c r="Q226" i="29"/>
  <c r="R226" i="29" s="1"/>
  <c r="Q225" i="29"/>
  <c r="R225" i="29" s="1"/>
  <c r="S224" i="29"/>
  <c r="T224" i="29" s="1"/>
  <c r="Q224" i="29"/>
  <c r="R224" i="29" s="1"/>
  <c r="X217" i="29"/>
  <c r="Y217" i="29" s="1"/>
  <c r="V217" i="29"/>
  <c r="V218" i="29" s="1"/>
  <c r="X218" i="29" s="1"/>
  <c r="Y218" i="29" s="1"/>
  <c r="X216" i="29"/>
  <c r="Y216" i="29" s="1"/>
  <c r="V216" i="29"/>
  <c r="W216" i="29" s="1"/>
  <c r="S216" i="29"/>
  <c r="T216" i="29" s="1"/>
  <c r="Q216" i="29"/>
  <c r="Q228" i="29" s="1"/>
  <c r="S215" i="29"/>
  <c r="T215" i="29" s="1"/>
  <c r="Q215" i="29"/>
  <c r="R215" i="29" s="1"/>
  <c r="S214" i="29"/>
  <c r="T214" i="29" s="1"/>
  <c r="Q214" i="29"/>
  <c r="T213" i="29"/>
  <c r="S213" i="29"/>
  <c r="Q213" i="29"/>
  <c r="R213" i="29" s="1"/>
  <c r="Y212" i="29"/>
  <c r="X212" i="29"/>
  <c r="S212" i="29"/>
  <c r="T212" i="29" s="1"/>
  <c r="Q212" i="29"/>
  <c r="AA212" i="29" s="1"/>
  <c r="AB212" i="29" s="1"/>
  <c r="X211" i="29"/>
  <c r="Y211" i="29" s="1"/>
  <c r="V211" i="29"/>
  <c r="V212" i="29" s="1"/>
  <c r="T211" i="29"/>
  <c r="S211" i="29"/>
  <c r="Q211" i="29"/>
  <c r="R211" i="29" s="1"/>
  <c r="AC210" i="29"/>
  <c r="AD210" i="29" s="1"/>
  <c r="Y210" i="29"/>
  <c r="X210" i="29"/>
  <c r="V210" i="29"/>
  <c r="W210" i="29" s="1"/>
  <c r="S210" i="29"/>
  <c r="T210" i="29" s="1"/>
  <c r="Q210" i="29"/>
  <c r="AA210" i="29" s="1"/>
  <c r="AB210" i="29" s="1"/>
  <c r="AC209" i="29"/>
  <c r="AD209" i="29" s="1"/>
  <c r="AA209" i="29"/>
  <c r="AB209" i="29" s="1"/>
  <c r="X209" i="29"/>
  <c r="Y209" i="29" s="1"/>
  <c r="W209" i="29"/>
  <c r="S209" i="29"/>
  <c r="T209" i="29" s="1"/>
  <c r="R209" i="29"/>
  <c r="Q209" i="29"/>
  <c r="Q231" i="29" s="1"/>
  <c r="S231" i="29" s="1"/>
  <c r="T231" i="29" s="1"/>
  <c r="P205" i="29"/>
  <c r="Y198" i="29"/>
  <c r="X198" i="29"/>
  <c r="W198" i="29"/>
  <c r="X197" i="29"/>
  <c r="Y197" i="29" s="1"/>
  <c r="W197" i="29"/>
  <c r="Y196" i="29"/>
  <c r="V196" i="29"/>
  <c r="W196" i="29" s="1"/>
  <c r="Y195" i="29"/>
  <c r="V195" i="29"/>
  <c r="W195" i="29" s="1"/>
  <c r="Y194" i="29"/>
  <c r="W194" i="29"/>
  <c r="Q189" i="29"/>
  <c r="W183" i="29"/>
  <c r="V183" i="29"/>
  <c r="X183" i="29" s="1"/>
  <c r="Y183" i="29" s="1"/>
  <c r="V182" i="29"/>
  <c r="Q182" i="29"/>
  <c r="V178" i="29"/>
  <c r="V177" i="29"/>
  <c r="V176" i="29"/>
  <c r="X176" i="29" s="1"/>
  <c r="Y176" i="29" s="1"/>
  <c r="X175" i="29"/>
  <c r="Y175" i="29" s="1"/>
  <c r="W175" i="29"/>
  <c r="Q175" i="29"/>
  <c r="P171" i="29"/>
  <c r="X164" i="29"/>
  <c r="Y164" i="29" s="1"/>
  <c r="W164" i="29"/>
  <c r="Y163" i="29"/>
  <c r="X163" i="29"/>
  <c r="W163" i="29"/>
  <c r="AC162" i="29"/>
  <c r="AD162" i="29" s="1"/>
  <c r="AA162" i="29"/>
  <c r="AB162" i="29" s="1"/>
  <c r="Y162" i="29"/>
  <c r="Y161" i="29"/>
  <c r="V161" i="29"/>
  <c r="V162" i="29" s="1"/>
  <c r="W162" i="29" s="1"/>
  <c r="Y160" i="29"/>
  <c r="W160" i="29"/>
  <c r="Q159" i="29"/>
  <c r="S158" i="29"/>
  <c r="T158" i="29" s="1"/>
  <c r="Q158" i="29"/>
  <c r="R158" i="29" s="1"/>
  <c r="Q155" i="29"/>
  <c r="Q153" i="29"/>
  <c r="Q151" i="29"/>
  <c r="Q149" i="29"/>
  <c r="V148" i="29"/>
  <c r="Q148" i="29"/>
  <c r="Q162" i="29" s="1"/>
  <c r="S162" i="29" s="1"/>
  <c r="T162" i="29" s="1"/>
  <c r="Q147" i="29"/>
  <c r="Q145" i="29"/>
  <c r="Q143" i="29"/>
  <c r="V142" i="29"/>
  <c r="AA141" i="29"/>
  <c r="Y141" i="29"/>
  <c r="X141" i="29"/>
  <c r="W141" i="29"/>
  <c r="Q141" i="29"/>
  <c r="Q146" i="29" s="1"/>
  <c r="P137" i="29"/>
  <c r="X130" i="29"/>
  <c r="Y130" i="29" s="1"/>
  <c r="W130" i="29"/>
  <c r="Y129" i="29"/>
  <c r="X129" i="29"/>
  <c r="W129" i="29"/>
  <c r="Y128" i="29"/>
  <c r="Q128" i="29"/>
  <c r="Y127" i="29"/>
  <c r="W127" i="29"/>
  <c r="V127" i="29"/>
  <c r="V128" i="29" s="1"/>
  <c r="W128" i="29" s="1"/>
  <c r="Y126" i="29"/>
  <c r="W126" i="29"/>
  <c r="S123" i="29"/>
  <c r="T123" i="29" s="1"/>
  <c r="Q123" i="29"/>
  <c r="R123" i="29" s="1"/>
  <c r="R121" i="29"/>
  <c r="Q121" i="29"/>
  <c r="S121" i="29" s="1"/>
  <c r="T121" i="29" s="1"/>
  <c r="S120" i="29"/>
  <c r="T120" i="29" s="1"/>
  <c r="Q120" i="29"/>
  <c r="R120" i="29" s="1"/>
  <c r="S114" i="29"/>
  <c r="T114" i="29" s="1"/>
  <c r="Q114" i="29"/>
  <c r="W108" i="29"/>
  <c r="V108" i="29"/>
  <c r="V109" i="29" s="1"/>
  <c r="Y107" i="29"/>
  <c r="X107" i="29"/>
  <c r="W107" i="29"/>
  <c r="Q107" i="29"/>
  <c r="P103" i="29"/>
  <c r="Y96" i="29"/>
  <c r="X96" i="29"/>
  <c r="W96" i="29"/>
  <c r="Q96" i="29"/>
  <c r="S96" i="29" s="1"/>
  <c r="T96" i="29" s="1"/>
  <c r="AA95" i="29"/>
  <c r="X95" i="29"/>
  <c r="Y95" i="29" s="1"/>
  <c r="W95" i="29"/>
  <c r="R95" i="29"/>
  <c r="Q95" i="29"/>
  <c r="S95" i="29" s="1"/>
  <c r="T95" i="29" s="1"/>
  <c r="Y94" i="29"/>
  <c r="S94" i="29"/>
  <c r="T94" i="29" s="1"/>
  <c r="Q94" i="29"/>
  <c r="R94" i="29" s="1"/>
  <c r="Y93" i="29"/>
  <c r="W93" i="29"/>
  <c r="V93" i="29"/>
  <c r="V94" i="29" s="1"/>
  <c r="W94" i="29" s="1"/>
  <c r="R93" i="29"/>
  <c r="Q93" i="29"/>
  <c r="S93" i="29" s="1"/>
  <c r="T93" i="29" s="1"/>
  <c r="AB92" i="29"/>
  <c r="AA92" i="29"/>
  <c r="AC92" i="29" s="1"/>
  <c r="AD92" i="29" s="1"/>
  <c r="Y92" i="29"/>
  <c r="W92" i="29"/>
  <c r="R92" i="29"/>
  <c r="Q92" i="29"/>
  <c r="S92" i="29" s="1"/>
  <c r="T92" i="29" s="1"/>
  <c r="T91" i="29"/>
  <c r="S91" i="29"/>
  <c r="R91" i="29"/>
  <c r="Q91" i="29"/>
  <c r="R90" i="29"/>
  <c r="Q90" i="29"/>
  <c r="S90" i="29" s="1"/>
  <c r="T90" i="29" s="1"/>
  <c r="T89" i="29"/>
  <c r="S89" i="29"/>
  <c r="R89" i="29"/>
  <c r="Q89" i="29"/>
  <c r="R88" i="29"/>
  <c r="Q88" i="29"/>
  <c r="S88" i="29" s="1"/>
  <c r="T88" i="29" s="1"/>
  <c r="T87" i="29"/>
  <c r="S87" i="29"/>
  <c r="R87" i="29"/>
  <c r="Q87" i="29"/>
  <c r="R86" i="29"/>
  <c r="Q86" i="29"/>
  <c r="S86" i="29" s="1"/>
  <c r="T86" i="29" s="1"/>
  <c r="T85" i="29"/>
  <c r="S85" i="29"/>
  <c r="R85" i="29"/>
  <c r="Q85" i="29"/>
  <c r="G85" i="29"/>
  <c r="F85" i="29"/>
  <c r="E85" i="29"/>
  <c r="D85" i="29"/>
  <c r="C85" i="29"/>
  <c r="B85" i="29"/>
  <c r="H85" i="29" s="1"/>
  <c r="A85" i="29"/>
  <c r="R84" i="29"/>
  <c r="Q84" i="29"/>
  <c r="S84" i="29" s="1"/>
  <c r="T84" i="29" s="1"/>
  <c r="H84" i="29"/>
  <c r="G84" i="29"/>
  <c r="F84" i="29"/>
  <c r="E84" i="29"/>
  <c r="D84" i="29"/>
  <c r="C84" i="29"/>
  <c r="B84" i="29"/>
  <c r="A84" i="29"/>
  <c r="T83" i="29"/>
  <c r="S83" i="29"/>
  <c r="R83" i="29"/>
  <c r="Q83" i="29"/>
  <c r="G83" i="29"/>
  <c r="F83" i="29"/>
  <c r="E83" i="29"/>
  <c r="D83" i="29"/>
  <c r="C83" i="29"/>
  <c r="B83" i="29"/>
  <c r="H83" i="29" s="1"/>
  <c r="A83" i="29"/>
  <c r="R82" i="29"/>
  <c r="Q82" i="29"/>
  <c r="S82" i="29" s="1"/>
  <c r="T82" i="29" s="1"/>
  <c r="H82" i="29"/>
  <c r="G82" i="29"/>
  <c r="F82" i="29"/>
  <c r="E82" i="29"/>
  <c r="D82" i="29"/>
  <c r="C82" i="29"/>
  <c r="B82" i="29"/>
  <c r="A82" i="29"/>
  <c r="T81" i="29"/>
  <c r="S81" i="29"/>
  <c r="R81" i="29"/>
  <c r="Q81" i="29"/>
  <c r="G81" i="29"/>
  <c r="F81" i="29"/>
  <c r="E81" i="29"/>
  <c r="D81" i="29"/>
  <c r="C81" i="29"/>
  <c r="B81" i="29"/>
  <c r="H81" i="29" s="1"/>
  <c r="A81" i="29"/>
  <c r="R80" i="29"/>
  <c r="Q80" i="29"/>
  <c r="S80" i="29" s="1"/>
  <c r="T80" i="29" s="1"/>
  <c r="G80" i="29"/>
  <c r="F80" i="29"/>
  <c r="E80" i="29"/>
  <c r="D80" i="29"/>
  <c r="A80" i="29"/>
  <c r="T79" i="29"/>
  <c r="S79" i="29"/>
  <c r="R79" i="29"/>
  <c r="Q79" i="29"/>
  <c r="A79" i="29"/>
  <c r="R78" i="29"/>
  <c r="Q78" i="29"/>
  <c r="S78" i="29" s="1"/>
  <c r="T78" i="29" s="1"/>
  <c r="T77" i="29"/>
  <c r="S77" i="29"/>
  <c r="R77" i="29"/>
  <c r="Q77" i="29"/>
  <c r="R76" i="29"/>
  <c r="Q76" i="29"/>
  <c r="S76" i="29" s="1"/>
  <c r="T76" i="29" s="1"/>
  <c r="W75" i="29"/>
  <c r="V75" i="29"/>
  <c r="V76" i="29" s="1"/>
  <c r="T75" i="29"/>
  <c r="S75" i="29"/>
  <c r="R75" i="29"/>
  <c r="Q75" i="29"/>
  <c r="AA75" i="29" s="1"/>
  <c r="Y74" i="29"/>
  <c r="X74" i="29"/>
  <c r="W74" i="29"/>
  <c r="V74" i="29"/>
  <c r="R74" i="29"/>
  <c r="Q74" i="29"/>
  <c r="S74" i="29" s="1"/>
  <c r="T74" i="29" s="1"/>
  <c r="Y73" i="29"/>
  <c r="X73" i="29"/>
  <c r="W73" i="29"/>
  <c r="S73" i="29"/>
  <c r="T73" i="29" s="1"/>
  <c r="Q73" i="29"/>
  <c r="R73" i="29" s="1"/>
  <c r="A73" i="29"/>
  <c r="A72" i="29"/>
  <c r="A71" i="29"/>
  <c r="A70" i="29"/>
  <c r="L16" i="29" s="1"/>
  <c r="P69" i="29"/>
  <c r="A69" i="29"/>
  <c r="A68" i="29"/>
  <c r="A67" i="29"/>
  <c r="A66" i="29"/>
  <c r="A65" i="29"/>
  <c r="L11" i="29" s="1"/>
  <c r="A64" i="29"/>
  <c r="A63" i="29"/>
  <c r="A62" i="29"/>
  <c r="A61" i="29"/>
  <c r="A60" i="29"/>
  <c r="C58" i="29"/>
  <c r="B58" i="29"/>
  <c r="E53" i="29"/>
  <c r="N19" i="29" s="1"/>
  <c r="N36" i="29" s="1"/>
  <c r="D53" i="29"/>
  <c r="C53" i="29"/>
  <c r="E52" i="29"/>
  <c r="D52" i="29"/>
  <c r="C52" i="29"/>
  <c r="E51" i="29"/>
  <c r="D51" i="29"/>
  <c r="C51" i="29"/>
  <c r="E50" i="29"/>
  <c r="D50" i="29"/>
  <c r="C50" i="29"/>
  <c r="E49" i="29"/>
  <c r="D49" i="29"/>
  <c r="C49" i="29"/>
  <c r="E48" i="29"/>
  <c r="D48" i="29"/>
  <c r="C48" i="29"/>
  <c r="E47" i="29"/>
  <c r="E46" i="29"/>
  <c r="D46" i="29"/>
  <c r="C46" i="29"/>
  <c r="E45" i="29"/>
  <c r="D45" i="29"/>
  <c r="C45" i="29"/>
  <c r="E44" i="29"/>
  <c r="D44" i="29"/>
  <c r="C44" i="29"/>
  <c r="E43" i="29"/>
  <c r="D43" i="29"/>
  <c r="C43" i="29"/>
  <c r="E42" i="29"/>
  <c r="D42" i="29"/>
  <c r="C42" i="29"/>
  <c r="E41" i="29"/>
  <c r="D41" i="29"/>
  <c r="C41" i="29"/>
  <c r="E40" i="29"/>
  <c r="D40" i="29"/>
  <c r="C40" i="29"/>
  <c r="L36" i="29"/>
  <c r="L35" i="29"/>
  <c r="L34" i="29"/>
  <c r="S33" i="29"/>
  <c r="Q33" i="29"/>
  <c r="O33" i="29"/>
  <c r="L33" i="29"/>
  <c r="L32" i="29"/>
  <c r="S31" i="29"/>
  <c r="Q31" i="29"/>
  <c r="L31" i="29"/>
  <c r="A31" i="29"/>
  <c r="L30" i="29"/>
  <c r="A30" i="29"/>
  <c r="S29" i="29"/>
  <c r="O29" i="29"/>
  <c r="L29" i="29"/>
  <c r="A29" i="29"/>
  <c r="L28" i="29"/>
  <c r="A28" i="29"/>
  <c r="Q27" i="29"/>
  <c r="O27" i="29"/>
  <c r="L27" i="29"/>
  <c r="Q26" i="29"/>
  <c r="L26" i="29"/>
  <c r="Q25" i="29"/>
  <c r="L25" i="29"/>
  <c r="Q24" i="29"/>
  <c r="L24" i="29"/>
  <c r="Q23" i="29"/>
  <c r="L23" i="29"/>
  <c r="S19" i="29"/>
  <c r="S36" i="29" s="1"/>
  <c r="Q19" i="29"/>
  <c r="Q36" i="29" s="1"/>
  <c r="P19" i="29"/>
  <c r="P36" i="29" s="1"/>
  <c r="O19" i="29"/>
  <c r="O36" i="29" s="1"/>
  <c r="M19" i="29"/>
  <c r="M36" i="29" s="1"/>
  <c r="L19" i="29"/>
  <c r="S18" i="29"/>
  <c r="S35" i="29" s="1"/>
  <c r="R18" i="29"/>
  <c r="R35" i="29" s="1"/>
  <c r="Q18" i="29"/>
  <c r="Q35" i="29" s="1"/>
  <c r="P18" i="29"/>
  <c r="P35" i="29" s="1"/>
  <c r="O18" i="29"/>
  <c r="O35" i="29" s="1"/>
  <c r="N18" i="29"/>
  <c r="N35" i="29" s="1"/>
  <c r="C72" i="29" s="1"/>
  <c r="M18" i="29"/>
  <c r="M35" i="29" s="1"/>
  <c r="B72" i="29" s="1"/>
  <c r="L18" i="29"/>
  <c r="F18" i="29"/>
  <c r="E18" i="29"/>
  <c r="AB17" i="29"/>
  <c r="L17" i="29"/>
  <c r="F17" i="29"/>
  <c r="E17" i="29"/>
  <c r="S16" i="29"/>
  <c r="R16" i="29"/>
  <c r="R33" i="29" s="1"/>
  <c r="Q16" i="29"/>
  <c r="P16" i="29"/>
  <c r="P33" i="29" s="1"/>
  <c r="O16" i="29"/>
  <c r="N16" i="29"/>
  <c r="N33" i="29" s="1"/>
  <c r="C70" i="29" s="1"/>
  <c r="M16" i="29"/>
  <c r="M33" i="29" s="1"/>
  <c r="AB15" i="29"/>
  <c r="S15" i="29"/>
  <c r="S32" i="29" s="1"/>
  <c r="R15" i="29"/>
  <c r="R32" i="29" s="1"/>
  <c r="Q15" i="29"/>
  <c r="Q32" i="29" s="1"/>
  <c r="P15" i="29"/>
  <c r="P32" i="29" s="1"/>
  <c r="O15" i="29"/>
  <c r="O32" i="29" s="1"/>
  <c r="N15" i="29"/>
  <c r="N32" i="29" s="1"/>
  <c r="M15" i="29"/>
  <c r="M32" i="29" s="1"/>
  <c r="L15" i="29"/>
  <c r="AB14" i="29"/>
  <c r="S14" i="29"/>
  <c r="R14" i="29"/>
  <c r="R31" i="29" s="1"/>
  <c r="Q14" i="29"/>
  <c r="P14" i="29"/>
  <c r="P31" i="29" s="1"/>
  <c r="O14" i="29"/>
  <c r="O31" i="29" s="1"/>
  <c r="N14" i="29"/>
  <c r="N31" i="29" s="1"/>
  <c r="M14" i="29"/>
  <c r="M31" i="29" s="1"/>
  <c r="L14" i="29"/>
  <c r="AB13" i="29"/>
  <c r="S13" i="29"/>
  <c r="S30" i="29" s="1"/>
  <c r="Q13" i="29"/>
  <c r="Q30" i="29" s="1"/>
  <c r="P13" i="29"/>
  <c r="P30" i="29" s="1"/>
  <c r="O13" i="29"/>
  <c r="O30" i="29" s="1"/>
  <c r="M13" i="29"/>
  <c r="M30" i="29" s="1"/>
  <c r="L13" i="29"/>
  <c r="AB12" i="29"/>
  <c r="S12" i="29"/>
  <c r="R12" i="29"/>
  <c r="R29" i="29" s="1"/>
  <c r="Q12" i="29"/>
  <c r="Q29" i="29" s="1"/>
  <c r="P12" i="29"/>
  <c r="P29" i="29" s="1"/>
  <c r="O12" i="29"/>
  <c r="N12" i="29"/>
  <c r="N29" i="29" s="1"/>
  <c r="M12" i="29"/>
  <c r="M29" i="29" s="1"/>
  <c r="B66" i="29" s="1"/>
  <c r="L12" i="29"/>
  <c r="AB11" i="29"/>
  <c r="S11" i="29"/>
  <c r="S28" i="29" s="1"/>
  <c r="AB10" i="29"/>
  <c r="S10" i="29"/>
  <c r="S27" i="29" s="1"/>
  <c r="R10" i="29"/>
  <c r="R27" i="29" s="1"/>
  <c r="Q10" i="29"/>
  <c r="P10" i="29"/>
  <c r="P27" i="29" s="1"/>
  <c r="O10" i="29"/>
  <c r="N10" i="29"/>
  <c r="N27" i="29" s="1"/>
  <c r="M10" i="29"/>
  <c r="M27" i="29" s="1"/>
  <c r="C64" i="29" s="1"/>
  <c r="L10" i="29"/>
  <c r="AB9" i="29"/>
  <c r="S9" i="29"/>
  <c r="S26" i="29" s="1"/>
  <c r="R9" i="29"/>
  <c r="R26" i="29" s="1"/>
  <c r="Q9" i="29"/>
  <c r="P9" i="29"/>
  <c r="P26" i="29" s="1"/>
  <c r="O9" i="29"/>
  <c r="O26" i="29" s="1"/>
  <c r="N9" i="29"/>
  <c r="N26" i="29" s="1"/>
  <c r="M9" i="29"/>
  <c r="M26" i="29" s="1"/>
  <c r="L9" i="29"/>
  <c r="S8" i="29"/>
  <c r="S25" i="29" s="1"/>
  <c r="R8" i="29"/>
  <c r="R25" i="29" s="1"/>
  <c r="Q8" i="29"/>
  <c r="P8" i="29"/>
  <c r="P25" i="29" s="1"/>
  <c r="O8" i="29"/>
  <c r="O25" i="29" s="1"/>
  <c r="N8" i="29"/>
  <c r="N25" i="29" s="1"/>
  <c r="M8" i="29"/>
  <c r="M25" i="29" s="1"/>
  <c r="B62" i="29" s="1"/>
  <c r="L8" i="29"/>
  <c r="S7" i="29"/>
  <c r="S24" i="29" s="1"/>
  <c r="Q7" i="29"/>
  <c r="P7" i="29"/>
  <c r="P24" i="29" s="1"/>
  <c r="O7" i="29"/>
  <c r="O24" i="29" s="1"/>
  <c r="M7" i="29"/>
  <c r="M24" i="29" s="1"/>
  <c r="L7" i="29"/>
  <c r="S6" i="29"/>
  <c r="S23" i="29" s="1"/>
  <c r="R6" i="29"/>
  <c r="R23" i="29" s="1"/>
  <c r="Q6" i="29"/>
  <c r="P6" i="29"/>
  <c r="P23" i="29" s="1"/>
  <c r="O6" i="29"/>
  <c r="O23" i="29" s="1"/>
  <c r="N6" i="29"/>
  <c r="N23" i="29" s="1"/>
  <c r="M6" i="29"/>
  <c r="M23" i="29" s="1"/>
  <c r="B60" i="29" s="1"/>
  <c r="L6" i="29"/>
  <c r="X300" i="28"/>
  <c r="Y300" i="28" s="1"/>
  <c r="W300" i="28"/>
  <c r="Y299" i="28"/>
  <c r="X299" i="28"/>
  <c r="W299" i="28"/>
  <c r="Y298" i="28"/>
  <c r="S298" i="28"/>
  <c r="T298" i="28" s="1"/>
  <c r="Y297" i="28"/>
  <c r="W297" i="28"/>
  <c r="V297" i="28"/>
  <c r="V298" i="28" s="1"/>
  <c r="W298" i="28" s="1"/>
  <c r="Y296" i="28"/>
  <c r="W296" i="28"/>
  <c r="Y284" i="28"/>
  <c r="X284" i="28"/>
  <c r="V284" i="28"/>
  <c r="W284" i="28" s="1"/>
  <c r="Q284" i="28"/>
  <c r="Q298" i="28" s="1"/>
  <c r="Q282" i="28"/>
  <c r="S282" i="28" s="1"/>
  <c r="T282" i="28" s="1"/>
  <c r="Q280" i="28"/>
  <c r="S280" i="28" s="1"/>
  <c r="T280" i="28" s="1"/>
  <c r="V279" i="28"/>
  <c r="V280" i="28" s="1"/>
  <c r="T279" i="28"/>
  <c r="S279" i="28"/>
  <c r="Q279" i="28"/>
  <c r="R279" i="28" s="1"/>
  <c r="Y278" i="28"/>
  <c r="X278" i="28"/>
  <c r="V278" i="28"/>
  <c r="W278" i="28" s="1"/>
  <c r="Q278" i="28"/>
  <c r="S278" i="28" s="1"/>
  <c r="T278" i="28" s="1"/>
  <c r="AD277" i="28"/>
  <c r="AC277" i="28"/>
  <c r="AA277" i="28"/>
  <c r="AB277" i="28" s="1"/>
  <c r="Y277" i="28"/>
  <c r="X277" i="28"/>
  <c r="W277" i="28"/>
  <c r="S277" i="28"/>
  <c r="T277" i="28" s="1"/>
  <c r="R277" i="28"/>
  <c r="Q277" i="28"/>
  <c r="Q283" i="28" s="1"/>
  <c r="P273" i="28"/>
  <c r="Y266" i="28"/>
  <c r="X266" i="28"/>
  <c r="W266" i="28"/>
  <c r="Y265" i="28"/>
  <c r="X265" i="28"/>
  <c r="W265" i="28"/>
  <c r="Y264" i="28"/>
  <c r="V264" i="28"/>
  <c r="W264" i="28" s="1"/>
  <c r="Y263" i="28"/>
  <c r="V263" i="28"/>
  <c r="W263" i="28" s="1"/>
  <c r="Y262" i="28"/>
  <c r="W262" i="28"/>
  <c r="W251" i="28"/>
  <c r="V251" i="28"/>
  <c r="V252" i="28" s="1"/>
  <c r="X250" i="28"/>
  <c r="Y250" i="28" s="1"/>
  <c r="V250" i="28"/>
  <c r="W250" i="28" s="1"/>
  <c r="R250" i="28"/>
  <c r="Q250" i="28"/>
  <c r="Q264" i="28" s="1"/>
  <c r="R248" i="28"/>
  <c r="Q248" i="28"/>
  <c r="S248" i="28" s="1"/>
  <c r="T248" i="28" s="1"/>
  <c r="R246" i="28"/>
  <c r="Q246" i="28"/>
  <c r="S246" i="28" s="1"/>
  <c r="T246" i="28" s="1"/>
  <c r="W245" i="28"/>
  <c r="V245" i="28"/>
  <c r="V246" i="28" s="1"/>
  <c r="X244" i="28"/>
  <c r="Y244" i="28" s="1"/>
  <c r="V244" i="28"/>
  <c r="W244" i="28" s="1"/>
  <c r="R244" i="28"/>
  <c r="Q244" i="28"/>
  <c r="S244" i="28" s="1"/>
  <c r="T244" i="28" s="1"/>
  <c r="X243" i="28"/>
  <c r="Y243" i="28" s="1"/>
  <c r="W243" i="28"/>
  <c r="T243" i="28"/>
  <c r="S243" i="28"/>
  <c r="R243" i="28"/>
  <c r="Q243" i="28"/>
  <c r="Q249" i="28" s="1"/>
  <c r="P239" i="28"/>
  <c r="X232" i="28"/>
  <c r="Y232" i="28" s="1"/>
  <c r="W232" i="28"/>
  <c r="Y231" i="28"/>
  <c r="X231" i="28"/>
  <c r="W231" i="28"/>
  <c r="Y230" i="28"/>
  <c r="W230" i="28"/>
  <c r="Y229" i="28"/>
  <c r="V229" i="28"/>
  <c r="V230" i="28" s="1"/>
  <c r="Y228" i="28"/>
  <c r="W228" i="28"/>
  <c r="Q226" i="28"/>
  <c r="Q222" i="28"/>
  <c r="Q221" i="28"/>
  <c r="Q219" i="28"/>
  <c r="Q218" i="28"/>
  <c r="Q217" i="28"/>
  <c r="V216" i="28"/>
  <c r="S216" i="28"/>
  <c r="T216" i="28" s="1"/>
  <c r="R216" i="28"/>
  <c r="Q216" i="28"/>
  <c r="V210" i="28"/>
  <c r="X209" i="28"/>
  <c r="Y209" i="28" s="1"/>
  <c r="W209" i="28"/>
  <c r="Q209" i="28"/>
  <c r="P205" i="28"/>
  <c r="X198" i="28"/>
  <c r="Y198" i="28" s="1"/>
  <c r="W198" i="28"/>
  <c r="R198" i="28"/>
  <c r="Q198" i="28"/>
  <c r="S198" i="28" s="1"/>
  <c r="T198" i="28" s="1"/>
  <c r="AA197" i="28"/>
  <c r="Y197" i="28"/>
  <c r="X197" i="28"/>
  <c r="W197" i="28"/>
  <c r="S197" i="28"/>
  <c r="T197" i="28" s="1"/>
  <c r="Y196" i="28"/>
  <c r="Y195" i="28"/>
  <c r="V195" i="28"/>
  <c r="V196" i="28" s="1"/>
  <c r="W196" i="28" s="1"/>
  <c r="Q195" i="28"/>
  <c r="Y194" i="28"/>
  <c r="W194" i="28"/>
  <c r="S193" i="28"/>
  <c r="T193" i="28" s="1"/>
  <c r="Q193" i="28"/>
  <c r="R193" i="28" s="1"/>
  <c r="Q191" i="28"/>
  <c r="R191" i="28" s="1"/>
  <c r="S189" i="28"/>
  <c r="T189" i="28" s="1"/>
  <c r="Q189" i="28"/>
  <c r="R189" i="28" s="1"/>
  <c r="Q187" i="28"/>
  <c r="Q185" i="28"/>
  <c r="S183" i="28"/>
  <c r="T183" i="28" s="1"/>
  <c r="Q183" i="28"/>
  <c r="R183" i="28" s="1"/>
  <c r="X182" i="28"/>
  <c r="Y182" i="28" s="1"/>
  <c r="V182" i="28"/>
  <c r="S182" i="28"/>
  <c r="T182" i="28" s="1"/>
  <c r="Q182" i="28"/>
  <c r="R182" i="28" s="1"/>
  <c r="S181" i="28"/>
  <c r="T181" i="28" s="1"/>
  <c r="Q181" i="28"/>
  <c r="R181" i="28" s="1"/>
  <c r="S180" i="28"/>
  <c r="T180" i="28" s="1"/>
  <c r="Q180" i="28"/>
  <c r="R180" i="28" s="1"/>
  <c r="Q179" i="28"/>
  <c r="Q178" i="28"/>
  <c r="T177" i="28"/>
  <c r="S177" i="28"/>
  <c r="Q177" i="28"/>
  <c r="R177" i="28" s="1"/>
  <c r="V176" i="28"/>
  <c r="Q176" i="28"/>
  <c r="AA175" i="28"/>
  <c r="AB175" i="28" s="1"/>
  <c r="X175" i="28"/>
  <c r="Y175" i="28" s="1"/>
  <c r="W175" i="28"/>
  <c r="S175" i="28"/>
  <c r="T175" i="28" s="1"/>
  <c r="R175" i="28"/>
  <c r="Q175" i="28"/>
  <c r="Q197" i="28" s="1"/>
  <c r="R197" i="28" s="1"/>
  <c r="P171" i="28"/>
  <c r="AC164" i="28"/>
  <c r="AD164" i="28" s="1"/>
  <c r="AA164" i="28"/>
  <c r="AB164" i="28" s="1"/>
  <c r="X164" i="28"/>
  <c r="Y164" i="28" s="1"/>
  <c r="W164" i="28"/>
  <c r="T164" i="28"/>
  <c r="AA163" i="28"/>
  <c r="X163" i="28"/>
  <c r="Y163" i="28" s="1"/>
  <c r="W163" i="28"/>
  <c r="R163" i="28"/>
  <c r="Q163" i="28"/>
  <c r="S163" i="28" s="1"/>
  <c r="T163" i="28" s="1"/>
  <c r="Y162" i="28"/>
  <c r="Y161" i="28"/>
  <c r="V161" i="28"/>
  <c r="Y160" i="28"/>
  <c r="W160" i="28"/>
  <c r="V148" i="28"/>
  <c r="W148" i="28" s="1"/>
  <c r="Q148" i="28"/>
  <c r="Q161" i="28" s="1"/>
  <c r="Q147" i="28"/>
  <c r="Q146" i="28"/>
  <c r="S146" i="28" s="1"/>
  <c r="T146" i="28" s="1"/>
  <c r="Q145" i="28"/>
  <c r="R145" i="28" s="1"/>
  <c r="Q144" i="28"/>
  <c r="S144" i="28" s="1"/>
  <c r="T144" i="28" s="1"/>
  <c r="Q143" i="28"/>
  <c r="R143" i="28" s="1"/>
  <c r="AA142" i="28"/>
  <c r="X142" i="28"/>
  <c r="Y142" i="28" s="1"/>
  <c r="V142" i="28"/>
  <c r="W142" i="28" s="1"/>
  <c r="R142" i="28"/>
  <c r="Q142" i="28"/>
  <c r="S142" i="28" s="1"/>
  <c r="T142" i="28" s="1"/>
  <c r="AA141" i="28"/>
  <c r="Y141" i="28"/>
  <c r="X141" i="28"/>
  <c r="W141" i="28"/>
  <c r="T141" i="28"/>
  <c r="S141" i="28"/>
  <c r="R141" i="28"/>
  <c r="Q141" i="28"/>
  <c r="Q164" i="28" s="1"/>
  <c r="S164" i="28" s="1"/>
  <c r="P137" i="28"/>
  <c r="Y130" i="28"/>
  <c r="X130" i="28"/>
  <c r="W130" i="28"/>
  <c r="X129" i="28"/>
  <c r="Y129" i="28" s="1"/>
  <c r="W129" i="28"/>
  <c r="Y128" i="28"/>
  <c r="Y127" i="28"/>
  <c r="V127" i="28"/>
  <c r="W127" i="28" s="1"/>
  <c r="Y126" i="28"/>
  <c r="W126" i="28"/>
  <c r="Q126" i="28"/>
  <c r="Q122" i="28"/>
  <c r="Q119" i="28"/>
  <c r="Q117" i="28"/>
  <c r="Q116" i="28"/>
  <c r="R116" i="28" s="1"/>
  <c r="Q115" i="28"/>
  <c r="S114" i="28"/>
  <c r="T114" i="28" s="1"/>
  <c r="Q114" i="28"/>
  <c r="Q113" i="28"/>
  <c r="Q112" i="28"/>
  <c r="R112" i="28" s="1"/>
  <c r="Q111" i="28"/>
  <c r="S110" i="28"/>
  <c r="T110" i="28" s="1"/>
  <c r="Q110" i="28"/>
  <c r="R110" i="28" s="1"/>
  <c r="Q109" i="28"/>
  <c r="V108" i="28"/>
  <c r="Q108" i="28"/>
  <c r="R108" i="28" s="1"/>
  <c r="AA107" i="28"/>
  <c r="X107" i="28"/>
  <c r="Y107" i="28" s="1"/>
  <c r="W107" i="28"/>
  <c r="R107" i="28"/>
  <c r="Q107" i="28"/>
  <c r="Q130" i="28" s="1"/>
  <c r="P103" i="28"/>
  <c r="AA96" i="28"/>
  <c r="AB96" i="28" s="1"/>
  <c r="X96" i="28"/>
  <c r="Y96" i="28" s="1"/>
  <c r="W96" i="28"/>
  <c r="T96" i="28"/>
  <c r="S96" i="28"/>
  <c r="R96" i="28"/>
  <c r="Q96" i="28"/>
  <c r="Y95" i="28"/>
  <c r="X95" i="28"/>
  <c r="W95" i="28"/>
  <c r="S95" i="28"/>
  <c r="T95" i="28" s="1"/>
  <c r="Q95" i="28"/>
  <c r="R95" i="28" s="1"/>
  <c r="Y94" i="28"/>
  <c r="T94" i="28"/>
  <c r="S94" i="28"/>
  <c r="R94" i="28"/>
  <c r="Q94" i="28"/>
  <c r="Y93" i="28"/>
  <c r="V93" i="28"/>
  <c r="Q93" i="28"/>
  <c r="AA92" i="28"/>
  <c r="Y92" i="28"/>
  <c r="W92" i="28"/>
  <c r="S92" i="28"/>
  <c r="T92" i="28" s="1"/>
  <c r="Q92" i="28"/>
  <c r="R92" i="28" s="1"/>
  <c r="Q91" i="28"/>
  <c r="R91" i="28" s="1"/>
  <c r="S90" i="28"/>
  <c r="T90" i="28" s="1"/>
  <c r="Q90" i="28"/>
  <c r="R90" i="28" s="1"/>
  <c r="Q89" i="28"/>
  <c r="R89" i="28" s="1"/>
  <c r="S88" i="28"/>
  <c r="T88" i="28" s="1"/>
  <c r="Q88" i="28"/>
  <c r="R88" i="28" s="1"/>
  <c r="Q87" i="28"/>
  <c r="R87" i="28" s="1"/>
  <c r="S86" i="28"/>
  <c r="T86" i="28" s="1"/>
  <c r="Q86" i="28"/>
  <c r="S85" i="28"/>
  <c r="T85" i="28" s="1"/>
  <c r="Q85" i="28"/>
  <c r="R85" i="28" s="1"/>
  <c r="G85" i="28"/>
  <c r="F85" i="28"/>
  <c r="E85" i="28"/>
  <c r="D85" i="28"/>
  <c r="C85" i="28"/>
  <c r="B85" i="28"/>
  <c r="H85" i="28" s="1"/>
  <c r="A85" i="28"/>
  <c r="Q84" i="28"/>
  <c r="R84" i="28" s="1"/>
  <c r="H84" i="28"/>
  <c r="G84" i="28"/>
  <c r="F84" i="28"/>
  <c r="E84" i="28"/>
  <c r="D84" i="28"/>
  <c r="C84" i="28"/>
  <c r="B84" i="28"/>
  <c r="A84" i="28"/>
  <c r="Q83" i="28"/>
  <c r="G83" i="28"/>
  <c r="F83" i="28"/>
  <c r="E83" i="28"/>
  <c r="D83" i="28"/>
  <c r="C83" i="28"/>
  <c r="B83" i="28"/>
  <c r="H83" i="28" s="1"/>
  <c r="A83" i="28"/>
  <c r="R82" i="28"/>
  <c r="Q82" i="28"/>
  <c r="S82" i="28" s="1"/>
  <c r="T82" i="28" s="1"/>
  <c r="G82" i="28"/>
  <c r="F82" i="28"/>
  <c r="E82" i="28"/>
  <c r="D82" i="28"/>
  <c r="C82" i="28"/>
  <c r="B82" i="28"/>
  <c r="H82" i="28" s="1"/>
  <c r="A82" i="28"/>
  <c r="Q81" i="28"/>
  <c r="S81" i="28" s="1"/>
  <c r="T81" i="28" s="1"/>
  <c r="G81" i="28"/>
  <c r="F81" i="28"/>
  <c r="E81" i="28"/>
  <c r="D81" i="28"/>
  <c r="C81" i="28"/>
  <c r="B81" i="28"/>
  <c r="H81" i="28" s="1"/>
  <c r="A81" i="28"/>
  <c r="S80" i="28"/>
  <c r="T80" i="28" s="1"/>
  <c r="Q80" i="28"/>
  <c r="R80" i="28" s="1"/>
  <c r="G80" i="28"/>
  <c r="F80" i="28"/>
  <c r="E80" i="28"/>
  <c r="D80" i="28"/>
  <c r="A80" i="28"/>
  <c r="S79" i="28"/>
  <c r="T79" i="28" s="1"/>
  <c r="Q79" i="28"/>
  <c r="R79" i="28" s="1"/>
  <c r="A79" i="28"/>
  <c r="Q78" i="28"/>
  <c r="S78" i="28" s="1"/>
  <c r="T78" i="28" s="1"/>
  <c r="S77" i="28"/>
  <c r="T77" i="28" s="1"/>
  <c r="Q77" i="28"/>
  <c r="R77" i="28" s="1"/>
  <c r="S76" i="28"/>
  <c r="T76" i="28" s="1"/>
  <c r="Q76" i="28"/>
  <c r="R76" i="28" s="1"/>
  <c r="S75" i="28"/>
  <c r="T75" i="28" s="1"/>
  <c r="Q75" i="28"/>
  <c r="R75" i="28" s="1"/>
  <c r="X74" i="28"/>
  <c r="Y74" i="28" s="1"/>
  <c r="V74" i="28"/>
  <c r="W74" i="28" s="1"/>
  <c r="S74" i="28"/>
  <c r="T74" i="28" s="1"/>
  <c r="Q74" i="28"/>
  <c r="R74" i="28" s="1"/>
  <c r="AC73" i="28"/>
  <c r="AD73" i="28" s="1"/>
  <c r="AA73" i="28"/>
  <c r="AB73" i="28" s="1"/>
  <c r="X73" i="28"/>
  <c r="Y73" i="28" s="1"/>
  <c r="W73" i="28"/>
  <c r="T73" i="28"/>
  <c r="S73" i="28"/>
  <c r="R73" i="28"/>
  <c r="Q73" i="28"/>
  <c r="A73" i="28"/>
  <c r="A72" i="28"/>
  <c r="A71" i="28"/>
  <c r="A70" i="28"/>
  <c r="P69" i="28"/>
  <c r="A69" i="28"/>
  <c r="A68" i="28"/>
  <c r="A67" i="28"/>
  <c r="A66" i="28"/>
  <c r="A65" i="28"/>
  <c r="A64" i="28"/>
  <c r="A63" i="28"/>
  <c r="A62" i="28"/>
  <c r="A61" i="28"/>
  <c r="A60" i="28"/>
  <c r="C58" i="28"/>
  <c r="B58" i="28"/>
  <c r="E53" i="28"/>
  <c r="D53" i="28"/>
  <c r="C53" i="28"/>
  <c r="E52" i="28"/>
  <c r="C72" i="28" s="1"/>
  <c r="D52" i="28"/>
  <c r="C52" i="28"/>
  <c r="E51" i="28"/>
  <c r="D51" i="28"/>
  <c r="C51" i="28"/>
  <c r="E50" i="28"/>
  <c r="D50" i="28"/>
  <c r="C50" i="28"/>
  <c r="E49" i="28"/>
  <c r="D49" i="28"/>
  <c r="C49" i="28"/>
  <c r="E48" i="28"/>
  <c r="N14" i="28" s="1"/>
  <c r="N31" i="28" s="1"/>
  <c r="D48" i="28"/>
  <c r="C48" i="28"/>
  <c r="E47" i="28"/>
  <c r="E46" i="28"/>
  <c r="D46" i="28"/>
  <c r="C46" i="28"/>
  <c r="E45" i="28"/>
  <c r="D45" i="28"/>
  <c r="C45" i="28"/>
  <c r="E44" i="28"/>
  <c r="D44" i="28"/>
  <c r="C44" i="28"/>
  <c r="E43" i="28"/>
  <c r="D43" i="28"/>
  <c r="C43" i="28"/>
  <c r="E42" i="28"/>
  <c r="S8" i="28" s="1"/>
  <c r="S25" i="28" s="1"/>
  <c r="D42" i="28"/>
  <c r="C42" i="28"/>
  <c r="E41" i="28"/>
  <c r="D41" i="28"/>
  <c r="C41" i="28"/>
  <c r="E40" i="28"/>
  <c r="D40" i="28"/>
  <c r="C40" i="28"/>
  <c r="L36" i="28"/>
  <c r="L35" i="28"/>
  <c r="L34" i="28"/>
  <c r="L33" i="28"/>
  <c r="L32" i="28"/>
  <c r="L31" i="28"/>
  <c r="A31" i="28"/>
  <c r="L30" i="28"/>
  <c r="A30" i="28"/>
  <c r="L29" i="28"/>
  <c r="A29" i="28"/>
  <c r="O28" i="28"/>
  <c r="L28" i="28"/>
  <c r="A28" i="28"/>
  <c r="P27" i="28"/>
  <c r="L27" i="28"/>
  <c r="P26" i="28"/>
  <c r="L26" i="28"/>
  <c r="L25" i="28"/>
  <c r="P24" i="28"/>
  <c r="L24" i="28"/>
  <c r="P23" i="28"/>
  <c r="L23" i="28"/>
  <c r="S19" i="28"/>
  <c r="S36" i="28" s="1"/>
  <c r="R19" i="28"/>
  <c r="R36" i="28" s="1"/>
  <c r="Q19" i="28"/>
  <c r="Q36" i="28" s="1"/>
  <c r="P19" i="28"/>
  <c r="P36" i="28" s="1"/>
  <c r="O19" i="28"/>
  <c r="O36" i="28" s="1"/>
  <c r="N19" i="28"/>
  <c r="N36" i="28" s="1"/>
  <c r="M19" i="28"/>
  <c r="M36" i="28" s="1"/>
  <c r="L19" i="28"/>
  <c r="S18" i="28"/>
  <c r="S35" i="28" s="1"/>
  <c r="R18" i="28"/>
  <c r="R35" i="28" s="1"/>
  <c r="Q18" i="28"/>
  <c r="Q35" i="28" s="1"/>
  <c r="P18" i="28"/>
  <c r="P35" i="28" s="1"/>
  <c r="O18" i="28"/>
  <c r="O35" i="28" s="1"/>
  <c r="N18" i="28"/>
  <c r="N35" i="28" s="1"/>
  <c r="M18" i="28"/>
  <c r="M35" i="28" s="1"/>
  <c r="B72" i="28" s="1"/>
  <c r="L18" i="28"/>
  <c r="F18" i="28"/>
  <c r="E18" i="28"/>
  <c r="AB17" i="28"/>
  <c r="S17" i="28"/>
  <c r="S34" i="28" s="1"/>
  <c r="R17" i="28"/>
  <c r="R34" i="28" s="1"/>
  <c r="Q17" i="28"/>
  <c r="Q34" i="28" s="1"/>
  <c r="P17" i="28"/>
  <c r="P34" i="28" s="1"/>
  <c r="O17" i="28"/>
  <c r="O34" i="28" s="1"/>
  <c r="N17" i="28"/>
  <c r="N34" i="28" s="1"/>
  <c r="M17" i="28"/>
  <c r="M34" i="28" s="1"/>
  <c r="L17" i="28"/>
  <c r="F17" i="28"/>
  <c r="E17" i="28"/>
  <c r="S16" i="28"/>
  <c r="S33" i="28" s="1"/>
  <c r="R16" i="28"/>
  <c r="R33" i="28" s="1"/>
  <c r="Q16" i="28"/>
  <c r="Q33" i="28" s="1"/>
  <c r="P16" i="28"/>
  <c r="P33" i="28" s="1"/>
  <c r="O16" i="28"/>
  <c r="O33" i="28" s="1"/>
  <c r="N16" i="28"/>
  <c r="N33" i="28" s="1"/>
  <c r="M16" i="28"/>
  <c r="M33" i="28" s="1"/>
  <c r="L16" i="28"/>
  <c r="AB15" i="28"/>
  <c r="S15" i="28"/>
  <c r="S32" i="28" s="1"/>
  <c r="R15" i="28"/>
  <c r="R32" i="28" s="1"/>
  <c r="Q15" i="28"/>
  <c r="Q32" i="28" s="1"/>
  <c r="P15" i="28"/>
  <c r="P32" i="28" s="1"/>
  <c r="O15" i="28"/>
  <c r="O32" i="28" s="1"/>
  <c r="N15" i="28"/>
  <c r="N32" i="28" s="1"/>
  <c r="M15" i="28"/>
  <c r="M32" i="28" s="1"/>
  <c r="L15" i="28"/>
  <c r="AB14" i="28"/>
  <c r="O14" i="28"/>
  <c r="O31" i="28" s="1"/>
  <c r="L14" i="28"/>
  <c r="AB13" i="28"/>
  <c r="S13" i="28"/>
  <c r="S30" i="28" s="1"/>
  <c r="R13" i="28"/>
  <c r="R30" i="28" s="1"/>
  <c r="Q13" i="28"/>
  <c r="Q30" i="28" s="1"/>
  <c r="P13" i="28"/>
  <c r="P30" i="28" s="1"/>
  <c r="O13" i="28"/>
  <c r="O30" i="28" s="1"/>
  <c r="N13" i="28"/>
  <c r="N30" i="28" s="1"/>
  <c r="M13" i="28"/>
  <c r="M30" i="28" s="1"/>
  <c r="B67" i="28" s="1"/>
  <c r="L13" i="28"/>
  <c r="AB12" i="28"/>
  <c r="S12" i="28"/>
  <c r="S29" i="28" s="1"/>
  <c r="R12" i="28"/>
  <c r="R29" i="28" s="1"/>
  <c r="Q12" i="28"/>
  <c r="Q29" i="28" s="1"/>
  <c r="P12" i="28"/>
  <c r="P29" i="28" s="1"/>
  <c r="O12" i="28"/>
  <c r="O29" i="28" s="1"/>
  <c r="N12" i="28"/>
  <c r="N29" i="28" s="1"/>
  <c r="M12" i="28"/>
  <c r="M29" i="28" s="1"/>
  <c r="L12" i="28"/>
  <c r="AB11" i="28"/>
  <c r="S11" i="28"/>
  <c r="S28" i="28" s="1"/>
  <c r="R11" i="28"/>
  <c r="R28" i="28" s="1"/>
  <c r="Q11" i="28"/>
  <c r="Q28" i="28" s="1"/>
  <c r="P11" i="28"/>
  <c r="P28" i="28" s="1"/>
  <c r="O11" i="28"/>
  <c r="N11" i="28"/>
  <c r="N28" i="28" s="1"/>
  <c r="M11" i="28"/>
  <c r="M28" i="28" s="1"/>
  <c r="L11" i="28"/>
  <c r="AB10" i="28"/>
  <c r="S10" i="28"/>
  <c r="S27" i="28" s="1"/>
  <c r="R10" i="28"/>
  <c r="R27" i="28" s="1"/>
  <c r="Q10" i="28"/>
  <c r="Q27" i="28" s="1"/>
  <c r="P10" i="28"/>
  <c r="O10" i="28"/>
  <c r="O27" i="28" s="1"/>
  <c r="N10" i="28"/>
  <c r="N27" i="28" s="1"/>
  <c r="M10" i="28"/>
  <c r="M27" i="28" s="1"/>
  <c r="C64" i="28" s="1"/>
  <c r="L10" i="28"/>
  <c r="AB9" i="28"/>
  <c r="S9" i="28"/>
  <c r="S26" i="28" s="1"/>
  <c r="R9" i="28"/>
  <c r="R26" i="28" s="1"/>
  <c r="Q9" i="28"/>
  <c r="Q26" i="28" s="1"/>
  <c r="P9" i="28"/>
  <c r="O9" i="28"/>
  <c r="O26" i="28" s="1"/>
  <c r="N9" i="28"/>
  <c r="N26" i="28" s="1"/>
  <c r="M9" i="28"/>
  <c r="M26" i="28" s="1"/>
  <c r="L9" i="28"/>
  <c r="L8" i="28"/>
  <c r="S7" i="28"/>
  <c r="S24" i="28" s="1"/>
  <c r="R7" i="28"/>
  <c r="R24" i="28" s="1"/>
  <c r="Q7" i="28"/>
  <c r="Q24" i="28" s="1"/>
  <c r="P7" i="28"/>
  <c r="O7" i="28"/>
  <c r="O24" i="28" s="1"/>
  <c r="N7" i="28"/>
  <c r="N24" i="28" s="1"/>
  <c r="M7" i="28"/>
  <c r="M24" i="28" s="1"/>
  <c r="L7" i="28"/>
  <c r="S6" i="28"/>
  <c r="S23" i="28" s="1"/>
  <c r="R6" i="28"/>
  <c r="R23" i="28" s="1"/>
  <c r="Q6" i="28"/>
  <c r="Q23" i="28" s="1"/>
  <c r="P6" i="28"/>
  <c r="O6" i="28"/>
  <c r="O23" i="28" s="1"/>
  <c r="N6" i="28"/>
  <c r="N23" i="28" s="1"/>
  <c r="M6" i="28"/>
  <c r="M23" i="28" s="1"/>
  <c r="L6" i="28"/>
  <c r="X300" i="27"/>
  <c r="Y300" i="27" s="1"/>
  <c r="W300" i="27"/>
  <c r="Q300" i="27"/>
  <c r="AB299" i="27"/>
  <c r="AA299" i="27"/>
  <c r="AC299" i="27" s="1"/>
  <c r="AD299" i="27" s="1"/>
  <c r="X299" i="27"/>
  <c r="Y299" i="27" s="1"/>
  <c r="W299" i="27"/>
  <c r="Q299" i="27"/>
  <c r="Y298" i="27"/>
  <c r="W298" i="27"/>
  <c r="V298" i="27"/>
  <c r="Y297" i="27"/>
  <c r="W297" i="27"/>
  <c r="V297" i="27"/>
  <c r="Y296" i="27"/>
  <c r="W296" i="27"/>
  <c r="Q296" i="27"/>
  <c r="Q294" i="27"/>
  <c r="Q292" i="27"/>
  <c r="Q290" i="27"/>
  <c r="V285" i="27"/>
  <c r="AA284" i="27"/>
  <c r="V284" i="27"/>
  <c r="W284" i="27" s="1"/>
  <c r="Q284" i="27"/>
  <c r="Q282" i="27"/>
  <c r="Q280" i="27"/>
  <c r="V279" i="27"/>
  <c r="Q279" i="27"/>
  <c r="R279" i="27" s="1"/>
  <c r="AA278" i="27"/>
  <c r="V278" i="27"/>
  <c r="W278" i="27" s="1"/>
  <c r="Q278" i="27"/>
  <c r="AA277" i="27"/>
  <c r="AB277" i="27" s="1"/>
  <c r="Y277" i="27"/>
  <c r="X277" i="27"/>
  <c r="W277" i="27"/>
  <c r="T277" i="27"/>
  <c r="S277" i="27"/>
  <c r="Q277" i="27"/>
  <c r="Q283" i="27" s="1"/>
  <c r="P273" i="27"/>
  <c r="Y266" i="27"/>
  <c r="X266" i="27"/>
  <c r="W266" i="27"/>
  <c r="X265" i="27"/>
  <c r="Y265" i="27" s="1"/>
  <c r="W265" i="27"/>
  <c r="Y264" i="27"/>
  <c r="W264" i="27"/>
  <c r="V264" i="27"/>
  <c r="AA264" i="27" s="1"/>
  <c r="Q264" i="27"/>
  <c r="AA263" i="27"/>
  <c r="AC263" i="27" s="1"/>
  <c r="AD263" i="27" s="1"/>
  <c r="Y263" i="27"/>
  <c r="V263" i="27"/>
  <c r="W263" i="27" s="1"/>
  <c r="T263" i="27"/>
  <c r="S263" i="27"/>
  <c r="Q263" i="27"/>
  <c r="R263" i="27" s="1"/>
  <c r="Y262" i="27"/>
  <c r="W262" i="27"/>
  <c r="Q261" i="27"/>
  <c r="S261" i="27" s="1"/>
  <c r="T261" i="27" s="1"/>
  <c r="R259" i="27"/>
  <c r="Q259" i="27"/>
  <c r="S259" i="27" s="1"/>
  <c r="T259" i="27" s="1"/>
  <c r="Q257" i="27"/>
  <c r="S257" i="27" s="1"/>
  <c r="T257" i="27" s="1"/>
  <c r="R255" i="27"/>
  <c r="Q255" i="27"/>
  <c r="S255" i="27" s="1"/>
  <c r="T255" i="27" s="1"/>
  <c r="Q253" i="27"/>
  <c r="S253" i="27" s="1"/>
  <c r="T253" i="27" s="1"/>
  <c r="R251" i="27"/>
  <c r="Q251" i="27"/>
  <c r="S251" i="27" s="1"/>
  <c r="T251" i="27" s="1"/>
  <c r="V250" i="27"/>
  <c r="S250" i="27"/>
  <c r="T250" i="27" s="1"/>
  <c r="R250" i="27"/>
  <c r="Q250" i="27"/>
  <c r="Q262" i="27" s="1"/>
  <c r="Q247" i="27"/>
  <c r="V244" i="27"/>
  <c r="X243" i="27"/>
  <c r="Y243" i="27" s="1"/>
  <c r="W243" i="27"/>
  <c r="Q243" i="27"/>
  <c r="P239" i="27"/>
  <c r="X232" i="27"/>
  <c r="Y232" i="27" s="1"/>
  <c r="W232" i="27"/>
  <c r="Y231" i="27"/>
  <c r="X231" i="27"/>
  <c r="W231" i="27"/>
  <c r="Y230" i="27"/>
  <c r="Y229" i="27"/>
  <c r="W229" i="27"/>
  <c r="V229" i="27"/>
  <c r="V230" i="27" s="1"/>
  <c r="W230" i="27" s="1"/>
  <c r="Y228" i="27"/>
  <c r="W228" i="27"/>
  <c r="Q222" i="27"/>
  <c r="Q220" i="27"/>
  <c r="V217" i="27"/>
  <c r="AA216" i="27"/>
  <c r="X216" i="27"/>
  <c r="Y216" i="27" s="1"/>
  <c r="V216" i="27"/>
  <c r="W216" i="27" s="1"/>
  <c r="Q216" i="27"/>
  <c r="Q218" i="27" s="1"/>
  <c r="Q214" i="27"/>
  <c r="Q212" i="27"/>
  <c r="V211" i="27"/>
  <c r="S211" i="27"/>
  <c r="T211" i="27" s="1"/>
  <c r="Q211" i="27"/>
  <c r="R211" i="27" s="1"/>
  <c r="X210" i="27"/>
  <c r="Y210" i="27" s="1"/>
  <c r="V210" i="27"/>
  <c r="W210" i="27" s="1"/>
  <c r="Q210" i="27"/>
  <c r="AC209" i="27"/>
  <c r="AD209" i="27" s="1"/>
  <c r="AA209" i="27"/>
  <c r="AB209" i="27" s="1"/>
  <c r="Y209" i="27"/>
  <c r="X209" i="27"/>
  <c r="W209" i="27"/>
  <c r="T209" i="27"/>
  <c r="S209" i="27"/>
  <c r="R209" i="27"/>
  <c r="Q209" i="27"/>
  <c r="Q231" i="27" s="1"/>
  <c r="AA231" i="27" s="1"/>
  <c r="P205" i="27"/>
  <c r="X198" i="27"/>
  <c r="Y198" i="27" s="1"/>
  <c r="W198" i="27"/>
  <c r="X197" i="27"/>
  <c r="Y197" i="27" s="1"/>
  <c r="W197" i="27"/>
  <c r="Y196" i="27"/>
  <c r="W196" i="27"/>
  <c r="V196" i="27"/>
  <c r="Y195" i="27"/>
  <c r="V195" i="27"/>
  <c r="W195" i="27" s="1"/>
  <c r="Y194" i="27"/>
  <c r="W194" i="27"/>
  <c r="Q192" i="27"/>
  <c r="V183" i="27"/>
  <c r="X182" i="27"/>
  <c r="Y182" i="27" s="1"/>
  <c r="W182" i="27"/>
  <c r="V182" i="27"/>
  <c r="Q182" i="27"/>
  <c r="Q188" i="27" s="1"/>
  <c r="X176" i="27"/>
  <c r="Y176" i="27" s="1"/>
  <c r="W176" i="27"/>
  <c r="V176" i="27"/>
  <c r="V177" i="27" s="1"/>
  <c r="X175" i="27"/>
  <c r="Y175" i="27" s="1"/>
  <c r="W175" i="27"/>
  <c r="Q175" i="27"/>
  <c r="P171" i="27"/>
  <c r="X164" i="27"/>
  <c r="Y164" i="27" s="1"/>
  <c r="W164" i="27"/>
  <c r="X163" i="27"/>
  <c r="Y163" i="27" s="1"/>
  <c r="W163" i="27"/>
  <c r="Y162" i="27"/>
  <c r="Y161" i="27"/>
  <c r="W161" i="27"/>
  <c r="V161" i="27"/>
  <c r="V162" i="27" s="1"/>
  <c r="W162" i="27" s="1"/>
  <c r="Y160" i="27"/>
  <c r="W160" i="27"/>
  <c r="Q159" i="27"/>
  <c r="R159" i="27" s="1"/>
  <c r="Q157" i="27"/>
  <c r="R157" i="27" s="1"/>
  <c r="Q155" i="27"/>
  <c r="R155" i="27" s="1"/>
  <c r="Q153" i="27"/>
  <c r="R153" i="27" s="1"/>
  <c r="Q151" i="27"/>
  <c r="R151" i="27" s="1"/>
  <c r="Q149" i="27"/>
  <c r="R149" i="27" s="1"/>
  <c r="V148" i="27"/>
  <c r="W148" i="27" s="1"/>
  <c r="Q148" i="27"/>
  <c r="Q162" i="27" s="1"/>
  <c r="Q143" i="27"/>
  <c r="S143" i="27" s="1"/>
  <c r="T143" i="27" s="1"/>
  <c r="V142" i="27"/>
  <c r="AB141" i="27"/>
  <c r="AA141" i="27"/>
  <c r="AC141" i="27" s="1"/>
  <c r="AD141" i="27" s="1"/>
  <c r="X141" i="27"/>
  <c r="Y141" i="27" s="1"/>
  <c r="W141" i="27"/>
  <c r="Q141" i="27"/>
  <c r="P137" i="27"/>
  <c r="Y130" i="27"/>
  <c r="X130" i="27"/>
  <c r="W130" i="27"/>
  <c r="Y129" i="27"/>
  <c r="X129" i="27"/>
  <c r="W129" i="27"/>
  <c r="Y128" i="27"/>
  <c r="V128" i="27"/>
  <c r="W128" i="27" s="1"/>
  <c r="Y127" i="27"/>
  <c r="V127" i="27"/>
  <c r="W127" i="27" s="1"/>
  <c r="Y126" i="27"/>
  <c r="W126" i="27"/>
  <c r="S114" i="27"/>
  <c r="T114" i="27" s="1"/>
  <c r="Q114" i="27"/>
  <c r="Q115" i="27" s="1"/>
  <c r="Q113" i="27"/>
  <c r="S113" i="27" s="1"/>
  <c r="T113" i="27" s="1"/>
  <c r="S112" i="27"/>
  <c r="T112" i="27" s="1"/>
  <c r="Q112" i="27"/>
  <c r="Q111" i="27"/>
  <c r="S111" i="27" s="1"/>
  <c r="T111" i="27" s="1"/>
  <c r="S110" i="27"/>
  <c r="T110" i="27" s="1"/>
  <c r="Q110" i="27"/>
  <c r="AA110" i="27" s="1"/>
  <c r="AB110" i="27" s="1"/>
  <c r="X109" i="27"/>
  <c r="Y109" i="27" s="1"/>
  <c r="V109" i="27"/>
  <c r="V110" i="27" s="1"/>
  <c r="Q109" i="27"/>
  <c r="S109" i="27" s="1"/>
  <c r="T109" i="27" s="1"/>
  <c r="AC108" i="27"/>
  <c r="AD108" i="27" s="1"/>
  <c r="V108" i="27"/>
  <c r="X108" i="27" s="1"/>
  <c r="Y108" i="27" s="1"/>
  <c r="S108" i="27"/>
  <c r="T108" i="27" s="1"/>
  <c r="Q108" i="27"/>
  <c r="AA108" i="27" s="1"/>
  <c r="AB108" i="27" s="1"/>
  <c r="AA107" i="27"/>
  <c r="AC107" i="27" s="1"/>
  <c r="AD107" i="27" s="1"/>
  <c r="X107" i="27"/>
  <c r="Y107" i="27" s="1"/>
  <c r="W107" i="27"/>
  <c r="T107" i="27"/>
  <c r="S107" i="27"/>
  <c r="Q107" i="27"/>
  <c r="P103" i="27"/>
  <c r="AC96" i="27"/>
  <c r="AD96" i="27" s="1"/>
  <c r="AA96" i="27"/>
  <c r="AB96" i="27" s="1"/>
  <c r="Y96" i="27"/>
  <c r="X96" i="27"/>
  <c r="W96" i="27"/>
  <c r="R96" i="27"/>
  <c r="Q96" i="27"/>
  <c r="S96" i="27" s="1"/>
  <c r="T96" i="27" s="1"/>
  <c r="AD95" i="27"/>
  <c r="AC95" i="27"/>
  <c r="AA95" i="27"/>
  <c r="AB95" i="27" s="1"/>
  <c r="Y95" i="27"/>
  <c r="X95" i="27"/>
  <c r="W95" i="27"/>
  <c r="S95" i="27"/>
  <c r="T95" i="27" s="1"/>
  <c r="R95" i="27"/>
  <c r="Q95" i="27"/>
  <c r="AA94" i="27"/>
  <c r="Y94" i="27"/>
  <c r="W94" i="27"/>
  <c r="V94" i="27"/>
  <c r="S94" i="27"/>
  <c r="T94" i="27" s="1"/>
  <c r="R94" i="27"/>
  <c r="Q94" i="27"/>
  <c r="Y93" i="27"/>
  <c r="V93" i="27"/>
  <c r="W93" i="27" s="1"/>
  <c r="S93" i="27"/>
  <c r="T93" i="27" s="1"/>
  <c r="Q93" i="27"/>
  <c r="AA93" i="27" s="1"/>
  <c r="AA92" i="27"/>
  <c r="AC92" i="27" s="1"/>
  <c r="AD92" i="27" s="1"/>
  <c r="Y92" i="27"/>
  <c r="W92" i="27"/>
  <c r="S92" i="27"/>
  <c r="T92" i="27" s="1"/>
  <c r="R92" i="27"/>
  <c r="Q92" i="27"/>
  <c r="Q91" i="27"/>
  <c r="S90" i="27"/>
  <c r="T90" i="27" s="1"/>
  <c r="R90" i="27"/>
  <c r="Q90" i="27"/>
  <c r="Q89" i="27"/>
  <c r="S88" i="27"/>
  <c r="T88" i="27" s="1"/>
  <c r="R88" i="27"/>
  <c r="Q88" i="27"/>
  <c r="Q87" i="27"/>
  <c r="S86" i="27"/>
  <c r="T86" i="27" s="1"/>
  <c r="R86" i="27"/>
  <c r="Q86" i="27"/>
  <c r="Q85" i="27"/>
  <c r="H85" i="27"/>
  <c r="G85" i="27"/>
  <c r="F85" i="27"/>
  <c r="E85" i="27"/>
  <c r="D85" i="27"/>
  <c r="C85" i="27"/>
  <c r="B85" i="27"/>
  <c r="A85" i="27"/>
  <c r="S84" i="27"/>
  <c r="T84" i="27" s="1"/>
  <c r="R84" i="27"/>
  <c r="Q84" i="27"/>
  <c r="G84" i="27"/>
  <c r="F84" i="27"/>
  <c r="E84" i="27"/>
  <c r="D84" i="27"/>
  <c r="C84" i="27"/>
  <c r="B84" i="27"/>
  <c r="H84" i="27" s="1"/>
  <c r="A84" i="27"/>
  <c r="Q83" i="27"/>
  <c r="H83" i="27"/>
  <c r="G83" i="27"/>
  <c r="F83" i="27"/>
  <c r="E83" i="27"/>
  <c r="D83" i="27"/>
  <c r="C83" i="27"/>
  <c r="B83" i="27"/>
  <c r="A83" i="27"/>
  <c r="S82" i="27"/>
  <c r="T82" i="27" s="1"/>
  <c r="R82" i="27"/>
  <c r="Q82" i="27"/>
  <c r="G82" i="27"/>
  <c r="F82" i="27"/>
  <c r="E82" i="27"/>
  <c r="D82" i="27"/>
  <c r="C82" i="27"/>
  <c r="B82" i="27"/>
  <c r="H82" i="27" s="1"/>
  <c r="A82" i="27"/>
  <c r="Q81" i="27"/>
  <c r="H81" i="27"/>
  <c r="G81" i="27"/>
  <c r="F81" i="27"/>
  <c r="E81" i="27"/>
  <c r="D81" i="27"/>
  <c r="C81" i="27"/>
  <c r="B81" i="27"/>
  <c r="A81" i="27"/>
  <c r="S80" i="27"/>
  <c r="T80" i="27" s="1"/>
  <c r="R80" i="27"/>
  <c r="Q80" i="27"/>
  <c r="G80" i="27"/>
  <c r="F80" i="27"/>
  <c r="E80" i="27"/>
  <c r="D80" i="27"/>
  <c r="A80" i="27"/>
  <c r="Q79" i="27"/>
  <c r="A79" i="27"/>
  <c r="S78" i="27"/>
  <c r="T78" i="27" s="1"/>
  <c r="R78" i="27"/>
  <c r="Q78" i="27"/>
  <c r="Q77" i="27"/>
  <c r="S76" i="27"/>
  <c r="T76" i="27" s="1"/>
  <c r="R76" i="27"/>
  <c r="Q76" i="27"/>
  <c r="Q75" i="27"/>
  <c r="V74" i="27"/>
  <c r="S74" i="27"/>
  <c r="T74" i="27" s="1"/>
  <c r="R74" i="27"/>
  <c r="Q74" i="27"/>
  <c r="AC73" i="27"/>
  <c r="AD73" i="27" s="1"/>
  <c r="AA73" i="27"/>
  <c r="AB73" i="27" s="1"/>
  <c r="Y73" i="27"/>
  <c r="X73" i="27"/>
  <c r="W73" i="27"/>
  <c r="R73" i="27"/>
  <c r="Q73" i="27"/>
  <c r="S73" i="27" s="1"/>
  <c r="T73" i="27" s="1"/>
  <c r="A73" i="27"/>
  <c r="A72" i="27"/>
  <c r="A71" i="27"/>
  <c r="A70" i="27"/>
  <c r="P69" i="27"/>
  <c r="A69" i="27"/>
  <c r="A68" i="27"/>
  <c r="A67" i="27"/>
  <c r="A66" i="27"/>
  <c r="A65" i="27"/>
  <c r="A64" i="27"/>
  <c r="A63" i="27"/>
  <c r="A62" i="27"/>
  <c r="A61" i="27"/>
  <c r="A60" i="27"/>
  <c r="C58" i="27"/>
  <c r="B58" i="27"/>
  <c r="E53" i="27"/>
  <c r="D53" i="27"/>
  <c r="C53" i="27"/>
  <c r="E52" i="27"/>
  <c r="D52" i="27"/>
  <c r="C52" i="27"/>
  <c r="E51" i="27"/>
  <c r="D51" i="27"/>
  <c r="C51" i="27"/>
  <c r="E50" i="27"/>
  <c r="D50" i="27"/>
  <c r="C50" i="27"/>
  <c r="E49" i="27"/>
  <c r="D49" i="27"/>
  <c r="C49" i="27"/>
  <c r="E48" i="27"/>
  <c r="D48" i="27"/>
  <c r="C48" i="27"/>
  <c r="E47" i="27"/>
  <c r="E46" i="27"/>
  <c r="D46" i="27"/>
  <c r="C46" i="27"/>
  <c r="E45" i="27"/>
  <c r="D45" i="27"/>
  <c r="C45" i="27"/>
  <c r="E44" i="27"/>
  <c r="D44" i="27"/>
  <c r="C44" i="27"/>
  <c r="E43" i="27"/>
  <c r="Q9" i="27" s="1"/>
  <c r="Q26" i="27" s="1"/>
  <c r="D43" i="27"/>
  <c r="C43" i="27"/>
  <c r="E42" i="27"/>
  <c r="D42" i="27"/>
  <c r="C42" i="27"/>
  <c r="E41" i="27"/>
  <c r="D41" i="27"/>
  <c r="C41" i="27"/>
  <c r="E40" i="27"/>
  <c r="D40" i="27"/>
  <c r="C40" i="27"/>
  <c r="R36" i="27"/>
  <c r="L36" i="27"/>
  <c r="O35" i="27"/>
  <c r="L35" i="27"/>
  <c r="R34" i="27"/>
  <c r="L34" i="27"/>
  <c r="R33" i="27"/>
  <c r="L33" i="27"/>
  <c r="R32" i="27"/>
  <c r="L32" i="27"/>
  <c r="R31" i="27"/>
  <c r="L31" i="27"/>
  <c r="A31" i="27"/>
  <c r="P30" i="27"/>
  <c r="L30" i="27"/>
  <c r="A30" i="27"/>
  <c r="R29" i="27"/>
  <c r="L29" i="27"/>
  <c r="A29" i="27"/>
  <c r="P28" i="27"/>
  <c r="L28" i="27"/>
  <c r="A28" i="27"/>
  <c r="L27" i="27"/>
  <c r="L26" i="27"/>
  <c r="L25" i="27"/>
  <c r="L24" i="27"/>
  <c r="L23" i="27"/>
  <c r="S19" i="27"/>
  <c r="S36" i="27" s="1"/>
  <c r="R19" i="27"/>
  <c r="Q19" i="27"/>
  <c r="Q36" i="27" s="1"/>
  <c r="P19" i="27"/>
  <c r="P36" i="27" s="1"/>
  <c r="O19" i="27"/>
  <c r="O36" i="27" s="1"/>
  <c r="N19" i="27"/>
  <c r="N36" i="27" s="1"/>
  <c r="C73" i="27" s="1"/>
  <c r="M19" i="27"/>
  <c r="M36" i="27" s="1"/>
  <c r="B73" i="27" s="1"/>
  <c r="L19" i="27"/>
  <c r="S18" i="27"/>
  <c r="S35" i="27" s="1"/>
  <c r="R18" i="27"/>
  <c r="R35" i="27" s="1"/>
  <c r="Q18" i="27"/>
  <c r="Q35" i="27" s="1"/>
  <c r="P18" i="27"/>
  <c r="P35" i="27" s="1"/>
  <c r="O18" i="27"/>
  <c r="N18" i="27"/>
  <c r="N35" i="27" s="1"/>
  <c r="M18" i="27"/>
  <c r="M35" i="27" s="1"/>
  <c r="L18" i="27"/>
  <c r="F18" i="27"/>
  <c r="E18" i="27"/>
  <c r="AB17" i="27"/>
  <c r="S17" i="27"/>
  <c r="S34" i="27" s="1"/>
  <c r="R17" i="27"/>
  <c r="Q17" i="27"/>
  <c r="Q34" i="27" s="1"/>
  <c r="P17" i="27"/>
  <c r="P34" i="27" s="1"/>
  <c r="O17" i="27"/>
  <c r="O34" i="27" s="1"/>
  <c r="N17" i="27"/>
  <c r="N34" i="27" s="1"/>
  <c r="C71" i="27" s="1"/>
  <c r="M17" i="27"/>
  <c r="M34" i="27" s="1"/>
  <c r="L17" i="27"/>
  <c r="F17" i="27"/>
  <c r="E17" i="27"/>
  <c r="S16" i="27"/>
  <c r="S33" i="27" s="1"/>
  <c r="R16" i="27"/>
  <c r="Q16" i="27"/>
  <c r="Q33" i="27" s="1"/>
  <c r="P16" i="27"/>
  <c r="P33" i="27" s="1"/>
  <c r="O16" i="27"/>
  <c r="O33" i="27" s="1"/>
  <c r="N16" i="27"/>
  <c r="N33" i="27" s="1"/>
  <c r="M16" i="27"/>
  <c r="M33" i="27" s="1"/>
  <c r="L16" i="27"/>
  <c r="AB15" i="27"/>
  <c r="S15" i="27"/>
  <c r="S32" i="27" s="1"/>
  <c r="R15" i="27"/>
  <c r="Q15" i="27"/>
  <c r="Q32" i="27" s="1"/>
  <c r="P15" i="27"/>
  <c r="P32" i="27" s="1"/>
  <c r="O15" i="27"/>
  <c r="O32" i="27" s="1"/>
  <c r="N15" i="27"/>
  <c r="N32" i="27" s="1"/>
  <c r="M15" i="27"/>
  <c r="M32" i="27" s="1"/>
  <c r="B69" i="27" s="1"/>
  <c r="L15" i="27"/>
  <c r="AB14" i="27"/>
  <c r="S14" i="27"/>
  <c r="S31" i="27" s="1"/>
  <c r="R14" i="27"/>
  <c r="Q14" i="27"/>
  <c r="Q31" i="27" s="1"/>
  <c r="P14" i="27"/>
  <c r="P31" i="27" s="1"/>
  <c r="O14" i="27"/>
  <c r="O31" i="27" s="1"/>
  <c r="N14" i="27"/>
  <c r="N31" i="27" s="1"/>
  <c r="C68" i="27" s="1"/>
  <c r="M14" i="27"/>
  <c r="M31" i="27" s="1"/>
  <c r="B68" i="27" s="1"/>
  <c r="L14" i="27"/>
  <c r="AB13" i="27"/>
  <c r="S13" i="27"/>
  <c r="S30" i="27" s="1"/>
  <c r="R13" i="27"/>
  <c r="R30" i="27" s="1"/>
  <c r="Q13" i="27"/>
  <c r="Q30" i="27" s="1"/>
  <c r="P13" i="27"/>
  <c r="O13" i="27"/>
  <c r="O30" i="27" s="1"/>
  <c r="N13" i="27"/>
  <c r="N30" i="27" s="1"/>
  <c r="M13" i="27"/>
  <c r="M30" i="27" s="1"/>
  <c r="L13" i="27"/>
  <c r="AB12" i="27"/>
  <c r="S12" i="27"/>
  <c r="S29" i="27" s="1"/>
  <c r="R12" i="27"/>
  <c r="Q12" i="27"/>
  <c r="Q29" i="27" s="1"/>
  <c r="P12" i="27"/>
  <c r="P29" i="27" s="1"/>
  <c r="O12" i="27"/>
  <c r="O29" i="27" s="1"/>
  <c r="N12" i="27"/>
  <c r="N29" i="27" s="1"/>
  <c r="M12" i="27"/>
  <c r="M29" i="27" s="1"/>
  <c r="L12" i="27"/>
  <c r="AB11" i="27"/>
  <c r="S11" i="27"/>
  <c r="S28" i="27" s="1"/>
  <c r="R11" i="27"/>
  <c r="R28" i="27" s="1"/>
  <c r="Q11" i="27"/>
  <c r="Q28" i="27" s="1"/>
  <c r="P11" i="27"/>
  <c r="O11" i="27"/>
  <c r="O28" i="27" s="1"/>
  <c r="N11" i="27"/>
  <c r="N28" i="27" s="1"/>
  <c r="M11" i="27"/>
  <c r="M28" i="27" s="1"/>
  <c r="L11" i="27"/>
  <c r="AB10" i="27"/>
  <c r="S10" i="27"/>
  <c r="S27" i="27" s="1"/>
  <c r="R10" i="27"/>
  <c r="R27" i="27" s="1"/>
  <c r="Q10" i="27"/>
  <c r="Q27" i="27" s="1"/>
  <c r="P10" i="27"/>
  <c r="P27" i="27" s="1"/>
  <c r="O10" i="27"/>
  <c r="O27" i="27" s="1"/>
  <c r="N10" i="27"/>
  <c r="N27" i="27" s="1"/>
  <c r="M10" i="27"/>
  <c r="M27" i="27" s="1"/>
  <c r="L10" i="27"/>
  <c r="AB9" i="27"/>
  <c r="N9" i="27"/>
  <c r="N26" i="27" s="1"/>
  <c r="L9" i="27"/>
  <c r="S8" i="27"/>
  <c r="S25" i="27" s="1"/>
  <c r="R8" i="27"/>
  <c r="R25" i="27" s="1"/>
  <c r="Q8" i="27"/>
  <c r="Q25" i="27" s="1"/>
  <c r="P8" i="27"/>
  <c r="P25" i="27" s="1"/>
  <c r="O8" i="27"/>
  <c r="O25" i="27" s="1"/>
  <c r="N8" i="27"/>
  <c r="N25" i="27" s="1"/>
  <c r="M8" i="27"/>
  <c r="M25" i="27" s="1"/>
  <c r="L8" i="27"/>
  <c r="S7" i="27"/>
  <c r="S24" i="27" s="1"/>
  <c r="R7" i="27"/>
  <c r="R24" i="27" s="1"/>
  <c r="Q7" i="27"/>
  <c r="Q24" i="27" s="1"/>
  <c r="P7" i="27"/>
  <c r="P24" i="27" s="1"/>
  <c r="O7" i="27"/>
  <c r="O24" i="27" s="1"/>
  <c r="N7" i="27"/>
  <c r="N24" i="27" s="1"/>
  <c r="M7" i="27"/>
  <c r="M24" i="27" s="1"/>
  <c r="B61" i="27" s="1"/>
  <c r="L7" i="27"/>
  <c r="S6" i="27"/>
  <c r="S23" i="27" s="1"/>
  <c r="R6" i="27"/>
  <c r="R23" i="27" s="1"/>
  <c r="Q6" i="27"/>
  <c r="Q23" i="27" s="1"/>
  <c r="P6" i="27"/>
  <c r="P23" i="27" s="1"/>
  <c r="O6" i="27"/>
  <c r="O23" i="27" s="1"/>
  <c r="N6" i="27"/>
  <c r="N23" i="27" s="1"/>
  <c r="M6" i="27"/>
  <c r="M23" i="27" s="1"/>
  <c r="L6" i="27"/>
  <c r="C73" i="28" l="1"/>
  <c r="C66" i="28"/>
  <c r="C69" i="27"/>
  <c r="C66" i="27"/>
  <c r="C66" i="34"/>
  <c r="C69" i="32"/>
  <c r="C70" i="31"/>
  <c r="C72" i="30"/>
  <c r="B69" i="36"/>
  <c r="C66" i="36"/>
  <c r="C73" i="35"/>
  <c r="C68" i="35"/>
  <c r="C71" i="35"/>
  <c r="C69" i="35"/>
  <c r="C66" i="35"/>
  <c r="C72" i="35"/>
  <c r="C63" i="29"/>
  <c r="C60" i="29"/>
  <c r="C63" i="28"/>
  <c r="B63" i="32"/>
  <c r="C63" i="32"/>
  <c r="C62" i="32"/>
  <c r="B68" i="32"/>
  <c r="B64" i="31"/>
  <c r="C63" i="36"/>
  <c r="B71" i="37"/>
  <c r="C62" i="35"/>
  <c r="B63" i="35"/>
  <c r="O6" i="37"/>
  <c r="O23" i="37" s="1"/>
  <c r="C65" i="37"/>
  <c r="S113" i="37"/>
  <c r="T113" i="37" s="1"/>
  <c r="R113" i="37"/>
  <c r="Q6" i="37"/>
  <c r="Q23" i="37" s="1"/>
  <c r="C63" i="37"/>
  <c r="C69" i="37"/>
  <c r="V94" i="37"/>
  <c r="AA93" i="37"/>
  <c r="W93" i="37"/>
  <c r="V109" i="37"/>
  <c r="X108" i="37"/>
  <c r="Y108" i="37" s="1"/>
  <c r="W108" i="37"/>
  <c r="R6" i="37"/>
  <c r="R23" i="37" s="1"/>
  <c r="B66" i="37"/>
  <c r="C72" i="37"/>
  <c r="S109" i="37"/>
  <c r="T109" i="37" s="1"/>
  <c r="R109" i="37"/>
  <c r="AA128" i="37"/>
  <c r="R128" i="37"/>
  <c r="S128" i="37"/>
  <c r="T128" i="37" s="1"/>
  <c r="S6" i="37"/>
  <c r="S23" i="37" s="1"/>
  <c r="B69" i="37"/>
  <c r="B61" i="37"/>
  <c r="C67" i="37"/>
  <c r="AC96" i="37"/>
  <c r="AD96" i="37" s="1"/>
  <c r="AB96" i="37"/>
  <c r="AA109" i="37"/>
  <c r="B64" i="37"/>
  <c r="C70" i="37"/>
  <c r="V76" i="37"/>
  <c r="X75" i="37"/>
  <c r="Y75" i="37" s="1"/>
  <c r="W75" i="37"/>
  <c r="C73" i="37"/>
  <c r="C64" i="37"/>
  <c r="T100" i="37"/>
  <c r="S111" i="37"/>
  <c r="T111" i="37" s="1"/>
  <c r="R111" i="37"/>
  <c r="C60" i="37"/>
  <c r="B60" i="37"/>
  <c r="AC107" i="37"/>
  <c r="AD107" i="37" s="1"/>
  <c r="AB107" i="37"/>
  <c r="N6" i="37"/>
  <c r="N23" i="37" s="1"/>
  <c r="C62" i="37"/>
  <c r="B62" i="37"/>
  <c r="C68" i="37"/>
  <c r="B68" i="37"/>
  <c r="AA75" i="37"/>
  <c r="AC92" i="37"/>
  <c r="AD92" i="37" s="1"/>
  <c r="AB92" i="37"/>
  <c r="C61" i="37"/>
  <c r="W74" i="37"/>
  <c r="R75" i="37"/>
  <c r="R77" i="37"/>
  <c r="R79" i="37"/>
  <c r="R81" i="37"/>
  <c r="R83" i="37"/>
  <c r="R85" i="37"/>
  <c r="R87" i="37"/>
  <c r="R89" i="37"/>
  <c r="R91" i="37"/>
  <c r="R116" i="37"/>
  <c r="S117" i="37"/>
  <c r="T117" i="37" s="1"/>
  <c r="W178" i="37"/>
  <c r="AA178" i="37"/>
  <c r="X178" i="37"/>
  <c r="Y178" i="37" s="1"/>
  <c r="V179" i="37"/>
  <c r="R232" i="37"/>
  <c r="S232" i="37"/>
  <c r="T232" i="37" s="1"/>
  <c r="AA232" i="37"/>
  <c r="R228" i="37"/>
  <c r="AA228" i="37"/>
  <c r="S228" i="37"/>
  <c r="T228" i="37" s="1"/>
  <c r="AA95" i="37"/>
  <c r="Q130" i="37"/>
  <c r="Q129" i="37"/>
  <c r="R161" i="37"/>
  <c r="AA161" i="37"/>
  <c r="S161" i="37"/>
  <c r="T161" i="37" s="1"/>
  <c r="V184" i="37"/>
  <c r="X183" i="37"/>
  <c r="Y183" i="37" s="1"/>
  <c r="R195" i="37"/>
  <c r="AA195" i="37"/>
  <c r="S195" i="37"/>
  <c r="T195" i="37" s="1"/>
  <c r="B70" i="37"/>
  <c r="AA74" i="37"/>
  <c r="AA76" i="37"/>
  <c r="AC183" i="37"/>
  <c r="AD183" i="37" s="1"/>
  <c r="AB183" i="37"/>
  <c r="B73" i="37"/>
  <c r="R74" i="37"/>
  <c r="R100" i="37" s="1"/>
  <c r="R76" i="37"/>
  <c r="R78" i="37"/>
  <c r="R80" i="37"/>
  <c r="R82" i="37"/>
  <c r="R84" i="37"/>
  <c r="R86" i="37"/>
  <c r="R88" i="37"/>
  <c r="R90" i="37"/>
  <c r="R92" i="37"/>
  <c r="R95" i="37"/>
  <c r="Q125" i="37"/>
  <c r="Q123" i="37"/>
  <c r="Q121" i="37"/>
  <c r="Q119" i="37"/>
  <c r="Q127" i="37"/>
  <c r="Q126" i="37"/>
  <c r="Q124" i="37"/>
  <c r="Q122" i="37"/>
  <c r="Q120" i="37"/>
  <c r="X149" i="37"/>
  <c r="Y149" i="37" s="1"/>
  <c r="W149" i="37"/>
  <c r="V150" i="37"/>
  <c r="X177" i="37"/>
  <c r="Y177" i="37" s="1"/>
  <c r="W177" i="37"/>
  <c r="W183" i="37"/>
  <c r="B63" i="37"/>
  <c r="Q108" i="37"/>
  <c r="Q110" i="37"/>
  <c r="Q112" i="37"/>
  <c r="R114" i="37"/>
  <c r="S114" i="37"/>
  <c r="T114" i="37" s="1"/>
  <c r="Q115" i="37"/>
  <c r="Q164" i="37"/>
  <c r="Q163" i="37"/>
  <c r="Q146" i="37"/>
  <c r="Q144" i="37"/>
  <c r="Q142" i="37"/>
  <c r="R141" i="37"/>
  <c r="Q147" i="37"/>
  <c r="Q145" i="37"/>
  <c r="Q143" i="37"/>
  <c r="AA141" i="37"/>
  <c r="X143" i="37"/>
  <c r="Y143" i="37" s="1"/>
  <c r="W143" i="37"/>
  <c r="V144" i="37"/>
  <c r="S162" i="37"/>
  <c r="T162" i="37" s="1"/>
  <c r="R162" i="37"/>
  <c r="AA162" i="37"/>
  <c r="AC176" i="37"/>
  <c r="AD176" i="37" s="1"/>
  <c r="AB176" i="37"/>
  <c r="Q149" i="37"/>
  <c r="Q151" i="37"/>
  <c r="Q153" i="37"/>
  <c r="Q155" i="37"/>
  <c r="Q157" i="37"/>
  <c r="Q159" i="37"/>
  <c r="R176" i="37"/>
  <c r="S177" i="37"/>
  <c r="T177" i="37" s="1"/>
  <c r="Q196" i="37"/>
  <c r="Q194" i="37"/>
  <c r="Q192" i="37"/>
  <c r="Q186" i="37"/>
  <c r="Q190" i="37"/>
  <c r="Q193" i="37"/>
  <c r="AC216" i="37"/>
  <c r="AD216" i="37" s="1"/>
  <c r="AB216" i="37"/>
  <c r="Q222" i="37"/>
  <c r="Q225" i="37"/>
  <c r="S210" i="37"/>
  <c r="T210" i="37" s="1"/>
  <c r="R210" i="37"/>
  <c r="V212" i="37"/>
  <c r="X211" i="37"/>
  <c r="Y211" i="37" s="1"/>
  <c r="W211" i="37"/>
  <c r="V218" i="37"/>
  <c r="X217" i="37"/>
  <c r="Y217" i="37" s="1"/>
  <c r="W217" i="37"/>
  <c r="S220" i="37"/>
  <c r="T220" i="37" s="1"/>
  <c r="R220" i="37"/>
  <c r="S181" i="37"/>
  <c r="T181" i="37" s="1"/>
  <c r="R181" i="37"/>
  <c r="X182" i="37"/>
  <c r="Y182" i="37" s="1"/>
  <c r="W182" i="37"/>
  <c r="S185" i="37"/>
  <c r="T185" i="37" s="1"/>
  <c r="R185" i="37"/>
  <c r="S189" i="37"/>
  <c r="T189" i="37" s="1"/>
  <c r="R189" i="37"/>
  <c r="AB298" i="37"/>
  <c r="AC298" i="37"/>
  <c r="AD298" i="37" s="1"/>
  <c r="AA148" i="37"/>
  <c r="Q150" i="37"/>
  <c r="Q152" i="37"/>
  <c r="Q154" i="37"/>
  <c r="Q156" i="37"/>
  <c r="Q158" i="37"/>
  <c r="Q160" i="37"/>
  <c r="AA177" i="37"/>
  <c r="AA182" i="37"/>
  <c r="Q184" i="37"/>
  <c r="Q188" i="37"/>
  <c r="S212" i="37"/>
  <c r="T212" i="37" s="1"/>
  <c r="R212" i="37"/>
  <c r="S214" i="37"/>
  <c r="T214" i="37" s="1"/>
  <c r="R214" i="37"/>
  <c r="Q227" i="37"/>
  <c r="Q221" i="37"/>
  <c r="Q219" i="37"/>
  <c r="Q217" i="37"/>
  <c r="Q226" i="37"/>
  <c r="Q223" i="37"/>
  <c r="Q230" i="37"/>
  <c r="S216" i="37"/>
  <c r="T216" i="37" s="1"/>
  <c r="R216" i="37"/>
  <c r="Q224" i="37"/>
  <c r="Q218" i="37"/>
  <c r="Q229" i="37"/>
  <c r="S254" i="37"/>
  <c r="T254" i="37" s="1"/>
  <c r="R148" i="37"/>
  <c r="R180" i="37"/>
  <c r="R254" i="37"/>
  <c r="R298" i="37"/>
  <c r="S148" i="37"/>
  <c r="T148" i="37" s="1"/>
  <c r="AC175" i="37"/>
  <c r="AD175" i="37" s="1"/>
  <c r="AA210" i="37"/>
  <c r="AA212" i="37"/>
  <c r="AC250" i="37"/>
  <c r="AD250" i="37" s="1"/>
  <c r="AB250" i="37"/>
  <c r="AA262" i="37"/>
  <c r="S262" i="37"/>
  <c r="T262" i="37" s="1"/>
  <c r="R262" i="37"/>
  <c r="S298" i="37"/>
  <c r="T298" i="37" s="1"/>
  <c r="S183" i="37"/>
  <c r="T183" i="37" s="1"/>
  <c r="R183" i="37"/>
  <c r="S187" i="37"/>
  <c r="T187" i="37" s="1"/>
  <c r="R187" i="37"/>
  <c r="S191" i="37"/>
  <c r="T191" i="37" s="1"/>
  <c r="R191" i="37"/>
  <c r="Q197" i="37"/>
  <c r="V246" i="37"/>
  <c r="X245" i="37"/>
  <c r="Y245" i="37" s="1"/>
  <c r="W286" i="37"/>
  <c r="V287" i="37"/>
  <c r="Q198" i="37"/>
  <c r="S300" i="37"/>
  <c r="T300" i="37" s="1"/>
  <c r="R300" i="37"/>
  <c r="AA300" i="37"/>
  <c r="W280" i="37"/>
  <c r="V281" i="37"/>
  <c r="Q231" i="37"/>
  <c r="AA244" i="37"/>
  <c r="X286" i="37"/>
  <c r="Y286" i="37" s="1"/>
  <c r="R248" i="37"/>
  <c r="Q264" i="37"/>
  <c r="Q261" i="37"/>
  <c r="Q259" i="37"/>
  <c r="Q257" i="37"/>
  <c r="Q255" i="37"/>
  <c r="Q253" i="37"/>
  <c r="Q251" i="37"/>
  <c r="Q263" i="37"/>
  <c r="S250" i="37"/>
  <c r="T250" i="37" s="1"/>
  <c r="V252" i="37"/>
  <c r="AA252" i="37" s="1"/>
  <c r="X251" i="37"/>
  <c r="Y251" i="37" s="1"/>
  <c r="R260" i="37"/>
  <c r="AA211" i="37"/>
  <c r="AA246" i="37"/>
  <c r="AA265" i="37"/>
  <c r="S265" i="37"/>
  <c r="T265" i="37" s="1"/>
  <c r="W229" i="37"/>
  <c r="R258" i="37"/>
  <c r="R265" i="37"/>
  <c r="W297" i="37"/>
  <c r="AA278" i="37"/>
  <c r="AA280" i="37"/>
  <c r="AA284" i="37"/>
  <c r="Q286" i="37"/>
  <c r="Q288" i="37"/>
  <c r="Q290" i="37"/>
  <c r="Q292" i="37"/>
  <c r="Q294" i="37"/>
  <c r="Q296" i="37"/>
  <c r="Q299" i="37"/>
  <c r="Q266" i="37"/>
  <c r="AA245" i="37"/>
  <c r="Q247" i="37"/>
  <c r="Q249" i="37"/>
  <c r="X279" i="37"/>
  <c r="Y279" i="37" s="1"/>
  <c r="S284" i="37"/>
  <c r="T284" i="37" s="1"/>
  <c r="X285" i="37"/>
  <c r="Y285" i="37" s="1"/>
  <c r="Q297" i="37"/>
  <c r="AB243" i="37"/>
  <c r="W244" i="37"/>
  <c r="R245" i="37"/>
  <c r="AA279" i="37"/>
  <c r="AA281" i="37"/>
  <c r="Q285" i="37"/>
  <c r="Q287" i="37"/>
  <c r="Q289" i="37"/>
  <c r="Q291" i="37"/>
  <c r="Q293" i="37"/>
  <c r="Q295" i="37"/>
  <c r="C60" i="36"/>
  <c r="C72" i="36"/>
  <c r="AA198" i="36"/>
  <c r="S198" i="36"/>
  <c r="T198" i="36" s="1"/>
  <c r="R198" i="36"/>
  <c r="V76" i="36"/>
  <c r="X75" i="36"/>
  <c r="Y75" i="36" s="1"/>
  <c r="W75" i="36"/>
  <c r="B61" i="36"/>
  <c r="C67" i="36"/>
  <c r="AA75" i="36"/>
  <c r="B64" i="36"/>
  <c r="C70" i="36"/>
  <c r="B73" i="36"/>
  <c r="AC94" i="36"/>
  <c r="AD94" i="36" s="1"/>
  <c r="AB94" i="36"/>
  <c r="C65" i="36"/>
  <c r="B71" i="36"/>
  <c r="S8" i="36"/>
  <c r="S25" i="36" s="1"/>
  <c r="N14" i="36"/>
  <c r="N31" i="36" s="1"/>
  <c r="C61" i="36"/>
  <c r="C69" i="36"/>
  <c r="W74" i="36"/>
  <c r="R75" i="36"/>
  <c r="R100" i="36" s="1"/>
  <c r="R77" i="36"/>
  <c r="R79" i="36"/>
  <c r="S91" i="36"/>
  <c r="T91" i="36" s="1"/>
  <c r="R91" i="36"/>
  <c r="AB93" i="36"/>
  <c r="AA110" i="36"/>
  <c r="S112" i="36"/>
  <c r="T112" i="36" s="1"/>
  <c r="AC143" i="36"/>
  <c r="AD143" i="36" s="1"/>
  <c r="AB143" i="36"/>
  <c r="M8" i="36"/>
  <c r="M25" i="36" s="1"/>
  <c r="C62" i="36" s="1"/>
  <c r="P14" i="36"/>
  <c r="P31" i="36" s="1"/>
  <c r="S85" i="36"/>
  <c r="T85" i="36" s="1"/>
  <c r="T100" i="36" s="1"/>
  <c r="R85" i="36"/>
  <c r="V110" i="36"/>
  <c r="W109" i="36"/>
  <c r="AA162" i="36"/>
  <c r="S162" i="36"/>
  <c r="T162" i="36" s="1"/>
  <c r="R162" i="36"/>
  <c r="Q181" i="36"/>
  <c r="Q180" i="36"/>
  <c r="Q178" i="36"/>
  <c r="Q176" i="36"/>
  <c r="S175" i="36"/>
  <c r="T175" i="36" s="1"/>
  <c r="R175" i="36"/>
  <c r="Q179" i="36"/>
  <c r="Q177" i="36"/>
  <c r="AA175" i="36"/>
  <c r="Q197" i="36"/>
  <c r="N8" i="36"/>
  <c r="N25" i="36" s="1"/>
  <c r="Q14" i="36"/>
  <c r="Q31" i="36" s="1"/>
  <c r="B65" i="36"/>
  <c r="B70" i="36"/>
  <c r="AA74" i="36"/>
  <c r="AA76" i="36"/>
  <c r="S108" i="36"/>
  <c r="T108" i="36" s="1"/>
  <c r="X109" i="36"/>
  <c r="Y109" i="36" s="1"/>
  <c r="O8" i="36"/>
  <c r="O25" i="36" s="1"/>
  <c r="R14" i="36"/>
  <c r="R31" i="36" s="1"/>
  <c r="B60" i="36"/>
  <c r="B68" i="36"/>
  <c r="S87" i="36"/>
  <c r="T87" i="36" s="1"/>
  <c r="R87" i="36"/>
  <c r="S93" i="36"/>
  <c r="T93" i="36" s="1"/>
  <c r="W94" i="36"/>
  <c r="S147" i="36"/>
  <c r="T147" i="36" s="1"/>
  <c r="R147" i="36"/>
  <c r="AA151" i="36"/>
  <c r="S151" i="36"/>
  <c r="T151" i="36" s="1"/>
  <c r="R151" i="36"/>
  <c r="AC155" i="36"/>
  <c r="AD155" i="36" s="1"/>
  <c r="AB155" i="36"/>
  <c r="S210" i="36"/>
  <c r="T210" i="36" s="1"/>
  <c r="R210" i="36"/>
  <c r="AA210" i="36"/>
  <c r="P8" i="36"/>
  <c r="P25" i="36" s="1"/>
  <c r="S14" i="36"/>
  <c r="S31" i="36" s="1"/>
  <c r="B63" i="36"/>
  <c r="C68" i="36"/>
  <c r="S127" i="36"/>
  <c r="T127" i="36" s="1"/>
  <c r="R127" i="36"/>
  <c r="AA127" i="36"/>
  <c r="AB129" i="36"/>
  <c r="AC129" i="36"/>
  <c r="AD129" i="36" s="1"/>
  <c r="Q8" i="36"/>
  <c r="Q25" i="36" s="1"/>
  <c r="B66" i="36"/>
  <c r="S89" i="36"/>
  <c r="T89" i="36" s="1"/>
  <c r="R89" i="36"/>
  <c r="AC96" i="36"/>
  <c r="AD96" i="36" s="1"/>
  <c r="AA108" i="36"/>
  <c r="S110" i="36"/>
  <c r="T110" i="36" s="1"/>
  <c r="V159" i="36"/>
  <c r="AA159" i="36" s="1"/>
  <c r="X158" i="36"/>
  <c r="Y158" i="36" s="1"/>
  <c r="W158" i="36"/>
  <c r="X251" i="36"/>
  <c r="Y251" i="36" s="1"/>
  <c r="W251" i="36"/>
  <c r="V252" i="36"/>
  <c r="AA126" i="36"/>
  <c r="R126" i="36"/>
  <c r="AC153" i="36"/>
  <c r="AD153" i="36" s="1"/>
  <c r="AB153" i="36"/>
  <c r="R114" i="36"/>
  <c r="R129" i="36"/>
  <c r="S143" i="36"/>
  <c r="T143" i="36" s="1"/>
  <c r="R155" i="36"/>
  <c r="W156" i="36"/>
  <c r="R159" i="36"/>
  <c r="W177" i="36"/>
  <c r="V178" i="36"/>
  <c r="V185" i="36"/>
  <c r="X184" i="36"/>
  <c r="Y184" i="36" s="1"/>
  <c r="W184" i="36"/>
  <c r="X244" i="36"/>
  <c r="Y244" i="36" s="1"/>
  <c r="W244" i="36"/>
  <c r="V245" i="36"/>
  <c r="Q130" i="36"/>
  <c r="R161" i="36"/>
  <c r="AA161" i="36"/>
  <c r="X155" i="36"/>
  <c r="Y155" i="36" s="1"/>
  <c r="W155" i="36"/>
  <c r="R182" i="36"/>
  <c r="Q195" i="36"/>
  <c r="Q194" i="36"/>
  <c r="Q191" i="36"/>
  <c r="Q184" i="36"/>
  <c r="Q190" i="36"/>
  <c r="Q187" i="36"/>
  <c r="Q193" i="36"/>
  <c r="Q186" i="36"/>
  <c r="Q183" i="36"/>
  <c r="Q192" i="36"/>
  <c r="Q189" i="36"/>
  <c r="S182" i="36"/>
  <c r="T182" i="36" s="1"/>
  <c r="Q188" i="36"/>
  <c r="Q185" i="36"/>
  <c r="AA182" i="36"/>
  <c r="R94" i="36"/>
  <c r="AA109" i="36"/>
  <c r="Q113" i="36"/>
  <c r="Q115" i="36"/>
  <c r="Q117" i="36"/>
  <c r="Q119" i="36"/>
  <c r="Q121" i="36"/>
  <c r="Q123" i="36"/>
  <c r="Q125" i="36"/>
  <c r="AB141" i="36"/>
  <c r="W144" i="36"/>
  <c r="R149" i="36"/>
  <c r="W154" i="36"/>
  <c r="S161" i="36"/>
  <c r="T161" i="36" s="1"/>
  <c r="AB92" i="36"/>
  <c r="AB107" i="36"/>
  <c r="W108" i="36"/>
  <c r="R109" i="36"/>
  <c r="R111" i="36"/>
  <c r="Q128" i="36"/>
  <c r="X144" i="36"/>
  <c r="Y144" i="36" s="1"/>
  <c r="W145" i="36"/>
  <c r="V146" i="36"/>
  <c r="W152" i="36"/>
  <c r="W153" i="36"/>
  <c r="X154" i="36"/>
  <c r="Y154" i="36" s="1"/>
  <c r="R157" i="36"/>
  <c r="Q196" i="36"/>
  <c r="V220" i="36"/>
  <c r="X219" i="36"/>
  <c r="Y219" i="36" s="1"/>
  <c r="W219" i="36"/>
  <c r="Q164" i="36"/>
  <c r="Q163" i="36"/>
  <c r="Q146" i="36"/>
  <c r="Q144" i="36"/>
  <c r="Q142" i="36"/>
  <c r="W150" i="36"/>
  <c r="W151" i="36"/>
  <c r="X152" i="36"/>
  <c r="Y152" i="36" s="1"/>
  <c r="X177" i="36"/>
  <c r="Y177" i="36" s="1"/>
  <c r="Q231" i="36"/>
  <c r="Q232" i="36"/>
  <c r="S209" i="36"/>
  <c r="T209" i="36" s="1"/>
  <c r="Q215" i="36"/>
  <c r="Q213" i="36"/>
  <c r="Q211" i="36"/>
  <c r="AA209" i="36"/>
  <c r="Q214" i="36"/>
  <c r="Q212" i="36"/>
  <c r="R209" i="36"/>
  <c r="Q116" i="36"/>
  <c r="Q118" i="36"/>
  <c r="Q120" i="36"/>
  <c r="Q122" i="36"/>
  <c r="Q124" i="36"/>
  <c r="X157" i="36"/>
  <c r="Y157" i="36" s="1"/>
  <c r="W157" i="36"/>
  <c r="AA157" i="36"/>
  <c r="V214" i="36"/>
  <c r="X213" i="36"/>
  <c r="Y213" i="36" s="1"/>
  <c r="X183" i="36"/>
  <c r="Y183" i="36" s="1"/>
  <c r="W212" i="36"/>
  <c r="Q228" i="36"/>
  <c r="Q226" i="36"/>
  <c r="Q224" i="36"/>
  <c r="Q222" i="36"/>
  <c r="Q227" i="36"/>
  <c r="Q225" i="36"/>
  <c r="Q223" i="36"/>
  <c r="Q221" i="36"/>
  <c r="Q219" i="36"/>
  <c r="Q217" i="36"/>
  <c r="Q229" i="36"/>
  <c r="S260" i="36"/>
  <c r="T260" i="36" s="1"/>
  <c r="R260" i="36"/>
  <c r="AA148" i="36"/>
  <c r="Q150" i="36"/>
  <c r="Q152" i="36"/>
  <c r="Q154" i="36"/>
  <c r="Q156" i="36"/>
  <c r="Q158" i="36"/>
  <c r="Q160" i="36"/>
  <c r="X176" i="36"/>
  <c r="Y176" i="36" s="1"/>
  <c r="S216" i="36"/>
  <c r="T216" i="36" s="1"/>
  <c r="Q220" i="36"/>
  <c r="AC250" i="36"/>
  <c r="AD250" i="36" s="1"/>
  <c r="AB250" i="36"/>
  <c r="Q218" i="36"/>
  <c r="S245" i="36"/>
  <c r="T245" i="36" s="1"/>
  <c r="R245" i="36"/>
  <c r="S249" i="36"/>
  <c r="T249" i="36" s="1"/>
  <c r="R249" i="36"/>
  <c r="S251" i="36"/>
  <c r="T251" i="36" s="1"/>
  <c r="R251" i="36"/>
  <c r="AA251" i="36"/>
  <c r="S247" i="36"/>
  <c r="T247" i="36" s="1"/>
  <c r="R247" i="36"/>
  <c r="Q230" i="36"/>
  <c r="S252" i="36"/>
  <c r="T252" i="36" s="1"/>
  <c r="R252" i="36"/>
  <c r="AA252" i="36"/>
  <c r="S255" i="36"/>
  <c r="T255" i="36" s="1"/>
  <c r="R255" i="36"/>
  <c r="AC243" i="36"/>
  <c r="AD243" i="36" s="1"/>
  <c r="AB243" i="36"/>
  <c r="W211" i="36"/>
  <c r="AA216" i="36"/>
  <c r="S244" i="36"/>
  <c r="T244" i="36" s="1"/>
  <c r="R244" i="36"/>
  <c r="AA244" i="36"/>
  <c r="S248" i="36"/>
  <c r="T248" i="36" s="1"/>
  <c r="R248" i="36"/>
  <c r="S256" i="36"/>
  <c r="T256" i="36" s="1"/>
  <c r="R256" i="36"/>
  <c r="S259" i="36"/>
  <c r="T259" i="36" s="1"/>
  <c r="R259" i="36"/>
  <c r="S297" i="36"/>
  <c r="T297" i="36" s="1"/>
  <c r="R297" i="36"/>
  <c r="AA297" i="36"/>
  <c r="S246" i="36"/>
  <c r="T246" i="36" s="1"/>
  <c r="R246" i="36"/>
  <c r="Q264" i="36"/>
  <c r="Q263" i="36"/>
  <c r="S250" i="36"/>
  <c r="T250" i="36" s="1"/>
  <c r="R250" i="36"/>
  <c r="Q254" i="36"/>
  <c r="Q258" i="36"/>
  <c r="Q262" i="36"/>
  <c r="AB265" i="36"/>
  <c r="W279" i="36"/>
  <c r="W286" i="36"/>
  <c r="V287" i="36"/>
  <c r="S266" i="36"/>
  <c r="T266" i="36" s="1"/>
  <c r="AA266" i="36"/>
  <c r="X279" i="36"/>
  <c r="Y279" i="36" s="1"/>
  <c r="X250" i="36"/>
  <c r="Y250" i="36" s="1"/>
  <c r="W250" i="36"/>
  <c r="S253" i="36"/>
  <c r="T253" i="36" s="1"/>
  <c r="R253" i="36"/>
  <c r="S257" i="36"/>
  <c r="T257" i="36" s="1"/>
  <c r="R257" i="36"/>
  <c r="S261" i="36"/>
  <c r="T261" i="36" s="1"/>
  <c r="R261" i="36"/>
  <c r="R266" i="36"/>
  <c r="W280" i="36"/>
  <c r="V281" i="36"/>
  <c r="S265" i="36"/>
  <c r="T265" i="36" s="1"/>
  <c r="R265" i="36"/>
  <c r="R283" i="36"/>
  <c r="X286" i="36"/>
  <c r="Y286" i="36" s="1"/>
  <c r="V298" i="36"/>
  <c r="W298" i="36" s="1"/>
  <c r="X280" i="36"/>
  <c r="Y280" i="36" s="1"/>
  <c r="R295" i="36"/>
  <c r="S277" i="36"/>
  <c r="T277" i="36" s="1"/>
  <c r="S298" i="36"/>
  <c r="T298" i="36" s="1"/>
  <c r="Q278" i="36"/>
  <c r="Q280" i="36"/>
  <c r="Q282" i="36"/>
  <c r="AA284" i="36"/>
  <c r="Q286" i="36"/>
  <c r="Q288" i="36"/>
  <c r="Q290" i="36"/>
  <c r="Q292" i="36"/>
  <c r="Q294" i="36"/>
  <c r="Q296" i="36"/>
  <c r="Q299" i="36"/>
  <c r="Q300" i="36"/>
  <c r="AA277" i="36"/>
  <c r="Q279" i="36"/>
  <c r="Q281" i="36"/>
  <c r="Q285" i="36"/>
  <c r="Q287" i="36"/>
  <c r="Q289" i="36"/>
  <c r="Q291" i="36"/>
  <c r="Q293" i="36"/>
  <c r="B60" i="35"/>
  <c r="S96" i="35"/>
  <c r="T96" i="35" s="1"/>
  <c r="R96" i="35"/>
  <c r="AA96" i="35"/>
  <c r="O7" i="35"/>
  <c r="O24" i="35" s="1"/>
  <c r="N7" i="35"/>
  <c r="N24" i="35" s="1"/>
  <c r="M7" i="35"/>
  <c r="M24" i="35" s="1"/>
  <c r="C61" i="35" s="1"/>
  <c r="S7" i="35"/>
  <c r="S24" i="35" s="1"/>
  <c r="R7" i="35"/>
  <c r="R24" i="35" s="1"/>
  <c r="P7" i="35"/>
  <c r="P24" i="35" s="1"/>
  <c r="S13" i="35"/>
  <c r="S30" i="35" s="1"/>
  <c r="R13" i="35"/>
  <c r="R30" i="35" s="1"/>
  <c r="Q13" i="35"/>
  <c r="Q30" i="35" s="1"/>
  <c r="B67" i="35"/>
  <c r="P13" i="35"/>
  <c r="P30" i="35" s="1"/>
  <c r="O13" i="35"/>
  <c r="O30" i="35" s="1"/>
  <c r="N13" i="35"/>
  <c r="N30" i="35" s="1"/>
  <c r="C67" i="35" s="1"/>
  <c r="S73" i="35"/>
  <c r="T73" i="35" s="1"/>
  <c r="R73" i="35"/>
  <c r="R100" i="35" s="1"/>
  <c r="AA73" i="35"/>
  <c r="C64" i="35"/>
  <c r="AC75" i="35"/>
  <c r="AD75" i="35" s="1"/>
  <c r="AB75" i="35"/>
  <c r="AC142" i="35"/>
  <c r="AD142" i="35" s="1"/>
  <c r="AB142" i="35"/>
  <c r="X110" i="35"/>
  <c r="Y110" i="35" s="1"/>
  <c r="W110" i="35"/>
  <c r="V111" i="35"/>
  <c r="AA111" i="35" s="1"/>
  <c r="Q162" i="35"/>
  <c r="Q159" i="35"/>
  <c r="Q157" i="35"/>
  <c r="Q155" i="35"/>
  <c r="Q153" i="35"/>
  <c r="Q151" i="35"/>
  <c r="Q149" i="35"/>
  <c r="Q161" i="35"/>
  <c r="S148" i="35"/>
  <c r="T148" i="35" s="1"/>
  <c r="R148" i="35"/>
  <c r="C60" i="35"/>
  <c r="S74" i="35"/>
  <c r="T74" i="35" s="1"/>
  <c r="X75" i="35"/>
  <c r="Y75" i="35" s="1"/>
  <c r="S76" i="35"/>
  <c r="T76" i="35" s="1"/>
  <c r="S78" i="35"/>
  <c r="T78" i="35" s="1"/>
  <c r="S80" i="35"/>
  <c r="T80" i="35" s="1"/>
  <c r="S82" i="35"/>
  <c r="T82" i="35" s="1"/>
  <c r="S84" i="35"/>
  <c r="T84" i="35" s="1"/>
  <c r="S86" i="35"/>
  <c r="T86" i="35" s="1"/>
  <c r="S88" i="35"/>
  <c r="T88" i="35" s="1"/>
  <c r="S90" i="35"/>
  <c r="T90" i="35" s="1"/>
  <c r="S92" i="35"/>
  <c r="T92" i="35" s="1"/>
  <c r="S95" i="35"/>
  <c r="T95" i="35" s="1"/>
  <c r="AA108" i="35"/>
  <c r="AA110" i="35"/>
  <c r="Q126" i="35"/>
  <c r="Q124" i="35"/>
  <c r="Q122" i="35"/>
  <c r="Q120" i="35"/>
  <c r="Q128" i="35"/>
  <c r="Q125" i="35"/>
  <c r="Q123" i="35"/>
  <c r="Q121" i="35"/>
  <c r="Q119" i="35"/>
  <c r="Q116" i="35"/>
  <c r="Q118" i="35"/>
  <c r="Q127" i="35"/>
  <c r="Q152" i="35"/>
  <c r="V179" i="35"/>
  <c r="W178" i="35"/>
  <c r="AC209" i="35"/>
  <c r="AD209" i="35" s="1"/>
  <c r="AB209" i="35"/>
  <c r="AB182" i="35"/>
  <c r="AC182" i="35"/>
  <c r="AD182" i="35" s="1"/>
  <c r="B69" i="35"/>
  <c r="V76" i="35"/>
  <c r="AA94" i="35"/>
  <c r="X109" i="35"/>
  <c r="Y109" i="35" s="1"/>
  <c r="S114" i="35"/>
  <c r="T114" i="35" s="1"/>
  <c r="AC129" i="35"/>
  <c r="AD129" i="35" s="1"/>
  <c r="X178" i="35"/>
  <c r="Y178" i="35" s="1"/>
  <c r="B64" i="35"/>
  <c r="AA148" i="35"/>
  <c r="Q154" i="35"/>
  <c r="B72" i="35"/>
  <c r="AA92" i="35"/>
  <c r="AA109" i="35"/>
  <c r="Q115" i="35"/>
  <c r="Q117" i="35"/>
  <c r="R129" i="35"/>
  <c r="Q130" i="35"/>
  <c r="V150" i="35"/>
  <c r="X149" i="35"/>
  <c r="Y149" i="35" s="1"/>
  <c r="W149" i="35"/>
  <c r="Q160" i="35"/>
  <c r="AC279" i="35"/>
  <c r="AD279" i="35" s="1"/>
  <c r="AB279" i="35"/>
  <c r="Q158" i="35"/>
  <c r="B62" i="35"/>
  <c r="AA95" i="35"/>
  <c r="S129" i="35"/>
  <c r="T129" i="35" s="1"/>
  <c r="V144" i="35"/>
  <c r="X143" i="35"/>
  <c r="Y143" i="35" s="1"/>
  <c r="W143" i="35"/>
  <c r="S146" i="35"/>
  <c r="T146" i="35" s="1"/>
  <c r="R146" i="35"/>
  <c r="Q150" i="35"/>
  <c r="S215" i="35"/>
  <c r="T215" i="35" s="1"/>
  <c r="R215" i="35"/>
  <c r="AA74" i="35"/>
  <c r="S164" i="35"/>
  <c r="T164" i="35" s="1"/>
  <c r="R164" i="35"/>
  <c r="AA164" i="35"/>
  <c r="Q156" i="35"/>
  <c r="S163" i="35"/>
  <c r="T163" i="35" s="1"/>
  <c r="R163" i="35"/>
  <c r="AA163" i="35"/>
  <c r="S142" i="35"/>
  <c r="T142" i="35" s="1"/>
  <c r="R142" i="35"/>
  <c r="S144" i="35"/>
  <c r="T144" i="35" s="1"/>
  <c r="R144" i="35"/>
  <c r="S191" i="35"/>
  <c r="T191" i="35" s="1"/>
  <c r="R191" i="35"/>
  <c r="Q198" i="35"/>
  <c r="Q197" i="35"/>
  <c r="V217" i="35"/>
  <c r="AA217" i="35" s="1"/>
  <c r="X216" i="35"/>
  <c r="Y216" i="35" s="1"/>
  <c r="W216" i="35"/>
  <c r="S219" i="35"/>
  <c r="T219" i="35" s="1"/>
  <c r="R219" i="35"/>
  <c r="AA231" i="35"/>
  <c r="S231" i="35"/>
  <c r="T231" i="35" s="1"/>
  <c r="R231" i="35"/>
  <c r="S265" i="35"/>
  <c r="T265" i="35" s="1"/>
  <c r="AA265" i="35"/>
  <c r="R265" i="35"/>
  <c r="S175" i="35"/>
  <c r="T175" i="35" s="1"/>
  <c r="V183" i="35"/>
  <c r="S217" i="35"/>
  <c r="T217" i="35" s="1"/>
  <c r="R217" i="35"/>
  <c r="S248" i="35"/>
  <c r="T248" i="35" s="1"/>
  <c r="R248" i="35"/>
  <c r="S295" i="35"/>
  <c r="T295" i="35" s="1"/>
  <c r="R295" i="35"/>
  <c r="Q176" i="35"/>
  <c r="Q178" i="35"/>
  <c r="Q180" i="35"/>
  <c r="V196" i="35"/>
  <c r="W196" i="35" s="1"/>
  <c r="W195" i="35"/>
  <c r="V211" i="35"/>
  <c r="AA211" i="35" s="1"/>
  <c r="X210" i="35"/>
  <c r="Y210" i="35" s="1"/>
  <c r="W210" i="35"/>
  <c r="S213" i="35"/>
  <c r="T213" i="35" s="1"/>
  <c r="R213" i="35"/>
  <c r="W177" i="35"/>
  <c r="Q181" i="35"/>
  <c r="V246" i="35"/>
  <c r="X245" i="35"/>
  <c r="Y245" i="35" s="1"/>
  <c r="W245" i="35"/>
  <c r="S287" i="35"/>
  <c r="T287" i="35" s="1"/>
  <c r="S291" i="35"/>
  <c r="T291" i="35" s="1"/>
  <c r="R291" i="35"/>
  <c r="AA143" i="35"/>
  <c r="X177" i="35"/>
  <c r="Y177" i="35" s="1"/>
  <c r="S196" i="35"/>
  <c r="T196" i="35" s="1"/>
  <c r="AA196" i="35"/>
  <c r="R214" i="35"/>
  <c r="S214" i="35"/>
  <c r="T214" i="35" s="1"/>
  <c r="S211" i="35"/>
  <c r="T211" i="35" s="1"/>
  <c r="R211" i="35"/>
  <c r="V285" i="35"/>
  <c r="X284" i="35"/>
  <c r="Y284" i="35" s="1"/>
  <c r="R287" i="35"/>
  <c r="AB141" i="35"/>
  <c r="W142" i="35"/>
  <c r="R143" i="35"/>
  <c r="R145" i="35"/>
  <c r="R147" i="35"/>
  <c r="W148" i="35"/>
  <c r="Q195" i="35"/>
  <c r="R182" i="35"/>
  <c r="Q194" i="35"/>
  <c r="Q192" i="35"/>
  <c r="Q190" i="35"/>
  <c r="Q188" i="35"/>
  <c r="Q186" i="35"/>
  <c r="Q183" i="35"/>
  <c r="R196" i="35"/>
  <c r="S221" i="35"/>
  <c r="T221" i="35" s="1"/>
  <c r="R221" i="35"/>
  <c r="W284" i="35"/>
  <c r="AA175" i="35"/>
  <c r="Q177" i="35"/>
  <c r="Q179" i="35"/>
  <c r="S224" i="35"/>
  <c r="T224" i="35" s="1"/>
  <c r="R224" i="35"/>
  <c r="X281" i="35"/>
  <c r="Y281" i="35" s="1"/>
  <c r="W281" i="35"/>
  <c r="R297" i="35"/>
  <c r="AA297" i="35"/>
  <c r="Q300" i="35"/>
  <c r="Q299" i="35"/>
  <c r="Q282" i="35"/>
  <c r="Q280" i="35"/>
  <c r="Q278" i="35"/>
  <c r="R209" i="35"/>
  <c r="Q225" i="35"/>
  <c r="Q226" i="35"/>
  <c r="Q232" i="35"/>
  <c r="AB250" i="35"/>
  <c r="R252" i="35"/>
  <c r="R256" i="35"/>
  <c r="R260" i="35"/>
  <c r="AB262" i="35"/>
  <c r="R277" i="35"/>
  <c r="X279" i="35"/>
  <c r="Y279" i="35" s="1"/>
  <c r="W279" i="35"/>
  <c r="Q281" i="35"/>
  <c r="V282" i="35"/>
  <c r="R298" i="35"/>
  <c r="S209" i="35"/>
  <c r="T209" i="35" s="1"/>
  <c r="Q222" i="35"/>
  <c r="Q228" i="35"/>
  <c r="Q229" i="35"/>
  <c r="AA244" i="35"/>
  <c r="S277" i="35"/>
  <c r="T277" i="35" s="1"/>
  <c r="W278" i="35"/>
  <c r="S297" i="35"/>
  <c r="T297" i="35" s="1"/>
  <c r="S298" i="35"/>
  <c r="T298" i="35" s="1"/>
  <c r="Q210" i="35"/>
  <c r="Q212" i="35"/>
  <c r="S230" i="35"/>
  <c r="T230" i="35" s="1"/>
  <c r="R230" i="35"/>
  <c r="AA230" i="35"/>
  <c r="AA216" i="35"/>
  <c r="Q218" i="35"/>
  <c r="Q220" i="35"/>
  <c r="Q227" i="35"/>
  <c r="Q264" i="35"/>
  <c r="Q261" i="35"/>
  <c r="Q259" i="35"/>
  <c r="Q257" i="35"/>
  <c r="Q255" i="35"/>
  <c r="Q253" i="35"/>
  <c r="Q251" i="35"/>
  <c r="Q263" i="35"/>
  <c r="S250" i="35"/>
  <c r="T250" i="35" s="1"/>
  <c r="X278" i="35"/>
  <c r="Y278" i="35" s="1"/>
  <c r="R249" i="35"/>
  <c r="V252" i="35"/>
  <c r="X251" i="35"/>
  <c r="Y251" i="35" s="1"/>
  <c r="AA252" i="35"/>
  <c r="AA284" i="35"/>
  <c r="Q286" i="35"/>
  <c r="Q288" i="35"/>
  <c r="Q290" i="35"/>
  <c r="Q292" i="35"/>
  <c r="Q294" i="35"/>
  <c r="Q296" i="35"/>
  <c r="Q266" i="35"/>
  <c r="R284" i="35"/>
  <c r="AA245" i="35"/>
  <c r="Q247" i="35"/>
  <c r="S284" i="35"/>
  <c r="T284" i="35" s="1"/>
  <c r="S6" i="34"/>
  <c r="S23" i="34" s="1"/>
  <c r="R6" i="34"/>
  <c r="R23" i="34" s="1"/>
  <c r="Q6" i="34"/>
  <c r="Q23" i="34" s="1"/>
  <c r="O6" i="34"/>
  <c r="O23" i="34" s="1"/>
  <c r="C60" i="34"/>
  <c r="P6" i="34"/>
  <c r="P23" i="34" s="1"/>
  <c r="M6" i="34"/>
  <c r="M23" i="34" s="1"/>
  <c r="B60" i="34" s="1"/>
  <c r="C61" i="34"/>
  <c r="B70" i="34"/>
  <c r="B73" i="34"/>
  <c r="B62" i="34"/>
  <c r="B68" i="34"/>
  <c r="S122" i="34"/>
  <c r="T122" i="34" s="1"/>
  <c r="R122" i="34"/>
  <c r="B65" i="34"/>
  <c r="C71" i="34"/>
  <c r="Q164" i="34"/>
  <c r="Q146" i="34"/>
  <c r="Q144" i="34"/>
  <c r="Q142" i="34"/>
  <c r="S141" i="34"/>
  <c r="T141" i="34" s="1"/>
  <c r="R141" i="34"/>
  <c r="Q163" i="34"/>
  <c r="Q147" i="34"/>
  <c r="Q143" i="34"/>
  <c r="AA141" i="34"/>
  <c r="M9" i="34"/>
  <c r="M26" i="34" s="1"/>
  <c r="C63" i="34" s="1"/>
  <c r="O15" i="34"/>
  <c r="O32" i="34" s="1"/>
  <c r="C70" i="34"/>
  <c r="C73" i="34"/>
  <c r="AA74" i="34"/>
  <c r="Q119" i="34"/>
  <c r="V143" i="34"/>
  <c r="X142" i="34"/>
  <c r="Y142" i="34" s="1"/>
  <c r="W142" i="34"/>
  <c r="Q145" i="34"/>
  <c r="S159" i="34"/>
  <c r="T159" i="34" s="1"/>
  <c r="R86" i="34"/>
  <c r="P9" i="34"/>
  <c r="P26" i="34" s="1"/>
  <c r="R15" i="34"/>
  <c r="R32" i="34" s="1"/>
  <c r="B72" i="34"/>
  <c r="B66" i="34"/>
  <c r="R74" i="34"/>
  <c r="S77" i="34"/>
  <c r="T77" i="34" s="1"/>
  <c r="R77" i="34"/>
  <c r="R78" i="34"/>
  <c r="S81" i="34"/>
  <c r="T81" i="34" s="1"/>
  <c r="R81" i="34"/>
  <c r="S85" i="34"/>
  <c r="T85" i="34" s="1"/>
  <c r="R85" i="34"/>
  <c r="S89" i="34"/>
  <c r="T89" i="34" s="1"/>
  <c r="R89" i="34"/>
  <c r="S123" i="34"/>
  <c r="T123" i="34" s="1"/>
  <c r="S155" i="34"/>
  <c r="T155" i="34" s="1"/>
  <c r="AC94" i="34"/>
  <c r="AD94" i="34" s="1"/>
  <c r="AB94" i="34"/>
  <c r="R73" i="34"/>
  <c r="AC93" i="34"/>
  <c r="AD93" i="34" s="1"/>
  <c r="AB93" i="34"/>
  <c r="Q9" i="34"/>
  <c r="Q26" i="34" s="1"/>
  <c r="S15" i="34"/>
  <c r="S32" i="34" s="1"/>
  <c r="B67" i="34"/>
  <c r="C69" i="34"/>
  <c r="S75" i="34"/>
  <c r="T75" i="34" s="1"/>
  <c r="T100" i="34" s="1"/>
  <c r="R75" i="34"/>
  <c r="R76" i="34"/>
  <c r="R95" i="34"/>
  <c r="Q118" i="34"/>
  <c r="Q128" i="34"/>
  <c r="R155" i="34"/>
  <c r="S187" i="34"/>
  <c r="T187" i="34" s="1"/>
  <c r="R187" i="34"/>
  <c r="R283" i="34"/>
  <c r="S283" i="34"/>
  <c r="T283" i="34" s="1"/>
  <c r="R82" i="34"/>
  <c r="R90" i="34"/>
  <c r="R9" i="34"/>
  <c r="R26" i="34" s="1"/>
  <c r="C64" i="34"/>
  <c r="B61" i="34"/>
  <c r="C72" i="34"/>
  <c r="AA92" i="34"/>
  <c r="S92" i="34"/>
  <c r="T92" i="34" s="1"/>
  <c r="Q129" i="34"/>
  <c r="Q111" i="34"/>
  <c r="Q109" i="34"/>
  <c r="AA107" i="34"/>
  <c r="Q130" i="34"/>
  <c r="Q113" i="34"/>
  <c r="Q112" i="34"/>
  <c r="Q110" i="34"/>
  <c r="Q108" i="34"/>
  <c r="V149" i="34"/>
  <c r="X148" i="34"/>
  <c r="Y148" i="34" s="1"/>
  <c r="M15" i="34"/>
  <c r="M32" i="34" s="1"/>
  <c r="B69" i="34" s="1"/>
  <c r="B64" i="34"/>
  <c r="C67" i="34"/>
  <c r="AA73" i="34"/>
  <c r="X74" i="34"/>
  <c r="Y74" i="34" s="1"/>
  <c r="W74" i="34"/>
  <c r="V75" i="34"/>
  <c r="R80" i="34"/>
  <c r="R84" i="34"/>
  <c r="R88" i="34"/>
  <c r="R92" i="34"/>
  <c r="R107" i="34"/>
  <c r="V112" i="34"/>
  <c r="W111" i="34"/>
  <c r="X110" i="34"/>
  <c r="Y110" i="34" s="1"/>
  <c r="Q115" i="34"/>
  <c r="W148" i="34"/>
  <c r="S151" i="34"/>
  <c r="T151" i="34" s="1"/>
  <c r="AC160" i="34"/>
  <c r="AD160" i="34" s="1"/>
  <c r="AB160" i="34"/>
  <c r="Q127" i="34"/>
  <c r="S114" i="34"/>
  <c r="T114" i="34" s="1"/>
  <c r="R114" i="34"/>
  <c r="Q126" i="34"/>
  <c r="Q124" i="34"/>
  <c r="Q125" i="34"/>
  <c r="Q121" i="34"/>
  <c r="Q120" i="34"/>
  <c r="Q117" i="34"/>
  <c r="Q116" i="34"/>
  <c r="S79" i="34"/>
  <c r="T79" i="34" s="1"/>
  <c r="R79" i="34"/>
  <c r="S83" i="34"/>
  <c r="T83" i="34" s="1"/>
  <c r="R83" i="34"/>
  <c r="S87" i="34"/>
  <c r="T87" i="34" s="1"/>
  <c r="R87" i="34"/>
  <c r="S91" i="34"/>
  <c r="T91" i="34" s="1"/>
  <c r="R91" i="34"/>
  <c r="AA95" i="34"/>
  <c r="S107" i="34"/>
  <c r="T107" i="34" s="1"/>
  <c r="R161" i="34"/>
  <c r="AA161" i="34"/>
  <c r="S161" i="34"/>
  <c r="T161" i="34" s="1"/>
  <c r="AB162" i="34"/>
  <c r="AC162" i="34"/>
  <c r="AD162" i="34" s="1"/>
  <c r="AA96" i="34"/>
  <c r="X177" i="34"/>
  <c r="Y177" i="34" s="1"/>
  <c r="W177" i="34"/>
  <c r="V178" i="34"/>
  <c r="S185" i="34"/>
  <c r="T185" i="34" s="1"/>
  <c r="R185" i="34"/>
  <c r="S193" i="34"/>
  <c r="T193" i="34" s="1"/>
  <c r="R193" i="34"/>
  <c r="S296" i="34"/>
  <c r="T296" i="34" s="1"/>
  <c r="R296" i="34"/>
  <c r="AA296" i="34"/>
  <c r="AC182" i="34"/>
  <c r="AD182" i="34" s="1"/>
  <c r="AB182" i="34"/>
  <c r="R160" i="34"/>
  <c r="S176" i="34"/>
  <c r="T176" i="34" s="1"/>
  <c r="R176" i="34"/>
  <c r="AA176" i="34"/>
  <c r="S183" i="34"/>
  <c r="T183" i="34" s="1"/>
  <c r="R183" i="34"/>
  <c r="S191" i="34"/>
  <c r="T191" i="34" s="1"/>
  <c r="R191" i="34"/>
  <c r="W127" i="34"/>
  <c r="S189" i="34"/>
  <c r="T189" i="34" s="1"/>
  <c r="R189" i="34"/>
  <c r="S288" i="34"/>
  <c r="T288" i="34" s="1"/>
  <c r="R288" i="34"/>
  <c r="S223" i="34"/>
  <c r="T223" i="34" s="1"/>
  <c r="R223" i="34"/>
  <c r="V286" i="34"/>
  <c r="X285" i="34"/>
  <c r="Y285" i="34" s="1"/>
  <c r="W285" i="34"/>
  <c r="Q195" i="34"/>
  <c r="S182" i="34"/>
  <c r="T182" i="34" s="1"/>
  <c r="R182" i="34"/>
  <c r="Q194" i="34"/>
  <c r="Q192" i="34"/>
  <c r="Q190" i="34"/>
  <c r="Q188" i="34"/>
  <c r="Q186" i="34"/>
  <c r="Q184" i="34"/>
  <c r="Q196" i="34"/>
  <c r="AB175" i="34"/>
  <c r="S180" i="34"/>
  <c r="T180" i="34" s="1"/>
  <c r="R180" i="34"/>
  <c r="R181" i="34"/>
  <c r="V213" i="34"/>
  <c r="X212" i="34"/>
  <c r="Y212" i="34" s="1"/>
  <c r="W212" i="34"/>
  <c r="AA229" i="34"/>
  <c r="R229" i="34"/>
  <c r="S229" i="34"/>
  <c r="T229" i="34" s="1"/>
  <c r="V219" i="34"/>
  <c r="X218" i="34"/>
  <c r="Y218" i="34" s="1"/>
  <c r="W218" i="34"/>
  <c r="AC299" i="34"/>
  <c r="AD299" i="34" s="1"/>
  <c r="AB299" i="34"/>
  <c r="AA148" i="34"/>
  <c r="Q150" i="34"/>
  <c r="Q152" i="34"/>
  <c r="Q154" i="34"/>
  <c r="Q156" i="34"/>
  <c r="Q158" i="34"/>
  <c r="Q197" i="34"/>
  <c r="R175" i="34"/>
  <c r="Q198" i="34"/>
  <c r="Q177" i="34"/>
  <c r="Q178" i="34"/>
  <c r="R179" i="34"/>
  <c r="V183" i="34"/>
  <c r="X182" i="34"/>
  <c r="Y182" i="34" s="1"/>
  <c r="S278" i="34"/>
  <c r="T278" i="34" s="1"/>
  <c r="R278" i="34"/>
  <c r="S280" i="34"/>
  <c r="T280" i="34" s="1"/>
  <c r="R280" i="34"/>
  <c r="AC284" i="34"/>
  <c r="AD284" i="34" s="1"/>
  <c r="AB284" i="34"/>
  <c r="S290" i="34"/>
  <c r="T290" i="34" s="1"/>
  <c r="R290" i="34"/>
  <c r="AA209" i="34"/>
  <c r="Q211" i="34"/>
  <c r="Q213" i="34"/>
  <c r="Q215" i="34"/>
  <c r="Q217" i="34"/>
  <c r="Q219" i="34"/>
  <c r="Q221" i="34"/>
  <c r="AB246" i="34"/>
  <c r="S263" i="34"/>
  <c r="T263" i="34" s="1"/>
  <c r="R263" i="34"/>
  <c r="R231" i="34"/>
  <c r="AA231" i="34"/>
  <c r="AA278" i="34"/>
  <c r="Q298" i="34"/>
  <c r="Q295" i="34"/>
  <c r="Q293" i="34"/>
  <c r="Q291" i="34"/>
  <c r="Q289" i="34"/>
  <c r="Q287" i="34"/>
  <c r="Q285" i="34"/>
  <c r="Q297" i="34"/>
  <c r="S284" i="34"/>
  <c r="T284" i="34" s="1"/>
  <c r="R284" i="34"/>
  <c r="Q286" i="34"/>
  <c r="Q294" i="34"/>
  <c r="R209" i="34"/>
  <c r="Q225" i="34"/>
  <c r="X246" i="34"/>
  <c r="Y246" i="34" s="1"/>
  <c r="W246" i="34"/>
  <c r="V247" i="34"/>
  <c r="X252" i="34"/>
  <c r="Y252" i="34" s="1"/>
  <c r="W252" i="34"/>
  <c r="V253" i="34"/>
  <c r="S209" i="34"/>
  <c r="T209" i="34" s="1"/>
  <c r="Q227" i="34"/>
  <c r="S264" i="34"/>
  <c r="T264" i="34" s="1"/>
  <c r="R264" i="34"/>
  <c r="AA264" i="34"/>
  <c r="AA263" i="34"/>
  <c r="V280" i="34"/>
  <c r="X279" i="34"/>
  <c r="Y279" i="34" s="1"/>
  <c r="W279" i="34"/>
  <c r="S282" i="34"/>
  <c r="T282" i="34" s="1"/>
  <c r="R282" i="34"/>
  <c r="Q292" i="34"/>
  <c r="S299" i="34"/>
  <c r="T299" i="34" s="1"/>
  <c r="R299" i="34"/>
  <c r="Q210" i="34"/>
  <c r="Q212" i="34"/>
  <c r="Q214" i="34"/>
  <c r="Q228" i="34"/>
  <c r="Q226" i="34"/>
  <c r="Q224" i="34"/>
  <c r="Q230" i="34"/>
  <c r="AA216" i="34"/>
  <c r="Q218" i="34"/>
  <c r="Q220" i="34"/>
  <c r="Q222" i="34"/>
  <c r="Q232" i="34"/>
  <c r="AA250" i="34"/>
  <c r="Q252" i="34"/>
  <c r="Q254" i="34"/>
  <c r="Q256" i="34"/>
  <c r="Q258" i="34"/>
  <c r="Q260" i="34"/>
  <c r="Q262" i="34"/>
  <c r="Q265" i="34"/>
  <c r="Q266" i="34"/>
  <c r="AA243" i="34"/>
  <c r="Q245" i="34"/>
  <c r="Q247" i="34"/>
  <c r="Q249" i="34"/>
  <c r="Q251" i="34"/>
  <c r="Q253" i="34"/>
  <c r="Q255" i="34"/>
  <c r="Q257" i="34"/>
  <c r="Q259" i="34"/>
  <c r="Q261" i="34"/>
  <c r="Q300" i="34"/>
  <c r="R243" i="34"/>
  <c r="AA277" i="34"/>
  <c r="Q279" i="34"/>
  <c r="Q281" i="34"/>
  <c r="C69" i="33"/>
  <c r="C60" i="33"/>
  <c r="B60" i="33"/>
  <c r="AC94" i="33"/>
  <c r="AD94" i="33" s="1"/>
  <c r="AB94" i="33"/>
  <c r="C66" i="33"/>
  <c r="B72" i="33"/>
  <c r="S74" i="33"/>
  <c r="T74" i="33" s="1"/>
  <c r="R74" i="33"/>
  <c r="S95" i="33"/>
  <c r="T95" i="33" s="1"/>
  <c r="R95" i="33"/>
  <c r="AA95" i="33"/>
  <c r="C61" i="33"/>
  <c r="B67" i="33"/>
  <c r="S78" i="33"/>
  <c r="T78" i="33" s="1"/>
  <c r="R78" i="33"/>
  <c r="S88" i="33"/>
  <c r="T88" i="33" s="1"/>
  <c r="R88" i="33"/>
  <c r="AA92" i="33"/>
  <c r="S92" i="33"/>
  <c r="T92" i="33" s="1"/>
  <c r="R92" i="33"/>
  <c r="C63" i="33"/>
  <c r="S82" i="33"/>
  <c r="T82" i="33" s="1"/>
  <c r="R82" i="33"/>
  <c r="W149" i="33"/>
  <c r="V150" i="33"/>
  <c r="X149" i="33"/>
  <c r="Y149" i="33" s="1"/>
  <c r="C64" i="33"/>
  <c r="C70" i="33"/>
  <c r="AA74" i="33"/>
  <c r="S84" i="33"/>
  <c r="T84" i="33" s="1"/>
  <c r="R84" i="33"/>
  <c r="S145" i="33"/>
  <c r="T145" i="33" s="1"/>
  <c r="R145" i="33"/>
  <c r="C73" i="33"/>
  <c r="B62" i="33"/>
  <c r="C68" i="33"/>
  <c r="V76" i="33"/>
  <c r="X75" i="33"/>
  <c r="Y75" i="33" s="1"/>
  <c r="W75" i="33"/>
  <c r="S80" i="33"/>
  <c r="T80" i="33" s="1"/>
  <c r="R80" i="33"/>
  <c r="W110" i="33"/>
  <c r="V111" i="33"/>
  <c r="X110" i="33"/>
  <c r="Y110" i="33" s="1"/>
  <c r="S115" i="33"/>
  <c r="T115" i="33" s="1"/>
  <c r="R115" i="33"/>
  <c r="C65" i="33"/>
  <c r="C71" i="33"/>
  <c r="S76" i="33"/>
  <c r="T76" i="33" s="1"/>
  <c r="T100" i="33" s="1"/>
  <c r="R76" i="33"/>
  <c r="S86" i="33"/>
  <c r="T86" i="33" s="1"/>
  <c r="R86" i="33"/>
  <c r="S90" i="33"/>
  <c r="T90" i="33" s="1"/>
  <c r="R90" i="33"/>
  <c r="C67" i="33"/>
  <c r="C72" i="33"/>
  <c r="Q130" i="33"/>
  <c r="Q129" i="33"/>
  <c r="Q127" i="33"/>
  <c r="Q126" i="33"/>
  <c r="Q124" i="33"/>
  <c r="Q122" i="33"/>
  <c r="Q120" i="33"/>
  <c r="Q118" i="33"/>
  <c r="Q117" i="33"/>
  <c r="Q121" i="33"/>
  <c r="Q125" i="33"/>
  <c r="Q128" i="33"/>
  <c r="AC141" i="33"/>
  <c r="AD141" i="33" s="1"/>
  <c r="AB141" i="33"/>
  <c r="B68" i="33"/>
  <c r="B73" i="33"/>
  <c r="S107" i="33"/>
  <c r="T107" i="33" s="1"/>
  <c r="S114" i="33"/>
  <c r="T114" i="33" s="1"/>
  <c r="Q116" i="33"/>
  <c r="B63" i="33"/>
  <c r="AB93" i="33"/>
  <c r="W94" i="33"/>
  <c r="Q108" i="33"/>
  <c r="Q110" i="33"/>
  <c r="B66" i="33"/>
  <c r="B71" i="33"/>
  <c r="AB96" i="33"/>
  <c r="W109" i="33"/>
  <c r="Q119" i="33"/>
  <c r="Q123" i="33"/>
  <c r="V143" i="33"/>
  <c r="X142" i="33"/>
  <c r="Y142" i="33" s="1"/>
  <c r="W142" i="33"/>
  <c r="V162" i="33"/>
  <c r="W162" i="33" s="1"/>
  <c r="W161" i="33"/>
  <c r="B61" i="33"/>
  <c r="B69" i="33"/>
  <c r="AA75" i="33"/>
  <c r="X109" i="33"/>
  <c r="Y109" i="33" s="1"/>
  <c r="Q111" i="33"/>
  <c r="V128" i="33"/>
  <c r="W128" i="33" s="1"/>
  <c r="W127" i="33"/>
  <c r="B64" i="33"/>
  <c r="W74" i="33"/>
  <c r="R75" i="33"/>
  <c r="R77" i="33"/>
  <c r="R79" i="33"/>
  <c r="R81" i="33"/>
  <c r="R83" i="33"/>
  <c r="R85" i="33"/>
  <c r="R87" i="33"/>
  <c r="R89" i="33"/>
  <c r="R91" i="33"/>
  <c r="Q112" i="33"/>
  <c r="S159" i="33"/>
  <c r="T159" i="33" s="1"/>
  <c r="R159" i="33"/>
  <c r="S185" i="33"/>
  <c r="T185" i="33" s="1"/>
  <c r="R185" i="33"/>
  <c r="R190" i="33"/>
  <c r="S190" i="33"/>
  <c r="T190" i="33" s="1"/>
  <c r="AA107" i="33"/>
  <c r="Q109" i="33"/>
  <c r="Q113" i="33"/>
  <c r="S143" i="33"/>
  <c r="T143" i="33" s="1"/>
  <c r="R143" i="33"/>
  <c r="S191" i="33"/>
  <c r="T191" i="33" s="1"/>
  <c r="R191" i="33"/>
  <c r="V178" i="33"/>
  <c r="S189" i="33"/>
  <c r="T189" i="33" s="1"/>
  <c r="R189" i="33"/>
  <c r="R194" i="33"/>
  <c r="AA194" i="33"/>
  <c r="R227" i="33"/>
  <c r="S227" i="33"/>
  <c r="T227" i="33" s="1"/>
  <c r="AA149" i="33"/>
  <c r="X176" i="33"/>
  <c r="Y176" i="33" s="1"/>
  <c r="W176" i="33"/>
  <c r="X177" i="33"/>
  <c r="Y177" i="33" s="1"/>
  <c r="AC182" i="33"/>
  <c r="AD182" i="33" s="1"/>
  <c r="S187" i="33"/>
  <c r="T187" i="33" s="1"/>
  <c r="R187" i="33"/>
  <c r="S188" i="33"/>
  <c r="T188" i="33" s="1"/>
  <c r="S194" i="33"/>
  <c r="T194" i="33" s="1"/>
  <c r="R198" i="33"/>
  <c r="Q164" i="33"/>
  <c r="Q163" i="33"/>
  <c r="R147" i="33"/>
  <c r="W148" i="33"/>
  <c r="R149" i="33"/>
  <c r="R151" i="33"/>
  <c r="R153" i="33"/>
  <c r="R155" i="33"/>
  <c r="R157" i="33"/>
  <c r="AA178" i="33"/>
  <c r="S186" i="33"/>
  <c r="T186" i="33" s="1"/>
  <c r="AB210" i="33"/>
  <c r="AA298" i="33"/>
  <c r="R298" i="33"/>
  <c r="S298" i="33"/>
  <c r="T298" i="33" s="1"/>
  <c r="R141" i="33"/>
  <c r="X148" i="33"/>
  <c r="Y148" i="33" s="1"/>
  <c r="Q160" i="33"/>
  <c r="AA176" i="33"/>
  <c r="AA177" i="33"/>
  <c r="R182" i="33"/>
  <c r="Q196" i="33"/>
  <c r="Q183" i="33"/>
  <c r="S184" i="33"/>
  <c r="T184" i="33" s="1"/>
  <c r="Q193" i="33"/>
  <c r="V212" i="33"/>
  <c r="X211" i="33"/>
  <c r="Y211" i="33" s="1"/>
  <c r="AC246" i="33"/>
  <c r="AD246" i="33" s="1"/>
  <c r="AB246" i="33"/>
  <c r="S141" i="33"/>
  <c r="T141" i="33" s="1"/>
  <c r="Q161" i="33"/>
  <c r="AC175" i="33"/>
  <c r="AD175" i="33" s="1"/>
  <c r="AB175" i="33"/>
  <c r="S181" i="33"/>
  <c r="T181" i="33" s="1"/>
  <c r="R181" i="33"/>
  <c r="S182" i="33"/>
  <c r="T182" i="33" s="1"/>
  <c r="Q192" i="33"/>
  <c r="AA198" i="33"/>
  <c r="W211" i="33"/>
  <c r="X218" i="33"/>
  <c r="Y218" i="33" s="1"/>
  <c r="W218" i="33"/>
  <c r="V219" i="33"/>
  <c r="AA142" i="33"/>
  <c r="AA148" i="33"/>
  <c r="Q150" i="33"/>
  <c r="Q152" i="33"/>
  <c r="Q154" i="33"/>
  <c r="Q156" i="33"/>
  <c r="Q158" i="33"/>
  <c r="Q162" i="33"/>
  <c r="R197" i="33"/>
  <c r="AA197" i="33"/>
  <c r="S179" i="33"/>
  <c r="T179" i="33" s="1"/>
  <c r="R179" i="33"/>
  <c r="V184" i="33"/>
  <c r="S248" i="33"/>
  <c r="T248" i="33" s="1"/>
  <c r="R248" i="33"/>
  <c r="S177" i="33"/>
  <c r="T177" i="33" s="1"/>
  <c r="R177" i="33"/>
  <c r="S178" i="33"/>
  <c r="T178" i="33" s="1"/>
  <c r="X182" i="33"/>
  <c r="Y182" i="33" s="1"/>
  <c r="W182" i="33"/>
  <c r="X183" i="33"/>
  <c r="Y183" i="33" s="1"/>
  <c r="Q195" i="33"/>
  <c r="R210" i="33"/>
  <c r="R212" i="33"/>
  <c r="S264" i="33"/>
  <c r="T264" i="33" s="1"/>
  <c r="R264" i="33"/>
  <c r="AA264" i="33"/>
  <c r="Q228" i="33"/>
  <c r="Q226" i="33"/>
  <c r="Q224" i="33"/>
  <c r="Q222" i="33"/>
  <c r="Q230" i="33"/>
  <c r="AA216" i="33"/>
  <c r="Q218" i="33"/>
  <c r="Q220" i="33"/>
  <c r="Q223" i="33"/>
  <c r="S216" i="33"/>
  <c r="T216" i="33" s="1"/>
  <c r="X217" i="33"/>
  <c r="Y217" i="33" s="1"/>
  <c r="S246" i="33"/>
  <c r="T246" i="33" s="1"/>
  <c r="Q229" i="33"/>
  <c r="AB244" i="33"/>
  <c r="AA209" i="33"/>
  <c r="Q211" i="33"/>
  <c r="Q213" i="33"/>
  <c r="Q215" i="33"/>
  <c r="Q217" i="33"/>
  <c r="Q219" i="33"/>
  <c r="Q221" i="33"/>
  <c r="Q232" i="33"/>
  <c r="R283" i="33"/>
  <c r="S283" i="33"/>
  <c r="T283" i="33" s="1"/>
  <c r="AC299" i="33"/>
  <c r="AD299" i="33" s="1"/>
  <c r="AB299" i="33"/>
  <c r="R231" i="33"/>
  <c r="AA231" i="33"/>
  <c r="Q225" i="33"/>
  <c r="X246" i="33"/>
  <c r="Y246" i="33" s="1"/>
  <c r="W246" i="33"/>
  <c r="R209" i="33"/>
  <c r="S231" i="33"/>
  <c r="T231" i="33" s="1"/>
  <c r="W245" i="33"/>
  <c r="V247" i="33"/>
  <c r="W286" i="33"/>
  <c r="V287" i="33"/>
  <c r="X286" i="33"/>
  <c r="Y286" i="33" s="1"/>
  <c r="S209" i="33"/>
  <c r="T209" i="33" s="1"/>
  <c r="X245" i="33"/>
  <c r="Y245" i="33" s="1"/>
  <c r="X252" i="33"/>
  <c r="Y252" i="33" s="1"/>
  <c r="W252" i="33"/>
  <c r="V253" i="33"/>
  <c r="W280" i="33"/>
  <c r="V281" i="33"/>
  <c r="X280" i="33"/>
  <c r="Y280" i="33" s="1"/>
  <c r="AA250" i="33"/>
  <c r="Q252" i="33"/>
  <c r="Q254" i="33"/>
  <c r="Q256" i="33"/>
  <c r="Q258" i="33"/>
  <c r="Q260" i="33"/>
  <c r="Q262" i="33"/>
  <c r="Q265" i="33"/>
  <c r="Q263" i="33"/>
  <c r="AA278" i="33"/>
  <c r="AA280" i="33"/>
  <c r="AA284" i="33"/>
  <c r="Q286" i="33"/>
  <c r="Q288" i="33"/>
  <c r="Q290" i="33"/>
  <c r="Q292" i="33"/>
  <c r="Q294" i="33"/>
  <c r="Q296" i="33"/>
  <c r="Q266" i="33"/>
  <c r="R278" i="33"/>
  <c r="W279" i="33"/>
  <c r="R280" i="33"/>
  <c r="R282" i="33"/>
  <c r="R284" i="33"/>
  <c r="W285" i="33"/>
  <c r="R299" i="33"/>
  <c r="Q245" i="33"/>
  <c r="Q247" i="33"/>
  <c r="Q249" i="33"/>
  <c r="Q251" i="33"/>
  <c r="Q253" i="33"/>
  <c r="Q255" i="33"/>
  <c r="Q257" i="33"/>
  <c r="Q259" i="33"/>
  <c r="Q261" i="33"/>
  <c r="X279" i="33"/>
  <c r="Y279" i="33" s="1"/>
  <c r="S284" i="33"/>
  <c r="T284" i="33" s="1"/>
  <c r="X285" i="33"/>
  <c r="Y285" i="33" s="1"/>
  <c r="Q297" i="33"/>
  <c r="W229" i="33"/>
  <c r="AB243" i="33"/>
  <c r="W244" i="33"/>
  <c r="W250" i="33"/>
  <c r="Q300" i="33"/>
  <c r="AA277" i="33"/>
  <c r="Q279" i="33"/>
  <c r="Q281" i="33"/>
  <c r="Q285" i="33"/>
  <c r="Q287" i="33"/>
  <c r="Q289" i="33"/>
  <c r="Q291" i="33"/>
  <c r="Q293" i="33"/>
  <c r="Q295" i="33"/>
  <c r="S73" i="32"/>
  <c r="T73" i="32" s="1"/>
  <c r="R73" i="32"/>
  <c r="C65" i="32"/>
  <c r="C71" i="32"/>
  <c r="AA93" i="32"/>
  <c r="R93" i="32"/>
  <c r="S93" i="32"/>
  <c r="T93" i="32" s="1"/>
  <c r="AB108" i="32"/>
  <c r="AC108" i="32"/>
  <c r="AD108" i="32" s="1"/>
  <c r="AC94" i="32"/>
  <c r="AD94" i="32" s="1"/>
  <c r="AB94" i="32"/>
  <c r="B60" i="32"/>
  <c r="W75" i="32"/>
  <c r="V76" i="32"/>
  <c r="AA76" i="32"/>
  <c r="S111" i="32"/>
  <c r="T111" i="32" s="1"/>
  <c r="R111" i="32"/>
  <c r="W109" i="32"/>
  <c r="V110" i="32"/>
  <c r="X109" i="32"/>
  <c r="Y109" i="32" s="1"/>
  <c r="S12" i="32"/>
  <c r="S29" i="32" s="1"/>
  <c r="R12" i="32"/>
  <c r="R29" i="32" s="1"/>
  <c r="Q12" i="32"/>
  <c r="Q29" i="32" s="1"/>
  <c r="P12" i="32"/>
  <c r="P29" i="32" s="1"/>
  <c r="O12" i="32"/>
  <c r="O29" i="32" s="1"/>
  <c r="S18" i="32"/>
  <c r="S35" i="32" s="1"/>
  <c r="R18" i="32"/>
  <c r="R35" i="32" s="1"/>
  <c r="Q18" i="32"/>
  <c r="Q35" i="32" s="1"/>
  <c r="B72" i="32"/>
  <c r="P18" i="32"/>
  <c r="P35" i="32" s="1"/>
  <c r="O18" i="32"/>
  <c r="O35" i="32" s="1"/>
  <c r="N18" i="32"/>
  <c r="N35" i="32" s="1"/>
  <c r="C72" i="32" s="1"/>
  <c r="AA73" i="32"/>
  <c r="R110" i="32"/>
  <c r="S110" i="32"/>
  <c r="T110" i="32" s="1"/>
  <c r="O7" i="32"/>
  <c r="O24" i="32" s="1"/>
  <c r="N7" i="32"/>
  <c r="N24" i="32" s="1"/>
  <c r="M7" i="32"/>
  <c r="M24" i="32" s="1"/>
  <c r="B61" i="32" s="1"/>
  <c r="S7" i="32"/>
  <c r="S24" i="32" s="1"/>
  <c r="R7" i="32"/>
  <c r="R24" i="32" s="1"/>
  <c r="S13" i="32"/>
  <c r="S30" i="32" s="1"/>
  <c r="R13" i="32"/>
  <c r="R30" i="32" s="1"/>
  <c r="Q13" i="32"/>
  <c r="Q30" i="32" s="1"/>
  <c r="B67" i="32"/>
  <c r="P13" i="32"/>
  <c r="P30" i="32" s="1"/>
  <c r="O13" i="32"/>
  <c r="O30" i="32" s="1"/>
  <c r="N13" i="32"/>
  <c r="N30" i="32" s="1"/>
  <c r="C67" i="32" s="1"/>
  <c r="S150" i="32"/>
  <c r="T150" i="32" s="1"/>
  <c r="R150" i="32"/>
  <c r="M12" i="32"/>
  <c r="M29" i="32" s="1"/>
  <c r="B66" i="32" s="1"/>
  <c r="C64" i="32"/>
  <c r="B70" i="32"/>
  <c r="AC96" i="32"/>
  <c r="AD96" i="32" s="1"/>
  <c r="AB96" i="32"/>
  <c r="R108" i="32"/>
  <c r="S108" i="32"/>
  <c r="T108" i="32" s="1"/>
  <c r="N12" i="32"/>
  <c r="N29" i="32" s="1"/>
  <c r="C66" i="32" s="1"/>
  <c r="C70" i="32"/>
  <c r="B73" i="32"/>
  <c r="S149" i="32"/>
  <c r="T149" i="32" s="1"/>
  <c r="R149" i="32"/>
  <c r="AA149" i="32"/>
  <c r="B69" i="32"/>
  <c r="AA75" i="32"/>
  <c r="R96" i="32"/>
  <c r="S147" i="32"/>
  <c r="T147" i="32" s="1"/>
  <c r="R176" i="32"/>
  <c r="AA176" i="32"/>
  <c r="R281" i="32"/>
  <c r="S281" i="32"/>
  <c r="T281" i="32" s="1"/>
  <c r="B64" i="32"/>
  <c r="R89" i="32"/>
  <c r="R91" i="32"/>
  <c r="S117" i="32"/>
  <c r="T117" i="32" s="1"/>
  <c r="R117" i="32"/>
  <c r="AC126" i="32"/>
  <c r="AD126" i="32" s="1"/>
  <c r="AB126" i="32"/>
  <c r="AB141" i="32"/>
  <c r="R147" i="32"/>
  <c r="S176" i="32"/>
  <c r="T176" i="32" s="1"/>
  <c r="R178" i="32"/>
  <c r="X74" i="32"/>
  <c r="Y74" i="32" s="1"/>
  <c r="AA107" i="32"/>
  <c r="Q109" i="32"/>
  <c r="S178" i="32"/>
  <c r="T178" i="32" s="1"/>
  <c r="B62" i="32"/>
  <c r="Q129" i="32"/>
  <c r="Q112" i="32"/>
  <c r="Q130" i="32"/>
  <c r="Q162" i="32"/>
  <c r="Q153" i="32"/>
  <c r="Q152" i="32"/>
  <c r="Q155" i="32"/>
  <c r="Q154" i="32"/>
  <c r="AA148" i="32"/>
  <c r="Q157" i="32"/>
  <c r="Q156" i="32"/>
  <c r="Q159" i="32"/>
  <c r="Q158" i="32"/>
  <c r="Q161" i="32"/>
  <c r="Q160" i="32"/>
  <c r="S148" i="32"/>
  <c r="T148" i="32" s="1"/>
  <c r="R148" i="32"/>
  <c r="Q151" i="32"/>
  <c r="AA198" i="32"/>
  <c r="S198" i="32"/>
  <c r="T198" i="32" s="1"/>
  <c r="R198" i="32"/>
  <c r="Q227" i="32"/>
  <c r="Q225" i="32"/>
  <c r="Q223" i="32"/>
  <c r="Q224" i="32"/>
  <c r="Q222" i="32"/>
  <c r="Q226" i="32"/>
  <c r="Q228" i="32"/>
  <c r="Q221" i="32"/>
  <c r="Q219" i="32"/>
  <c r="Q217" i="32"/>
  <c r="R216" i="32"/>
  <c r="Q230" i="32"/>
  <c r="Q220" i="32"/>
  <c r="AA216" i="32"/>
  <c r="Q229" i="32"/>
  <c r="Q218" i="32"/>
  <c r="B65" i="32"/>
  <c r="AB95" i="32"/>
  <c r="R107" i="32"/>
  <c r="S125" i="32"/>
  <c r="T125" i="32" s="1"/>
  <c r="R125" i="32"/>
  <c r="S216" i="32"/>
  <c r="T216" i="32" s="1"/>
  <c r="S107" i="32"/>
  <c r="T107" i="32" s="1"/>
  <c r="Q113" i="32"/>
  <c r="S115" i="32"/>
  <c r="T115" i="32" s="1"/>
  <c r="R115" i="32"/>
  <c r="S119" i="32"/>
  <c r="T119" i="32" s="1"/>
  <c r="R119" i="32"/>
  <c r="AA163" i="32"/>
  <c r="S163" i="32"/>
  <c r="T163" i="32" s="1"/>
  <c r="R163" i="32"/>
  <c r="X145" i="32"/>
  <c r="Y145" i="32" s="1"/>
  <c r="V146" i="32"/>
  <c r="W145" i="32"/>
  <c r="S262" i="32"/>
  <c r="T262" i="32" s="1"/>
  <c r="AA262" i="32"/>
  <c r="R262" i="32"/>
  <c r="S266" i="32"/>
  <c r="T266" i="32" s="1"/>
  <c r="R266" i="32"/>
  <c r="AA266" i="32"/>
  <c r="R121" i="32"/>
  <c r="R123" i="32"/>
  <c r="R141" i="32"/>
  <c r="Q164" i="32"/>
  <c r="Q142" i="32"/>
  <c r="AA144" i="32"/>
  <c r="V150" i="32"/>
  <c r="V178" i="32"/>
  <c r="W177" i="32"/>
  <c r="R210" i="32"/>
  <c r="S254" i="32"/>
  <c r="T254" i="32" s="1"/>
  <c r="R254" i="32"/>
  <c r="S258" i="32"/>
  <c r="T258" i="32" s="1"/>
  <c r="R258" i="32"/>
  <c r="R126" i="32"/>
  <c r="Q127" i="32"/>
  <c r="S141" i="32"/>
  <c r="T141" i="32" s="1"/>
  <c r="Q143" i="32"/>
  <c r="X148" i="32"/>
  <c r="Y148" i="32" s="1"/>
  <c r="W148" i="32"/>
  <c r="X177" i="32"/>
  <c r="Y177" i="32" s="1"/>
  <c r="R185" i="32"/>
  <c r="AC195" i="32"/>
  <c r="AD195" i="32" s="1"/>
  <c r="AB195" i="32"/>
  <c r="S210" i="32"/>
  <c r="T210" i="32" s="1"/>
  <c r="S248" i="32"/>
  <c r="T248" i="32" s="1"/>
  <c r="R248" i="32"/>
  <c r="AA194" i="32"/>
  <c r="R194" i="32"/>
  <c r="V214" i="32"/>
  <c r="W213" i="32"/>
  <c r="Q116" i="32"/>
  <c r="Q118" i="32"/>
  <c r="Q120" i="32"/>
  <c r="Q122" i="32"/>
  <c r="Q124" i="32"/>
  <c r="R144" i="32"/>
  <c r="Q145" i="32"/>
  <c r="S183" i="32"/>
  <c r="T183" i="32" s="1"/>
  <c r="R183" i="32"/>
  <c r="AA183" i="32"/>
  <c r="R191" i="32"/>
  <c r="R196" i="32"/>
  <c r="AA196" i="32"/>
  <c r="X213" i="32"/>
  <c r="Y213" i="32" s="1"/>
  <c r="S244" i="32"/>
  <c r="T244" i="32" s="1"/>
  <c r="AA244" i="32"/>
  <c r="R244" i="32"/>
  <c r="V252" i="32"/>
  <c r="X251" i="32"/>
  <c r="Y251" i="32" s="1"/>
  <c r="W251" i="32"/>
  <c r="Q128" i="32"/>
  <c r="Q146" i="32"/>
  <c r="Q197" i="32"/>
  <c r="Q181" i="32"/>
  <c r="Q179" i="32"/>
  <c r="Q177" i="32"/>
  <c r="AA175" i="32"/>
  <c r="Q180" i="32"/>
  <c r="V185" i="32"/>
  <c r="AA185" i="32" s="1"/>
  <c r="W184" i="32"/>
  <c r="AB212" i="32"/>
  <c r="AC212" i="32"/>
  <c r="AD212" i="32" s="1"/>
  <c r="AC277" i="32"/>
  <c r="AD277" i="32" s="1"/>
  <c r="X212" i="32"/>
  <c r="Y212" i="32" s="1"/>
  <c r="W212" i="32"/>
  <c r="V218" i="32"/>
  <c r="W217" i="32"/>
  <c r="Q264" i="32"/>
  <c r="Q261" i="32"/>
  <c r="Q259" i="32"/>
  <c r="Q257" i="32"/>
  <c r="Q255" i="32"/>
  <c r="Q253" i="32"/>
  <c r="Q251" i="32"/>
  <c r="Q263" i="32"/>
  <c r="S250" i="32"/>
  <c r="T250" i="32" s="1"/>
  <c r="Q260" i="32"/>
  <c r="Q256" i="32"/>
  <c r="Q252" i="32"/>
  <c r="AA250" i="32"/>
  <c r="AA265" i="32"/>
  <c r="S265" i="32"/>
  <c r="T265" i="32" s="1"/>
  <c r="W278" i="32"/>
  <c r="V279" i="32"/>
  <c r="V298" i="32"/>
  <c r="W298" i="32" s="1"/>
  <c r="W297" i="32"/>
  <c r="X211" i="32"/>
  <c r="Y211" i="32" s="1"/>
  <c r="W182" i="32"/>
  <c r="R193" i="32"/>
  <c r="S214" i="32"/>
  <c r="T214" i="32" s="1"/>
  <c r="R279" i="32"/>
  <c r="S279" i="32"/>
  <c r="T279" i="32" s="1"/>
  <c r="Q231" i="32"/>
  <c r="Q232" i="32"/>
  <c r="V246" i="32"/>
  <c r="X245" i="32"/>
  <c r="Y245" i="32" s="1"/>
  <c r="AA209" i="32"/>
  <c r="Q211" i="32"/>
  <c r="Q213" i="32"/>
  <c r="Q215" i="32"/>
  <c r="R298" i="32"/>
  <c r="S300" i="32"/>
  <c r="T300" i="32" s="1"/>
  <c r="R300" i="32"/>
  <c r="AA300" i="32"/>
  <c r="S298" i="32"/>
  <c r="T298" i="32" s="1"/>
  <c r="AA182" i="32"/>
  <c r="Q184" i="32"/>
  <c r="Q186" i="32"/>
  <c r="Q188" i="32"/>
  <c r="Q190" i="32"/>
  <c r="Q192" i="32"/>
  <c r="V230" i="32"/>
  <c r="W230" i="32" s="1"/>
  <c r="W229" i="32"/>
  <c r="R246" i="32"/>
  <c r="S283" i="32"/>
  <c r="T283" i="32" s="1"/>
  <c r="AA278" i="32"/>
  <c r="AA284" i="32"/>
  <c r="V285" i="32"/>
  <c r="Q286" i="32"/>
  <c r="Q288" i="32"/>
  <c r="Q290" i="32"/>
  <c r="Q292" i="32"/>
  <c r="Q294" i="32"/>
  <c r="Q296" i="32"/>
  <c r="Q299" i="32"/>
  <c r="AA245" i="32"/>
  <c r="S284" i="32"/>
  <c r="T284" i="32" s="1"/>
  <c r="Q297" i="32"/>
  <c r="AA285" i="32"/>
  <c r="B73" i="31"/>
  <c r="AA76" i="31"/>
  <c r="C62" i="31"/>
  <c r="B63" i="31"/>
  <c r="C63" i="31"/>
  <c r="C69" i="31"/>
  <c r="C61" i="31"/>
  <c r="AC74" i="31"/>
  <c r="AD74" i="31" s="1"/>
  <c r="AB74" i="31"/>
  <c r="V77" i="31"/>
  <c r="AA77" i="31" s="1"/>
  <c r="X76" i="31"/>
  <c r="Y76" i="31" s="1"/>
  <c r="W76" i="31"/>
  <c r="O7" i="31"/>
  <c r="O24" i="31" s="1"/>
  <c r="O8" i="31"/>
  <c r="O25" i="31" s="1"/>
  <c r="M11" i="31"/>
  <c r="M28" i="31" s="1"/>
  <c r="B65" i="31" s="1"/>
  <c r="S13" i="31"/>
  <c r="S30" i="31" s="1"/>
  <c r="R14" i="31"/>
  <c r="R31" i="31" s="1"/>
  <c r="N17" i="31"/>
  <c r="N34" i="31" s="1"/>
  <c r="C71" i="31" s="1"/>
  <c r="S18" i="31"/>
  <c r="S35" i="31" s="1"/>
  <c r="B60" i="31"/>
  <c r="C65" i="31"/>
  <c r="R74" i="31"/>
  <c r="W75" i="31"/>
  <c r="R76" i="31"/>
  <c r="R78" i="31"/>
  <c r="R80" i="31"/>
  <c r="R82" i="31"/>
  <c r="R84" i="31"/>
  <c r="R86" i="31"/>
  <c r="R88" i="31"/>
  <c r="R90" i="31"/>
  <c r="AA93" i="31"/>
  <c r="S93" i="31"/>
  <c r="T93" i="31" s="1"/>
  <c r="T100" i="31" s="1"/>
  <c r="R95" i="31"/>
  <c r="AA95" i="31"/>
  <c r="S115" i="31"/>
  <c r="T115" i="31" s="1"/>
  <c r="S124" i="31"/>
  <c r="T124" i="31" s="1"/>
  <c r="R124" i="31"/>
  <c r="S164" i="31"/>
  <c r="T164" i="31" s="1"/>
  <c r="AA164" i="31"/>
  <c r="R164" i="31"/>
  <c r="S210" i="31"/>
  <c r="T210" i="31" s="1"/>
  <c r="R210" i="31"/>
  <c r="AA210" i="31"/>
  <c r="N12" i="31"/>
  <c r="N29" i="31" s="1"/>
  <c r="C66" i="31" s="1"/>
  <c r="M18" i="31"/>
  <c r="M35" i="31" s="1"/>
  <c r="B72" i="31" s="1"/>
  <c r="B66" i="31"/>
  <c r="B71" i="31"/>
  <c r="AB73" i="31"/>
  <c r="AC107" i="31"/>
  <c r="AD107" i="31" s="1"/>
  <c r="S109" i="31"/>
  <c r="T109" i="31" s="1"/>
  <c r="S112" i="31"/>
  <c r="T112" i="31" s="1"/>
  <c r="R112" i="31"/>
  <c r="S119" i="31"/>
  <c r="T119" i="31" s="1"/>
  <c r="R8" i="31"/>
  <c r="R25" i="31" s="1"/>
  <c r="P11" i="31"/>
  <c r="P28" i="31" s="1"/>
  <c r="O12" i="31"/>
  <c r="O29" i="31" s="1"/>
  <c r="M14" i="31"/>
  <c r="M31" i="31" s="1"/>
  <c r="B68" i="31" s="1"/>
  <c r="Q17" i="31"/>
  <c r="Q34" i="31" s="1"/>
  <c r="N18" i="31"/>
  <c r="N35" i="31" s="1"/>
  <c r="C72" i="31" s="1"/>
  <c r="B61" i="31"/>
  <c r="B69" i="31"/>
  <c r="R73" i="31"/>
  <c r="AA75" i="31"/>
  <c r="S108" i="31"/>
  <c r="T108" i="31" s="1"/>
  <c r="R108" i="31"/>
  <c r="V109" i="31"/>
  <c r="Q128" i="31"/>
  <c r="Q127" i="31"/>
  <c r="S114" i="31"/>
  <c r="T114" i="31" s="1"/>
  <c r="R114" i="31"/>
  <c r="S121" i="31"/>
  <c r="T121" i="31" s="1"/>
  <c r="Q123" i="31"/>
  <c r="V162" i="31"/>
  <c r="W162" i="31" s="1"/>
  <c r="W161" i="31"/>
  <c r="AC178" i="31"/>
  <c r="AD178" i="31" s="1"/>
  <c r="AB178" i="31"/>
  <c r="S7" i="31"/>
  <c r="S24" i="31" s="1"/>
  <c r="S8" i="31"/>
  <c r="S25" i="31" s="1"/>
  <c r="Q11" i="31"/>
  <c r="Q28" i="31" s="1"/>
  <c r="P12" i="31"/>
  <c r="P29" i="31" s="1"/>
  <c r="O18" i="31"/>
  <c r="O35" i="31" s="1"/>
  <c r="W93" i="31"/>
  <c r="AC96" i="31"/>
  <c r="AD96" i="31" s="1"/>
  <c r="AB96" i="31"/>
  <c r="Q116" i="31"/>
  <c r="Q125" i="31"/>
  <c r="AC244" i="31"/>
  <c r="AD244" i="31" s="1"/>
  <c r="AB244" i="31"/>
  <c r="S246" i="31"/>
  <c r="T246" i="31" s="1"/>
  <c r="R246" i="31"/>
  <c r="S258" i="31"/>
  <c r="T258" i="31" s="1"/>
  <c r="R258" i="31"/>
  <c r="Q12" i="31"/>
  <c r="Q29" i="31" s="1"/>
  <c r="P18" i="31"/>
  <c r="P35" i="31" s="1"/>
  <c r="S118" i="31"/>
  <c r="T118" i="31" s="1"/>
  <c r="R118" i="31"/>
  <c r="R12" i="31"/>
  <c r="R29" i="31" s="1"/>
  <c r="Q18" i="31"/>
  <c r="Q35" i="31" s="1"/>
  <c r="B62" i="31"/>
  <c r="AB92" i="31"/>
  <c r="S120" i="31"/>
  <c r="T120" i="31" s="1"/>
  <c r="R120" i="31"/>
  <c r="V180" i="31"/>
  <c r="X179" i="31"/>
  <c r="Y179" i="31" s="1"/>
  <c r="W179" i="31"/>
  <c r="AA108" i="31"/>
  <c r="S110" i="31"/>
  <c r="T110" i="31" s="1"/>
  <c r="R110" i="31"/>
  <c r="S113" i="31"/>
  <c r="T113" i="31" s="1"/>
  <c r="S122" i="31"/>
  <c r="T122" i="31" s="1"/>
  <c r="R122" i="31"/>
  <c r="AA126" i="31"/>
  <c r="S126" i="31"/>
  <c r="T126" i="31" s="1"/>
  <c r="R126" i="31"/>
  <c r="AA129" i="31"/>
  <c r="S129" i="31"/>
  <c r="T129" i="31" s="1"/>
  <c r="R129" i="31"/>
  <c r="V212" i="31"/>
  <c r="X211" i="31"/>
  <c r="Y211" i="31" s="1"/>
  <c r="W211" i="31"/>
  <c r="V218" i="31"/>
  <c r="X217" i="31"/>
  <c r="Y217" i="31" s="1"/>
  <c r="W217" i="31"/>
  <c r="V128" i="31"/>
  <c r="W128" i="31" s="1"/>
  <c r="AA162" i="31"/>
  <c r="S195" i="31"/>
  <c r="T195" i="31" s="1"/>
  <c r="R195" i="31"/>
  <c r="S218" i="31"/>
  <c r="T218" i="31" s="1"/>
  <c r="R218" i="31"/>
  <c r="Q142" i="31"/>
  <c r="V143" i="31"/>
  <c r="Q144" i="31"/>
  <c r="Q146" i="31"/>
  <c r="AA148" i="31"/>
  <c r="V149" i="31"/>
  <c r="Q150" i="31"/>
  <c r="Q152" i="31"/>
  <c r="S154" i="31"/>
  <c r="T154" i="31" s="1"/>
  <c r="Q155" i="31"/>
  <c r="S197" i="31"/>
  <c r="T197" i="31" s="1"/>
  <c r="S212" i="31"/>
  <c r="T212" i="31" s="1"/>
  <c r="R212" i="31"/>
  <c r="S214" i="31"/>
  <c r="T214" i="31" s="1"/>
  <c r="R214" i="31"/>
  <c r="Q230" i="31"/>
  <c r="Q227" i="31"/>
  <c r="Q225" i="31"/>
  <c r="Q223" i="31"/>
  <c r="Q221" i="31"/>
  <c r="Q224" i="31"/>
  <c r="Q222" i="31"/>
  <c r="Q219" i="31"/>
  <c r="Q217" i="31"/>
  <c r="S216" i="31"/>
  <c r="T216" i="31" s="1"/>
  <c r="Q229" i="31"/>
  <c r="Q226" i="31"/>
  <c r="R216" i="31"/>
  <c r="AA218" i="31"/>
  <c r="Q130" i="31"/>
  <c r="AA160" i="31"/>
  <c r="Q163" i="31"/>
  <c r="AA176" i="31"/>
  <c r="V185" i="31"/>
  <c r="X184" i="31"/>
  <c r="Y184" i="31" s="1"/>
  <c r="W184" i="31"/>
  <c r="S232" i="31"/>
  <c r="T232" i="31" s="1"/>
  <c r="R232" i="31"/>
  <c r="AA232" i="31"/>
  <c r="V286" i="31"/>
  <c r="X285" i="31"/>
  <c r="Y285" i="31" s="1"/>
  <c r="W285" i="31"/>
  <c r="AC194" i="31"/>
  <c r="AD194" i="31" s="1"/>
  <c r="AB194" i="31"/>
  <c r="R194" i="31"/>
  <c r="S220" i="31"/>
  <c r="T220" i="31" s="1"/>
  <c r="R220" i="31"/>
  <c r="AC250" i="31"/>
  <c r="AD250" i="31" s="1"/>
  <c r="AB250" i="31"/>
  <c r="S157" i="31"/>
  <c r="T157" i="31" s="1"/>
  <c r="Q158" i="31"/>
  <c r="Q161" i="31"/>
  <c r="R162" i="31"/>
  <c r="S194" i="31"/>
  <c r="T194" i="31" s="1"/>
  <c r="AB195" i="31"/>
  <c r="Q228" i="31"/>
  <c r="AA143" i="31"/>
  <c r="AA149" i="31"/>
  <c r="AC216" i="31"/>
  <c r="AD216" i="31" s="1"/>
  <c r="AB216" i="31"/>
  <c r="S256" i="31"/>
  <c r="T256" i="31" s="1"/>
  <c r="R256" i="31"/>
  <c r="S159" i="31"/>
  <c r="T159" i="31" s="1"/>
  <c r="S160" i="31"/>
  <c r="T160" i="31" s="1"/>
  <c r="X178" i="31"/>
  <c r="Y178" i="31" s="1"/>
  <c r="W178" i="31"/>
  <c r="Q198" i="31"/>
  <c r="V252" i="31"/>
  <c r="X251" i="31"/>
  <c r="Y251" i="31" s="1"/>
  <c r="W251" i="31"/>
  <c r="Q262" i="31"/>
  <c r="Q177" i="31"/>
  <c r="Q179" i="31"/>
  <c r="Q181" i="31"/>
  <c r="Q183" i="31"/>
  <c r="Q185" i="31"/>
  <c r="Q187" i="31"/>
  <c r="Q189" i="31"/>
  <c r="Q191" i="31"/>
  <c r="Q193" i="31"/>
  <c r="Q252" i="31"/>
  <c r="V280" i="31"/>
  <c r="X279" i="31"/>
  <c r="Y279" i="31" s="1"/>
  <c r="W279" i="31"/>
  <c r="Q196" i="31"/>
  <c r="AA265" i="31"/>
  <c r="S265" i="31"/>
  <c r="T265" i="31" s="1"/>
  <c r="R265" i="31"/>
  <c r="AA285" i="31"/>
  <c r="V298" i="31"/>
  <c r="W298" i="31" s="1"/>
  <c r="W297" i="31"/>
  <c r="AA211" i="31"/>
  <c r="Q264" i="31"/>
  <c r="Q261" i="31"/>
  <c r="Q259" i="31"/>
  <c r="Q257" i="31"/>
  <c r="Q255" i="31"/>
  <c r="Q253" i="31"/>
  <c r="Q251" i="31"/>
  <c r="Q263" i="31"/>
  <c r="S250" i="31"/>
  <c r="T250" i="31" s="1"/>
  <c r="R250" i="31"/>
  <c r="R283" i="31"/>
  <c r="S175" i="31"/>
  <c r="T175" i="31" s="1"/>
  <c r="AB231" i="31"/>
  <c r="Q254" i="31"/>
  <c r="AA298" i="31"/>
  <c r="S298" i="31"/>
  <c r="T298" i="31" s="1"/>
  <c r="R298" i="31"/>
  <c r="AA182" i="31"/>
  <c r="Q184" i="31"/>
  <c r="Q186" i="31"/>
  <c r="Q188" i="31"/>
  <c r="Q190" i="31"/>
  <c r="Q192" i="31"/>
  <c r="S248" i="31"/>
  <c r="T248" i="31" s="1"/>
  <c r="R248" i="31"/>
  <c r="Q260" i="31"/>
  <c r="R231" i="31"/>
  <c r="S266" i="31"/>
  <c r="T266" i="31" s="1"/>
  <c r="R266" i="31"/>
  <c r="AA266" i="31"/>
  <c r="S244" i="31"/>
  <c r="T244" i="31" s="1"/>
  <c r="R244" i="31"/>
  <c r="V246" i="31"/>
  <c r="X245" i="31"/>
  <c r="Y245" i="31" s="1"/>
  <c r="W245" i="31"/>
  <c r="Q278" i="31"/>
  <c r="Q280" i="31"/>
  <c r="Q282" i="31"/>
  <c r="AA284" i="31"/>
  <c r="Q286" i="31"/>
  <c r="Q288" i="31"/>
  <c r="Q290" i="31"/>
  <c r="Q292" i="31"/>
  <c r="Q294" i="31"/>
  <c r="Q296" i="31"/>
  <c r="Q299" i="31"/>
  <c r="AA245" i="31"/>
  <c r="Q297" i="31"/>
  <c r="AB243" i="31"/>
  <c r="Q300" i="31"/>
  <c r="AA277" i="31"/>
  <c r="Q279" i="31"/>
  <c r="Q281" i="31"/>
  <c r="Q289" i="31"/>
  <c r="Q291" i="31"/>
  <c r="Q293" i="31"/>
  <c r="Q295" i="31"/>
  <c r="R152" i="30"/>
  <c r="S152" i="30"/>
  <c r="T152" i="30" s="1"/>
  <c r="C61" i="30"/>
  <c r="B61" i="30"/>
  <c r="S148" i="30"/>
  <c r="T148" i="30" s="1"/>
  <c r="C60" i="30"/>
  <c r="V75" i="30"/>
  <c r="X74" i="30"/>
  <c r="Y74" i="30" s="1"/>
  <c r="R83" i="30"/>
  <c r="AA109" i="30"/>
  <c r="R109" i="30"/>
  <c r="V128" i="30"/>
  <c r="W127" i="30"/>
  <c r="R144" i="30"/>
  <c r="AC176" i="30"/>
  <c r="AD176" i="30" s="1"/>
  <c r="AB176" i="30"/>
  <c r="AA178" i="30"/>
  <c r="S178" i="30"/>
  <c r="T178" i="30" s="1"/>
  <c r="R178" i="30"/>
  <c r="Q228" i="30"/>
  <c r="Q222" i="30"/>
  <c r="Q221" i="30"/>
  <c r="Q219" i="30"/>
  <c r="Q217" i="30"/>
  <c r="Q227" i="30"/>
  <c r="S216" i="30"/>
  <c r="T216" i="30" s="1"/>
  <c r="Q230" i="30"/>
  <c r="Q226" i="30"/>
  <c r="Q225" i="30"/>
  <c r="R216" i="30"/>
  <c r="Q220" i="30"/>
  <c r="Q223" i="30"/>
  <c r="AA216" i="30"/>
  <c r="Q218" i="30"/>
  <c r="Q229" i="30"/>
  <c r="Q224" i="30"/>
  <c r="B63" i="30"/>
  <c r="C67" i="30"/>
  <c r="R75" i="30"/>
  <c r="R77" i="30"/>
  <c r="S164" i="30"/>
  <c r="T164" i="30" s="1"/>
  <c r="AA164" i="30"/>
  <c r="AC210" i="30"/>
  <c r="AD210" i="30" s="1"/>
  <c r="AB210" i="30"/>
  <c r="Q161" i="30"/>
  <c r="R148" i="30"/>
  <c r="Q162" i="30"/>
  <c r="Q158" i="30"/>
  <c r="Q154" i="30"/>
  <c r="Q150" i="30"/>
  <c r="AA148" i="30"/>
  <c r="Q159" i="30"/>
  <c r="Q155" i="30"/>
  <c r="Q151" i="30"/>
  <c r="Q157" i="30"/>
  <c r="Q153" i="30"/>
  <c r="Q149" i="30"/>
  <c r="B66" i="30"/>
  <c r="C64" i="30"/>
  <c r="C70" i="30"/>
  <c r="B70" i="30"/>
  <c r="AA75" i="30"/>
  <c r="W149" i="30"/>
  <c r="V150" i="30"/>
  <c r="Q160" i="30"/>
  <c r="R164" i="30"/>
  <c r="C73" i="30"/>
  <c r="B73" i="30"/>
  <c r="S94" i="30"/>
  <c r="T94" i="30" s="1"/>
  <c r="T100" i="30" s="1"/>
  <c r="R94" i="30"/>
  <c r="AC107" i="30"/>
  <c r="AD107" i="30" s="1"/>
  <c r="AB107" i="30"/>
  <c r="X149" i="30"/>
  <c r="Y149" i="30" s="1"/>
  <c r="C62" i="30"/>
  <c r="C68" i="30"/>
  <c r="AB93" i="30"/>
  <c r="AC93" i="30"/>
  <c r="AD93" i="30" s="1"/>
  <c r="V109" i="30"/>
  <c r="X108" i="30"/>
  <c r="Y108" i="30" s="1"/>
  <c r="AC142" i="30"/>
  <c r="AD142" i="30" s="1"/>
  <c r="Q156" i="30"/>
  <c r="R110" i="30"/>
  <c r="C65" i="30"/>
  <c r="B71" i="30"/>
  <c r="R100" i="30"/>
  <c r="AA94" i="30"/>
  <c r="AA143" i="30"/>
  <c r="C63" i="30"/>
  <c r="R93" i="30"/>
  <c r="R111" i="30"/>
  <c r="X142" i="30"/>
  <c r="Y142" i="30" s="1"/>
  <c r="W142" i="30"/>
  <c r="S145" i="30"/>
  <c r="T145" i="30" s="1"/>
  <c r="R145" i="30"/>
  <c r="B67" i="30"/>
  <c r="B72" i="30"/>
  <c r="AA92" i="30"/>
  <c r="Q129" i="30"/>
  <c r="Q112" i="30"/>
  <c r="Q130" i="30"/>
  <c r="Q113" i="30"/>
  <c r="Q196" i="30"/>
  <c r="Q193" i="30"/>
  <c r="Q191" i="30"/>
  <c r="Q189" i="30"/>
  <c r="Q187" i="30"/>
  <c r="Q185" i="30"/>
  <c r="Q183" i="30"/>
  <c r="Q194" i="30"/>
  <c r="Q192" i="30"/>
  <c r="Q190" i="30"/>
  <c r="Q188" i="30"/>
  <c r="Q186" i="30"/>
  <c r="Q184" i="30"/>
  <c r="Q195" i="30"/>
  <c r="R182" i="30"/>
  <c r="V212" i="30"/>
  <c r="X211" i="30"/>
  <c r="Y211" i="30" s="1"/>
  <c r="W211" i="30"/>
  <c r="B62" i="30"/>
  <c r="AC141" i="30"/>
  <c r="AD141" i="30" s="1"/>
  <c r="AB141" i="30"/>
  <c r="S143" i="30"/>
  <c r="T143" i="30" s="1"/>
  <c r="R143" i="30"/>
  <c r="S147" i="30"/>
  <c r="T147" i="30" s="1"/>
  <c r="R147" i="30"/>
  <c r="X148" i="30"/>
  <c r="Y148" i="30" s="1"/>
  <c r="W148" i="30"/>
  <c r="V180" i="30"/>
  <c r="X179" i="30"/>
  <c r="Y179" i="30" s="1"/>
  <c r="B65" i="30"/>
  <c r="AA74" i="30"/>
  <c r="AB95" i="30"/>
  <c r="S107" i="30"/>
  <c r="T107" i="30" s="1"/>
  <c r="R117" i="30"/>
  <c r="R121" i="30"/>
  <c r="R125" i="30"/>
  <c r="V143" i="30"/>
  <c r="W179" i="30"/>
  <c r="S210" i="30"/>
  <c r="T210" i="30" s="1"/>
  <c r="R210" i="30"/>
  <c r="S212" i="30"/>
  <c r="T212" i="30" s="1"/>
  <c r="R212" i="30"/>
  <c r="B60" i="30"/>
  <c r="B68" i="30"/>
  <c r="Q108" i="30"/>
  <c r="S142" i="30"/>
  <c r="T142" i="30" s="1"/>
  <c r="S146" i="30"/>
  <c r="T146" i="30" s="1"/>
  <c r="AA182" i="30"/>
  <c r="S252" i="30"/>
  <c r="T252" i="30" s="1"/>
  <c r="R252" i="30"/>
  <c r="AA127" i="30"/>
  <c r="R127" i="30"/>
  <c r="S214" i="30"/>
  <c r="T214" i="30" s="1"/>
  <c r="R214" i="30"/>
  <c r="AC163" i="30"/>
  <c r="AD163" i="30" s="1"/>
  <c r="X178" i="30"/>
  <c r="Y178" i="30" s="1"/>
  <c r="W178" i="30"/>
  <c r="AB250" i="30"/>
  <c r="S260" i="30"/>
  <c r="T260" i="30" s="1"/>
  <c r="R260" i="30"/>
  <c r="V162" i="30"/>
  <c r="W162" i="30" s="1"/>
  <c r="Q116" i="30"/>
  <c r="Q118" i="30"/>
  <c r="Q120" i="30"/>
  <c r="Q122" i="30"/>
  <c r="Q124" i="30"/>
  <c r="Q126" i="30"/>
  <c r="R141" i="30"/>
  <c r="S141" i="30"/>
  <c r="T141" i="30" s="1"/>
  <c r="X184" i="30"/>
  <c r="Y184" i="30" s="1"/>
  <c r="W184" i="30"/>
  <c r="V185" i="30"/>
  <c r="V218" i="30"/>
  <c r="X217" i="30"/>
  <c r="Y217" i="30" s="1"/>
  <c r="W217" i="30"/>
  <c r="Q197" i="30"/>
  <c r="Q232" i="30"/>
  <c r="AA262" i="30"/>
  <c r="S262" i="30"/>
  <c r="T262" i="30" s="1"/>
  <c r="W280" i="30"/>
  <c r="V281" i="30"/>
  <c r="W286" i="30"/>
  <c r="V287" i="30"/>
  <c r="Q198" i="30"/>
  <c r="Q264" i="30"/>
  <c r="Q261" i="30"/>
  <c r="Q259" i="30"/>
  <c r="Q257" i="30"/>
  <c r="Q255" i="30"/>
  <c r="Q253" i="30"/>
  <c r="Q251" i="30"/>
  <c r="Q263" i="30"/>
  <c r="S250" i="30"/>
  <c r="T250" i="30" s="1"/>
  <c r="R283" i="30"/>
  <c r="AA177" i="30"/>
  <c r="AA179" i="30"/>
  <c r="X280" i="30"/>
  <c r="Y280" i="30" s="1"/>
  <c r="X286" i="30"/>
  <c r="Y286" i="30" s="1"/>
  <c r="AC298" i="30"/>
  <c r="AD298" i="30" s="1"/>
  <c r="AB175" i="30"/>
  <c r="W176" i="30"/>
  <c r="R177" i="30"/>
  <c r="R179" i="30"/>
  <c r="R181" i="30"/>
  <c r="W182" i="30"/>
  <c r="S249" i="30"/>
  <c r="T249" i="30" s="1"/>
  <c r="R249" i="30"/>
  <c r="V252" i="30"/>
  <c r="X251" i="30"/>
  <c r="Y251" i="30" s="1"/>
  <c r="R258" i="30"/>
  <c r="AA265" i="30"/>
  <c r="S265" i="30"/>
  <c r="T265" i="30" s="1"/>
  <c r="AA209" i="30"/>
  <c r="Q211" i="30"/>
  <c r="Q213" i="30"/>
  <c r="Q215" i="30"/>
  <c r="AC231" i="30"/>
  <c r="AD231" i="30" s="1"/>
  <c r="R244" i="30"/>
  <c r="W251" i="30"/>
  <c r="Q256" i="30"/>
  <c r="R265" i="30"/>
  <c r="V246" i="30"/>
  <c r="X245" i="30"/>
  <c r="Y245" i="30" s="1"/>
  <c r="AA266" i="30"/>
  <c r="Q278" i="30"/>
  <c r="Q280" i="30"/>
  <c r="Q282" i="30"/>
  <c r="AA284" i="30"/>
  <c r="Q286" i="30"/>
  <c r="Q288" i="30"/>
  <c r="Q290" i="30"/>
  <c r="Q292" i="30"/>
  <c r="Q294" i="30"/>
  <c r="Q296" i="30"/>
  <c r="Q299" i="30"/>
  <c r="AA243" i="30"/>
  <c r="Q245" i="30"/>
  <c r="Q247" i="30"/>
  <c r="R266" i="30"/>
  <c r="X279" i="30"/>
  <c r="Y279" i="30" s="1"/>
  <c r="S284" i="30"/>
  <c r="T284" i="30" s="1"/>
  <c r="X285" i="30"/>
  <c r="Y285" i="30" s="1"/>
  <c r="Q297" i="30"/>
  <c r="Q300" i="30"/>
  <c r="AA277" i="30"/>
  <c r="Q279" i="30"/>
  <c r="Q281" i="30"/>
  <c r="Q285" i="30"/>
  <c r="Q287" i="30"/>
  <c r="Q289" i="30"/>
  <c r="Q291" i="30"/>
  <c r="Q293" i="30"/>
  <c r="Q295" i="30"/>
  <c r="C69" i="29"/>
  <c r="V110" i="29"/>
  <c r="X109" i="29"/>
  <c r="Y109" i="29" s="1"/>
  <c r="W109" i="29"/>
  <c r="AA128" i="29"/>
  <c r="S128" i="29"/>
  <c r="T128" i="29" s="1"/>
  <c r="R128" i="29"/>
  <c r="C66" i="29"/>
  <c r="X76" i="29"/>
  <c r="Y76" i="29" s="1"/>
  <c r="W76" i="29"/>
  <c r="V77" i="29"/>
  <c r="C61" i="29"/>
  <c r="B67" i="29"/>
  <c r="T100" i="29"/>
  <c r="B70" i="29"/>
  <c r="Q130" i="29"/>
  <c r="Q129" i="29"/>
  <c r="Q111" i="29"/>
  <c r="Q109" i="29"/>
  <c r="AA107" i="29"/>
  <c r="Q113" i="29"/>
  <c r="Q112" i="29"/>
  <c r="Q110" i="29"/>
  <c r="Q108" i="29"/>
  <c r="S107" i="29"/>
  <c r="T107" i="29" s="1"/>
  <c r="R107" i="29"/>
  <c r="AC95" i="29"/>
  <c r="AD95" i="29" s="1"/>
  <c r="AB95" i="29"/>
  <c r="C62" i="29"/>
  <c r="C68" i="29"/>
  <c r="AC75" i="29"/>
  <c r="AD75" i="29" s="1"/>
  <c r="AB75" i="29"/>
  <c r="R11" i="29"/>
  <c r="R28" i="29" s="1"/>
  <c r="Q11" i="29"/>
  <c r="Q28" i="29" s="1"/>
  <c r="P11" i="29"/>
  <c r="P28" i="29" s="1"/>
  <c r="O11" i="29"/>
  <c r="O28" i="29" s="1"/>
  <c r="N11" i="29"/>
  <c r="N28" i="29" s="1"/>
  <c r="C65" i="29" s="1"/>
  <c r="M11" i="29"/>
  <c r="M28" i="29" s="1"/>
  <c r="B65" i="29" s="1"/>
  <c r="S17" i="29"/>
  <c r="S34" i="29" s="1"/>
  <c r="R17" i="29"/>
  <c r="R34" i="29" s="1"/>
  <c r="Q17" i="29"/>
  <c r="Q34" i="29" s="1"/>
  <c r="P17" i="29"/>
  <c r="P34" i="29" s="1"/>
  <c r="O17" i="29"/>
  <c r="O34" i="29" s="1"/>
  <c r="N17" i="29"/>
  <c r="N34" i="29" s="1"/>
  <c r="C71" i="29" s="1"/>
  <c r="M17" i="29"/>
  <c r="M34" i="29" s="1"/>
  <c r="B71" i="29" s="1"/>
  <c r="N7" i="29"/>
  <c r="N24" i="29" s="1"/>
  <c r="R13" i="29"/>
  <c r="R30" i="29" s="1"/>
  <c r="R19" i="29"/>
  <c r="R36" i="29" s="1"/>
  <c r="AA74" i="29"/>
  <c r="AA76" i="29"/>
  <c r="X108" i="29"/>
  <c r="Y108" i="29" s="1"/>
  <c r="R114" i="29"/>
  <c r="Q126" i="29"/>
  <c r="Q124" i="29"/>
  <c r="Q122" i="29"/>
  <c r="Q115" i="29"/>
  <c r="S146" i="29"/>
  <c r="T146" i="29" s="1"/>
  <c r="R146" i="29"/>
  <c r="S143" i="29"/>
  <c r="T143" i="29" s="1"/>
  <c r="R143" i="29"/>
  <c r="B68" i="29"/>
  <c r="B73" i="29"/>
  <c r="AA93" i="29"/>
  <c r="V149" i="29"/>
  <c r="X148" i="29"/>
  <c r="Y148" i="29" s="1"/>
  <c r="W148" i="29"/>
  <c r="S151" i="29"/>
  <c r="T151" i="29" s="1"/>
  <c r="R151" i="29"/>
  <c r="S175" i="29"/>
  <c r="T175" i="29" s="1"/>
  <c r="R175" i="29"/>
  <c r="Q198" i="29"/>
  <c r="Q177" i="29"/>
  <c r="Q176" i="29"/>
  <c r="Q197" i="29"/>
  <c r="Q179" i="29"/>
  <c r="Q178" i="29"/>
  <c r="Q181" i="29"/>
  <c r="Q180" i="29"/>
  <c r="AA175" i="29"/>
  <c r="S189" i="29"/>
  <c r="T189" i="29" s="1"/>
  <c r="R189" i="29"/>
  <c r="S153" i="29"/>
  <c r="T153" i="29" s="1"/>
  <c r="R153" i="29"/>
  <c r="X178" i="29"/>
  <c r="Y178" i="29" s="1"/>
  <c r="V179" i="29"/>
  <c r="W178" i="29"/>
  <c r="B63" i="29"/>
  <c r="C73" i="29"/>
  <c r="AA73" i="29"/>
  <c r="X75" i="29"/>
  <c r="Y75" i="29" s="1"/>
  <c r="AA96" i="29"/>
  <c r="Q116" i="29"/>
  <c r="Q117" i="29"/>
  <c r="Q127" i="29"/>
  <c r="AA143" i="29"/>
  <c r="Q195" i="29"/>
  <c r="S182" i="29"/>
  <c r="T182" i="29" s="1"/>
  <c r="Q196" i="29"/>
  <c r="Q187" i="29"/>
  <c r="Q194" i="29"/>
  <c r="Q185" i="29"/>
  <c r="Q192" i="29"/>
  <c r="Q183" i="29"/>
  <c r="Q190" i="29"/>
  <c r="Q188" i="29"/>
  <c r="AA182" i="29"/>
  <c r="Q193" i="29"/>
  <c r="Q186" i="29"/>
  <c r="Q191" i="29"/>
  <c r="Q184" i="29"/>
  <c r="R182" i="29"/>
  <c r="S149" i="29"/>
  <c r="T149" i="29" s="1"/>
  <c r="R149" i="29"/>
  <c r="R7" i="29"/>
  <c r="R24" i="29" s="1"/>
  <c r="N13" i="29"/>
  <c r="N30" i="29" s="1"/>
  <c r="C67" i="29" s="1"/>
  <c r="B61" i="29"/>
  <c r="B74" i="29" s="1"/>
  <c r="B69" i="29"/>
  <c r="AA94" i="29"/>
  <c r="R96" i="29"/>
  <c r="R100" i="29" s="1"/>
  <c r="Q118" i="29"/>
  <c r="Q119" i="29"/>
  <c r="Q125" i="29"/>
  <c r="AC141" i="29"/>
  <c r="AD141" i="29" s="1"/>
  <c r="AB141" i="29"/>
  <c r="S147" i="29"/>
  <c r="T147" i="29" s="1"/>
  <c r="R147" i="29"/>
  <c r="B64" i="29"/>
  <c r="AA149" i="29"/>
  <c r="S155" i="29"/>
  <c r="T155" i="29" s="1"/>
  <c r="R155" i="29"/>
  <c r="V143" i="29"/>
  <c r="X142" i="29"/>
  <c r="Y142" i="29" s="1"/>
  <c r="W142" i="29"/>
  <c r="S145" i="29"/>
  <c r="T145" i="29" s="1"/>
  <c r="R145" i="29"/>
  <c r="R159" i="29"/>
  <c r="S159" i="29"/>
  <c r="T159" i="29" s="1"/>
  <c r="X177" i="29"/>
  <c r="Y177" i="29" s="1"/>
  <c r="W177" i="29"/>
  <c r="Q160" i="29"/>
  <c r="Q161" i="29"/>
  <c r="S232" i="29"/>
  <c r="T232" i="29" s="1"/>
  <c r="R232" i="29"/>
  <c r="AA232" i="29"/>
  <c r="R141" i="29"/>
  <c r="R162" i="29"/>
  <c r="Q163" i="29"/>
  <c r="Q164" i="29"/>
  <c r="W176" i="29"/>
  <c r="X182" i="29"/>
  <c r="Y182" i="29" s="1"/>
  <c r="W182" i="29"/>
  <c r="S141" i="29"/>
  <c r="T141" i="29" s="1"/>
  <c r="V184" i="29"/>
  <c r="Q142" i="29"/>
  <c r="Q144" i="29"/>
  <c r="AA148" i="29"/>
  <c r="Q150" i="29"/>
  <c r="Q152" i="29"/>
  <c r="Q154" i="29"/>
  <c r="Q156" i="29"/>
  <c r="R148" i="29"/>
  <c r="W161" i="29"/>
  <c r="V213" i="29"/>
  <c r="W212" i="29"/>
  <c r="AC212" i="29"/>
  <c r="AD212" i="29" s="1"/>
  <c r="S148" i="29"/>
  <c r="T148" i="29" s="1"/>
  <c r="Q157" i="29"/>
  <c r="R228" i="29"/>
  <c r="AA228" i="29"/>
  <c r="S228" i="29"/>
  <c r="T228" i="29" s="1"/>
  <c r="V219" i="29"/>
  <c r="W218" i="29"/>
  <c r="R210" i="29"/>
  <c r="W211" i="29"/>
  <c r="R212" i="29"/>
  <c r="R214" i="29"/>
  <c r="R216" i="29"/>
  <c r="W217" i="29"/>
  <c r="Q223" i="29"/>
  <c r="Q229" i="29"/>
  <c r="X246" i="29"/>
  <c r="Y246" i="29" s="1"/>
  <c r="W246" i="29"/>
  <c r="V247" i="29"/>
  <c r="X252" i="29"/>
  <c r="Y252" i="29" s="1"/>
  <c r="W252" i="29"/>
  <c r="V253" i="29"/>
  <c r="AA298" i="29"/>
  <c r="R298" i="29"/>
  <c r="AA211" i="29"/>
  <c r="AA213" i="29"/>
  <c r="Q217" i="29"/>
  <c r="Q219" i="29"/>
  <c r="Q221" i="29"/>
  <c r="R231" i="29"/>
  <c r="AA231" i="29"/>
  <c r="S264" i="29"/>
  <c r="T264" i="29" s="1"/>
  <c r="R264" i="29"/>
  <c r="AA264" i="29"/>
  <c r="R283" i="29"/>
  <c r="S283" i="29"/>
  <c r="T283" i="29" s="1"/>
  <c r="W280" i="29"/>
  <c r="V281" i="29"/>
  <c r="X280" i="29"/>
  <c r="Y280" i="29" s="1"/>
  <c r="Q230" i="29"/>
  <c r="Q227" i="29"/>
  <c r="AA216" i="29"/>
  <c r="Q218" i="29"/>
  <c r="Q220" i="29"/>
  <c r="Q222" i="29"/>
  <c r="S225" i="29"/>
  <c r="T225" i="29" s="1"/>
  <c r="S226" i="29"/>
  <c r="T226" i="29" s="1"/>
  <c r="W286" i="29"/>
  <c r="V287" i="29"/>
  <c r="X286" i="29"/>
  <c r="Y286" i="29" s="1"/>
  <c r="AA244" i="29"/>
  <c r="AA246" i="29"/>
  <c r="AA250" i="29"/>
  <c r="Q252" i="29"/>
  <c r="Q254" i="29"/>
  <c r="Q256" i="29"/>
  <c r="Q258" i="29"/>
  <c r="Q260" i="29"/>
  <c r="Q262" i="29"/>
  <c r="Q265" i="29"/>
  <c r="X245" i="29"/>
  <c r="Y245" i="29" s="1"/>
  <c r="S250" i="29"/>
  <c r="T250" i="29" s="1"/>
  <c r="X251" i="29"/>
  <c r="Y251" i="29" s="1"/>
  <c r="Q263" i="29"/>
  <c r="AA278" i="29"/>
  <c r="AA280" i="29"/>
  <c r="AA284" i="29"/>
  <c r="Q286" i="29"/>
  <c r="Q288" i="29"/>
  <c r="Q290" i="29"/>
  <c r="Q292" i="29"/>
  <c r="Q294" i="29"/>
  <c r="Q296" i="29"/>
  <c r="Q299" i="29"/>
  <c r="Q266" i="29"/>
  <c r="R278" i="29"/>
  <c r="W279" i="29"/>
  <c r="R280" i="29"/>
  <c r="R282" i="29"/>
  <c r="R284" i="29"/>
  <c r="W285" i="29"/>
  <c r="AA243" i="29"/>
  <c r="Q245" i="29"/>
  <c r="Q247" i="29"/>
  <c r="Q249" i="29"/>
  <c r="Q251" i="29"/>
  <c r="Q253" i="29"/>
  <c r="Q255" i="29"/>
  <c r="Q257" i="29"/>
  <c r="Q259" i="29"/>
  <c r="Q261" i="29"/>
  <c r="X279" i="29"/>
  <c r="Y279" i="29" s="1"/>
  <c r="S284" i="29"/>
  <c r="T284" i="29" s="1"/>
  <c r="X285" i="29"/>
  <c r="Y285" i="29" s="1"/>
  <c r="Q297" i="29"/>
  <c r="Q300" i="29"/>
  <c r="AA279" i="29"/>
  <c r="Q285" i="29"/>
  <c r="Q287" i="29"/>
  <c r="Q289" i="29"/>
  <c r="Q291" i="29"/>
  <c r="Q293" i="29"/>
  <c r="Q295" i="29"/>
  <c r="B64" i="28"/>
  <c r="C70" i="28"/>
  <c r="R161" i="28"/>
  <c r="S161" i="28"/>
  <c r="T161" i="28" s="1"/>
  <c r="AA161" i="28"/>
  <c r="C65" i="28"/>
  <c r="C71" i="28"/>
  <c r="C60" i="28"/>
  <c r="C69" i="28"/>
  <c r="C61" i="28"/>
  <c r="C67" i="28"/>
  <c r="M8" i="28"/>
  <c r="M25" i="28" s="1"/>
  <c r="C62" i="28" s="1"/>
  <c r="P14" i="28"/>
  <c r="P31" i="28" s="1"/>
  <c r="R83" i="28"/>
  <c r="S91" i="28"/>
  <c r="T91" i="28" s="1"/>
  <c r="AC92" i="28"/>
  <c r="AD92" i="28" s="1"/>
  <c r="AB92" i="28"/>
  <c r="S108" i="28"/>
  <c r="T108" i="28" s="1"/>
  <c r="S117" i="28"/>
  <c r="T117" i="28" s="1"/>
  <c r="R117" i="28"/>
  <c r="Q151" i="28"/>
  <c r="N8" i="28"/>
  <c r="N25" i="28" s="1"/>
  <c r="Q14" i="28"/>
  <c r="Q31" i="28" s="1"/>
  <c r="B65" i="28"/>
  <c r="B70" i="28"/>
  <c r="AA74" i="28"/>
  <c r="V75" i="28"/>
  <c r="S83" i="28"/>
  <c r="T83" i="28" s="1"/>
  <c r="R93" i="28"/>
  <c r="AA93" i="28"/>
  <c r="R130" i="28"/>
  <c r="AA130" i="28"/>
  <c r="X108" i="28"/>
  <c r="Y108" i="28" s="1"/>
  <c r="W108" i="28"/>
  <c r="S119" i="28"/>
  <c r="T119" i="28" s="1"/>
  <c r="R119" i="28"/>
  <c r="S126" i="28"/>
  <c r="T126" i="28" s="1"/>
  <c r="R126" i="28"/>
  <c r="S130" i="28"/>
  <c r="T130" i="28" s="1"/>
  <c r="R178" i="28"/>
  <c r="S178" i="28"/>
  <c r="T178" i="28" s="1"/>
  <c r="S115" i="28"/>
  <c r="T115" i="28" s="1"/>
  <c r="R115" i="28"/>
  <c r="O8" i="28"/>
  <c r="O25" i="28" s="1"/>
  <c r="R14" i="28"/>
  <c r="R31" i="28" s="1"/>
  <c r="B60" i="28"/>
  <c r="B73" i="28"/>
  <c r="R78" i="28"/>
  <c r="S84" i="28"/>
  <c r="T84" i="28" s="1"/>
  <c r="S93" i="28"/>
  <c r="T93" i="28" s="1"/>
  <c r="AA108" i="28"/>
  <c r="S112" i="28"/>
  <c r="T112" i="28" s="1"/>
  <c r="Q125" i="28"/>
  <c r="Q123" i="28"/>
  <c r="Q121" i="28"/>
  <c r="R114" i="28"/>
  <c r="Q120" i="28"/>
  <c r="Q128" i="28"/>
  <c r="Q127" i="28"/>
  <c r="Q124" i="28"/>
  <c r="V128" i="28"/>
  <c r="W128" i="28" s="1"/>
  <c r="P8" i="28"/>
  <c r="P25" i="28" s="1"/>
  <c r="S14" i="28"/>
  <c r="S31" i="28" s="1"/>
  <c r="B63" i="28"/>
  <c r="C68" i="28"/>
  <c r="V94" i="28"/>
  <c r="W93" i="28"/>
  <c r="R122" i="28"/>
  <c r="Q152" i="28"/>
  <c r="Q155" i="28"/>
  <c r="Q162" i="28"/>
  <c r="Q160" i="28"/>
  <c r="Q157" i="28"/>
  <c r="S148" i="28"/>
  <c r="T148" i="28" s="1"/>
  <c r="Q154" i="28"/>
  <c r="Q153" i="28"/>
  <c r="AA148" i="28"/>
  <c r="Q158" i="28"/>
  <c r="R148" i="28"/>
  <c r="Q150" i="28"/>
  <c r="Q149" i="28"/>
  <c r="Q8" i="28"/>
  <c r="Q25" i="28" s="1"/>
  <c r="B66" i="28"/>
  <c r="B71" i="28"/>
  <c r="R81" i="28"/>
  <c r="R100" i="28" s="1"/>
  <c r="S87" i="28"/>
  <c r="T87" i="28" s="1"/>
  <c r="T100" i="28" s="1"/>
  <c r="AC96" i="28"/>
  <c r="AD96" i="28" s="1"/>
  <c r="S109" i="28"/>
  <c r="T109" i="28" s="1"/>
  <c r="R109" i="28"/>
  <c r="S116" i="28"/>
  <c r="T116" i="28" s="1"/>
  <c r="Q118" i="28"/>
  <c r="S122" i="28"/>
  <c r="T122" i="28" s="1"/>
  <c r="AA126" i="28"/>
  <c r="AC142" i="28"/>
  <c r="AD142" i="28" s="1"/>
  <c r="AB142" i="28"/>
  <c r="R147" i="28"/>
  <c r="S147" i="28"/>
  <c r="T147" i="28" s="1"/>
  <c r="W161" i="28"/>
  <c r="V162" i="28"/>
  <c r="W162" i="28" s="1"/>
  <c r="R176" i="28"/>
  <c r="S176" i="28"/>
  <c r="T176" i="28" s="1"/>
  <c r="AA176" i="28"/>
  <c r="R187" i="28"/>
  <c r="S187" i="28"/>
  <c r="T187" i="28" s="1"/>
  <c r="AC197" i="28"/>
  <c r="AD197" i="28" s="1"/>
  <c r="AB197" i="28"/>
  <c r="R283" i="28"/>
  <c r="S283" i="28"/>
  <c r="T283" i="28" s="1"/>
  <c r="R8" i="28"/>
  <c r="R25" i="28" s="1"/>
  <c r="M14" i="28"/>
  <c r="M31" i="28" s="1"/>
  <c r="B68" i="28" s="1"/>
  <c r="B61" i="28"/>
  <c r="B69" i="28"/>
  <c r="V109" i="28"/>
  <c r="S111" i="28"/>
  <c r="T111" i="28" s="1"/>
  <c r="R111" i="28"/>
  <c r="AC163" i="28"/>
  <c r="AD163" i="28" s="1"/>
  <c r="AB163" i="28"/>
  <c r="W176" i="28"/>
  <c r="V177" i="28"/>
  <c r="X176" i="28"/>
  <c r="Y176" i="28" s="1"/>
  <c r="AB141" i="28"/>
  <c r="AC141" i="28"/>
  <c r="AD141" i="28" s="1"/>
  <c r="R86" i="28"/>
  <c r="S89" i="28"/>
  <c r="T89" i="28" s="1"/>
  <c r="AC107" i="28"/>
  <c r="AD107" i="28" s="1"/>
  <c r="AB107" i="28"/>
  <c r="S113" i="28"/>
  <c r="T113" i="28" s="1"/>
  <c r="R113" i="28"/>
  <c r="Q156" i="28"/>
  <c r="Q159" i="28"/>
  <c r="AA217" i="28"/>
  <c r="AA95" i="28"/>
  <c r="Q129" i="28"/>
  <c r="R185" i="28"/>
  <c r="S185" i="28"/>
  <c r="T185" i="28" s="1"/>
  <c r="S145" i="28"/>
  <c r="T145" i="28" s="1"/>
  <c r="R146" i="28"/>
  <c r="V149" i="28"/>
  <c r="R179" i="28"/>
  <c r="S179" i="28"/>
  <c r="T179" i="28" s="1"/>
  <c r="X210" i="28"/>
  <c r="Y210" i="28" s="1"/>
  <c r="W210" i="28"/>
  <c r="S107" i="28"/>
  <c r="T107" i="28" s="1"/>
  <c r="S143" i="28"/>
  <c r="T143" i="28" s="1"/>
  <c r="R144" i="28"/>
  <c r="X148" i="28"/>
  <c r="Y148" i="28" s="1"/>
  <c r="V211" i="28"/>
  <c r="W280" i="28"/>
  <c r="V281" i="28"/>
  <c r="X280" i="28"/>
  <c r="Y280" i="28" s="1"/>
  <c r="V143" i="28"/>
  <c r="S209" i="28"/>
  <c r="T209" i="28" s="1"/>
  <c r="R209" i="28"/>
  <c r="Q232" i="28"/>
  <c r="Q211" i="28"/>
  <c r="Q210" i="28"/>
  <c r="Q213" i="28"/>
  <c r="Q212" i="28"/>
  <c r="AA209" i="28"/>
  <c r="Q214" i="28"/>
  <c r="Q231" i="28"/>
  <c r="Q215" i="28"/>
  <c r="X216" i="28"/>
  <c r="Y216" i="28" s="1"/>
  <c r="W216" i="28"/>
  <c r="S219" i="28"/>
  <c r="T219" i="28" s="1"/>
  <c r="R219" i="28"/>
  <c r="X252" i="28"/>
  <c r="Y252" i="28" s="1"/>
  <c r="W252" i="28"/>
  <c r="V253" i="28"/>
  <c r="AA195" i="28"/>
  <c r="AA216" i="28"/>
  <c r="R164" i="28"/>
  <c r="AC175" i="28"/>
  <c r="AD175" i="28" s="1"/>
  <c r="R195" i="28"/>
  <c r="R218" i="28"/>
  <c r="R222" i="28"/>
  <c r="V183" i="28"/>
  <c r="W182" i="28"/>
  <c r="S195" i="28"/>
  <c r="T195" i="28" s="1"/>
  <c r="S218" i="28"/>
  <c r="T218" i="28" s="1"/>
  <c r="S222" i="28"/>
  <c r="T222" i="28" s="1"/>
  <c r="R226" i="28"/>
  <c r="S226" i="28"/>
  <c r="T226" i="28" s="1"/>
  <c r="S217" i="28"/>
  <c r="T217" i="28" s="1"/>
  <c r="R217" i="28"/>
  <c r="S221" i="28"/>
  <c r="T221" i="28" s="1"/>
  <c r="R221" i="28"/>
  <c r="AA183" i="28"/>
  <c r="S191" i="28"/>
  <c r="T191" i="28" s="1"/>
  <c r="W195" i="28"/>
  <c r="AA198" i="28"/>
  <c r="Q230" i="28"/>
  <c r="Q227" i="28"/>
  <c r="Q225" i="28"/>
  <c r="Q228" i="28"/>
  <c r="Q224" i="28"/>
  <c r="Q229" i="28"/>
  <c r="Q223" i="28"/>
  <c r="V217" i="28"/>
  <c r="Q220" i="28"/>
  <c r="X246" i="28"/>
  <c r="Y246" i="28" s="1"/>
  <c r="W246" i="28"/>
  <c r="V247" i="28"/>
  <c r="Q196" i="28"/>
  <c r="S264" i="28"/>
  <c r="T264" i="28" s="1"/>
  <c r="R264" i="28"/>
  <c r="AA264" i="28"/>
  <c r="S249" i="28"/>
  <c r="T249" i="28" s="1"/>
  <c r="R249" i="28"/>
  <c r="AA182" i="28"/>
  <c r="Q184" i="28"/>
  <c r="Q186" i="28"/>
  <c r="Q188" i="28"/>
  <c r="Q190" i="28"/>
  <c r="Q192" i="28"/>
  <c r="Q194" i="28"/>
  <c r="AA298" i="28"/>
  <c r="R298" i="28"/>
  <c r="AA244" i="28"/>
  <c r="AA246" i="28"/>
  <c r="AA250" i="28"/>
  <c r="Q252" i="28"/>
  <c r="Q254" i="28"/>
  <c r="Q256" i="28"/>
  <c r="Q258" i="28"/>
  <c r="Q260" i="28"/>
  <c r="Q262" i="28"/>
  <c r="Q265" i="28"/>
  <c r="X245" i="28"/>
  <c r="Y245" i="28" s="1"/>
  <c r="S250" i="28"/>
  <c r="T250" i="28" s="1"/>
  <c r="X251" i="28"/>
  <c r="Y251" i="28" s="1"/>
  <c r="Q263" i="28"/>
  <c r="AA278" i="28"/>
  <c r="AA280" i="28"/>
  <c r="AA284" i="28"/>
  <c r="V285" i="28"/>
  <c r="Q286" i="28"/>
  <c r="Q288" i="28"/>
  <c r="Q290" i="28"/>
  <c r="Q292" i="28"/>
  <c r="Q294" i="28"/>
  <c r="Q296" i="28"/>
  <c r="Q299" i="28"/>
  <c r="Q266" i="28"/>
  <c r="R278" i="28"/>
  <c r="W279" i="28"/>
  <c r="R280" i="28"/>
  <c r="R282" i="28"/>
  <c r="R284" i="28"/>
  <c r="AA243" i="28"/>
  <c r="Q245" i="28"/>
  <c r="Q247" i="28"/>
  <c r="Q251" i="28"/>
  <c r="Q253" i="28"/>
  <c r="Q255" i="28"/>
  <c r="Q257" i="28"/>
  <c r="Q259" i="28"/>
  <c r="Q261" i="28"/>
  <c r="X279" i="28"/>
  <c r="Y279" i="28" s="1"/>
  <c r="S284" i="28"/>
  <c r="T284" i="28" s="1"/>
  <c r="Q297" i="28"/>
  <c r="W229" i="28"/>
  <c r="Q300" i="28"/>
  <c r="AA279" i="28"/>
  <c r="Q281" i="28"/>
  <c r="Q285" i="28"/>
  <c r="Q287" i="28"/>
  <c r="Q289" i="28"/>
  <c r="Q291" i="28"/>
  <c r="Q293" i="28"/>
  <c r="Q295" i="28"/>
  <c r="C60" i="27"/>
  <c r="B60" i="27"/>
  <c r="R9" i="27"/>
  <c r="R26" i="27" s="1"/>
  <c r="M9" i="27"/>
  <c r="M26" i="27" s="1"/>
  <c r="B63" i="27" s="1"/>
  <c r="S85" i="27"/>
  <c r="T85" i="27" s="1"/>
  <c r="R85" i="27"/>
  <c r="B66" i="27"/>
  <c r="C72" i="27"/>
  <c r="AA74" i="27"/>
  <c r="S91" i="27"/>
  <c r="T91" i="27" s="1"/>
  <c r="R91" i="27"/>
  <c r="AB93" i="27"/>
  <c r="AC93" i="27"/>
  <c r="AD93" i="27" s="1"/>
  <c r="O9" i="27"/>
  <c r="O26" i="27" s="1"/>
  <c r="P9" i="27"/>
  <c r="P26" i="27" s="1"/>
  <c r="C61" i="27"/>
  <c r="C67" i="27"/>
  <c r="S79" i="27"/>
  <c r="T79" i="27" s="1"/>
  <c r="R79" i="27"/>
  <c r="S83" i="27"/>
  <c r="T83" i="27" s="1"/>
  <c r="R83" i="27"/>
  <c r="V111" i="27"/>
  <c r="X110" i="27"/>
  <c r="Y110" i="27" s="1"/>
  <c r="W110" i="27"/>
  <c r="C64" i="27"/>
  <c r="B64" i="27"/>
  <c r="C70" i="27"/>
  <c r="B70" i="27"/>
  <c r="S77" i="27"/>
  <c r="T77" i="27" s="1"/>
  <c r="R77" i="27"/>
  <c r="S89" i="27"/>
  <c r="T89" i="27" s="1"/>
  <c r="R89" i="27"/>
  <c r="V75" i="27"/>
  <c r="X74" i="27"/>
  <c r="Y74" i="27" s="1"/>
  <c r="W74" i="27"/>
  <c r="AC94" i="27"/>
  <c r="AD94" i="27" s="1"/>
  <c r="AB94" i="27"/>
  <c r="C63" i="27"/>
  <c r="S9" i="27"/>
  <c r="S26" i="27" s="1"/>
  <c r="C62" i="27"/>
  <c r="S75" i="27"/>
  <c r="T75" i="27" s="1"/>
  <c r="T100" i="27" s="1"/>
  <c r="R75" i="27"/>
  <c r="S81" i="27"/>
  <c r="T81" i="27" s="1"/>
  <c r="R81" i="27"/>
  <c r="S87" i="27"/>
  <c r="T87" i="27" s="1"/>
  <c r="R87" i="27"/>
  <c r="R100" i="27" s="1"/>
  <c r="C65" i="27"/>
  <c r="B71" i="27"/>
  <c r="AC110" i="27"/>
  <c r="AD110" i="27" s="1"/>
  <c r="S115" i="27"/>
  <c r="T115" i="27" s="1"/>
  <c r="R115" i="27"/>
  <c r="R93" i="27"/>
  <c r="R108" i="27"/>
  <c r="W109" i="27"/>
  <c r="R110" i="27"/>
  <c r="R112" i="27"/>
  <c r="R114" i="27"/>
  <c r="X177" i="27"/>
  <c r="Y177" i="27" s="1"/>
  <c r="W177" i="27"/>
  <c r="V178" i="27"/>
  <c r="S212" i="27"/>
  <c r="T212" i="27" s="1"/>
  <c r="R212" i="27"/>
  <c r="AA162" i="27"/>
  <c r="R162" i="27"/>
  <c r="S162" i="27"/>
  <c r="T162" i="27" s="1"/>
  <c r="R188" i="27"/>
  <c r="S188" i="27"/>
  <c r="T188" i="27" s="1"/>
  <c r="S210" i="27"/>
  <c r="T210" i="27" s="1"/>
  <c r="R210" i="27"/>
  <c r="AA210" i="27"/>
  <c r="B67" i="27"/>
  <c r="B72" i="27"/>
  <c r="AA109" i="27"/>
  <c r="AA111" i="27"/>
  <c r="V143" i="27"/>
  <c r="X142" i="27"/>
  <c r="Y142" i="27" s="1"/>
  <c r="R192" i="27"/>
  <c r="S192" i="27"/>
  <c r="T192" i="27" s="1"/>
  <c r="S218" i="27"/>
  <c r="T218" i="27" s="1"/>
  <c r="R218" i="27"/>
  <c r="B62" i="27"/>
  <c r="AB92" i="27"/>
  <c r="Q130" i="27"/>
  <c r="Q129" i="27"/>
  <c r="AB107" i="27"/>
  <c r="W108" i="27"/>
  <c r="R109" i="27"/>
  <c r="R111" i="27"/>
  <c r="R113" i="27"/>
  <c r="Q147" i="27"/>
  <c r="Q145" i="27"/>
  <c r="Q164" i="27"/>
  <c r="Q163" i="27"/>
  <c r="Q146" i="27"/>
  <c r="Q144" i="27"/>
  <c r="Q142" i="27"/>
  <c r="R141" i="27"/>
  <c r="W142" i="27"/>
  <c r="Q181" i="27"/>
  <c r="Q198" i="27"/>
  <c r="Q197" i="27"/>
  <c r="Q180" i="27"/>
  <c r="Q178" i="27"/>
  <c r="Q176" i="27"/>
  <c r="S175" i="27"/>
  <c r="T175" i="27" s="1"/>
  <c r="R175" i="27"/>
  <c r="Q179" i="27"/>
  <c r="Q177" i="27"/>
  <c r="AA175" i="27"/>
  <c r="B65" i="27"/>
  <c r="R107" i="27"/>
  <c r="S141" i="27"/>
  <c r="T141" i="27" s="1"/>
  <c r="Q128" i="27"/>
  <c r="Q125" i="27"/>
  <c r="Q123" i="27"/>
  <c r="Q121" i="27"/>
  <c r="Q119" i="27"/>
  <c r="Q117" i="27"/>
  <c r="Q127" i="27"/>
  <c r="Q126" i="27"/>
  <c r="Q124" i="27"/>
  <c r="Q122" i="27"/>
  <c r="Q120" i="27"/>
  <c r="Q118" i="27"/>
  <c r="Q116" i="27"/>
  <c r="R143" i="27"/>
  <c r="V184" i="27"/>
  <c r="X183" i="27"/>
  <c r="Y183" i="27" s="1"/>
  <c r="W183" i="27"/>
  <c r="X148" i="27"/>
  <c r="Y148" i="27" s="1"/>
  <c r="S149" i="27"/>
  <c r="T149" i="27" s="1"/>
  <c r="S151" i="27"/>
  <c r="T151" i="27" s="1"/>
  <c r="S153" i="27"/>
  <c r="T153" i="27" s="1"/>
  <c r="S155" i="27"/>
  <c r="T155" i="27" s="1"/>
  <c r="S157" i="27"/>
  <c r="T157" i="27" s="1"/>
  <c r="S159" i="27"/>
  <c r="T159" i="27" s="1"/>
  <c r="S182" i="27"/>
  <c r="T182" i="27" s="1"/>
  <c r="AC231" i="27"/>
  <c r="AD231" i="27" s="1"/>
  <c r="AB231" i="27"/>
  <c r="AC216" i="27"/>
  <c r="AD216" i="27" s="1"/>
  <c r="AB216" i="27"/>
  <c r="S222" i="27"/>
  <c r="T222" i="27" s="1"/>
  <c r="R222" i="27"/>
  <c r="AA148" i="27"/>
  <c r="V149" i="27"/>
  <c r="Q150" i="27"/>
  <c r="Q152" i="27"/>
  <c r="Q154" i="27"/>
  <c r="Q156" i="27"/>
  <c r="Q158" i="27"/>
  <c r="Q160" i="27"/>
  <c r="V218" i="27"/>
  <c r="AA218" i="27" s="1"/>
  <c r="X217" i="27"/>
  <c r="Y217" i="27" s="1"/>
  <c r="W217" i="27"/>
  <c r="S220" i="27"/>
  <c r="T220" i="27" s="1"/>
  <c r="R220" i="27"/>
  <c r="X244" i="27"/>
  <c r="Y244" i="27" s="1"/>
  <c r="V245" i="27"/>
  <c r="W244" i="27"/>
  <c r="S292" i="27"/>
  <c r="T292" i="27" s="1"/>
  <c r="R292" i="27"/>
  <c r="R148" i="27"/>
  <c r="Q190" i="27"/>
  <c r="AA262" i="27"/>
  <c r="S262" i="27"/>
  <c r="T262" i="27" s="1"/>
  <c r="R262" i="27"/>
  <c r="S148" i="27"/>
  <c r="T148" i="27" s="1"/>
  <c r="Q161" i="27"/>
  <c r="Q184" i="27"/>
  <c r="Q195" i="27"/>
  <c r="AA182" i="27"/>
  <c r="Q186" i="27"/>
  <c r="Q228" i="27"/>
  <c r="Q226" i="27"/>
  <c r="Q224" i="27"/>
  <c r="Q230" i="27"/>
  <c r="Q221" i="27"/>
  <c r="Q219" i="27"/>
  <c r="Q217" i="27"/>
  <c r="Q225" i="27"/>
  <c r="Q223" i="27"/>
  <c r="S216" i="27"/>
  <c r="T216" i="27" s="1"/>
  <c r="Q227" i="27"/>
  <c r="R216" i="27"/>
  <c r="Q229" i="27"/>
  <c r="AC264" i="27"/>
  <c r="AD264" i="27" s="1"/>
  <c r="AB264" i="27"/>
  <c r="AA149" i="27"/>
  <c r="Q196" i="27"/>
  <c r="Q193" i="27"/>
  <c r="Q191" i="27"/>
  <c r="Q189" i="27"/>
  <c r="Q187" i="27"/>
  <c r="Q185" i="27"/>
  <c r="Q183" i="27"/>
  <c r="S247" i="27"/>
  <c r="T247" i="27" s="1"/>
  <c r="R247" i="27"/>
  <c r="R182" i="27"/>
  <c r="Q194" i="27"/>
  <c r="V212" i="27"/>
  <c r="X211" i="27"/>
  <c r="Y211" i="27" s="1"/>
  <c r="W211" i="27"/>
  <c r="S214" i="27"/>
  <c r="T214" i="27" s="1"/>
  <c r="R214" i="27"/>
  <c r="S243" i="27"/>
  <c r="T243" i="27" s="1"/>
  <c r="R243" i="27"/>
  <c r="Q266" i="27"/>
  <c r="Q265" i="27"/>
  <c r="Q248" i="27"/>
  <c r="Q246" i="27"/>
  <c r="Q244" i="27"/>
  <c r="AC284" i="27"/>
  <c r="AD284" i="27" s="1"/>
  <c r="AB284" i="27"/>
  <c r="S290" i="27"/>
  <c r="T290" i="27" s="1"/>
  <c r="R290" i="27"/>
  <c r="S280" i="27"/>
  <c r="T280" i="27" s="1"/>
  <c r="R280" i="27"/>
  <c r="S294" i="27"/>
  <c r="T294" i="27" s="1"/>
  <c r="R294" i="27"/>
  <c r="S300" i="27"/>
  <c r="T300" i="27" s="1"/>
  <c r="R300" i="27"/>
  <c r="AA300" i="27"/>
  <c r="AA243" i="27"/>
  <c r="Q245" i="27"/>
  <c r="Q249" i="27"/>
  <c r="AC278" i="27"/>
  <c r="AD278" i="27" s="1"/>
  <c r="AB278" i="27"/>
  <c r="S282" i="27"/>
  <c r="T282" i="27" s="1"/>
  <c r="R282" i="27"/>
  <c r="V286" i="27"/>
  <c r="X285" i="27"/>
  <c r="Y285" i="27" s="1"/>
  <c r="W285" i="27"/>
  <c r="S296" i="27"/>
  <c r="T296" i="27" s="1"/>
  <c r="R296" i="27"/>
  <c r="AA296" i="27"/>
  <c r="Q232" i="27"/>
  <c r="X250" i="27"/>
  <c r="Y250" i="27" s="1"/>
  <c r="V251" i="27"/>
  <c r="AA251" i="27"/>
  <c r="Q298" i="27"/>
  <c r="Q295" i="27"/>
  <c r="Q293" i="27"/>
  <c r="Q291" i="27"/>
  <c r="Q289" i="27"/>
  <c r="Q287" i="27"/>
  <c r="Q285" i="27"/>
  <c r="Q297" i="27"/>
  <c r="S284" i="27"/>
  <c r="T284" i="27" s="1"/>
  <c r="R284" i="27"/>
  <c r="S299" i="27"/>
  <c r="T299" i="27" s="1"/>
  <c r="R299" i="27"/>
  <c r="AA211" i="27"/>
  <c r="Q213" i="27"/>
  <c r="Q215" i="27"/>
  <c r="W250" i="27"/>
  <c r="R253" i="27"/>
  <c r="R257" i="27"/>
  <c r="R261" i="27"/>
  <c r="AB263" i="27"/>
  <c r="R231" i="27"/>
  <c r="S231" i="27"/>
  <c r="T231" i="27" s="1"/>
  <c r="Q286" i="27"/>
  <c r="S264" i="27"/>
  <c r="T264" i="27" s="1"/>
  <c r="R264" i="27"/>
  <c r="R283" i="27"/>
  <c r="S283" i="27"/>
  <c r="T283" i="27" s="1"/>
  <c r="S278" i="27"/>
  <c r="T278" i="27" s="1"/>
  <c r="R278" i="27"/>
  <c r="V280" i="27"/>
  <c r="X279" i="27"/>
  <c r="Y279" i="27" s="1"/>
  <c r="W279" i="27"/>
  <c r="Q288" i="27"/>
  <c r="AA250" i="27"/>
  <c r="Q252" i="27"/>
  <c r="Q254" i="27"/>
  <c r="Q256" i="27"/>
  <c r="Q258" i="27"/>
  <c r="Q260" i="27"/>
  <c r="R277" i="27"/>
  <c r="AC277" i="27"/>
  <c r="AD277" i="27" s="1"/>
  <c r="X278" i="27"/>
  <c r="Y278" i="27" s="1"/>
  <c r="S279" i="27"/>
  <c r="T279" i="27" s="1"/>
  <c r="X284" i="27"/>
  <c r="Y284" i="27" s="1"/>
  <c r="AA279" i="27"/>
  <c r="Q281" i="27"/>
  <c r="B79" i="29" l="1"/>
  <c r="V80" i="29"/>
  <c r="AA80" i="29" s="1"/>
  <c r="B62" i="28"/>
  <c r="B74" i="28" s="1"/>
  <c r="B74" i="33"/>
  <c r="B63" i="34"/>
  <c r="B74" i="34"/>
  <c r="B79" i="34" s="1"/>
  <c r="C61" i="32"/>
  <c r="C74" i="32" s="1"/>
  <c r="B74" i="32"/>
  <c r="V80" i="32" s="1"/>
  <c r="B74" i="31"/>
  <c r="B74" i="30"/>
  <c r="B74" i="37"/>
  <c r="V80" i="37" s="1"/>
  <c r="B61" i="35"/>
  <c r="B74" i="35" s="1"/>
  <c r="AC252" i="37"/>
  <c r="AD252" i="37" s="1"/>
  <c r="AB252" i="37"/>
  <c r="R287" i="37"/>
  <c r="AA287" i="37"/>
  <c r="S287" i="37"/>
  <c r="T287" i="37" s="1"/>
  <c r="S297" i="37"/>
  <c r="T297" i="37" s="1"/>
  <c r="R297" i="37"/>
  <c r="AA297" i="37"/>
  <c r="S299" i="37"/>
  <c r="T299" i="37" s="1"/>
  <c r="R299" i="37"/>
  <c r="AA299" i="37"/>
  <c r="S264" i="37"/>
  <c r="T264" i="37" s="1"/>
  <c r="R264" i="37"/>
  <c r="AA264" i="37"/>
  <c r="AC210" i="37"/>
  <c r="AD210" i="37" s="1"/>
  <c r="AB210" i="37"/>
  <c r="S218" i="37"/>
  <c r="T218" i="37" s="1"/>
  <c r="R218" i="37"/>
  <c r="AA218" i="37"/>
  <c r="R219" i="37"/>
  <c r="S219" i="37"/>
  <c r="T219" i="37" s="1"/>
  <c r="S184" i="37"/>
  <c r="T184" i="37" s="1"/>
  <c r="R184" i="37"/>
  <c r="R202" i="37" s="1"/>
  <c r="AA184" i="37"/>
  <c r="S152" i="37"/>
  <c r="T152" i="37" s="1"/>
  <c r="R152" i="37"/>
  <c r="S222" i="37"/>
  <c r="T222" i="37" s="1"/>
  <c r="R222" i="37"/>
  <c r="S196" i="37"/>
  <c r="T196" i="37" s="1"/>
  <c r="R196" i="37"/>
  <c r="AA196" i="37"/>
  <c r="S149" i="37"/>
  <c r="T149" i="37" s="1"/>
  <c r="AA149" i="37"/>
  <c r="R149" i="37"/>
  <c r="V145" i="37"/>
  <c r="X144" i="37"/>
  <c r="Y144" i="37" s="1"/>
  <c r="W144" i="37"/>
  <c r="S142" i="37"/>
  <c r="T142" i="37" s="1"/>
  <c r="R142" i="37"/>
  <c r="AA142" i="37"/>
  <c r="S125" i="37"/>
  <c r="T125" i="37" s="1"/>
  <c r="R125" i="37"/>
  <c r="R130" i="37"/>
  <c r="AA130" i="37"/>
  <c r="S130" i="37"/>
  <c r="T130" i="37" s="1"/>
  <c r="R285" i="37"/>
  <c r="AA285" i="37"/>
  <c r="S285" i="37"/>
  <c r="T285" i="37" s="1"/>
  <c r="S296" i="37"/>
  <c r="T296" i="37" s="1"/>
  <c r="R296" i="37"/>
  <c r="AA296" i="37"/>
  <c r="AC280" i="37"/>
  <c r="AD280" i="37" s="1"/>
  <c r="AB280" i="37"/>
  <c r="S263" i="37"/>
  <c r="T263" i="37" s="1"/>
  <c r="R263" i="37"/>
  <c r="AA263" i="37"/>
  <c r="AC300" i="37"/>
  <c r="AD300" i="37" s="1"/>
  <c r="AB300" i="37"/>
  <c r="R224" i="37"/>
  <c r="S224" i="37"/>
  <c r="T224" i="37" s="1"/>
  <c r="R221" i="37"/>
  <c r="S221" i="37"/>
  <c r="T221" i="37" s="1"/>
  <c r="AC182" i="37"/>
  <c r="AD182" i="37" s="1"/>
  <c r="AB182" i="37"/>
  <c r="S150" i="37"/>
  <c r="T150" i="37" s="1"/>
  <c r="R150" i="37"/>
  <c r="AA150" i="37"/>
  <c r="W218" i="37"/>
  <c r="X218" i="37"/>
  <c r="Y218" i="37" s="1"/>
  <c r="V219" i="37"/>
  <c r="S144" i="37"/>
  <c r="T144" i="37" s="1"/>
  <c r="R144" i="37"/>
  <c r="AA144" i="37"/>
  <c r="S122" i="37"/>
  <c r="T122" i="37" s="1"/>
  <c r="R122" i="37"/>
  <c r="AC76" i="37"/>
  <c r="AD76" i="37" s="1"/>
  <c r="AB76" i="37"/>
  <c r="X184" i="37"/>
  <c r="Y184" i="37" s="1"/>
  <c r="W184" i="37"/>
  <c r="V185" i="37"/>
  <c r="AC95" i="37"/>
  <c r="AD95" i="37" s="1"/>
  <c r="AB95" i="37"/>
  <c r="V180" i="37"/>
  <c r="AA179" i="37"/>
  <c r="X179" i="37"/>
  <c r="Y179" i="37" s="1"/>
  <c r="W179" i="37"/>
  <c r="AB75" i="37"/>
  <c r="AC75" i="37"/>
  <c r="AD75" i="37" s="1"/>
  <c r="AC109" i="37"/>
  <c r="AD109" i="37" s="1"/>
  <c r="AB109" i="37"/>
  <c r="X109" i="37"/>
  <c r="Y109" i="37" s="1"/>
  <c r="W109" i="37"/>
  <c r="V110" i="37"/>
  <c r="S294" i="37"/>
  <c r="T294" i="37" s="1"/>
  <c r="R294" i="37"/>
  <c r="AC278" i="37"/>
  <c r="AD278" i="37" s="1"/>
  <c r="AB278" i="37"/>
  <c r="S251" i="37"/>
  <c r="T251" i="37" s="1"/>
  <c r="R251" i="37"/>
  <c r="AA251" i="37"/>
  <c r="X246" i="37"/>
  <c r="Y246" i="37" s="1"/>
  <c r="W246" i="37"/>
  <c r="V247" i="37"/>
  <c r="R227" i="37"/>
  <c r="S227" i="37"/>
  <c r="T227" i="37" s="1"/>
  <c r="AB177" i="37"/>
  <c r="AC177" i="37"/>
  <c r="AD177" i="37" s="1"/>
  <c r="AC148" i="37"/>
  <c r="AD148" i="37" s="1"/>
  <c r="AB148" i="37"/>
  <c r="S146" i="37"/>
  <c r="T146" i="37" s="1"/>
  <c r="R146" i="37"/>
  <c r="S124" i="37"/>
  <c r="T124" i="37" s="1"/>
  <c r="R124" i="37"/>
  <c r="AC74" i="37"/>
  <c r="AD74" i="37" s="1"/>
  <c r="AB74" i="37"/>
  <c r="AB281" i="37"/>
  <c r="AC281" i="37"/>
  <c r="AD281" i="37" s="1"/>
  <c r="S292" i="37"/>
  <c r="T292" i="37" s="1"/>
  <c r="R292" i="37"/>
  <c r="AB211" i="37"/>
  <c r="AC211" i="37"/>
  <c r="AD211" i="37" s="1"/>
  <c r="S253" i="37"/>
  <c r="T253" i="37" s="1"/>
  <c r="R253" i="37"/>
  <c r="AB262" i="37"/>
  <c r="AC262" i="37"/>
  <c r="AD262" i="37" s="1"/>
  <c r="S193" i="37"/>
  <c r="T193" i="37" s="1"/>
  <c r="R193" i="37"/>
  <c r="S159" i="37"/>
  <c r="T159" i="37" s="1"/>
  <c r="R159" i="37"/>
  <c r="AC141" i="37"/>
  <c r="AD141" i="37" s="1"/>
  <c r="AB141" i="37"/>
  <c r="S163" i="37"/>
  <c r="T163" i="37" s="1"/>
  <c r="R163" i="37"/>
  <c r="R168" i="37" s="1"/>
  <c r="AA163" i="37"/>
  <c r="S112" i="37"/>
  <c r="T112" i="37" s="1"/>
  <c r="R112" i="37"/>
  <c r="S126" i="37"/>
  <c r="T126" i="37" s="1"/>
  <c r="AA126" i="37"/>
  <c r="R126" i="37"/>
  <c r="AB228" i="37"/>
  <c r="AC228" i="37"/>
  <c r="AD228" i="37" s="1"/>
  <c r="AC178" i="37"/>
  <c r="AD178" i="37" s="1"/>
  <c r="AB178" i="37"/>
  <c r="C74" i="37"/>
  <c r="AC93" i="37"/>
  <c r="AD93" i="37" s="1"/>
  <c r="AB93" i="37"/>
  <c r="R295" i="37"/>
  <c r="S295" i="37"/>
  <c r="T295" i="37" s="1"/>
  <c r="AB279" i="37"/>
  <c r="AC279" i="37"/>
  <c r="AD279" i="37" s="1"/>
  <c r="S249" i="37"/>
  <c r="T249" i="37" s="1"/>
  <c r="R249" i="37"/>
  <c r="S290" i="37"/>
  <c r="T290" i="37" s="1"/>
  <c r="R290" i="37"/>
  <c r="S255" i="37"/>
  <c r="T255" i="37" s="1"/>
  <c r="R255" i="37"/>
  <c r="AC244" i="37"/>
  <c r="AD244" i="37" s="1"/>
  <c r="AB244" i="37"/>
  <c r="AA197" i="37"/>
  <c r="S197" i="37"/>
  <c r="T197" i="37" s="1"/>
  <c r="R197" i="37"/>
  <c r="AA230" i="37"/>
  <c r="S230" i="37"/>
  <c r="T230" i="37" s="1"/>
  <c r="R230" i="37"/>
  <c r="S160" i="37"/>
  <c r="T160" i="37" s="1"/>
  <c r="R160" i="37"/>
  <c r="AA160" i="37"/>
  <c r="W212" i="37"/>
  <c r="X212" i="37"/>
  <c r="Y212" i="37" s="1"/>
  <c r="V213" i="37"/>
  <c r="S190" i="37"/>
  <c r="T190" i="37" s="1"/>
  <c r="R190" i="37"/>
  <c r="S157" i="37"/>
  <c r="T157" i="37" s="1"/>
  <c r="R157" i="37"/>
  <c r="AC162" i="37"/>
  <c r="AD162" i="37" s="1"/>
  <c r="AB162" i="37"/>
  <c r="S143" i="37"/>
  <c r="T143" i="37" s="1"/>
  <c r="AA143" i="37"/>
  <c r="R143" i="37"/>
  <c r="AA164" i="37"/>
  <c r="R164" i="37"/>
  <c r="S164" i="37"/>
  <c r="T164" i="37" s="1"/>
  <c r="S110" i="37"/>
  <c r="T110" i="37" s="1"/>
  <c r="R110" i="37"/>
  <c r="AA110" i="37"/>
  <c r="V151" i="37"/>
  <c r="X150" i="37"/>
  <c r="Y150" i="37" s="1"/>
  <c r="W150" i="37"/>
  <c r="S127" i="37"/>
  <c r="T127" i="37" s="1"/>
  <c r="R127" i="37"/>
  <c r="AA127" i="37"/>
  <c r="AC161" i="37"/>
  <c r="AD161" i="37" s="1"/>
  <c r="AB161" i="37"/>
  <c r="AA94" i="37"/>
  <c r="W94" i="37"/>
  <c r="R293" i="37"/>
  <c r="S293" i="37"/>
  <c r="T293" i="37" s="1"/>
  <c r="S247" i="37"/>
  <c r="T247" i="37" s="1"/>
  <c r="R247" i="37"/>
  <c r="R270" i="37" s="1"/>
  <c r="S288" i="37"/>
  <c r="T288" i="37" s="1"/>
  <c r="R288" i="37"/>
  <c r="AC265" i="37"/>
  <c r="AD265" i="37" s="1"/>
  <c r="AB265" i="37"/>
  <c r="S257" i="37"/>
  <c r="T257" i="37" s="1"/>
  <c r="R257" i="37"/>
  <c r="S198" i="37"/>
  <c r="T198" i="37" s="1"/>
  <c r="R198" i="37"/>
  <c r="AA198" i="37"/>
  <c r="S223" i="37"/>
  <c r="T223" i="37" s="1"/>
  <c r="R223" i="37"/>
  <c r="S158" i="37"/>
  <c r="T158" i="37" s="1"/>
  <c r="R158" i="37"/>
  <c r="S186" i="37"/>
  <c r="T186" i="37" s="1"/>
  <c r="T202" i="37" s="1"/>
  <c r="R186" i="37"/>
  <c r="S155" i="37"/>
  <c r="T155" i="37" s="1"/>
  <c r="R155" i="37"/>
  <c r="S145" i="37"/>
  <c r="T145" i="37" s="1"/>
  <c r="AA145" i="37"/>
  <c r="R145" i="37"/>
  <c r="S115" i="37"/>
  <c r="T115" i="37" s="1"/>
  <c r="R115" i="37"/>
  <c r="S108" i="37"/>
  <c r="T108" i="37" s="1"/>
  <c r="R108" i="37"/>
  <c r="AA108" i="37"/>
  <c r="S119" i="37"/>
  <c r="T119" i="37" s="1"/>
  <c r="R119" i="37"/>
  <c r="AC232" i="37"/>
  <c r="AD232" i="37" s="1"/>
  <c r="AB232" i="37"/>
  <c r="R291" i="37"/>
  <c r="S291" i="37"/>
  <c r="T291" i="37" s="1"/>
  <c r="AC245" i="37"/>
  <c r="AD245" i="37" s="1"/>
  <c r="AB245" i="37"/>
  <c r="S286" i="37"/>
  <c r="T286" i="37" s="1"/>
  <c r="R286" i="37"/>
  <c r="AA286" i="37"/>
  <c r="S259" i="37"/>
  <c r="T259" i="37" s="1"/>
  <c r="R259" i="37"/>
  <c r="R231" i="37"/>
  <c r="AA231" i="37"/>
  <c r="S231" i="37"/>
  <c r="T231" i="37" s="1"/>
  <c r="V288" i="37"/>
  <c r="X287" i="37"/>
  <c r="Y287" i="37" s="1"/>
  <c r="W287" i="37"/>
  <c r="AA229" i="37"/>
  <c r="S229" i="37"/>
  <c r="T229" i="37" s="1"/>
  <c r="R229" i="37"/>
  <c r="R226" i="37"/>
  <c r="S226" i="37"/>
  <c r="T226" i="37" s="1"/>
  <c r="S156" i="37"/>
  <c r="T156" i="37" s="1"/>
  <c r="R156" i="37"/>
  <c r="S192" i="37"/>
  <c r="T192" i="37" s="1"/>
  <c r="R192" i="37"/>
  <c r="S153" i="37"/>
  <c r="T153" i="37" s="1"/>
  <c r="R153" i="37"/>
  <c r="S147" i="37"/>
  <c r="T147" i="37" s="1"/>
  <c r="R147" i="37"/>
  <c r="S121" i="37"/>
  <c r="T121" i="37" s="1"/>
  <c r="R121" i="37"/>
  <c r="AC195" i="37"/>
  <c r="AD195" i="37" s="1"/>
  <c r="AB195" i="37"/>
  <c r="V77" i="37"/>
  <c r="W76" i="37"/>
  <c r="X76" i="37"/>
  <c r="Y76" i="37" s="1"/>
  <c r="AC128" i="37"/>
  <c r="AD128" i="37" s="1"/>
  <c r="AB128" i="37"/>
  <c r="R289" i="37"/>
  <c r="S289" i="37"/>
  <c r="T289" i="37" s="1"/>
  <c r="S266" i="37"/>
  <c r="T266" i="37" s="1"/>
  <c r="R266" i="37"/>
  <c r="AA266" i="37"/>
  <c r="AC284" i="37"/>
  <c r="AD284" i="37" s="1"/>
  <c r="AB284" i="37"/>
  <c r="AC246" i="37"/>
  <c r="AD246" i="37" s="1"/>
  <c r="AB246" i="37"/>
  <c r="X252" i="37"/>
  <c r="Y252" i="37" s="1"/>
  <c r="W252" i="37"/>
  <c r="V253" i="37"/>
  <c r="S261" i="37"/>
  <c r="T261" i="37" s="1"/>
  <c r="R261" i="37"/>
  <c r="V282" i="37"/>
  <c r="X281" i="37"/>
  <c r="Y281" i="37" s="1"/>
  <c r="W281" i="37"/>
  <c r="AC212" i="37"/>
  <c r="AD212" i="37" s="1"/>
  <c r="AB212" i="37"/>
  <c r="R217" i="37"/>
  <c r="AA217" i="37"/>
  <c r="S217" i="37"/>
  <c r="T217" i="37" s="1"/>
  <c r="T236" i="37" s="1"/>
  <c r="S188" i="37"/>
  <c r="T188" i="37" s="1"/>
  <c r="R188" i="37"/>
  <c r="S154" i="37"/>
  <c r="T154" i="37" s="1"/>
  <c r="R154" i="37"/>
  <c r="S225" i="37"/>
  <c r="T225" i="37" s="1"/>
  <c r="R225" i="37"/>
  <c r="AA194" i="37"/>
  <c r="S194" i="37"/>
  <c r="T194" i="37" s="1"/>
  <c r="R194" i="37"/>
  <c r="S151" i="37"/>
  <c r="T151" i="37" s="1"/>
  <c r="AA151" i="37"/>
  <c r="R151" i="37"/>
  <c r="S120" i="37"/>
  <c r="T120" i="37" s="1"/>
  <c r="R120" i="37"/>
  <c r="S123" i="37"/>
  <c r="T123" i="37" s="1"/>
  <c r="R123" i="37"/>
  <c r="S129" i="37"/>
  <c r="T129" i="37" s="1"/>
  <c r="AA129" i="37"/>
  <c r="R129" i="37"/>
  <c r="AC159" i="36"/>
  <c r="AD159" i="36" s="1"/>
  <c r="AB159" i="36"/>
  <c r="R293" i="36"/>
  <c r="S293" i="36"/>
  <c r="T293" i="36" s="1"/>
  <c r="S300" i="36"/>
  <c r="T300" i="36" s="1"/>
  <c r="R300" i="36"/>
  <c r="AA300" i="36"/>
  <c r="AB284" i="36"/>
  <c r="AC284" i="36"/>
  <c r="AD284" i="36" s="1"/>
  <c r="R264" i="36"/>
  <c r="S264" i="36"/>
  <c r="T264" i="36" s="1"/>
  <c r="AA264" i="36"/>
  <c r="AC244" i="36"/>
  <c r="AD244" i="36" s="1"/>
  <c r="AB244" i="36"/>
  <c r="S230" i="36"/>
  <c r="T230" i="36" s="1"/>
  <c r="AA230" i="36"/>
  <c r="R230" i="36"/>
  <c r="AC148" i="36"/>
  <c r="AD148" i="36" s="1"/>
  <c r="AB148" i="36"/>
  <c r="R221" i="36"/>
  <c r="S221" i="36"/>
  <c r="T221" i="36" s="1"/>
  <c r="S212" i="36"/>
  <c r="T212" i="36" s="1"/>
  <c r="R212" i="36"/>
  <c r="AA212" i="36"/>
  <c r="AA231" i="36"/>
  <c r="S231" i="36"/>
  <c r="T231" i="36" s="1"/>
  <c r="R231" i="36"/>
  <c r="AA146" i="36"/>
  <c r="S146" i="36"/>
  <c r="T146" i="36" s="1"/>
  <c r="R146" i="36"/>
  <c r="S189" i="36"/>
  <c r="T189" i="36" s="1"/>
  <c r="R189" i="36"/>
  <c r="R191" i="36"/>
  <c r="S191" i="36"/>
  <c r="T191" i="36" s="1"/>
  <c r="V179" i="36"/>
  <c r="X178" i="36"/>
  <c r="Y178" i="36" s="1"/>
  <c r="W178" i="36"/>
  <c r="X252" i="36"/>
  <c r="Y252" i="36" s="1"/>
  <c r="W252" i="36"/>
  <c r="V253" i="36"/>
  <c r="AC127" i="36"/>
  <c r="AD127" i="36" s="1"/>
  <c r="AB127" i="36"/>
  <c r="AC74" i="36"/>
  <c r="AD74" i="36" s="1"/>
  <c r="AB74" i="36"/>
  <c r="S177" i="36"/>
  <c r="T177" i="36" s="1"/>
  <c r="AA177" i="36"/>
  <c r="R177" i="36"/>
  <c r="AB110" i="36"/>
  <c r="AC110" i="36"/>
  <c r="AD110" i="36" s="1"/>
  <c r="X76" i="36"/>
  <c r="Y76" i="36" s="1"/>
  <c r="V77" i="36"/>
  <c r="W76" i="36"/>
  <c r="R291" i="36"/>
  <c r="S291" i="36"/>
  <c r="T291" i="36" s="1"/>
  <c r="AA299" i="36"/>
  <c r="S299" i="36"/>
  <c r="T299" i="36" s="1"/>
  <c r="R299" i="36"/>
  <c r="S282" i="36"/>
  <c r="T282" i="36" s="1"/>
  <c r="R282" i="36"/>
  <c r="S223" i="36"/>
  <c r="T223" i="36" s="1"/>
  <c r="R223" i="36"/>
  <c r="R124" i="36"/>
  <c r="S124" i="36"/>
  <c r="T124" i="36" s="1"/>
  <c r="R214" i="36"/>
  <c r="AA214" i="36"/>
  <c r="S214" i="36"/>
  <c r="T214" i="36" s="1"/>
  <c r="S163" i="36"/>
  <c r="T163" i="36" s="1"/>
  <c r="R163" i="36"/>
  <c r="AA163" i="36"/>
  <c r="S125" i="36"/>
  <c r="T125" i="36" s="1"/>
  <c r="R125" i="36"/>
  <c r="AC109" i="36"/>
  <c r="AD109" i="36" s="1"/>
  <c r="AB109" i="36"/>
  <c r="R192" i="36"/>
  <c r="S192" i="36"/>
  <c r="T192" i="36" s="1"/>
  <c r="R194" i="36"/>
  <c r="AA194" i="36"/>
  <c r="S194" i="36"/>
  <c r="T194" i="36" s="1"/>
  <c r="S130" i="36"/>
  <c r="T130" i="36" s="1"/>
  <c r="R130" i="36"/>
  <c r="AA130" i="36"/>
  <c r="S179" i="36"/>
  <c r="T179" i="36" s="1"/>
  <c r="R179" i="36"/>
  <c r="R289" i="36"/>
  <c r="S289" i="36"/>
  <c r="T289" i="36" s="1"/>
  <c r="AA296" i="36"/>
  <c r="S296" i="36"/>
  <c r="T296" i="36" s="1"/>
  <c r="R296" i="36"/>
  <c r="AA280" i="36"/>
  <c r="R280" i="36"/>
  <c r="S280" i="36"/>
  <c r="T280" i="36" s="1"/>
  <c r="AA298" i="36"/>
  <c r="AA262" i="36"/>
  <c r="S262" i="36"/>
  <c r="T262" i="36" s="1"/>
  <c r="R262" i="36"/>
  <c r="S160" i="36"/>
  <c r="T160" i="36" s="1"/>
  <c r="R160" i="36"/>
  <c r="AA160" i="36"/>
  <c r="R225" i="36"/>
  <c r="S225" i="36"/>
  <c r="T225" i="36" s="1"/>
  <c r="R122" i="36"/>
  <c r="S122" i="36"/>
  <c r="T122" i="36" s="1"/>
  <c r="AB209" i="36"/>
  <c r="AC209" i="36"/>
  <c r="AD209" i="36" s="1"/>
  <c r="AA164" i="36"/>
  <c r="S164" i="36"/>
  <c r="T164" i="36" s="1"/>
  <c r="R164" i="36"/>
  <c r="S123" i="36"/>
  <c r="T123" i="36" s="1"/>
  <c r="R123" i="36"/>
  <c r="S183" i="36"/>
  <c r="T183" i="36" s="1"/>
  <c r="R183" i="36"/>
  <c r="AA183" i="36"/>
  <c r="AA195" i="36"/>
  <c r="R195" i="36"/>
  <c r="S195" i="36"/>
  <c r="T195" i="36" s="1"/>
  <c r="X245" i="36"/>
  <c r="Y245" i="36" s="1"/>
  <c r="W245" i="36"/>
  <c r="AA245" i="36"/>
  <c r="V246" i="36"/>
  <c r="AC210" i="36"/>
  <c r="AD210" i="36" s="1"/>
  <c r="AB210" i="36"/>
  <c r="AB151" i="36"/>
  <c r="AC151" i="36"/>
  <c r="AD151" i="36" s="1"/>
  <c r="AC162" i="36"/>
  <c r="AD162" i="36" s="1"/>
  <c r="AB162" i="36"/>
  <c r="B62" i="36"/>
  <c r="B74" i="36" s="1"/>
  <c r="AC75" i="36"/>
  <c r="AD75" i="36" s="1"/>
  <c r="AB75" i="36"/>
  <c r="R287" i="36"/>
  <c r="AA287" i="36"/>
  <c r="S287" i="36"/>
  <c r="T287" i="36" s="1"/>
  <c r="R294" i="36"/>
  <c r="S294" i="36"/>
  <c r="T294" i="36" s="1"/>
  <c r="AA278" i="36"/>
  <c r="S278" i="36"/>
  <c r="T278" i="36" s="1"/>
  <c r="R278" i="36"/>
  <c r="S258" i="36"/>
  <c r="T258" i="36" s="1"/>
  <c r="R258" i="36"/>
  <c r="AB216" i="36"/>
  <c r="AC216" i="36"/>
  <c r="AD216" i="36" s="1"/>
  <c r="S158" i="36"/>
  <c r="T158" i="36" s="1"/>
  <c r="R158" i="36"/>
  <c r="AA158" i="36"/>
  <c r="R227" i="36"/>
  <c r="S227" i="36"/>
  <c r="T227" i="36" s="1"/>
  <c r="X214" i="36"/>
  <c r="Y214" i="36" s="1"/>
  <c r="V215" i="36"/>
  <c r="W214" i="36"/>
  <c r="R120" i="36"/>
  <c r="S120" i="36"/>
  <c r="T120" i="36" s="1"/>
  <c r="AA211" i="36"/>
  <c r="S211" i="36"/>
  <c r="T211" i="36" s="1"/>
  <c r="T236" i="36" s="1"/>
  <c r="R211" i="36"/>
  <c r="V147" i="36"/>
  <c r="X146" i="36"/>
  <c r="Y146" i="36" s="1"/>
  <c r="W146" i="36"/>
  <c r="S121" i="36"/>
  <c r="T121" i="36" s="1"/>
  <c r="R121" i="36"/>
  <c r="R186" i="36"/>
  <c r="S186" i="36"/>
  <c r="T186" i="36" s="1"/>
  <c r="AB198" i="36"/>
  <c r="AC198" i="36"/>
  <c r="AD198" i="36" s="1"/>
  <c r="R285" i="36"/>
  <c r="AA285" i="36"/>
  <c r="S285" i="36"/>
  <c r="T285" i="36" s="1"/>
  <c r="S292" i="36"/>
  <c r="T292" i="36" s="1"/>
  <c r="R292" i="36"/>
  <c r="AB266" i="36"/>
  <c r="AC266" i="36"/>
  <c r="AD266" i="36" s="1"/>
  <c r="S254" i="36"/>
  <c r="T254" i="36" s="1"/>
  <c r="T270" i="36" s="1"/>
  <c r="R254" i="36"/>
  <c r="R270" i="36" s="1"/>
  <c r="AC297" i="36"/>
  <c r="AD297" i="36" s="1"/>
  <c r="AB297" i="36"/>
  <c r="AC252" i="36"/>
  <c r="AD252" i="36" s="1"/>
  <c r="AB252" i="36"/>
  <c r="S218" i="36"/>
  <c r="T218" i="36" s="1"/>
  <c r="R218" i="36"/>
  <c r="AA218" i="36"/>
  <c r="S156" i="36"/>
  <c r="T156" i="36" s="1"/>
  <c r="R156" i="36"/>
  <c r="AA156" i="36"/>
  <c r="R222" i="36"/>
  <c r="S222" i="36"/>
  <c r="T222" i="36" s="1"/>
  <c r="R118" i="36"/>
  <c r="S118" i="36"/>
  <c r="T118" i="36" s="1"/>
  <c r="AA213" i="36"/>
  <c r="S213" i="36"/>
  <c r="T213" i="36" s="1"/>
  <c r="R213" i="36"/>
  <c r="R236" i="36" s="1"/>
  <c r="S119" i="36"/>
  <c r="T119" i="36" s="1"/>
  <c r="R119" i="36"/>
  <c r="AB182" i="36"/>
  <c r="AC182" i="36"/>
  <c r="AD182" i="36" s="1"/>
  <c r="S193" i="36"/>
  <c r="T193" i="36" s="1"/>
  <c r="R193" i="36"/>
  <c r="R176" i="36"/>
  <c r="AA176" i="36"/>
  <c r="S176" i="36"/>
  <c r="T176" i="36" s="1"/>
  <c r="R281" i="36"/>
  <c r="AA281" i="36"/>
  <c r="S281" i="36"/>
  <c r="T281" i="36" s="1"/>
  <c r="R290" i="36"/>
  <c r="S290" i="36"/>
  <c r="T290" i="36" s="1"/>
  <c r="AC251" i="36"/>
  <c r="AD251" i="36" s="1"/>
  <c r="AB251" i="36"/>
  <c r="S154" i="36"/>
  <c r="T154" i="36" s="1"/>
  <c r="AA154" i="36"/>
  <c r="R154" i="36"/>
  <c r="S229" i="36"/>
  <c r="T229" i="36" s="1"/>
  <c r="R229" i="36"/>
  <c r="AA229" i="36"/>
  <c r="R224" i="36"/>
  <c r="S224" i="36"/>
  <c r="T224" i="36" s="1"/>
  <c r="AB157" i="36"/>
  <c r="AC157" i="36"/>
  <c r="AD157" i="36" s="1"/>
  <c r="R116" i="36"/>
  <c r="S116" i="36"/>
  <c r="T116" i="36" s="1"/>
  <c r="AA215" i="36"/>
  <c r="R215" i="36"/>
  <c r="S215" i="36"/>
  <c r="T215" i="36" s="1"/>
  <c r="V221" i="36"/>
  <c r="AA221" i="36" s="1"/>
  <c r="X220" i="36"/>
  <c r="Y220" i="36" s="1"/>
  <c r="W220" i="36"/>
  <c r="S117" i="36"/>
  <c r="T117" i="36" s="1"/>
  <c r="R117" i="36"/>
  <c r="AA185" i="36"/>
  <c r="S185" i="36"/>
  <c r="T185" i="36" s="1"/>
  <c r="R185" i="36"/>
  <c r="S187" i="36"/>
  <c r="T187" i="36" s="1"/>
  <c r="R187" i="36"/>
  <c r="AC126" i="36"/>
  <c r="AD126" i="36" s="1"/>
  <c r="AB126" i="36"/>
  <c r="X159" i="36"/>
  <c r="Y159" i="36" s="1"/>
  <c r="W159" i="36"/>
  <c r="R178" i="36"/>
  <c r="R202" i="36" s="1"/>
  <c r="AA178" i="36"/>
  <c r="S178" i="36"/>
  <c r="T178" i="36" s="1"/>
  <c r="T202" i="36" s="1"/>
  <c r="R279" i="36"/>
  <c r="AA279" i="36"/>
  <c r="S279" i="36"/>
  <c r="T279" i="36" s="1"/>
  <c r="T304" i="36" s="1"/>
  <c r="S288" i="36"/>
  <c r="T288" i="36" s="1"/>
  <c r="R288" i="36"/>
  <c r="V288" i="36"/>
  <c r="X287" i="36"/>
  <c r="Y287" i="36" s="1"/>
  <c r="W287" i="36"/>
  <c r="S152" i="36"/>
  <c r="T152" i="36" s="1"/>
  <c r="AA152" i="36"/>
  <c r="R152" i="36"/>
  <c r="AA217" i="36"/>
  <c r="S217" i="36"/>
  <c r="T217" i="36" s="1"/>
  <c r="R217" i="36"/>
  <c r="S226" i="36"/>
  <c r="T226" i="36" s="1"/>
  <c r="R226" i="36"/>
  <c r="AA142" i="36"/>
  <c r="S142" i="36"/>
  <c r="T142" i="36" s="1"/>
  <c r="R142" i="36"/>
  <c r="R196" i="36"/>
  <c r="AA196" i="36"/>
  <c r="S196" i="36"/>
  <c r="T196" i="36" s="1"/>
  <c r="S128" i="36"/>
  <c r="T128" i="36" s="1"/>
  <c r="R128" i="36"/>
  <c r="AA128" i="36"/>
  <c r="S115" i="36"/>
  <c r="T115" i="36" s="1"/>
  <c r="R115" i="36"/>
  <c r="R188" i="36"/>
  <c r="S188" i="36"/>
  <c r="T188" i="36" s="1"/>
  <c r="R190" i="36"/>
  <c r="S190" i="36"/>
  <c r="T190" i="36" s="1"/>
  <c r="R197" i="36"/>
  <c r="AA197" i="36"/>
  <c r="S197" i="36"/>
  <c r="T197" i="36" s="1"/>
  <c r="R180" i="36"/>
  <c r="S180" i="36"/>
  <c r="T180" i="36" s="1"/>
  <c r="X110" i="36"/>
  <c r="Y110" i="36" s="1"/>
  <c r="W110" i="36"/>
  <c r="V111" i="36"/>
  <c r="AB277" i="36"/>
  <c r="AC277" i="36"/>
  <c r="AD277" i="36" s="1"/>
  <c r="AA286" i="36"/>
  <c r="S286" i="36"/>
  <c r="T286" i="36" s="1"/>
  <c r="R286" i="36"/>
  <c r="V282" i="36"/>
  <c r="AA282" i="36" s="1"/>
  <c r="X281" i="36"/>
  <c r="Y281" i="36" s="1"/>
  <c r="W281" i="36"/>
  <c r="AA263" i="36"/>
  <c r="S263" i="36"/>
  <c r="T263" i="36" s="1"/>
  <c r="R263" i="36"/>
  <c r="AA220" i="36"/>
  <c r="S220" i="36"/>
  <c r="T220" i="36" s="1"/>
  <c r="R220" i="36"/>
  <c r="S150" i="36"/>
  <c r="T150" i="36" s="1"/>
  <c r="AA150" i="36"/>
  <c r="R150" i="36"/>
  <c r="AA219" i="36"/>
  <c r="S219" i="36"/>
  <c r="T219" i="36" s="1"/>
  <c r="R219" i="36"/>
  <c r="S228" i="36"/>
  <c r="T228" i="36" s="1"/>
  <c r="AA228" i="36"/>
  <c r="R228" i="36"/>
  <c r="R232" i="36"/>
  <c r="S232" i="36"/>
  <c r="T232" i="36" s="1"/>
  <c r="AA232" i="36"/>
  <c r="AA144" i="36"/>
  <c r="R144" i="36"/>
  <c r="S144" i="36"/>
  <c r="T144" i="36" s="1"/>
  <c r="S113" i="36"/>
  <c r="T113" i="36" s="1"/>
  <c r="T134" i="36" s="1"/>
  <c r="R113" i="36"/>
  <c r="R134" i="36" s="1"/>
  <c r="R184" i="36"/>
  <c r="S184" i="36"/>
  <c r="T184" i="36" s="1"/>
  <c r="AA184" i="36"/>
  <c r="AC161" i="36"/>
  <c r="AD161" i="36" s="1"/>
  <c r="AB161" i="36"/>
  <c r="W185" i="36"/>
  <c r="V186" i="36"/>
  <c r="AA186" i="36" s="1"/>
  <c r="X185" i="36"/>
  <c r="Y185" i="36" s="1"/>
  <c r="AB108" i="36"/>
  <c r="AC108" i="36"/>
  <c r="AD108" i="36" s="1"/>
  <c r="AC76" i="36"/>
  <c r="AD76" i="36" s="1"/>
  <c r="AB76" i="36"/>
  <c r="AC175" i="36"/>
  <c r="AD175" i="36" s="1"/>
  <c r="AB175" i="36"/>
  <c r="R181" i="36"/>
  <c r="S181" i="36"/>
  <c r="T181" i="36" s="1"/>
  <c r="C74" i="36"/>
  <c r="AC211" i="35"/>
  <c r="AD211" i="35" s="1"/>
  <c r="AB211" i="35"/>
  <c r="AC217" i="35"/>
  <c r="AD217" i="35" s="1"/>
  <c r="AB217" i="35"/>
  <c r="AC111" i="35"/>
  <c r="AD111" i="35" s="1"/>
  <c r="AB111" i="35"/>
  <c r="S292" i="35"/>
  <c r="T292" i="35" s="1"/>
  <c r="T304" i="35" s="1"/>
  <c r="R292" i="35"/>
  <c r="R261" i="35"/>
  <c r="S261" i="35"/>
  <c r="T261" i="35" s="1"/>
  <c r="S299" i="35"/>
  <c r="T299" i="35" s="1"/>
  <c r="R299" i="35"/>
  <c r="AA299" i="35"/>
  <c r="S186" i="35"/>
  <c r="T186" i="35" s="1"/>
  <c r="R186" i="35"/>
  <c r="S180" i="35"/>
  <c r="T180" i="35" s="1"/>
  <c r="R180" i="35"/>
  <c r="AC95" i="35"/>
  <c r="AD95" i="35" s="1"/>
  <c r="AB95" i="35"/>
  <c r="V77" i="35"/>
  <c r="X76" i="35"/>
  <c r="Y76" i="35" s="1"/>
  <c r="W76" i="35"/>
  <c r="R123" i="35"/>
  <c r="S123" i="35"/>
  <c r="T123" i="35" s="1"/>
  <c r="AC110" i="35"/>
  <c r="AD110" i="35" s="1"/>
  <c r="AB110" i="35"/>
  <c r="R162" i="35"/>
  <c r="AA162" i="35"/>
  <c r="S162" i="35"/>
  <c r="T162" i="35" s="1"/>
  <c r="S290" i="35"/>
  <c r="T290" i="35" s="1"/>
  <c r="R290" i="35"/>
  <c r="AC252" i="35"/>
  <c r="AD252" i="35" s="1"/>
  <c r="AB252" i="35"/>
  <c r="AA264" i="35"/>
  <c r="S264" i="35"/>
  <c r="T264" i="35" s="1"/>
  <c r="R264" i="35"/>
  <c r="R212" i="35"/>
  <c r="S212" i="35"/>
  <c r="T212" i="35" s="1"/>
  <c r="S229" i="35"/>
  <c r="T229" i="35" s="1"/>
  <c r="R229" i="35"/>
  <c r="AA229" i="35"/>
  <c r="S232" i="35"/>
  <c r="T232" i="35" s="1"/>
  <c r="R232" i="35"/>
  <c r="AA232" i="35"/>
  <c r="AA300" i="35"/>
  <c r="R300" i="35"/>
  <c r="S300" i="35"/>
  <c r="T300" i="35" s="1"/>
  <c r="S188" i="35"/>
  <c r="T188" i="35" s="1"/>
  <c r="R188" i="35"/>
  <c r="S178" i="35"/>
  <c r="T178" i="35" s="1"/>
  <c r="R178" i="35"/>
  <c r="AA178" i="35"/>
  <c r="S197" i="35"/>
  <c r="T197" i="35" s="1"/>
  <c r="R197" i="35"/>
  <c r="AA197" i="35"/>
  <c r="AC164" i="35"/>
  <c r="AD164" i="35" s="1"/>
  <c r="AB164" i="35"/>
  <c r="S150" i="35"/>
  <c r="T150" i="35" s="1"/>
  <c r="R150" i="35"/>
  <c r="AA150" i="35"/>
  <c r="X150" i="35"/>
  <c r="Y150" i="35" s="1"/>
  <c r="W150" i="35"/>
  <c r="V151" i="35"/>
  <c r="AC109" i="35"/>
  <c r="AD109" i="35" s="1"/>
  <c r="AB109" i="35"/>
  <c r="S152" i="35"/>
  <c r="T152" i="35" s="1"/>
  <c r="R152" i="35"/>
  <c r="R125" i="35"/>
  <c r="S125" i="35"/>
  <c r="T125" i="35" s="1"/>
  <c r="AC108" i="35"/>
  <c r="AD108" i="35" s="1"/>
  <c r="AB108" i="35"/>
  <c r="S161" i="35"/>
  <c r="T161" i="35" s="1"/>
  <c r="R161" i="35"/>
  <c r="AA161" i="35"/>
  <c r="V112" i="35"/>
  <c r="X111" i="35"/>
  <c r="Y111" i="35" s="1"/>
  <c r="W111" i="35"/>
  <c r="AC96" i="35"/>
  <c r="AD96" i="35" s="1"/>
  <c r="AB96" i="35"/>
  <c r="R247" i="35"/>
  <c r="S247" i="35"/>
  <c r="T247" i="35" s="1"/>
  <c r="S288" i="35"/>
  <c r="T288" i="35" s="1"/>
  <c r="R288" i="35"/>
  <c r="S263" i="35"/>
  <c r="T263" i="35" s="1"/>
  <c r="R263" i="35"/>
  <c r="AA263" i="35"/>
  <c r="R227" i="35"/>
  <c r="S227" i="35"/>
  <c r="T227" i="35" s="1"/>
  <c r="R210" i="35"/>
  <c r="R236" i="35" s="1"/>
  <c r="AA210" i="35"/>
  <c r="S210" i="35"/>
  <c r="T210" i="35" s="1"/>
  <c r="T236" i="35" s="1"/>
  <c r="AA228" i="35"/>
  <c r="S228" i="35"/>
  <c r="T228" i="35" s="1"/>
  <c r="R228" i="35"/>
  <c r="S226" i="35"/>
  <c r="T226" i="35" s="1"/>
  <c r="R226" i="35"/>
  <c r="S190" i="35"/>
  <c r="T190" i="35" s="1"/>
  <c r="R190" i="35"/>
  <c r="S176" i="35"/>
  <c r="T176" i="35" s="1"/>
  <c r="R176" i="35"/>
  <c r="AA176" i="35"/>
  <c r="AC231" i="35"/>
  <c r="AD231" i="35" s="1"/>
  <c r="AB231" i="35"/>
  <c r="AA198" i="35"/>
  <c r="R198" i="35"/>
  <c r="S198" i="35"/>
  <c r="T198" i="35" s="1"/>
  <c r="S158" i="35"/>
  <c r="T158" i="35" s="1"/>
  <c r="R158" i="35"/>
  <c r="AC92" i="35"/>
  <c r="AD92" i="35" s="1"/>
  <c r="AB92" i="35"/>
  <c r="S127" i="35"/>
  <c r="T127" i="35" s="1"/>
  <c r="AA127" i="35"/>
  <c r="R127" i="35"/>
  <c r="S128" i="35"/>
  <c r="T128" i="35" s="1"/>
  <c r="AA128" i="35"/>
  <c r="R128" i="35"/>
  <c r="S149" i="35"/>
  <c r="T149" i="35" s="1"/>
  <c r="T168" i="35" s="1"/>
  <c r="R149" i="35"/>
  <c r="R168" i="35" s="1"/>
  <c r="AA149" i="35"/>
  <c r="AC73" i="35"/>
  <c r="AD73" i="35" s="1"/>
  <c r="AB73" i="35"/>
  <c r="AB245" i="35"/>
  <c r="AC245" i="35"/>
  <c r="AD245" i="35" s="1"/>
  <c r="S286" i="35"/>
  <c r="T286" i="35" s="1"/>
  <c r="R286" i="35"/>
  <c r="W252" i="35"/>
  <c r="X252" i="35"/>
  <c r="Y252" i="35" s="1"/>
  <c r="V253" i="35"/>
  <c r="R251" i="35"/>
  <c r="AA251" i="35"/>
  <c r="S251" i="35"/>
  <c r="T251" i="35" s="1"/>
  <c r="R220" i="35"/>
  <c r="S220" i="35"/>
  <c r="T220" i="35" s="1"/>
  <c r="S222" i="35"/>
  <c r="T222" i="35" s="1"/>
  <c r="R222" i="35"/>
  <c r="R225" i="35"/>
  <c r="S225" i="35"/>
  <c r="T225" i="35" s="1"/>
  <c r="AC297" i="35"/>
  <c r="AD297" i="35" s="1"/>
  <c r="AB297" i="35"/>
  <c r="S192" i="35"/>
  <c r="T192" i="35" s="1"/>
  <c r="R192" i="35"/>
  <c r="AC143" i="35"/>
  <c r="AD143" i="35" s="1"/>
  <c r="AB143" i="35"/>
  <c r="W246" i="35"/>
  <c r="V247" i="35"/>
  <c r="X246" i="35"/>
  <c r="Y246" i="35" s="1"/>
  <c r="AA246" i="35"/>
  <c r="W183" i="35"/>
  <c r="X183" i="35"/>
  <c r="Y183" i="35" s="1"/>
  <c r="V184" i="35"/>
  <c r="S130" i="35"/>
  <c r="T130" i="35" s="1"/>
  <c r="R130" i="35"/>
  <c r="AA130" i="35"/>
  <c r="S118" i="35"/>
  <c r="T118" i="35" s="1"/>
  <c r="R118" i="35"/>
  <c r="S120" i="35"/>
  <c r="T120" i="35" s="1"/>
  <c r="R120" i="35"/>
  <c r="S151" i="35"/>
  <c r="T151" i="35" s="1"/>
  <c r="R151" i="35"/>
  <c r="AA151" i="35"/>
  <c r="AC284" i="35"/>
  <c r="AD284" i="35" s="1"/>
  <c r="AB284" i="35"/>
  <c r="R253" i="35"/>
  <c r="AA253" i="35"/>
  <c r="S253" i="35"/>
  <c r="T253" i="35" s="1"/>
  <c r="R218" i="35"/>
  <c r="AA218" i="35"/>
  <c r="S218" i="35"/>
  <c r="T218" i="35" s="1"/>
  <c r="AA179" i="35"/>
  <c r="R179" i="35"/>
  <c r="S179" i="35"/>
  <c r="T179" i="35" s="1"/>
  <c r="S194" i="35"/>
  <c r="T194" i="35" s="1"/>
  <c r="R194" i="35"/>
  <c r="AA194" i="35"/>
  <c r="AC163" i="35"/>
  <c r="AD163" i="35" s="1"/>
  <c r="AB163" i="35"/>
  <c r="AA76" i="35"/>
  <c r="S116" i="35"/>
  <c r="T116" i="35" s="1"/>
  <c r="R116" i="35"/>
  <c r="R122" i="35"/>
  <c r="S122" i="35"/>
  <c r="T122" i="35" s="1"/>
  <c r="S153" i="35"/>
  <c r="T153" i="35" s="1"/>
  <c r="R153" i="35"/>
  <c r="T100" i="35"/>
  <c r="S266" i="35"/>
  <c r="T266" i="35" s="1"/>
  <c r="R266" i="35"/>
  <c r="AA266" i="35"/>
  <c r="R255" i="35"/>
  <c r="S255" i="35"/>
  <c r="T255" i="35" s="1"/>
  <c r="AB216" i="35"/>
  <c r="AC216" i="35"/>
  <c r="AD216" i="35" s="1"/>
  <c r="S278" i="35"/>
  <c r="T278" i="35" s="1"/>
  <c r="R278" i="35"/>
  <c r="R304" i="35" s="1"/>
  <c r="AA278" i="35"/>
  <c r="AA177" i="35"/>
  <c r="R177" i="35"/>
  <c r="S177" i="35"/>
  <c r="T177" i="35" s="1"/>
  <c r="T202" i="35" s="1"/>
  <c r="S181" i="35"/>
  <c r="T181" i="35" s="1"/>
  <c r="R181" i="35"/>
  <c r="W211" i="35"/>
  <c r="X211" i="35"/>
  <c r="Y211" i="35" s="1"/>
  <c r="V212" i="35"/>
  <c r="AB74" i="35"/>
  <c r="AC74" i="35"/>
  <c r="AD74" i="35" s="1"/>
  <c r="S117" i="35"/>
  <c r="T117" i="35" s="1"/>
  <c r="R117" i="35"/>
  <c r="S154" i="35"/>
  <c r="T154" i="35" s="1"/>
  <c r="R154" i="35"/>
  <c r="S124" i="35"/>
  <c r="T124" i="35" s="1"/>
  <c r="R124" i="35"/>
  <c r="S155" i="35"/>
  <c r="T155" i="35" s="1"/>
  <c r="R155" i="35"/>
  <c r="S296" i="35"/>
  <c r="T296" i="35" s="1"/>
  <c r="R296" i="35"/>
  <c r="AA296" i="35"/>
  <c r="R257" i="35"/>
  <c r="S257" i="35"/>
  <c r="T257" i="35" s="1"/>
  <c r="AC230" i="35"/>
  <c r="AD230" i="35" s="1"/>
  <c r="AB230" i="35"/>
  <c r="V283" i="35"/>
  <c r="X282" i="35"/>
  <c r="Y282" i="35" s="1"/>
  <c r="W282" i="35"/>
  <c r="S280" i="35"/>
  <c r="T280" i="35" s="1"/>
  <c r="R280" i="35"/>
  <c r="AA280" i="35"/>
  <c r="AB175" i="35"/>
  <c r="AC175" i="35"/>
  <c r="AD175" i="35" s="1"/>
  <c r="R195" i="35"/>
  <c r="AA195" i="35"/>
  <c r="S195" i="35"/>
  <c r="T195" i="35" s="1"/>
  <c r="AB196" i="35"/>
  <c r="AC196" i="35"/>
  <c r="AD196" i="35" s="1"/>
  <c r="AB265" i="35"/>
  <c r="AC265" i="35"/>
  <c r="AD265" i="35" s="1"/>
  <c r="X144" i="35"/>
  <c r="Y144" i="35" s="1"/>
  <c r="W144" i="35"/>
  <c r="AA144" i="35"/>
  <c r="V145" i="35"/>
  <c r="AA160" i="35"/>
  <c r="S160" i="35"/>
  <c r="T160" i="35" s="1"/>
  <c r="R160" i="35"/>
  <c r="S115" i="35"/>
  <c r="T115" i="35" s="1"/>
  <c r="R115" i="35"/>
  <c r="AC148" i="35"/>
  <c r="AD148" i="35" s="1"/>
  <c r="AB148" i="35"/>
  <c r="S119" i="35"/>
  <c r="T119" i="35" s="1"/>
  <c r="R119" i="35"/>
  <c r="AA126" i="35"/>
  <c r="S126" i="35"/>
  <c r="T126" i="35" s="1"/>
  <c r="R126" i="35"/>
  <c r="C74" i="35"/>
  <c r="S157" i="35"/>
  <c r="T157" i="35" s="1"/>
  <c r="R157" i="35"/>
  <c r="S294" i="35"/>
  <c r="T294" i="35" s="1"/>
  <c r="R294" i="35"/>
  <c r="R259" i="35"/>
  <c r="S259" i="35"/>
  <c r="T259" i="35" s="1"/>
  <c r="AC244" i="35"/>
  <c r="AD244" i="35" s="1"/>
  <c r="AB244" i="35"/>
  <c r="S281" i="35"/>
  <c r="T281" i="35" s="1"/>
  <c r="R281" i="35"/>
  <c r="AA281" i="35"/>
  <c r="S282" i="35"/>
  <c r="T282" i="35" s="1"/>
  <c r="R282" i="35"/>
  <c r="AA282" i="35"/>
  <c r="R183" i="35"/>
  <c r="AA183" i="35"/>
  <c r="S183" i="35"/>
  <c r="T183" i="35" s="1"/>
  <c r="X285" i="35"/>
  <c r="Y285" i="35" s="1"/>
  <c r="W285" i="35"/>
  <c r="V286" i="35"/>
  <c r="AA286" i="35" s="1"/>
  <c r="AA285" i="35"/>
  <c r="W217" i="35"/>
  <c r="X217" i="35"/>
  <c r="Y217" i="35" s="1"/>
  <c r="V218" i="35"/>
  <c r="S156" i="35"/>
  <c r="T156" i="35" s="1"/>
  <c r="R156" i="35"/>
  <c r="AC94" i="35"/>
  <c r="AD94" i="35" s="1"/>
  <c r="AB94" i="35"/>
  <c r="V180" i="35"/>
  <c r="X179" i="35"/>
  <c r="Y179" i="35" s="1"/>
  <c r="W179" i="35"/>
  <c r="S121" i="35"/>
  <c r="T121" i="35" s="1"/>
  <c r="R121" i="35"/>
  <c r="S159" i="35"/>
  <c r="T159" i="35" s="1"/>
  <c r="R159" i="35"/>
  <c r="R279" i="34"/>
  <c r="R304" i="34" s="1"/>
  <c r="AA279" i="34"/>
  <c r="S279" i="34"/>
  <c r="T279" i="34" s="1"/>
  <c r="S253" i="34"/>
  <c r="T253" i="34" s="1"/>
  <c r="R253" i="34"/>
  <c r="AA253" i="34"/>
  <c r="AA262" i="34"/>
  <c r="S262" i="34"/>
  <c r="T262" i="34" s="1"/>
  <c r="R262" i="34"/>
  <c r="S232" i="34"/>
  <c r="T232" i="34" s="1"/>
  <c r="AA232" i="34"/>
  <c r="R232" i="34"/>
  <c r="R228" i="34"/>
  <c r="AA228" i="34"/>
  <c r="S228" i="34"/>
  <c r="T228" i="34" s="1"/>
  <c r="S297" i="34"/>
  <c r="T297" i="34" s="1"/>
  <c r="R297" i="34"/>
  <c r="AA297" i="34"/>
  <c r="AC278" i="34"/>
  <c r="AD278" i="34" s="1"/>
  <c r="AB278" i="34"/>
  <c r="S221" i="34"/>
  <c r="T221" i="34" s="1"/>
  <c r="R221" i="34"/>
  <c r="X183" i="34"/>
  <c r="Y183" i="34" s="1"/>
  <c r="W183" i="34"/>
  <c r="V184" i="34"/>
  <c r="S156" i="34"/>
  <c r="T156" i="34" s="1"/>
  <c r="R156" i="34"/>
  <c r="V214" i="34"/>
  <c r="W213" i="34"/>
  <c r="X213" i="34"/>
  <c r="Y213" i="34" s="1"/>
  <c r="S184" i="34"/>
  <c r="T184" i="34" s="1"/>
  <c r="R184" i="34"/>
  <c r="AA184" i="34"/>
  <c r="AA195" i="34"/>
  <c r="R195" i="34"/>
  <c r="S195" i="34"/>
  <c r="T195" i="34" s="1"/>
  <c r="S125" i="34"/>
  <c r="T125" i="34" s="1"/>
  <c r="R125" i="34"/>
  <c r="AB73" i="34"/>
  <c r="AC73" i="34"/>
  <c r="AD73" i="34" s="1"/>
  <c r="R108" i="34"/>
  <c r="R134" i="34" s="1"/>
  <c r="AA108" i="34"/>
  <c r="S108" i="34"/>
  <c r="T108" i="34" s="1"/>
  <c r="S129" i="34"/>
  <c r="T129" i="34" s="1"/>
  <c r="R129" i="34"/>
  <c r="AA129" i="34"/>
  <c r="X143" i="34"/>
  <c r="Y143" i="34" s="1"/>
  <c r="V144" i="34"/>
  <c r="W143" i="34"/>
  <c r="AC141" i="34"/>
  <c r="AD141" i="34" s="1"/>
  <c r="AB141" i="34"/>
  <c r="S146" i="34"/>
  <c r="T146" i="34" s="1"/>
  <c r="R146" i="34"/>
  <c r="AB277" i="34"/>
  <c r="AC277" i="34"/>
  <c r="AD277" i="34" s="1"/>
  <c r="S219" i="34"/>
  <c r="T219" i="34" s="1"/>
  <c r="R219" i="34"/>
  <c r="AA219" i="34"/>
  <c r="S249" i="34"/>
  <c r="T249" i="34" s="1"/>
  <c r="R249" i="34"/>
  <c r="S258" i="34"/>
  <c r="T258" i="34" s="1"/>
  <c r="R258" i="34"/>
  <c r="R220" i="34"/>
  <c r="S220" i="34"/>
  <c r="T220" i="34" s="1"/>
  <c r="AA212" i="34"/>
  <c r="R212" i="34"/>
  <c r="S212" i="34"/>
  <c r="T212" i="34" s="1"/>
  <c r="S225" i="34"/>
  <c r="T225" i="34" s="1"/>
  <c r="R225" i="34"/>
  <c r="R287" i="34"/>
  <c r="S287" i="34"/>
  <c r="T287" i="34" s="1"/>
  <c r="S217" i="34"/>
  <c r="T217" i="34" s="1"/>
  <c r="R217" i="34"/>
  <c r="AA217" i="34"/>
  <c r="S178" i="34"/>
  <c r="T178" i="34" s="1"/>
  <c r="R178" i="34"/>
  <c r="AA178" i="34"/>
  <c r="S152" i="34"/>
  <c r="T152" i="34" s="1"/>
  <c r="R152" i="34"/>
  <c r="V220" i="34"/>
  <c r="W219" i="34"/>
  <c r="X219" i="34"/>
  <c r="Y219" i="34" s="1"/>
  <c r="S188" i="34"/>
  <c r="T188" i="34" s="1"/>
  <c r="R188" i="34"/>
  <c r="S126" i="34"/>
  <c r="T126" i="34" s="1"/>
  <c r="R126" i="34"/>
  <c r="AA126" i="34"/>
  <c r="R112" i="34"/>
  <c r="AA112" i="34"/>
  <c r="S112" i="34"/>
  <c r="T112" i="34" s="1"/>
  <c r="AB92" i="34"/>
  <c r="AC92" i="34"/>
  <c r="AD92" i="34" s="1"/>
  <c r="R100" i="34"/>
  <c r="S147" i="34"/>
  <c r="T147" i="34" s="1"/>
  <c r="R147" i="34"/>
  <c r="C74" i="34"/>
  <c r="S251" i="34"/>
  <c r="T251" i="34" s="1"/>
  <c r="R251" i="34"/>
  <c r="AA251" i="34"/>
  <c r="S300" i="34"/>
  <c r="T300" i="34" s="1"/>
  <c r="R300" i="34"/>
  <c r="AA300" i="34"/>
  <c r="S247" i="34"/>
  <c r="T247" i="34" s="1"/>
  <c r="R247" i="34"/>
  <c r="AA247" i="34"/>
  <c r="S256" i="34"/>
  <c r="T256" i="34" s="1"/>
  <c r="R256" i="34"/>
  <c r="AA218" i="34"/>
  <c r="R218" i="34"/>
  <c r="S218" i="34"/>
  <c r="T218" i="34" s="1"/>
  <c r="AA210" i="34"/>
  <c r="R210" i="34"/>
  <c r="S210" i="34"/>
  <c r="T210" i="34" s="1"/>
  <c r="W280" i="34"/>
  <c r="X280" i="34"/>
  <c r="Y280" i="34" s="1"/>
  <c r="V281" i="34"/>
  <c r="AA280" i="34"/>
  <c r="R236" i="34"/>
  <c r="R289" i="34"/>
  <c r="S289" i="34"/>
  <c r="T289" i="34" s="1"/>
  <c r="AC231" i="34"/>
  <c r="AD231" i="34" s="1"/>
  <c r="AB231" i="34"/>
  <c r="S215" i="34"/>
  <c r="T215" i="34" s="1"/>
  <c r="R215" i="34"/>
  <c r="S177" i="34"/>
  <c r="T177" i="34" s="1"/>
  <c r="AA177" i="34"/>
  <c r="R177" i="34"/>
  <c r="S150" i="34"/>
  <c r="T150" i="34" s="1"/>
  <c r="R150" i="34"/>
  <c r="S190" i="34"/>
  <c r="T190" i="34" s="1"/>
  <c r="R190" i="34"/>
  <c r="R202" i="34" s="1"/>
  <c r="W286" i="34"/>
  <c r="X286" i="34"/>
  <c r="Y286" i="34" s="1"/>
  <c r="V287" i="34"/>
  <c r="AC161" i="34"/>
  <c r="AD161" i="34" s="1"/>
  <c r="AB161" i="34"/>
  <c r="S116" i="34"/>
  <c r="T116" i="34" s="1"/>
  <c r="R116" i="34"/>
  <c r="R113" i="34"/>
  <c r="S113" i="34"/>
  <c r="T113" i="34" s="1"/>
  <c r="AB74" i="34"/>
  <c r="AC74" i="34"/>
  <c r="AD74" i="34" s="1"/>
  <c r="S163" i="34"/>
  <c r="T163" i="34" s="1"/>
  <c r="R163" i="34"/>
  <c r="AA163" i="34"/>
  <c r="S143" i="34"/>
  <c r="T143" i="34" s="1"/>
  <c r="R143" i="34"/>
  <c r="AA143" i="34"/>
  <c r="S261" i="34"/>
  <c r="T261" i="34" s="1"/>
  <c r="R261" i="34"/>
  <c r="S245" i="34"/>
  <c r="T245" i="34" s="1"/>
  <c r="T270" i="34" s="1"/>
  <c r="R245" i="34"/>
  <c r="AA245" i="34"/>
  <c r="S254" i="34"/>
  <c r="T254" i="34" s="1"/>
  <c r="R254" i="34"/>
  <c r="AB216" i="34"/>
  <c r="AC216" i="34"/>
  <c r="AD216" i="34" s="1"/>
  <c r="V254" i="34"/>
  <c r="X253" i="34"/>
  <c r="Y253" i="34" s="1"/>
  <c r="W253" i="34"/>
  <c r="S294" i="34"/>
  <c r="T294" i="34" s="1"/>
  <c r="R294" i="34"/>
  <c r="R291" i="34"/>
  <c r="S291" i="34"/>
  <c r="T291" i="34" s="1"/>
  <c r="S213" i="34"/>
  <c r="T213" i="34" s="1"/>
  <c r="R213" i="34"/>
  <c r="AA213" i="34"/>
  <c r="AA198" i="34"/>
  <c r="S198" i="34"/>
  <c r="T198" i="34" s="1"/>
  <c r="R198" i="34"/>
  <c r="AC148" i="34"/>
  <c r="AD148" i="34" s="1"/>
  <c r="AB148" i="34"/>
  <c r="S192" i="34"/>
  <c r="T192" i="34" s="1"/>
  <c r="R192" i="34"/>
  <c r="AC176" i="34"/>
  <c r="AD176" i="34" s="1"/>
  <c r="AB176" i="34"/>
  <c r="AC296" i="34"/>
  <c r="AD296" i="34" s="1"/>
  <c r="AB296" i="34"/>
  <c r="X178" i="34"/>
  <c r="Y178" i="34" s="1"/>
  <c r="V179" i="34"/>
  <c r="W178" i="34"/>
  <c r="R117" i="34"/>
  <c r="S117" i="34"/>
  <c r="T117" i="34" s="1"/>
  <c r="S115" i="34"/>
  <c r="T115" i="34" s="1"/>
  <c r="R115" i="34"/>
  <c r="AA130" i="34"/>
  <c r="R130" i="34"/>
  <c r="S130" i="34"/>
  <c r="T130" i="34" s="1"/>
  <c r="AA128" i="34"/>
  <c r="S128" i="34"/>
  <c r="T128" i="34" s="1"/>
  <c r="R128" i="34"/>
  <c r="R222" i="34"/>
  <c r="S222" i="34"/>
  <c r="T222" i="34" s="1"/>
  <c r="R110" i="34"/>
  <c r="AA110" i="34"/>
  <c r="S110" i="34"/>
  <c r="T110" i="34" s="1"/>
  <c r="S164" i="34"/>
  <c r="T164" i="34" s="1"/>
  <c r="R164" i="34"/>
  <c r="AA164" i="34"/>
  <c r="S259" i="34"/>
  <c r="T259" i="34" s="1"/>
  <c r="R259" i="34"/>
  <c r="AC243" i="34"/>
  <c r="AD243" i="34" s="1"/>
  <c r="AB243" i="34"/>
  <c r="AA252" i="34"/>
  <c r="R252" i="34"/>
  <c r="S252" i="34"/>
  <c r="T252" i="34" s="1"/>
  <c r="S230" i="34"/>
  <c r="T230" i="34" s="1"/>
  <c r="R230" i="34"/>
  <c r="AA230" i="34"/>
  <c r="AC263" i="34"/>
  <c r="AD263" i="34" s="1"/>
  <c r="AB263" i="34"/>
  <c r="S286" i="34"/>
  <c r="T286" i="34" s="1"/>
  <c r="R286" i="34"/>
  <c r="AA286" i="34"/>
  <c r="R293" i="34"/>
  <c r="S293" i="34"/>
  <c r="T293" i="34" s="1"/>
  <c r="S211" i="34"/>
  <c r="T211" i="34" s="1"/>
  <c r="T236" i="34" s="1"/>
  <c r="R211" i="34"/>
  <c r="AA211" i="34"/>
  <c r="AC229" i="34"/>
  <c r="AD229" i="34" s="1"/>
  <c r="AB229" i="34"/>
  <c r="S194" i="34"/>
  <c r="T194" i="34" s="1"/>
  <c r="R194" i="34"/>
  <c r="AA194" i="34"/>
  <c r="AA183" i="34"/>
  <c r="AA127" i="34"/>
  <c r="S127" i="34"/>
  <c r="T127" i="34" s="1"/>
  <c r="R127" i="34"/>
  <c r="X75" i="34"/>
  <c r="Y75" i="34" s="1"/>
  <c r="W75" i="34"/>
  <c r="AA75" i="34"/>
  <c r="V76" i="34"/>
  <c r="AC107" i="34"/>
  <c r="AD107" i="34" s="1"/>
  <c r="AB107" i="34"/>
  <c r="S145" i="34"/>
  <c r="T145" i="34" s="1"/>
  <c r="R145" i="34"/>
  <c r="R260" i="34"/>
  <c r="S260" i="34"/>
  <c r="T260" i="34" s="1"/>
  <c r="S227" i="34"/>
  <c r="T227" i="34" s="1"/>
  <c r="R227" i="34"/>
  <c r="R285" i="34"/>
  <c r="AA285" i="34"/>
  <c r="S285" i="34"/>
  <c r="T285" i="34" s="1"/>
  <c r="S186" i="34"/>
  <c r="T186" i="34" s="1"/>
  <c r="R186" i="34"/>
  <c r="S119" i="34"/>
  <c r="T119" i="34" s="1"/>
  <c r="R119" i="34"/>
  <c r="S257" i="34"/>
  <c r="T257" i="34" s="1"/>
  <c r="R257" i="34"/>
  <c r="S266" i="34"/>
  <c r="T266" i="34" s="1"/>
  <c r="R266" i="34"/>
  <c r="AA266" i="34"/>
  <c r="AC250" i="34"/>
  <c r="AD250" i="34" s="1"/>
  <c r="AB250" i="34"/>
  <c r="R224" i="34"/>
  <c r="S224" i="34"/>
  <c r="T224" i="34" s="1"/>
  <c r="S292" i="34"/>
  <c r="T292" i="34" s="1"/>
  <c r="R292" i="34"/>
  <c r="AC264" i="34"/>
  <c r="AD264" i="34" s="1"/>
  <c r="AB264" i="34"/>
  <c r="R295" i="34"/>
  <c r="S295" i="34"/>
  <c r="T295" i="34" s="1"/>
  <c r="AC209" i="34"/>
  <c r="AD209" i="34" s="1"/>
  <c r="AB209" i="34"/>
  <c r="S197" i="34"/>
  <c r="T197" i="34" s="1"/>
  <c r="R197" i="34"/>
  <c r="AA197" i="34"/>
  <c r="AB95" i="34"/>
  <c r="AC95" i="34"/>
  <c r="AD95" i="34" s="1"/>
  <c r="S120" i="34"/>
  <c r="T120" i="34" s="1"/>
  <c r="R120" i="34"/>
  <c r="X149" i="34"/>
  <c r="Y149" i="34" s="1"/>
  <c r="W149" i="34"/>
  <c r="V150" i="34"/>
  <c r="AA149" i="34"/>
  <c r="AA109" i="34"/>
  <c r="S109" i="34"/>
  <c r="T109" i="34" s="1"/>
  <c r="T134" i="34" s="1"/>
  <c r="R109" i="34"/>
  <c r="S118" i="34"/>
  <c r="T118" i="34" s="1"/>
  <c r="R118" i="34"/>
  <c r="AA142" i="34"/>
  <c r="S142" i="34"/>
  <c r="T142" i="34" s="1"/>
  <c r="T168" i="34" s="1"/>
  <c r="R142" i="34"/>
  <c r="R168" i="34" s="1"/>
  <c r="AA214" i="34"/>
  <c r="R214" i="34"/>
  <c r="S214" i="34"/>
  <c r="T214" i="34" s="1"/>
  <c r="S154" i="34"/>
  <c r="T154" i="34" s="1"/>
  <c r="R154" i="34"/>
  <c r="S124" i="34"/>
  <c r="T124" i="34" s="1"/>
  <c r="R124" i="34"/>
  <c r="R281" i="34"/>
  <c r="AA281" i="34"/>
  <c r="S281" i="34"/>
  <c r="T281" i="34" s="1"/>
  <c r="S255" i="34"/>
  <c r="T255" i="34" s="1"/>
  <c r="R255" i="34"/>
  <c r="R270" i="34" s="1"/>
  <c r="AA265" i="34"/>
  <c r="S265" i="34"/>
  <c r="T265" i="34" s="1"/>
  <c r="R265" i="34"/>
  <c r="R226" i="34"/>
  <c r="S226" i="34"/>
  <c r="T226" i="34" s="1"/>
  <c r="V248" i="34"/>
  <c r="X247" i="34"/>
  <c r="Y247" i="34" s="1"/>
  <c r="W247" i="34"/>
  <c r="AA298" i="34"/>
  <c r="R298" i="34"/>
  <c r="S298" i="34"/>
  <c r="T298" i="34" s="1"/>
  <c r="S158" i="34"/>
  <c r="T158" i="34" s="1"/>
  <c r="R158" i="34"/>
  <c r="S196" i="34"/>
  <c r="T196" i="34" s="1"/>
  <c r="R196" i="34"/>
  <c r="AA196" i="34"/>
  <c r="AB96" i="34"/>
  <c r="AC96" i="34"/>
  <c r="AD96" i="34" s="1"/>
  <c r="S121" i="34"/>
  <c r="T121" i="34" s="1"/>
  <c r="R121" i="34"/>
  <c r="V113" i="34"/>
  <c r="W112" i="34"/>
  <c r="X112" i="34"/>
  <c r="Y112" i="34" s="1"/>
  <c r="AA111" i="34"/>
  <c r="S111" i="34"/>
  <c r="T111" i="34" s="1"/>
  <c r="R111" i="34"/>
  <c r="AA144" i="34"/>
  <c r="S144" i="34"/>
  <c r="T144" i="34" s="1"/>
  <c r="R144" i="34"/>
  <c r="R279" i="33"/>
  <c r="AA279" i="33"/>
  <c r="S279" i="33"/>
  <c r="T279" i="33" s="1"/>
  <c r="S251" i="33"/>
  <c r="T251" i="33" s="1"/>
  <c r="R251" i="33"/>
  <c r="AA251" i="33"/>
  <c r="S288" i="33"/>
  <c r="T288" i="33" s="1"/>
  <c r="R288" i="33"/>
  <c r="AA262" i="33"/>
  <c r="S262" i="33"/>
  <c r="T262" i="33" s="1"/>
  <c r="R262" i="33"/>
  <c r="V282" i="33"/>
  <c r="X281" i="33"/>
  <c r="Y281" i="33" s="1"/>
  <c r="W281" i="33"/>
  <c r="S217" i="33"/>
  <c r="T217" i="33" s="1"/>
  <c r="R217" i="33"/>
  <c r="AA217" i="33"/>
  <c r="AC216" i="33"/>
  <c r="AD216" i="33" s="1"/>
  <c r="AB216" i="33"/>
  <c r="R162" i="33"/>
  <c r="AA162" i="33"/>
  <c r="S162" i="33"/>
  <c r="T162" i="33" s="1"/>
  <c r="R192" i="33"/>
  <c r="S192" i="33"/>
  <c r="T192" i="33" s="1"/>
  <c r="S196" i="33"/>
  <c r="T196" i="33" s="1"/>
  <c r="R196" i="33"/>
  <c r="AA196" i="33"/>
  <c r="AB107" i="33"/>
  <c r="AC107" i="33"/>
  <c r="AD107" i="33" s="1"/>
  <c r="S111" i="33"/>
  <c r="T111" i="33" s="1"/>
  <c r="R111" i="33"/>
  <c r="AA111" i="33"/>
  <c r="S121" i="33"/>
  <c r="T121" i="33" s="1"/>
  <c r="R121" i="33"/>
  <c r="S129" i="33"/>
  <c r="T129" i="33" s="1"/>
  <c r="R129" i="33"/>
  <c r="AA129" i="33"/>
  <c r="AC95" i="33"/>
  <c r="AD95" i="33" s="1"/>
  <c r="AB95" i="33"/>
  <c r="R295" i="33"/>
  <c r="R304" i="33" s="1"/>
  <c r="S295" i="33"/>
  <c r="T295" i="33" s="1"/>
  <c r="AB277" i="33"/>
  <c r="AC277" i="33"/>
  <c r="AD277" i="33" s="1"/>
  <c r="S249" i="33"/>
  <c r="T249" i="33" s="1"/>
  <c r="R249" i="33"/>
  <c r="S286" i="33"/>
  <c r="T286" i="33" s="1"/>
  <c r="R286" i="33"/>
  <c r="AA286" i="33"/>
  <c r="S260" i="33"/>
  <c r="T260" i="33" s="1"/>
  <c r="R260" i="33"/>
  <c r="V288" i="33"/>
  <c r="X287" i="33"/>
  <c r="Y287" i="33" s="1"/>
  <c r="W287" i="33"/>
  <c r="S215" i="33"/>
  <c r="T215" i="33" s="1"/>
  <c r="R215" i="33"/>
  <c r="S230" i="33"/>
  <c r="T230" i="33" s="1"/>
  <c r="R230" i="33"/>
  <c r="AA230" i="33"/>
  <c r="R158" i="33"/>
  <c r="S158" i="33"/>
  <c r="T158" i="33" s="1"/>
  <c r="AB142" i="33"/>
  <c r="AC142" i="33"/>
  <c r="AD142" i="33" s="1"/>
  <c r="AB194" i="33"/>
  <c r="AC194" i="33"/>
  <c r="AD194" i="33" s="1"/>
  <c r="S117" i="33"/>
  <c r="T117" i="33" s="1"/>
  <c r="R117" i="33"/>
  <c r="AA130" i="33"/>
  <c r="S130" i="33"/>
  <c r="T130" i="33" s="1"/>
  <c r="R130" i="33"/>
  <c r="AB92" i="33"/>
  <c r="AC92" i="33"/>
  <c r="AD92" i="33" s="1"/>
  <c r="AB298" i="33"/>
  <c r="AC298" i="33"/>
  <c r="AD298" i="33" s="1"/>
  <c r="S300" i="33"/>
  <c r="T300" i="33" s="1"/>
  <c r="R300" i="33"/>
  <c r="AA300" i="33"/>
  <c r="S247" i="33"/>
  <c r="T247" i="33" s="1"/>
  <c r="R247" i="33"/>
  <c r="AA247" i="33"/>
  <c r="S258" i="33"/>
  <c r="T258" i="33" s="1"/>
  <c r="R258" i="33"/>
  <c r="S213" i="33"/>
  <c r="T213" i="33" s="1"/>
  <c r="R213" i="33"/>
  <c r="R156" i="33"/>
  <c r="S156" i="33"/>
  <c r="T156" i="33" s="1"/>
  <c r="V220" i="33"/>
  <c r="AA220" i="33" s="1"/>
  <c r="X219" i="33"/>
  <c r="Y219" i="33" s="1"/>
  <c r="W219" i="33"/>
  <c r="R112" i="33"/>
  <c r="S112" i="33"/>
  <c r="T112" i="33" s="1"/>
  <c r="AC75" i="33"/>
  <c r="AD75" i="33" s="1"/>
  <c r="AB75" i="33"/>
  <c r="S123" i="33"/>
  <c r="T123" i="33" s="1"/>
  <c r="R123" i="33"/>
  <c r="S110" i="33"/>
  <c r="T110" i="33" s="1"/>
  <c r="R110" i="33"/>
  <c r="AA110" i="33"/>
  <c r="R118" i="33"/>
  <c r="S118" i="33"/>
  <c r="T118" i="33" s="1"/>
  <c r="X76" i="33"/>
  <c r="Y76" i="33" s="1"/>
  <c r="W76" i="33"/>
  <c r="V77" i="33"/>
  <c r="AA76" i="33"/>
  <c r="V151" i="33"/>
  <c r="X150" i="33"/>
  <c r="Y150" i="33" s="1"/>
  <c r="W150" i="33"/>
  <c r="W143" i="33"/>
  <c r="V144" i="33"/>
  <c r="AA143" i="33"/>
  <c r="X143" i="33"/>
  <c r="Y143" i="33" s="1"/>
  <c r="R291" i="33"/>
  <c r="S291" i="33"/>
  <c r="T291" i="33" s="1"/>
  <c r="S261" i="33"/>
  <c r="T261" i="33" s="1"/>
  <c r="R261" i="33"/>
  <c r="S245" i="33"/>
  <c r="T245" i="33" s="1"/>
  <c r="R245" i="33"/>
  <c r="AA245" i="33"/>
  <c r="S266" i="33"/>
  <c r="T266" i="33" s="1"/>
  <c r="R266" i="33"/>
  <c r="AA266" i="33"/>
  <c r="S256" i="33"/>
  <c r="T256" i="33" s="1"/>
  <c r="R256" i="33"/>
  <c r="V254" i="33"/>
  <c r="X253" i="33"/>
  <c r="Y253" i="33" s="1"/>
  <c r="W253" i="33"/>
  <c r="S211" i="33"/>
  <c r="T211" i="33" s="1"/>
  <c r="R211" i="33"/>
  <c r="AA211" i="33"/>
  <c r="R224" i="33"/>
  <c r="S224" i="33"/>
  <c r="T224" i="33" s="1"/>
  <c r="X184" i="33"/>
  <c r="Y184" i="33" s="1"/>
  <c r="W184" i="33"/>
  <c r="V185" i="33"/>
  <c r="AA184" i="33"/>
  <c r="R154" i="33"/>
  <c r="R168" i="33" s="1"/>
  <c r="S154" i="33"/>
  <c r="T154" i="33" s="1"/>
  <c r="X212" i="33"/>
  <c r="Y212" i="33" s="1"/>
  <c r="W212" i="33"/>
  <c r="V213" i="33"/>
  <c r="AA212" i="33"/>
  <c r="AB176" i="33"/>
  <c r="AC176" i="33"/>
  <c r="AD176" i="33" s="1"/>
  <c r="S119" i="33"/>
  <c r="T119" i="33" s="1"/>
  <c r="R119" i="33"/>
  <c r="S108" i="33"/>
  <c r="T108" i="33" s="1"/>
  <c r="T134" i="33" s="1"/>
  <c r="R108" i="33"/>
  <c r="AA108" i="33"/>
  <c r="R120" i="33"/>
  <c r="S120" i="33"/>
  <c r="T120" i="33" s="1"/>
  <c r="X111" i="33"/>
  <c r="Y111" i="33" s="1"/>
  <c r="W111" i="33"/>
  <c r="V112" i="33"/>
  <c r="R100" i="33"/>
  <c r="R293" i="33"/>
  <c r="S293" i="33"/>
  <c r="T293" i="33" s="1"/>
  <c r="AC284" i="33"/>
  <c r="AD284" i="33" s="1"/>
  <c r="AB284" i="33"/>
  <c r="R222" i="33"/>
  <c r="S222" i="33"/>
  <c r="T222" i="33" s="1"/>
  <c r="R289" i="33"/>
  <c r="S289" i="33"/>
  <c r="T289" i="33" s="1"/>
  <c r="S259" i="33"/>
  <c r="T259" i="33" s="1"/>
  <c r="R259" i="33"/>
  <c r="S296" i="33"/>
  <c r="T296" i="33" s="1"/>
  <c r="R296" i="33"/>
  <c r="AA296" i="33"/>
  <c r="AC280" i="33"/>
  <c r="AD280" i="33" s="1"/>
  <c r="AB280" i="33"/>
  <c r="AA254" i="33"/>
  <c r="R254" i="33"/>
  <c r="S254" i="33"/>
  <c r="T254" i="33" s="1"/>
  <c r="V248" i="33"/>
  <c r="W247" i="33"/>
  <c r="X247" i="33"/>
  <c r="Y247" i="33" s="1"/>
  <c r="R225" i="33"/>
  <c r="S225" i="33"/>
  <c r="T225" i="33" s="1"/>
  <c r="AC209" i="33"/>
  <c r="AD209" i="33" s="1"/>
  <c r="AB209" i="33"/>
  <c r="R226" i="33"/>
  <c r="S226" i="33"/>
  <c r="T226" i="33" s="1"/>
  <c r="AA195" i="33"/>
  <c r="S195" i="33"/>
  <c r="T195" i="33" s="1"/>
  <c r="R195" i="33"/>
  <c r="R152" i="33"/>
  <c r="S152" i="33"/>
  <c r="T152" i="33" s="1"/>
  <c r="S160" i="33"/>
  <c r="T160" i="33" s="1"/>
  <c r="R160" i="33"/>
  <c r="AA160" i="33"/>
  <c r="AC149" i="33"/>
  <c r="AD149" i="33" s="1"/>
  <c r="AB149" i="33"/>
  <c r="R122" i="33"/>
  <c r="S122" i="33"/>
  <c r="T122" i="33" s="1"/>
  <c r="B79" i="33"/>
  <c r="V80" i="33"/>
  <c r="R287" i="33"/>
  <c r="AA287" i="33"/>
  <c r="S287" i="33"/>
  <c r="T287" i="33" s="1"/>
  <c r="S257" i="33"/>
  <c r="T257" i="33" s="1"/>
  <c r="R257" i="33"/>
  <c r="S294" i="33"/>
  <c r="T294" i="33" s="1"/>
  <c r="R294" i="33"/>
  <c r="AC278" i="33"/>
  <c r="AD278" i="33" s="1"/>
  <c r="AB278" i="33"/>
  <c r="AA252" i="33"/>
  <c r="S252" i="33"/>
  <c r="T252" i="33" s="1"/>
  <c r="R252" i="33"/>
  <c r="AC231" i="33"/>
  <c r="AD231" i="33" s="1"/>
  <c r="AB231" i="33"/>
  <c r="S232" i="33"/>
  <c r="T232" i="33" s="1"/>
  <c r="R232" i="33"/>
  <c r="AA232" i="33"/>
  <c r="S223" i="33"/>
  <c r="T223" i="33" s="1"/>
  <c r="R223" i="33"/>
  <c r="R228" i="33"/>
  <c r="AA228" i="33"/>
  <c r="S228" i="33"/>
  <c r="T228" i="33" s="1"/>
  <c r="R150" i="33"/>
  <c r="AA150" i="33"/>
  <c r="S150" i="33"/>
  <c r="T150" i="33" s="1"/>
  <c r="T168" i="33" s="1"/>
  <c r="S193" i="33"/>
  <c r="T193" i="33" s="1"/>
  <c r="R193" i="33"/>
  <c r="AB178" i="33"/>
  <c r="AC178" i="33"/>
  <c r="AD178" i="33" s="1"/>
  <c r="AA163" i="33"/>
  <c r="S163" i="33"/>
  <c r="T163" i="33" s="1"/>
  <c r="R163" i="33"/>
  <c r="R124" i="33"/>
  <c r="S124" i="33"/>
  <c r="T124" i="33" s="1"/>
  <c r="C74" i="33"/>
  <c r="R285" i="33"/>
  <c r="AA285" i="33"/>
  <c r="S285" i="33"/>
  <c r="T285" i="33" s="1"/>
  <c r="S255" i="33"/>
  <c r="T255" i="33" s="1"/>
  <c r="R255" i="33"/>
  <c r="S292" i="33"/>
  <c r="T292" i="33" s="1"/>
  <c r="R292" i="33"/>
  <c r="S263" i="33"/>
  <c r="T263" i="33" s="1"/>
  <c r="R263" i="33"/>
  <c r="AA263" i="33"/>
  <c r="AC250" i="33"/>
  <c r="AD250" i="33" s="1"/>
  <c r="AB250" i="33"/>
  <c r="S221" i="33"/>
  <c r="T221" i="33" s="1"/>
  <c r="R221" i="33"/>
  <c r="S220" i="33"/>
  <c r="T220" i="33" s="1"/>
  <c r="R220" i="33"/>
  <c r="AC197" i="33"/>
  <c r="AD197" i="33" s="1"/>
  <c r="AB197" i="33"/>
  <c r="AB148" i="33"/>
  <c r="AC148" i="33"/>
  <c r="AD148" i="33" s="1"/>
  <c r="R161" i="33"/>
  <c r="S161" i="33"/>
  <c r="T161" i="33" s="1"/>
  <c r="AA161" i="33"/>
  <c r="R164" i="33"/>
  <c r="AA164" i="33"/>
  <c r="S164" i="33"/>
  <c r="T164" i="33" s="1"/>
  <c r="X178" i="33"/>
  <c r="Y178" i="33" s="1"/>
  <c r="W178" i="33"/>
  <c r="V179" i="33"/>
  <c r="R113" i="33"/>
  <c r="S113" i="33"/>
  <c r="T113" i="33" s="1"/>
  <c r="S128" i="33"/>
  <c r="T128" i="33" s="1"/>
  <c r="AA128" i="33"/>
  <c r="R128" i="33"/>
  <c r="R126" i="33"/>
  <c r="S126" i="33"/>
  <c r="T126" i="33" s="1"/>
  <c r="AA126" i="33"/>
  <c r="AC74" i="33"/>
  <c r="AD74" i="33" s="1"/>
  <c r="AB74" i="33"/>
  <c r="AC177" i="33"/>
  <c r="AD177" i="33" s="1"/>
  <c r="AB177" i="33"/>
  <c r="R281" i="33"/>
  <c r="AA281" i="33"/>
  <c r="S281" i="33"/>
  <c r="T281" i="33" s="1"/>
  <c r="S297" i="33"/>
  <c r="T297" i="33" s="1"/>
  <c r="R297" i="33"/>
  <c r="AA297" i="33"/>
  <c r="S253" i="33"/>
  <c r="T253" i="33" s="1"/>
  <c r="R253" i="33"/>
  <c r="AA253" i="33"/>
  <c r="S290" i="33"/>
  <c r="T290" i="33" s="1"/>
  <c r="R290" i="33"/>
  <c r="AA265" i="33"/>
  <c r="S265" i="33"/>
  <c r="T265" i="33" s="1"/>
  <c r="R265" i="33"/>
  <c r="S219" i="33"/>
  <c r="T219" i="33" s="1"/>
  <c r="R219" i="33"/>
  <c r="AA219" i="33"/>
  <c r="AA229" i="33"/>
  <c r="S229" i="33"/>
  <c r="T229" i="33" s="1"/>
  <c r="R229" i="33"/>
  <c r="S218" i="33"/>
  <c r="T218" i="33" s="1"/>
  <c r="T236" i="33" s="1"/>
  <c r="AA218" i="33"/>
  <c r="R218" i="33"/>
  <c r="R236" i="33" s="1"/>
  <c r="AC264" i="33"/>
  <c r="AD264" i="33" s="1"/>
  <c r="AB264" i="33"/>
  <c r="AC198" i="33"/>
  <c r="AD198" i="33" s="1"/>
  <c r="AB198" i="33"/>
  <c r="S183" i="33"/>
  <c r="T183" i="33" s="1"/>
  <c r="R183" i="33"/>
  <c r="R202" i="33" s="1"/>
  <c r="AA183" i="33"/>
  <c r="AA109" i="33"/>
  <c r="R109" i="33"/>
  <c r="S109" i="33"/>
  <c r="T109" i="33" s="1"/>
  <c r="R116" i="33"/>
  <c r="S116" i="33"/>
  <c r="T116" i="33" s="1"/>
  <c r="S125" i="33"/>
  <c r="T125" i="33" s="1"/>
  <c r="R125" i="33"/>
  <c r="R127" i="33"/>
  <c r="AA127" i="33"/>
  <c r="S127" i="33"/>
  <c r="T127" i="33" s="1"/>
  <c r="B80" i="32"/>
  <c r="H80" i="32" s="1"/>
  <c r="C79" i="32"/>
  <c r="C15" i="26" s="1"/>
  <c r="V114" i="32"/>
  <c r="C80" i="32"/>
  <c r="AC185" i="32"/>
  <c r="AD185" i="32" s="1"/>
  <c r="AB185" i="32"/>
  <c r="AB285" i="32"/>
  <c r="AC285" i="32"/>
  <c r="AD285" i="32" s="1"/>
  <c r="R192" i="32"/>
  <c r="S192" i="32"/>
  <c r="T192" i="32" s="1"/>
  <c r="S211" i="32"/>
  <c r="T211" i="32" s="1"/>
  <c r="R211" i="32"/>
  <c r="AA211" i="32"/>
  <c r="S260" i="32"/>
  <c r="T260" i="32" s="1"/>
  <c r="R260" i="32"/>
  <c r="R261" i="32"/>
  <c r="S261" i="32"/>
  <c r="T261" i="32" s="1"/>
  <c r="R179" i="32"/>
  <c r="S179" i="32"/>
  <c r="T179" i="32" s="1"/>
  <c r="AC196" i="32"/>
  <c r="AD196" i="32" s="1"/>
  <c r="AB196" i="32"/>
  <c r="R124" i="32"/>
  <c r="S124" i="32"/>
  <c r="T124" i="32" s="1"/>
  <c r="S219" i="32"/>
  <c r="T219" i="32" s="1"/>
  <c r="R219" i="32"/>
  <c r="AA219" i="32"/>
  <c r="S227" i="32"/>
  <c r="T227" i="32" s="1"/>
  <c r="R227" i="32"/>
  <c r="AA160" i="32"/>
  <c r="S160" i="32"/>
  <c r="T160" i="32" s="1"/>
  <c r="R160" i="32"/>
  <c r="S155" i="32"/>
  <c r="T155" i="32" s="1"/>
  <c r="R155" i="32"/>
  <c r="AC93" i="32"/>
  <c r="AD93" i="32" s="1"/>
  <c r="AB93" i="32"/>
  <c r="S297" i="32"/>
  <c r="T297" i="32" s="1"/>
  <c r="R297" i="32"/>
  <c r="AA297" i="32"/>
  <c r="S292" i="32"/>
  <c r="T292" i="32" s="1"/>
  <c r="R292" i="32"/>
  <c r="AC278" i="32"/>
  <c r="AD278" i="32" s="1"/>
  <c r="AB278" i="32"/>
  <c r="R190" i="32"/>
  <c r="S190" i="32"/>
  <c r="T190" i="32" s="1"/>
  <c r="AC209" i="32"/>
  <c r="AD209" i="32" s="1"/>
  <c r="AB209" i="32"/>
  <c r="X279" i="32"/>
  <c r="Y279" i="32" s="1"/>
  <c r="W279" i="32"/>
  <c r="V280" i="32"/>
  <c r="AA279" i="32"/>
  <c r="S264" i="32"/>
  <c r="T264" i="32" s="1"/>
  <c r="AA264" i="32"/>
  <c r="R264" i="32"/>
  <c r="S181" i="32"/>
  <c r="T181" i="32" s="1"/>
  <c r="R181" i="32"/>
  <c r="R122" i="32"/>
  <c r="S122" i="32"/>
  <c r="T122" i="32" s="1"/>
  <c r="R218" i="32"/>
  <c r="AA218" i="32"/>
  <c r="S218" i="32"/>
  <c r="T218" i="32" s="1"/>
  <c r="S221" i="32"/>
  <c r="T221" i="32" s="1"/>
  <c r="R221" i="32"/>
  <c r="R161" i="32"/>
  <c r="S161" i="32"/>
  <c r="T161" i="32" s="1"/>
  <c r="AA161" i="32"/>
  <c r="R152" i="32"/>
  <c r="S152" i="32"/>
  <c r="T152" i="32" s="1"/>
  <c r="S294" i="32"/>
  <c r="T294" i="32" s="1"/>
  <c r="R294" i="32"/>
  <c r="S290" i="32"/>
  <c r="T290" i="32" s="1"/>
  <c r="R290" i="32"/>
  <c r="S188" i="32"/>
  <c r="T188" i="32" s="1"/>
  <c r="R188" i="32"/>
  <c r="S263" i="32"/>
  <c r="T263" i="32" s="1"/>
  <c r="R263" i="32"/>
  <c r="AA263" i="32"/>
  <c r="AA197" i="32"/>
  <c r="S197" i="32"/>
  <c r="T197" i="32" s="1"/>
  <c r="R197" i="32"/>
  <c r="W252" i="32"/>
  <c r="V253" i="32"/>
  <c r="X252" i="32"/>
  <c r="Y252" i="32" s="1"/>
  <c r="R120" i="32"/>
  <c r="S120" i="32"/>
  <c r="T120" i="32" s="1"/>
  <c r="AC194" i="32"/>
  <c r="AD194" i="32" s="1"/>
  <c r="AB194" i="32"/>
  <c r="X178" i="32"/>
  <c r="Y178" i="32" s="1"/>
  <c r="V179" i="32"/>
  <c r="W178" i="32"/>
  <c r="AC163" i="32"/>
  <c r="AD163" i="32" s="1"/>
  <c r="AB163" i="32"/>
  <c r="AA229" i="32"/>
  <c r="S229" i="32"/>
  <c r="T229" i="32" s="1"/>
  <c r="R229" i="32"/>
  <c r="R228" i="32"/>
  <c r="S228" i="32"/>
  <c r="T228" i="32" s="1"/>
  <c r="AA228" i="32"/>
  <c r="S158" i="32"/>
  <c r="T158" i="32" s="1"/>
  <c r="R158" i="32"/>
  <c r="S153" i="32"/>
  <c r="T153" i="32" s="1"/>
  <c r="R153" i="32"/>
  <c r="S109" i="32"/>
  <c r="T109" i="32" s="1"/>
  <c r="R109" i="32"/>
  <c r="AA109" i="32"/>
  <c r="AC75" i="32"/>
  <c r="AD75" i="32" s="1"/>
  <c r="AB75" i="32"/>
  <c r="V111" i="32"/>
  <c r="X110" i="32"/>
  <c r="Y110" i="32" s="1"/>
  <c r="W110" i="32"/>
  <c r="S288" i="32"/>
  <c r="T288" i="32" s="1"/>
  <c r="R288" i="32"/>
  <c r="R304" i="32" s="1"/>
  <c r="S186" i="32"/>
  <c r="T186" i="32" s="1"/>
  <c r="R186" i="32"/>
  <c r="R251" i="32"/>
  <c r="R270" i="32" s="1"/>
  <c r="AA251" i="32"/>
  <c r="S251" i="32"/>
  <c r="T251" i="32" s="1"/>
  <c r="X218" i="32"/>
  <c r="Y218" i="32" s="1"/>
  <c r="W218" i="32"/>
  <c r="V219" i="32"/>
  <c r="AA146" i="32"/>
  <c r="S146" i="32"/>
  <c r="T146" i="32" s="1"/>
  <c r="R146" i="32"/>
  <c r="AC183" i="32"/>
  <c r="AD183" i="32" s="1"/>
  <c r="AB183" i="32"/>
  <c r="R118" i="32"/>
  <c r="S118" i="32"/>
  <c r="T118" i="32" s="1"/>
  <c r="AC266" i="32"/>
  <c r="AD266" i="32" s="1"/>
  <c r="AB266" i="32"/>
  <c r="AB216" i="32"/>
  <c r="AC216" i="32"/>
  <c r="AD216" i="32" s="1"/>
  <c r="R226" i="32"/>
  <c r="S226" i="32"/>
  <c r="T226" i="32" s="1"/>
  <c r="S159" i="32"/>
  <c r="T159" i="32" s="1"/>
  <c r="R159" i="32"/>
  <c r="R162" i="32"/>
  <c r="S162" i="32"/>
  <c r="T162" i="32" s="1"/>
  <c r="AA162" i="32"/>
  <c r="AC107" i="32"/>
  <c r="AD107" i="32" s="1"/>
  <c r="AB107" i="32"/>
  <c r="S286" i="32"/>
  <c r="T286" i="32" s="1"/>
  <c r="T304" i="32" s="1"/>
  <c r="AA286" i="32"/>
  <c r="R286" i="32"/>
  <c r="AA184" i="32"/>
  <c r="S184" i="32"/>
  <c r="T184" i="32" s="1"/>
  <c r="R184" i="32"/>
  <c r="W246" i="32"/>
  <c r="V247" i="32"/>
  <c r="AA246" i="32"/>
  <c r="X246" i="32"/>
  <c r="Y246" i="32" s="1"/>
  <c r="AC265" i="32"/>
  <c r="AD265" i="32" s="1"/>
  <c r="AB265" i="32"/>
  <c r="R253" i="32"/>
  <c r="AA253" i="32"/>
  <c r="S253" i="32"/>
  <c r="T253" i="32" s="1"/>
  <c r="X185" i="32"/>
  <c r="Y185" i="32" s="1"/>
  <c r="W185" i="32"/>
  <c r="V186" i="32"/>
  <c r="AC244" i="32"/>
  <c r="AD244" i="32" s="1"/>
  <c r="AB244" i="32"/>
  <c r="R116" i="32"/>
  <c r="S116" i="32"/>
  <c r="T116" i="32" s="1"/>
  <c r="T134" i="32" s="1"/>
  <c r="X150" i="32"/>
  <c r="Y150" i="32" s="1"/>
  <c r="W150" i="32"/>
  <c r="V151" i="32"/>
  <c r="R220" i="32"/>
  <c r="S220" i="32"/>
  <c r="T220" i="32" s="1"/>
  <c r="R222" i="32"/>
  <c r="S222" i="32"/>
  <c r="T222" i="32" s="1"/>
  <c r="AB198" i="32"/>
  <c r="AC198" i="32"/>
  <c r="AD198" i="32" s="1"/>
  <c r="S156" i="32"/>
  <c r="T156" i="32" s="1"/>
  <c r="R156" i="32"/>
  <c r="S130" i="32"/>
  <c r="T130" i="32" s="1"/>
  <c r="R130" i="32"/>
  <c r="AA130" i="32"/>
  <c r="AB176" i="32"/>
  <c r="AC176" i="32"/>
  <c r="AD176" i="32" s="1"/>
  <c r="AB245" i="32"/>
  <c r="AC245" i="32"/>
  <c r="AD245" i="32" s="1"/>
  <c r="V286" i="32"/>
  <c r="X285" i="32"/>
  <c r="Y285" i="32" s="1"/>
  <c r="W285" i="32"/>
  <c r="AC182" i="32"/>
  <c r="AD182" i="32" s="1"/>
  <c r="AB182" i="32"/>
  <c r="AA298" i="32"/>
  <c r="R232" i="32"/>
  <c r="AA232" i="32"/>
  <c r="S232" i="32"/>
  <c r="T232" i="32" s="1"/>
  <c r="AC250" i="32"/>
  <c r="AD250" i="32" s="1"/>
  <c r="AB250" i="32"/>
  <c r="R255" i="32"/>
  <c r="S255" i="32"/>
  <c r="T255" i="32" s="1"/>
  <c r="R180" i="32"/>
  <c r="S180" i="32"/>
  <c r="T180" i="32" s="1"/>
  <c r="AA128" i="32"/>
  <c r="R128" i="32"/>
  <c r="S128" i="32"/>
  <c r="T128" i="32" s="1"/>
  <c r="T270" i="32"/>
  <c r="S143" i="32"/>
  <c r="T143" i="32" s="1"/>
  <c r="R143" i="32"/>
  <c r="AA143" i="32"/>
  <c r="AC144" i="32"/>
  <c r="AD144" i="32" s="1"/>
  <c r="AB144" i="32"/>
  <c r="S230" i="32"/>
  <c r="T230" i="32" s="1"/>
  <c r="AA230" i="32"/>
  <c r="R230" i="32"/>
  <c r="R224" i="32"/>
  <c r="S224" i="32"/>
  <c r="T224" i="32" s="1"/>
  <c r="S151" i="32"/>
  <c r="T151" i="32" s="1"/>
  <c r="R151" i="32"/>
  <c r="S157" i="32"/>
  <c r="T157" i="32" s="1"/>
  <c r="R157" i="32"/>
  <c r="S112" i="32"/>
  <c r="T112" i="32" s="1"/>
  <c r="R112" i="32"/>
  <c r="AA178" i="32"/>
  <c r="AC149" i="32"/>
  <c r="AD149" i="32" s="1"/>
  <c r="AB149" i="32"/>
  <c r="AB76" i="32"/>
  <c r="AC76" i="32"/>
  <c r="AD76" i="32" s="1"/>
  <c r="R100" i="32"/>
  <c r="S299" i="32"/>
  <c r="T299" i="32" s="1"/>
  <c r="AA299" i="32"/>
  <c r="R299" i="32"/>
  <c r="AC284" i="32"/>
  <c r="AD284" i="32" s="1"/>
  <c r="AB284" i="32"/>
  <c r="S215" i="32"/>
  <c r="T215" i="32" s="1"/>
  <c r="R215" i="32"/>
  <c r="R231" i="32"/>
  <c r="AA231" i="32"/>
  <c r="S231" i="32"/>
  <c r="T231" i="32" s="1"/>
  <c r="S252" i="32"/>
  <c r="T252" i="32" s="1"/>
  <c r="R252" i="32"/>
  <c r="AA252" i="32"/>
  <c r="R257" i="32"/>
  <c r="S257" i="32"/>
  <c r="T257" i="32" s="1"/>
  <c r="AC175" i="32"/>
  <c r="AD175" i="32" s="1"/>
  <c r="AB175" i="32"/>
  <c r="S145" i="32"/>
  <c r="T145" i="32" s="1"/>
  <c r="R145" i="32"/>
  <c r="AA145" i="32"/>
  <c r="S142" i="32"/>
  <c r="T142" i="32" s="1"/>
  <c r="T168" i="32" s="1"/>
  <c r="R142" i="32"/>
  <c r="R168" i="32" s="1"/>
  <c r="AA142" i="32"/>
  <c r="X146" i="32"/>
  <c r="Y146" i="32" s="1"/>
  <c r="V147" i="32"/>
  <c r="W146" i="32"/>
  <c r="S223" i="32"/>
  <c r="T223" i="32" s="1"/>
  <c r="R223" i="32"/>
  <c r="AB148" i="32"/>
  <c r="AC148" i="32"/>
  <c r="AD148" i="32" s="1"/>
  <c r="AA129" i="32"/>
  <c r="S129" i="32"/>
  <c r="T129" i="32" s="1"/>
  <c r="R129" i="32"/>
  <c r="R134" i="32" s="1"/>
  <c r="AA150" i="32"/>
  <c r="V77" i="32"/>
  <c r="X76" i="32"/>
  <c r="Y76" i="32" s="1"/>
  <c r="W76" i="32"/>
  <c r="T100" i="32"/>
  <c r="S296" i="32"/>
  <c r="T296" i="32" s="1"/>
  <c r="AA296" i="32"/>
  <c r="R296" i="32"/>
  <c r="AC300" i="32"/>
  <c r="AD300" i="32" s="1"/>
  <c r="AB300" i="32"/>
  <c r="S213" i="32"/>
  <c r="T213" i="32" s="1"/>
  <c r="R213" i="32"/>
  <c r="AA213" i="32"/>
  <c r="S256" i="32"/>
  <c r="T256" i="32" s="1"/>
  <c r="R256" i="32"/>
  <c r="R259" i="32"/>
  <c r="S259" i="32"/>
  <c r="T259" i="32" s="1"/>
  <c r="AA177" i="32"/>
  <c r="S177" i="32"/>
  <c r="T177" i="32" s="1"/>
  <c r="R177" i="32"/>
  <c r="X214" i="32"/>
  <c r="Y214" i="32" s="1"/>
  <c r="W214" i="32"/>
  <c r="V215" i="32"/>
  <c r="AA214" i="32"/>
  <c r="S127" i="32"/>
  <c r="T127" i="32" s="1"/>
  <c r="R127" i="32"/>
  <c r="AA127" i="32"/>
  <c r="S164" i="32"/>
  <c r="T164" i="32" s="1"/>
  <c r="AA164" i="32"/>
  <c r="R164" i="32"/>
  <c r="AB262" i="32"/>
  <c r="AC262" i="32"/>
  <c r="AD262" i="32" s="1"/>
  <c r="R113" i="32"/>
  <c r="S113" i="32"/>
  <c r="T113" i="32" s="1"/>
  <c r="S217" i="32"/>
  <c r="T217" i="32" s="1"/>
  <c r="R217" i="32"/>
  <c r="AA217" i="32"/>
  <c r="R225" i="32"/>
  <c r="S225" i="32"/>
  <c r="T225" i="32" s="1"/>
  <c r="R154" i="32"/>
  <c r="S154" i="32"/>
  <c r="T154" i="32" s="1"/>
  <c r="AC73" i="32"/>
  <c r="AD73" i="32" s="1"/>
  <c r="AB73" i="32"/>
  <c r="AA110" i="32"/>
  <c r="C74" i="31"/>
  <c r="AC77" i="31"/>
  <c r="AD77" i="31" s="1"/>
  <c r="AB77" i="31"/>
  <c r="S186" i="31"/>
  <c r="T186" i="31" s="1"/>
  <c r="R186" i="31"/>
  <c r="R289" i="31"/>
  <c r="S289" i="31"/>
  <c r="T289" i="31" s="1"/>
  <c r="S286" i="31"/>
  <c r="T286" i="31" s="1"/>
  <c r="R286" i="31"/>
  <c r="AA286" i="31"/>
  <c r="S188" i="31"/>
  <c r="T188" i="31" s="1"/>
  <c r="R188" i="31"/>
  <c r="S254" i="31"/>
  <c r="T254" i="31" s="1"/>
  <c r="R254" i="31"/>
  <c r="S263" i="31"/>
  <c r="T263" i="31" s="1"/>
  <c r="R263" i="31"/>
  <c r="AA263" i="31"/>
  <c r="AC265" i="31"/>
  <c r="AD265" i="31" s="1"/>
  <c r="AB265" i="31"/>
  <c r="S193" i="31"/>
  <c r="T193" i="31" s="1"/>
  <c r="R193" i="31"/>
  <c r="R177" i="31"/>
  <c r="AA177" i="31"/>
  <c r="S177" i="31"/>
  <c r="T177" i="31" s="1"/>
  <c r="T202" i="31" s="1"/>
  <c r="R158" i="31"/>
  <c r="S158" i="31"/>
  <c r="T158" i="31" s="1"/>
  <c r="AC232" i="31"/>
  <c r="AD232" i="31" s="1"/>
  <c r="AB232" i="31"/>
  <c r="R227" i="31"/>
  <c r="S227" i="31"/>
  <c r="T227" i="31" s="1"/>
  <c r="R155" i="31"/>
  <c r="S155" i="31"/>
  <c r="T155" i="31" s="1"/>
  <c r="V144" i="31"/>
  <c r="AA144" i="31" s="1"/>
  <c r="X143" i="31"/>
  <c r="Y143" i="31" s="1"/>
  <c r="W143" i="31"/>
  <c r="AC93" i="31"/>
  <c r="AD93" i="31" s="1"/>
  <c r="AB93" i="31"/>
  <c r="R281" i="31"/>
  <c r="AA281" i="31"/>
  <c r="S281" i="31"/>
  <c r="T281" i="31" s="1"/>
  <c r="S260" i="31"/>
  <c r="T260" i="31" s="1"/>
  <c r="R260" i="31"/>
  <c r="AA262" i="31"/>
  <c r="S262" i="31"/>
  <c r="T262" i="31" s="1"/>
  <c r="R262" i="31"/>
  <c r="S230" i="31"/>
  <c r="T230" i="31" s="1"/>
  <c r="AA230" i="31"/>
  <c r="R230" i="31"/>
  <c r="R279" i="31"/>
  <c r="AA279" i="31"/>
  <c r="S279" i="31"/>
  <c r="T279" i="31" s="1"/>
  <c r="S299" i="31"/>
  <c r="T299" i="31" s="1"/>
  <c r="R299" i="31"/>
  <c r="AA299" i="31"/>
  <c r="S282" i="31"/>
  <c r="T282" i="31" s="1"/>
  <c r="R282" i="31"/>
  <c r="AA184" i="31"/>
  <c r="S184" i="31"/>
  <c r="T184" i="31" s="1"/>
  <c r="R184" i="31"/>
  <c r="S253" i="31"/>
  <c r="T253" i="31" s="1"/>
  <c r="R253" i="31"/>
  <c r="AA253" i="31"/>
  <c r="AC211" i="31"/>
  <c r="AD211" i="31" s="1"/>
  <c r="AB211" i="31"/>
  <c r="S196" i="31"/>
  <c r="T196" i="31" s="1"/>
  <c r="R196" i="31"/>
  <c r="AA196" i="31"/>
  <c r="S189" i="31"/>
  <c r="T189" i="31" s="1"/>
  <c r="R189" i="31"/>
  <c r="AB160" i="31"/>
  <c r="AC160" i="31"/>
  <c r="AD160" i="31" s="1"/>
  <c r="S219" i="31"/>
  <c r="T219" i="31" s="1"/>
  <c r="R219" i="31"/>
  <c r="S152" i="31"/>
  <c r="T152" i="31" s="1"/>
  <c r="R152" i="31"/>
  <c r="R100" i="31"/>
  <c r="R163" i="31"/>
  <c r="AA163" i="31"/>
  <c r="S163" i="31"/>
  <c r="T163" i="31" s="1"/>
  <c r="X77" i="31"/>
  <c r="Y77" i="31" s="1"/>
  <c r="V78" i="31"/>
  <c r="W77" i="31"/>
  <c r="AB277" i="31"/>
  <c r="AC277" i="31"/>
  <c r="AD277" i="31" s="1"/>
  <c r="S296" i="31"/>
  <c r="T296" i="31" s="1"/>
  <c r="R296" i="31"/>
  <c r="AA296" i="31"/>
  <c r="S280" i="31"/>
  <c r="T280" i="31" s="1"/>
  <c r="R280" i="31"/>
  <c r="AA280" i="31"/>
  <c r="AC182" i="31"/>
  <c r="AD182" i="31" s="1"/>
  <c r="AB182" i="31"/>
  <c r="S255" i="31"/>
  <c r="T255" i="31" s="1"/>
  <c r="R255" i="31"/>
  <c r="S187" i="31"/>
  <c r="T187" i="31" s="1"/>
  <c r="R187" i="31"/>
  <c r="AB149" i="31"/>
  <c r="AC149" i="31"/>
  <c r="AD149" i="31" s="1"/>
  <c r="S130" i="31"/>
  <c r="T130" i="31" s="1"/>
  <c r="R130" i="31"/>
  <c r="AA130" i="31"/>
  <c r="S222" i="31"/>
  <c r="T222" i="31" s="1"/>
  <c r="R222" i="31"/>
  <c r="S150" i="31"/>
  <c r="T150" i="31" s="1"/>
  <c r="R150" i="31"/>
  <c r="AC129" i="31"/>
  <c r="AD129" i="31" s="1"/>
  <c r="AB129" i="31"/>
  <c r="S300" i="31"/>
  <c r="T300" i="31" s="1"/>
  <c r="R300" i="31"/>
  <c r="AA300" i="31"/>
  <c r="S294" i="31"/>
  <c r="T294" i="31" s="1"/>
  <c r="R294" i="31"/>
  <c r="S278" i="31"/>
  <c r="T278" i="31" s="1"/>
  <c r="R278" i="31"/>
  <c r="AA278" i="31"/>
  <c r="AC266" i="31"/>
  <c r="AD266" i="31" s="1"/>
  <c r="AB266" i="31"/>
  <c r="S257" i="31"/>
  <c r="T257" i="31" s="1"/>
  <c r="R257" i="31"/>
  <c r="S185" i="31"/>
  <c r="T185" i="31" s="1"/>
  <c r="R185" i="31"/>
  <c r="AA185" i="31"/>
  <c r="X252" i="31"/>
  <c r="Y252" i="31" s="1"/>
  <c r="W252" i="31"/>
  <c r="V253" i="31"/>
  <c r="AC218" i="31"/>
  <c r="AD218" i="31" s="1"/>
  <c r="AB218" i="31"/>
  <c r="S224" i="31"/>
  <c r="T224" i="31" s="1"/>
  <c r="R224" i="31"/>
  <c r="V150" i="31"/>
  <c r="AA150" i="31" s="1"/>
  <c r="X149" i="31"/>
  <c r="Y149" i="31" s="1"/>
  <c r="W149" i="31"/>
  <c r="X218" i="31"/>
  <c r="Y218" i="31" s="1"/>
  <c r="W218" i="31"/>
  <c r="V219" i="31"/>
  <c r="AC108" i="31"/>
  <c r="AD108" i="31" s="1"/>
  <c r="AB108" i="31"/>
  <c r="S127" i="31"/>
  <c r="T127" i="31" s="1"/>
  <c r="R127" i="31"/>
  <c r="AA127" i="31"/>
  <c r="AC284" i="31"/>
  <c r="AD284" i="31" s="1"/>
  <c r="AB284" i="31"/>
  <c r="S191" i="31"/>
  <c r="T191" i="31" s="1"/>
  <c r="R191" i="31"/>
  <c r="S217" i="31"/>
  <c r="T217" i="31" s="1"/>
  <c r="R217" i="31"/>
  <c r="AA217" i="31"/>
  <c r="S142" i="31"/>
  <c r="T142" i="31" s="1"/>
  <c r="T168" i="31" s="1"/>
  <c r="R142" i="31"/>
  <c r="AA142" i="31"/>
  <c r="R295" i="31"/>
  <c r="S295" i="31"/>
  <c r="T295" i="31" s="1"/>
  <c r="S292" i="31"/>
  <c r="T292" i="31" s="1"/>
  <c r="R292" i="31"/>
  <c r="S259" i="31"/>
  <c r="T259" i="31" s="1"/>
  <c r="R259" i="31"/>
  <c r="AB285" i="31"/>
  <c r="AC285" i="31"/>
  <c r="AD285" i="31" s="1"/>
  <c r="W280" i="31"/>
  <c r="V281" i="31"/>
  <c r="X280" i="31"/>
  <c r="Y280" i="31" s="1"/>
  <c r="S183" i="31"/>
  <c r="T183" i="31" s="1"/>
  <c r="R183" i="31"/>
  <c r="AA183" i="31"/>
  <c r="S198" i="31"/>
  <c r="T198" i="31" s="1"/>
  <c r="R198" i="31"/>
  <c r="AA198" i="31"/>
  <c r="S221" i="31"/>
  <c r="T221" i="31" s="1"/>
  <c r="T236" i="31" s="1"/>
  <c r="R221" i="31"/>
  <c r="AC148" i="31"/>
  <c r="AD148" i="31" s="1"/>
  <c r="AB148" i="31"/>
  <c r="S125" i="31"/>
  <c r="T125" i="31" s="1"/>
  <c r="R125" i="31"/>
  <c r="S128" i="31"/>
  <c r="T128" i="31" s="1"/>
  <c r="R128" i="31"/>
  <c r="AA128" i="31"/>
  <c r="AC95" i="31"/>
  <c r="AD95" i="31" s="1"/>
  <c r="AB95" i="31"/>
  <c r="B79" i="31"/>
  <c r="V80" i="31"/>
  <c r="AC76" i="31"/>
  <c r="AD76" i="31" s="1"/>
  <c r="AB76" i="31"/>
  <c r="AC245" i="31"/>
  <c r="AD245" i="31" s="1"/>
  <c r="AB245" i="31"/>
  <c r="AC210" i="31"/>
  <c r="AD210" i="31" s="1"/>
  <c r="AB210" i="31"/>
  <c r="R293" i="31"/>
  <c r="S293" i="31"/>
  <c r="T293" i="31" s="1"/>
  <c r="S297" i="31"/>
  <c r="T297" i="31" s="1"/>
  <c r="R297" i="31"/>
  <c r="AA297" i="31"/>
  <c r="S290" i="31"/>
  <c r="T290" i="31" s="1"/>
  <c r="R290" i="31"/>
  <c r="S192" i="31"/>
  <c r="T192" i="31" s="1"/>
  <c r="R192" i="31"/>
  <c r="AB298" i="31"/>
  <c r="AC298" i="31"/>
  <c r="AD298" i="31" s="1"/>
  <c r="S261" i="31"/>
  <c r="T261" i="31" s="1"/>
  <c r="R261" i="31"/>
  <c r="S252" i="31"/>
  <c r="T252" i="31" s="1"/>
  <c r="R252" i="31"/>
  <c r="R270" i="31" s="1"/>
  <c r="AA252" i="31"/>
  <c r="S181" i="31"/>
  <c r="T181" i="31" s="1"/>
  <c r="R181" i="31"/>
  <c r="AA181" i="31"/>
  <c r="AB143" i="31"/>
  <c r="AC143" i="31"/>
  <c r="AD143" i="31" s="1"/>
  <c r="W286" i="31"/>
  <c r="V287" i="31"/>
  <c r="X286" i="31"/>
  <c r="Y286" i="31" s="1"/>
  <c r="V186" i="31"/>
  <c r="AA186" i="31" s="1"/>
  <c r="X185" i="31"/>
  <c r="Y185" i="31" s="1"/>
  <c r="W185" i="31"/>
  <c r="S226" i="31"/>
  <c r="T226" i="31" s="1"/>
  <c r="R226" i="31"/>
  <c r="R223" i="31"/>
  <c r="S223" i="31"/>
  <c r="T223" i="31" s="1"/>
  <c r="S146" i="31"/>
  <c r="T146" i="31" s="1"/>
  <c r="R146" i="31"/>
  <c r="AB126" i="31"/>
  <c r="AC126" i="31"/>
  <c r="AD126" i="31" s="1"/>
  <c r="X109" i="31"/>
  <c r="Y109" i="31" s="1"/>
  <c r="W109" i="31"/>
  <c r="V110" i="31"/>
  <c r="AC164" i="31"/>
  <c r="AD164" i="31" s="1"/>
  <c r="AB164" i="31"/>
  <c r="X246" i="31"/>
  <c r="Y246" i="31" s="1"/>
  <c r="W246" i="31"/>
  <c r="V247" i="31"/>
  <c r="S251" i="31"/>
  <c r="T251" i="31" s="1"/>
  <c r="T270" i="31" s="1"/>
  <c r="R251" i="31"/>
  <c r="AA251" i="31"/>
  <c r="AC75" i="31"/>
  <c r="AD75" i="31" s="1"/>
  <c r="AB75" i="31"/>
  <c r="R291" i="31"/>
  <c r="S291" i="31"/>
  <c r="T291" i="31" s="1"/>
  <c r="S288" i="31"/>
  <c r="T288" i="31" s="1"/>
  <c r="R288" i="31"/>
  <c r="S190" i="31"/>
  <c r="T190" i="31" s="1"/>
  <c r="R190" i="31"/>
  <c r="S264" i="31"/>
  <c r="T264" i="31" s="1"/>
  <c r="R264" i="31"/>
  <c r="AA264" i="31"/>
  <c r="S179" i="31"/>
  <c r="T179" i="31" s="1"/>
  <c r="R179" i="31"/>
  <c r="AA179" i="31"/>
  <c r="AA228" i="31"/>
  <c r="S228" i="31"/>
  <c r="T228" i="31" s="1"/>
  <c r="R228" i="31"/>
  <c r="AA161" i="31"/>
  <c r="S161" i="31"/>
  <c r="T161" i="31" s="1"/>
  <c r="R161" i="31"/>
  <c r="AC176" i="31"/>
  <c r="AD176" i="31" s="1"/>
  <c r="AB176" i="31"/>
  <c r="S229" i="31"/>
  <c r="T229" i="31" s="1"/>
  <c r="AA229" i="31"/>
  <c r="R229" i="31"/>
  <c r="S225" i="31"/>
  <c r="T225" i="31" s="1"/>
  <c r="R225" i="31"/>
  <c r="S144" i="31"/>
  <c r="T144" i="31" s="1"/>
  <c r="R144" i="31"/>
  <c r="AB162" i="31"/>
  <c r="AC162" i="31"/>
  <c r="AD162" i="31" s="1"/>
  <c r="X212" i="31"/>
  <c r="Y212" i="31" s="1"/>
  <c r="W212" i="31"/>
  <c r="AA212" i="31"/>
  <c r="V213" i="31"/>
  <c r="X180" i="31"/>
  <c r="Y180" i="31" s="1"/>
  <c r="W180" i="31"/>
  <c r="AA180" i="31"/>
  <c r="V181" i="31"/>
  <c r="AA109" i="31"/>
  <c r="AA246" i="31"/>
  <c r="S116" i="31"/>
  <c r="T116" i="31" s="1"/>
  <c r="T134" i="31" s="1"/>
  <c r="R116" i="31"/>
  <c r="R123" i="31"/>
  <c r="S123" i="31"/>
  <c r="T123" i="31" s="1"/>
  <c r="R134" i="31"/>
  <c r="R295" i="30"/>
  <c r="S295" i="30"/>
  <c r="T295" i="30" s="1"/>
  <c r="AB277" i="30"/>
  <c r="AC277" i="30"/>
  <c r="AD277" i="30" s="1"/>
  <c r="S245" i="30"/>
  <c r="T245" i="30" s="1"/>
  <c r="R245" i="30"/>
  <c r="R270" i="30" s="1"/>
  <c r="AA245" i="30"/>
  <c r="S286" i="30"/>
  <c r="T286" i="30" s="1"/>
  <c r="R286" i="30"/>
  <c r="AA286" i="30"/>
  <c r="X246" i="30"/>
  <c r="Y246" i="30" s="1"/>
  <c r="W246" i="30"/>
  <c r="AA246" i="30"/>
  <c r="V247" i="30"/>
  <c r="R215" i="30"/>
  <c r="S215" i="30"/>
  <c r="T215" i="30" s="1"/>
  <c r="AC179" i="30"/>
  <c r="AD179" i="30" s="1"/>
  <c r="AB179" i="30"/>
  <c r="S255" i="30"/>
  <c r="T255" i="30" s="1"/>
  <c r="R255" i="30"/>
  <c r="V288" i="30"/>
  <c r="X287" i="30"/>
  <c r="Y287" i="30" s="1"/>
  <c r="W287" i="30"/>
  <c r="AA197" i="30"/>
  <c r="S197" i="30"/>
  <c r="T197" i="30" s="1"/>
  <c r="R197" i="30"/>
  <c r="AC182" i="30"/>
  <c r="AD182" i="30" s="1"/>
  <c r="AB182" i="30"/>
  <c r="S188" i="30"/>
  <c r="T188" i="30" s="1"/>
  <c r="R188" i="30"/>
  <c r="S191" i="30"/>
  <c r="T191" i="30" s="1"/>
  <c r="R191" i="30"/>
  <c r="R129" i="30"/>
  <c r="AA129" i="30"/>
  <c r="S129" i="30"/>
  <c r="T129" i="30" s="1"/>
  <c r="R156" i="30"/>
  <c r="S156" i="30"/>
  <c r="T156" i="30" s="1"/>
  <c r="AA160" i="30"/>
  <c r="R160" i="30"/>
  <c r="S160" i="30"/>
  <c r="T160" i="30" s="1"/>
  <c r="S155" i="30"/>
  <c r="T155" i="30" s="1"/>
  <c r="R155" i="30"/>
  <c r="AA161" i="30"/>
  <c r="R161" i="30"/>
  <c r="S161" i="30"/>
  <c r="T161" i="30" s="1"/>
  <c r="AC216" i="30"/>
  <c r="AD216" i="30" s="1"/>
  <c r="AB216" i="30"/>
  <c r="S227" i="30"/>
  <c r="T227" i="30" s="1"/>
  <c r="R227" i="30"/>
  <c r="AC178" i="30"/>
  <c r="AD178" i="30" s="1"/>
  <c r="AB178" i="30"/>
  <c r="W128" i="30"/>
  <c r="AA128" i="30"/>
  <c r="R293" i="30"/>
  <c r="S293" i="30"/>
  <c r="T293" i="30" s="1"/>
  <c r="AC177" i="30"/>
  <c r="AD177" i="30" s="1"/>
  <c r="AB177" i="30"/>
  <c r="S190" i="30"/>
  <c r="T190" i="30" s="1"/>
  <c r="R190" i="30"/>
  <c r="AC94" i="30"/>
  <c r="AD94" i="30" s="1"/>
  <c r="AB94" i="30"/>
  <c r="X150" i="30"/>
  <c r="Y150" i="30" s="1"/>
  <c r="W150" i="30"/>
  <c r="V151" i="30"/>
  <c r="S159" i="30"/>
  <c r="T159" i="30" s="1"/>
  <c r="R159" i="30"/>
  <c r="R291" i="30"/>
  <c r="S291" i="30"/>
  <c r="T291" i="30" s="1"/>
  <c r="S297" i="30"/>
  <c r="T297" i="30" s="1"/>
  <c r="R297" i="30"/>
  <c r="AA297" i="30"/>
  <c r="S299" i="30"/>
  <c r="T299" i="30" s="1"/>
  <c r="R299" i="30"/>
  <c r="AA299" i="30"/>
  <c r="S282" i="30"/>
  <c r="T282" i="30" s="1"/>
  <c r="R282" i="30"/>
  <c r="AA282" i="30"/>
  <c r="S259" i="30"/>
  <c r="T259" i="30" s="1"/>
  <c r="R259" i="30"/>
  <c r="V282" i="30"/>
  <c r="X281" i="30"/>
  <c r="Y281" i="30" s="1"/>
  <c r="W281" i="30"/>
  <c r="R126" i="30"/>
  <c r="AA126" i="30"/>
  <c r="S126" i="30"/>
  <c r="T126" i="30" s="1"/>
  <c r="AC74" i="30"/>
  <c r="AD74" i="30" s="1"/>
  <c r="AB74" i="30"/>
  <c r="W212" i="30"/>
  <c r="X212" i="30"/>
  <c r="Y212" i="30" s="1"/>
  <c r="V213" i="30"/>
  <c r="S192" i="30"/>
  <c r="T192" i="30" s="1"/>
  <c r="R192" i="30"/>
  <c r="S196" i="30"/>
  <c r="T196" i="30" s="1"/>
  <c r="R196" i="30"/>
  <c r="AA196" i="30"/>
  <c r="AB148" i="30"/>
  <c r="AC148" i="30"/>
  <c r="AD148" i="30" s="1"/>
  <c r="S300" i="30"/>
  <c r="T300" i="30" s="1"/>
  <c r="R300" i="30"/>
  <c r="AA300" i="30"/>
  <c r="R289" i="30"/>
  <c r="S289" i="30"/>
  <c r="T289" i="30" s="1"/>
  <c r="S296" i="30"/>
  <c r="T296" i="30" s="1"/>
  <c r="R296" i="30"/>
  <c r="AA296" i="30"/>
  <c r="S280" i="30"/>
  <c r="T280" i="30" s="1"/>
  <c r="R280" i="30"/>
  <c r="AA280" i="30"/>
  <c r="AB209" i="30"/>
  <c r="AC209" i="30"/>
  <c r="AD209" i="30" s="1"/>
  <c r="S261" i="30"/>
  <c r="T261" i="30" s="1"/>
  <c r="R261" i="30"/>
  <c r="W218" i="30"/>
  <c r="X218" i="30"/>
  <c r="Y218" i="30" s="1"/>
  <c r="V219" i="30"/>
  <c r="R124" i="30"/>
  <c r="S124" i="30"/>
  <c r="T124" i="30" s="1"/>
  <c r="R108" i="30"/>
  <c r="S108" i="30"/>
  <c r="T108" i="30" s="1"/>
  <c r="T134" i="30" s="1"/>
  <c r="AA108" i="30"/>
  <c r="AA194" i="30"/>
  <c r="S194" i="30"/>
  <c r="T194" i="30" s="1"/>
  <c r="R194" i="30"/>
  <c r="W109" i="30"/>
  <c r="X109" i="30"/>
  <c r="Y109" i="30" s="1"/>
  <c r="V110" i="30"/>
  <c r="R150" i="30"/>
  <c r="S150" i="30"/>
  <c r="T150" i="30" s="1"/>
  <c r="AA150" i="30"/>
  <c r="S221" i="30"/>
  <c r="T221" i="30" s="1"/>
  <c r="R221" i="30"/>
  <c r="AB109" i="30"/>
  <c r="AC109" i="30"/>
  <c r="AD109" i="30" s="1"/>
  <c r="R287" i="30"/>
  <c r="AA287" i="30"/>
  <c r="S287" i="30"/>
  <c r="T287" i="30" s="1"/>
  <c r="S294" i="30"/>
  <c r="T294" i="30" s="1"/>
  <c r="R294" i="30"/>
  <c r="S278" i="30"/>
  <c r="T278" i="30" s="1"/>
  <c r="R278" i="30"/>
  <c r="R304" i="30" s="1"/>
  <c r="AA278" i="30"/>
  <c r="S256" i="30"/>
  <c r="T256" i="30" s="1"/>
  <c r="R256" i="30"/>
  <c r="S264" i="30"/>
  <c r="T264" i="30" s="1"/>
  <c r="R264" i="30"/>
  <c r="AA264" i="30"/>
  <c r="V186" i="30"/>
  <c r="X185" i="30"/>
  <c r="Y185" i="30" s="1"/>
  <c r="W185" i="30"/>
  <c r="R122" i="30"/>
  <c r="S122" i="30"/>
  <c r="T122" i="30" s="1"/>
  <c r="AC127" i="30"/>
  <c r="AD127" i="30" s="1"/>
  <c r="AB127" i="30"/>
  <c r="W143" i="30"/>
  <c r="X143" i="30"/>
  <c r="Y143" i="30" s="1"/>
  <c r="V144" i="30"/>
  <c r="S183" i="30"/>
  <c r="T183" i="30" s="1"/>
  <c r="R183" i="30"/>
  <c r="AA183" i="30"/>
  <c r="S149" i="30"/>
  <c r="T149" i="30" s="1"/>
  <c r="T168" i="30" s="1"/>
  <c r="R149" i="30"/>
  <c r="R168" i="30" s="1"/>
  <c r="AA149" i="30"/>
  <c r="R154" i="30"/>
  <c r="S154" i="30"/>
  <c r="T154" i="30" s="1"/>
  <c r="S225" i="30"/>
  <c r="T225" i="30" s="1"/>
  <c r="R225" i="30"/>
  <c r="R222" i="30"/>
  <c r="S222" i="30"/>
  <c r="T222" i="30" s="1"/>
  <c r="AC284" i="30"/>
  <c r="AD284" i="30" s="1"/>
  <c r="AB284" i="30"/>
  <c r="X252" i="30"/>
  <c r="Y252" i="30" s="1"/>
  <c r="W252" i="30"/>
  <c r="V253" i="30"/>
  <c r="S257" i="30"/>
  <c r="T257" i="30" s="1"/>
  <c r="R257" i="30"/>
  <c r="AC92" i="30"/>
  <c r="AD92" i="30" s="1"/>
  <c r="AB92" i="30"/>
  <c r="R217" i="30"/>
  <c r="AA217" i="30"/>
  <c r="S217" i="30"/>
  <c r="T217" i="30" s="1"/>
  <c r="S220" i="30"/>
  <c r="T220" i="30" s="1"/>
  <c r="R220" i="30"/>
  <c r="R285" i="30"/>
  <c r="AA285" i="30"/>
  <c r="S285" i="30"/>
  <c r="T285" i="30" s="1"/>
  <c r="S292" i="30"/>
  <c r="T292" i="30" s="1"/>
  <c r="R292" i="30"/>
  <c r="AC266" i="30"/>
  <c r="AD266" i="30" s="1"/>
  <c r="AB266" i="30"/>
  <c r="S263" i="30"/>
  <c r="T263" i="30" s="1"/>
  <c r="R263" i="30"/>
  <c r="AA263" i="30"/>
  <c r="AB262" i="30"/>
  <c r="AC262" i="30"/>
  <c r="AD262" i="30" s="1"/>
  <c r="R120" i="30"/>
  <c r="S120" i="30"/>
  <c r="T120" i="30" s="1"/>
  <c r="V80" i="30"/>
  <c r="B79" i="30"/>
  <c r="X180" i="30"/>
  <c r="Y180" i="30" s="1"/>
  <c r="W180" i="30"/>
  <c r="V181" i="30"/>
  <c r="AA180" i="30"/>
  <c r="S195" i="30"/>
  <c r="T195" i="30" s="1"/>
  <c r="R195" i="30"/>
  <c r="AA195" i="30"/>
  <c r="S185" i="30"/>
  <c r="T185" i="30" s="1"/>
  <c r="R185" i="30"/>
  <c r="R202" i="30" s="1"/>
  <c r="AA185" i="30"/>
  <c r="S113" i="30"/>
  <c r="T113" i="30" s="1"/>
  <c r="R113" i="30"/>
  <c r="S153" i="30"/>
  <c r="T153" i="30" s="1"/>
  <c r="R153" i="30"/>
  <c r="R158" i="30"/>
  <c r="S158" i="30"/>
  <c r="T158" i="30" s="1"/>
  <c r="AB164" i="30"/>
  <c r="AC164" i="30"/>
  <c r="AD164" i="30" s="1"/>
  <c r="S224" i="30"/>
  <c r="T224" i="30" s="1"/>
  <c r="R224" i="30"/>
  <c r="S226" i="30"/>
  <c r="T226" i="30" s="1"/>
  <c r="R226" i="30"/>
  <c r="AA228" i="30"/>
  <c r="S228" i="30"/>
  <c r="T228" i="30" s="1"/>
  <c r="R228" i="30"/>
  <c r="X75" i="30"/>
  <c r="Y75" i="30" s="1"/>
  <c r="W75" i="30"/>
  <c r="V76" i="30"/>
  <c r="S223" i="30"/>
  <c r="T223" i="30" s="1"/>
  <c r="R223" i="30"/>
  <c r="R219" i="30"/>
  <c r="AA219" i="30"/>
  <c r="S219" i="30"/>
  <c r="T219" i="30" s="1"/>
  <c r="R281" i="30"/>
  <c r="AA281" i="30"/>
  <c r="S281" i="30"/>
  <c r="T281" i="30" s="1"/>
  <c r="S290" i="30"/>
  <c r="T290" i="30" s="1"/>
  <c r="R290" i="30"/>
  <c r="AC265" i="30"/>
  <c r="AD265" i="30" s="1"/>
  <c r="AB265" i="30"/>
  <c r="S251" i="30"/>
  <c r="T251" i="30" s="1"/>
  <c r="R251" i="30"/>
  <c r="AA251" i="30"/>
  <c r="R232" i="30"/>
  <c r="AA232" i="30"/>
  <c r="S232" i="30"/>
  <c r="T232" i="30" s="1"/>
  <c r="R118" i="30"/>
  <c r="S118" i="30"/>
  <c r="T118" i="30" s="1"/>
  <c r="AA252" i="30"/>
  <c r="AA212" i="30"/>
  <c r="AA184" i="30"/>
  <c r="S184" i="30"/>
  <c r="T184" i="30" s="1"/>
  <c r="R184" i="30"/>
  <c r="S187" i="30"/>
  <c r="T187" i="30" s="1"/>
  <c r="R187" i="30"/>
  <c r="AA130" i="30"/>
  <c r="S130" i="30"/>
  <c r="T130" i="30" s="1"/>
  <c r="R130" i="30"/>
  <c r="AC75" i="30"/>
  <c r="AD75" i="30" s="1"/>
  <c r="AB75" i="30"/>
  <c r="S157" i="30"/>
  <c r="T157" i="30" s="1"/>
  <c r="R157" i="30"/>
  <c r="S162" i="30"/>
  <c r="T162" i="30" s="1"/>
  <c r="R162" i="30"/>
  <c r="AA162" i="30"/>
  <c r="AA229" i="30"/>
  <c r="S229" i="30"/>
  <c r="T229" i="30" s="1"/>
  <c r="R229" i="30"/>
  <c r="S230" i="30"/>
  <c r="T230" i="30" s="1"/>
  <c r="R230" i="30"/>
  <c r="AA230" i="30"/>
  <c r="AC243" i="30"/>
  <c r="AD243" i="30" s="1"/>
  <c r="AB243" i="30"/>
  <c r="R213" i="30"/>
  <c r="S213" i="30"/>
  <c r="T213" i="30" s="1"/>
  <c r="S193" i="30"/>
  <c r="T193" i="30" s="1"/>
  <c r="R193" i="30"/>
  <c r="R211" i="30"/>
  <c r="R236" i="30" s="1"/>
  <c r="AA211" i="30"/>
  <c r="S211" i="30"/>
  <c r="T211" i="30" s="1"/>
  <c r="T236" i="30" s="1"/>
  <c r="R279" i="30"/>
  <c r="AA279" i="30"/>
  <c r="S279" i="30"/>
  <c r="T279" i="30" s="1"/>
  <c r="S247" i="30"/>
  <c r="T247" i="30" s="1"/>
  <c r="R247" i="30"/>
  <c r="S288" i="30"/>
  <c r="T288" i="30" s="1"/>
  <c r="R288" i="30"/>
  <c r="AA288" i="30"/>
  <c r="S253" i="30"/>
  <c r="T253" i="30" s="1"/>
  <c r="R253" i="30"/>
  <c r="S198" i="30"/>
  <c r="T198" i="30" s="1"/>
  <c r="R198" i="30"/>
  <c r="AA198" i="30"/>
  <c r="R116" i="30"/>
  <c r="S116" i="30"/>
  <c r="T116" i="30" s="1"/>
  <c r="S186" i="30"/>
  <c r="T186" i="30" s="1"/>
  <c r="R186" i="30"/>
  <c r="S189" i="30"/>
  <c r="T189" i="30" s="1"/>
  <c r="R189" i="30"/>
  <c r="R112" i="30"/>
  <c r="S112" i="30"/>
  <c r="T112" i="30" s="1"/>
  <c r="AC143" i="30"/>
  <c r="AD143" i="30" s="1"/>
  <c r="AB143" i="30"/>
  <c r="S151" i="30"/>
  <c r="T151" i="30" s="1"/>
  <c r="R151" i="30"/>
  <c r="AA151" i="30"/>
  <c r="S218" i="30"/>
  <c r="T218" i="30" s="1"/>
  <c r="R218" i="30"/>
  <c r="AA218" i="30"/>
  <c r="C74" i="30"/>
  <c r="C74" i="29"/>
  <c r="AC80" i="29"/>
  <c r="AD80" i="29" s="1"/>
  <c r="AB80" i="29"/>
  <c r="S245" i="29"/>
  <c r="T245" i="29" s="1"/>
  <c r="R245" i="29"/>
  <c r="AA245" i="29"/>
  <c r="V282" i="29"/>
  <c r="X281" i="29"/>
  <c r="Y281" i="29" s="1"/>
  <c r="W281" i="29"/>
  <c r="AA229" i="29"/>
  <c r="S229" i="29"/>
  <c r="T229" i="29" s="1"/>
  <c r="R229" i="29"/>
  <c r="R287" i="29"/>
  <c r="AA287" i="29"/>
  <c r="S287" i="29"/>
  <c r="T287" i="29" s="1"/>
  <c r="S247" i="29"/>
  <c r="T247" i="29" s="1"/>
  <c r="R247" i="29"/>
  <c r="AA247" i="29"/>
  <c r="S286" i="29"/>
  <c r="T286" i="29" s="1"/>
  <c r="R286" i="29"/>
  <c r="AA286" i="29"/>
  <c r="AC250" i="29"/>
  <c r="AD250" i="29" s="1"/>
  <c r="AB250" i="29"/>
  <c r="AC264" i="29"/>
  <c r="AD264" i="29" s="1"/>
  <c r="AB264" i="29"/>
  <c r="S150" i="29"/>
  <c r="T150" i="29" s="1"/>
  <c r="R150" i="29"/>
  <c r="X143" i="29"/>
  <c r="Y143" i="29" s="1"/>
  <c r="W143" i="29"/>
  <c r="V144" i="29"/>
  <c r="AA144" i="29" s="1"/>
  <c r="S190" i="29"/>
  <c r="T190" i="29" s="1"/>
  <c r="R190" i="29"/>
  <c r="R195" i="29"/>
  <c r="AA195" i="29"/>
  <c r="S195" i="29"/>
  <c r="T195" i="29" s="1"/>
  <c r="AC73" i="29"/>
  <c r="AD73" i="29" s="1"/>
  <c r="AB73" i="29"/>
  <c r="S197" i="29"/>
  <c r="T197" i="29" s="1"/>
  <c r="AA197" i="29"/>
  <c r="R197" i="29"/>
  <c r="R126" i="29"/>
  <c r="S126" i="29"/>
  <c r="T126" i="29" s="1"/>
  <c r="AA126" i="29"/>
  <c r="S129" i="29"/>
  <c r="T129" i="29" s="1"/>
  <c r="R129" i="29"/>
  <c r="AA129" i="29"/>
  <c r="AC284" i="29"/>
  <c r="AD284" i="29" s="1"/>
  <c r="AB284" i="29"/>
  <c r="AC148" i="29"/>
  <c r="AD148" i="29" s="1"/>
  <c r="AB148" i="29"/>
  <c r="AC143" i="29"/>
  <c r="AD143" i="29" s="1"/>
  <c r="AB143" i="29"/>
  <c r="AA281" i="29"/>
  <c r="S259" i="29"/>
  <c r="T259" i="29" s="1"/>
  <c r="R259" i="29"/>
  <c r="AC243" i="29"/>
  <c r="AD243" i="29" s="1"/>
  <c r="AB243" i="29"/>
  <c r="S299" i="29"/>
  <c r="T299" i="29" s="1"/>
  <c r="R299" i="29"/>
  <c r="AA299" i="29"/>
  <c r="AA262" i="29"/>
  <c r="S262" i="29"/>
  <c r="T262" i="29" s="1"/>
  <c r="R262" i="29"/>
  <c r="AC246" i="29"/>
  <c r="AD246" i="29" s="1"/>
  <c r="AB246" i="29"/>
  <c r="R222" i="29"/>
  <c r="S222" i="29"/>
  <c r="T222" i="29" s="1"/>
  <c r="S221" i="29"/>
  <c r="T221" i="29" s="1"/>
  <c r="R221" i="29"/>
  <c r="V254" i="29"/>
  <c r="X253" i="29"/>
  <c r="Y253" i="29" s="1"/>
  <c r="W253" i="29"/>
  <c r="S223" i="29"/>
  <c r="T223" i="29" s="1"/>
  <c r="R223" i="29"/>
  <c r="R157" i="29"/>
  <c r="S157" i="29"/>
  <c r="T157" i="29" s="1"/>
  <c r="S144" i="29"/>
  <c r="T144" i="29" s="1"/>
  <c r="R144" i="29"/>
  <c r="S125" i="29"/>
  <c r="T125" i="29" s="1"/>
  <c r="R125" i="29"/>
  <c r="S184" i="29"/>
  <c r="T184" i="29" s="1"/>
  <c r="AA184" i="29"/>
  <c r="R184" i="29"/>
  <c r="S192" i="29"/>
  <c r="T192" i="29" s="1"/>
  <c r="R192" i="29"/>
  <c r="S127" i="29"/>
  <c r="T127" i="29" s="1"/>
  <c r="R127" i="29"/>
  <c r="AA127" i="29"/>
  <c r="S177" i="29"/>
  <c r="T177" i="29" s="1"/>
  <c r="R177" i="29"/>
  <c r="AA177" i="29"/>
  <c r="X149" i="29"/>
  <c r="Y149" i="29" s="1"/>
  <c r="W149" i="29"/>
  <c r="V150" i="29"/>
  <c r="AA150" i="29" s="1"/>
  <c r="AC76" i="29"/>
  <c r="AD76" i="29" s="1"/>
  <c r="AB76" i="29"/>
  <c r="S110" i="29"/>
  <c r="T110" i="29" s="1"/>
  <c r="R110" i="29"/>
  <c r="AA110" i="29"/>
  <c r="AC128" i="29"/>
  <c r="AD128" i="29" s="1"/>
  <c r="AB128" i="29"/>
  <c r="S261" i="29"/>
  <c r="T261" i="29" s="1"/>
  <c r="R261" i="29"/>
  <c r="V78" i="29"/>
  <c r="X77" i="29"/>
  <c r="Y77" i="29" s="1"/>
  <c r="W77" i="29"/>
  <c r="AB279" i="29"/>
  <c r="AC279" i="29"/>
  <c r="AD279" i="29" s="1"/>
  <c r="S257" i="29"/>
  <c r="T257" i="29" s="1"/>
  <c r="R257" i="29"/>
  <c r="S296" i="29"/>
  <c r="T296" i="29" s="1"/>
  <c r="R296" i="29"/>
  <c r="AA296" i="29"/>
  <c r="AC280" i="29"/>
  <c r="AD280" i="29" s="1"/>
  <c r="AB280" i="29"/>
  <c r="S260" i="29"/>
  <c r="T260" i="29" s="1"/>
  <c r="R260" i="29"/>
  <c r="AC244" i="29"/>
  <c r="AD244" i="29" s="1"/>
  <c r="AB244" i="29"/>
  <c r="R220" i="29"/>
  <c r="S220" i="29"/>
  <c r="T220" i="29" s="1"/>
  <c r="R219" i="29"/>
  <c r="AA219" i="29"/>
  <c r="S219" i="29"/>
  <c r="T219" i="29" s="1"/>
  <c r="S142" i="29"/>
  <c r="T142" i="29" s="1"/>
  <c r="T168" i="29" s="1"/>
  <c r="R142" i="29"/>
  <c r="AA142" i="29"/>
  <c r="S164" i="29"/>
  <c r="T164" i="29" s="1"/>
  <c r="AA164" i="29"/>
  <c r="R164" i="29"/>
  <c r="AC149" i="29"/>
  <c r="AD149" i="29" s="1"/>
  <c r="AB149" i="29"/>
  <c r="S191" i="29"/>
  <c r="T191" i="29" s="1"/>
  <c r="R191" i="29"/>
  <c r="S185" i="29"/>
  <c r="T185" i="29" s="1"/>
  <c r="R185" i="29"/>
  <c r="AA185" i="29"/>
  <c r="AC175" i="29"/>
  <c r="AD175" i="29" s="1"/>
  <c r="AB175" i="29"/>
  <c r="AA198" i="29"/>
  <c r="S198" i="29"/>
  <c r="T198" i="29" s="1"/>
  <c r="R198" i="29"/>
  <c r="AC74" i="29"/>
  <c r="AD74" i="29" s="1"/>
  <c r="AB74" i="29"/>
  <c r="S112" i="29"/>
  <c r="T112" i="29" s="1"/>
  <c r="R112" i="29"/>
  <c r="S183" i="29"/>
  <c r="T183" i="29" s="1"/>
  <c r="R183" i="29"/>
  <c r="AA183" i="29"/>
  <c r="R130" i="29"/>
  <c r="AA130" i="29"/>
  <c r="S130" i="29"/>
  <c r="T130" i="29" s="1"/>
  <c r="R295" i="29"/>
  <c r="S295" i="29"/>
  <c r="T295" i="29" s="1"/>
  <c r="S300" i="29"/>
  <c r="T300" i="29" s="1"/>
  <c r="R300" i="29"/>
  <c r="AA300" i="29"/>
  <c r="S255" i="29"/>
  <c r="T255" i="29" s="1"/>
  <c r="R255" i="29"/>
  <c r="S294" i="29"/>
  <c r="T294" i="29" s="1"/>
  <c r="R294" i="29"/>
  <c r="AC278" i="29"/>
  <c r="AD278" i="29" s="1"/>
  <c r="AB278" i="29"/>
  <c r="S258" i="29"/>
  <c r="T258" i="29" s="1"/>
  <c r="R258" i="29"/>
  <c r="AA218" i="29"/>
  <c r="R218" i="29"/>
  <c r="S218" i="29"/>
  <c r="T218" i="29" s="1"/>
  <c r="AC231" i="29"/>
  <c r="AD231" i="29" s="1"/>
  <c r="AB231" i="29"/>
  <c r="R217" i="29"/>
  <c r="R236" i="29" s="1"/>
  <c r="AA217" i="29"/>
  <c r="S217" i="29"/>
  <c r="T217" i="29" s="1"/>
  <c r="V220" i="29"/>
  <c r="W219" i="29"/>
  <c r="X219" i="29"/>
  <c r="Y219" i="29" s="1"/>
  <c r="X184" i="29"/>
  <c r="Y184" i="29" s="1"/>
  <c r="W184" i="29"/>
  <c r="V185" i="29"/>
  <c r="R163" i="29"/>
  <c r="S163" i="29"/>
  <c r="T163" i="29" s="1"/>
  <c r="AA163" i="29"/>
  <c r="AA161" i="29"/>
  <c r="S161" i="29"/>
  <c r="T161" i="29" s="1"/>
  <c r="R161" i="29"/>
  <c r="S119" i="29"/>
  <c r="T119" i="29" s="1"/>
  <c r="R119" i="29"/>
  <c r="S186" i="29"/>
  <c r="T186" i="29" s="1"/>
  <c r="R186" i="29"/>
  <c r="S194" i="29"/>
  <c r="T194" i="29" s="1"/>
  <c r="AA194" i="29"/>
  <c r="R194" i="29"/>
  <c r="S117" i="29"/>
  <c r="T117" i="29" s="1"/>
  <c r="R117" i="29"/>
  <c r="V180" i="29"/>
  <c r="X179" i="29"/>
  <c r="Y179" i="29" s="1"/>
  <c r="W179" i="29"/>
  <c r="S180" i="29"/>
  <c r="T180" i="29" s="1"/>
  <c r="R180" i="29"/>
  <c r="AC93" i="29"/>
  <c r="AD93" i="29" s="1"/>
  <c r="AB93" i="29"/>
  <c r="R113" i="29"/>
  <c r="S113" i="29"/>
  <c r="T113" i="29" s="1"/>
  <c r="AA77" i="29"/>
  <c r="S266" i="29"/>
  <c r="T266" i="29" s="1"/>
  <c r="R266" i="29"/>
  <c r="AA266" i="29"/>
  <c r="AB298" i="29"/>
  <c r="AC298" i="29"/>
  <c r="AD298" i="29" s="1"/>
  <c r="S108" i="29"/>
  <c r="T108" i="29" s="1"/>
  <c r="T134" i="29" s="1"/>
  <c r="R108" i="29"/>
  <c r="AA108" i="29"/>
  <c r="R293" i="29"/>
  <c r="S293" i="29"/>
  <c r="T293" i="29" s="1"/>
  <c r="S297" i="29"/>
  <c r="T297" i="29" s="1"/>
  <c r="R297" i="29"/>
  <c r="AA297" i="29"/>
  <c r="S253" i="29"/>
  <c r="T253" i="29" s="1"/>
  <c r="R253" i="29"/>
  <c r="AA253" i="29"/>
  <c r="S292" i="29"/>
  <c r="T292" i="29" s="1"/>
  <c r="R292" i="29"/>
  <c r="S263" i="29"/>
  <c r="T263" i="29" s="1"/>
  <c r="R263" i="29"/>
  <c r="AA263" i="29"/>
  <c r="S256" i="29"/>
  <c r="T256" i="29" s="1"/>
  <c r="R256" i="29"/>
  <c r="V288" i="29"/>
  <c r="X287" i="29"/>
  <c r="Y287" i="29" s="1"/>
  <c r="W287" i="29"/>
  <c r="AB216" i="29"/>
  <c r="AC216" i="29"/>
  <c r="AD216" i="29" s="1"/>
  <c r="V248" i="29"/>
  <c r="X247" i="29"/>
  <c r="Y247" i="29" s="1"/>
  <c r="W247" i="29"/>
  <c r="S156" i="29"/>
  <c r="T156" i="29" s="1"/>
  <c r="R156" i="29"/>
  <c r="R160" i="29"/>
  <c r="R168" i="29" s="1"/>
  <c r="AA160" i="29"/>
  <c r="S160" i="29"/>
  <c r="T160" i="29" s="1"/>
  <c r="R118" i="29"/>
  <c r="S118" i="29"/>
  <c r="T118" i="29" s="1"/>
  <c r="S193" i="29"/>
  <c r="T193" i="29" s="1"/>
  <c r="R193" i="29"/>
  <c r="S187" i="29"/>
  <c r="T187" i="29" s="1"/>
  <c r="R187" i="29"/>
  <c r="R116" i="29"/>
  <c r="S116" i="29"/>
  <c r="T116" i="29" s="1"/>
  <c r="S181" i="29"/>
  <c r="T181" i="29" s="1"/>
  <c r="R181" i="29"/>
  <c r="S115" i="29"/>
  <c r="T115" i="29" s="1"/>
  <c r="R115" i="29"/>
  <c r="AC107" i="29"/>
  <c r="AD107" i="29" s="1"/>
  <c r="AB107" i="29"/>
  <c r="V111" i="29"/>
  <c r="AA111" i="29" s="1"/>
  <c r="X110" i="29"/>
  <c r="Y110" i="29" s="1"/>
  <c r="W110" i="29"/>
  <c r="R176" i="29"/>
  <c r="R202" i="29" s="1"/>
  <c r="AA176" i="29"/>
  <c r="S176" i="29"/>
  <c r="T176" i="29" s="1"/>
  <c r="T202" i="29" s="1"/>
  <c r="R291" i="29"/>
  <c r="S291" i="29"/>
  <c r="T291" i="29" s="1"/>
  <c r="S251" i="29"/>
  <c r="T251" i="29" s="1"/>
  <c r="R251" i="29"/>
  <c r="AA251" i="29"/>
  <c r="S290" i="29"/>
  <c r="T290" i="29" s="1"/>
  <c r="R290" i="29"/>
  <c r="S254" i="29"/>
  <c r="T254" i="29" s="1"/>
  <c r="AA254" i="29"/>
  <c r="R254" i="29"/>
  <c r="S227" i="29"/>
  <c r="T227" i="29" s="1"/>
  <c r="R227" i="29"/>
  <c r="AB213" i="29"/>
  <c r="AC213" i="29"/>
  <c r="AD213" i="29" s="1"/>
  <c r="AB228" i="29"/>
  <c r="AC228" i="29"/>
  <c r="AD228" i="29" s="1"/>
  <c r="S154" i="29"/>
  <c r="T154" i="29" s="1"/>
  <c r="R154" i="29"/>
  <c r="AC182" i="29"/>
  <c r="AD182" i="29" s="1"/>
  <c r="AB182" i="29"/>
  <c r="S196" i="29"/>
  <c r="T196" i="29" s="1"/>
  <c r="R196" i="29"/>
  <c r="AA196" i="29"/>
  <c r="AC96" i="29"/>
  <c r="AD96" i="29" s="1"/>
  <c r="AB96" i="29"/>
  <c r="S178" i="29"/>
  <c r="T178" i="29" s="1"/>
  <c r="R178" i="29"/>
  <c r="AA178" i="29"/>
  <c r="R122" i="29"/>
  <c r="S122" i="29"/>
  <c r="T122" i="29" s="1"/>
  <c r="AA109" i="29"/>
  <c r="S109" i="29"/>
  <c r="T109" i="29" s="1"/>
  <c r="R109" i="29"/>
  <c r="R285" i="29"/>
  <c r="R304" i="29" s="1"/>
  <c r="AA285" i="29"/>
  <c r="S285" i="29"/>
  <c r="T285" i="29" s="1"/>
  <c r="T304" i="29" s="1"/>
  <c r="AA265" i="29"/>
  <c r="S265" i="29"/>
  <c r="T265" i="29" s="1"/>
  <c r="R265" i="29"/>
  <c r="X80" i="29"/>
  <c r="Y80" i="29" s="1"/>
  <c r="W80" i="29"/>
  <c r="V81" i="29"/>
  <c r="R289" i="29"/>
  <c r="S289" i="29"/>
  <c r="T289" i="29" s="1"/>
  <c r="S249" i="29"/>
  <c r="T249" i="29" s="1"/>
  <c r="R249" i="29"/>
  <c r="S288" i="29"/>
  <c r="T288" i="29" s="1"/>
  <c r="R288" i="29"/>
  <c r="AA288" i="29"/>
  <c r="S252" i="29"/>
  <c r="T252" i="29" s="1"/>
  <c r="AA252" i="29"/>
  <c r="R252" i="29"/>
  <c r="S230" i="29"/>
  <c r="T230" i="29" s="1"/>
  <c r="R230" i="29"/>
  <c r="AA230" i="29"/>
  <c r="AB211" i="29"/>
  <c r="AC211" i="29"/>
  <c r="AD211" i="29" s="1"/>
  <c r="V214" i="29"/>
  <c r="W213" i="29"/>
  <c r="X213" i="29"/>
  <c r="Y213" i="29" s="1"/>
  <c r="S152" i="29"/>
  <c r="T152" i="29" s="1"/>
  <c r="R152" i="29"/>
  <c r="AC232" i="29"/>
  <c r="AD232" i="29" s="1"/>
  <c r="AB232" i="29"/>
  <c r="AC94" i="29"/>
  <c r="AD94" i="29" s="1"/>
  <c r="AB94" i="29"/>
  <c r="S188" i="29"/>
  <c r="T188" i="29" s="1"/>
  <c r="R188" i="29"/>
  <c r="S179" i="29"/>
  <c r="T179" i="29" s="1"/>
  <c r="R179" i="29"/>
  <c r="AA179" i="29"/>
  <c r="R124" i="29"/>
  <c r="R134" i="29" s="1"/>
  <c r="S124" i="29"/>
  <c r="T124" i="29" s="1"/>
  <c r="S111" i="29"/>
  <c r="T111" i="29" s="1"/>
  <c r="R111" i="29"/>
  <c r="AB183" i="28"/>
  <c r="AC183" i="28"/>
  <c r="AD183" i="28" s="1"/>
  <c r="AC148" i="28"/>
  <c r="AD148" i="28" s="1"/>
  <c r="AB148" i="28"/>
  <c r="AC161" i="28"/>
  <c r="AD161" i="28" s="1"/>
  <c r="AB161" i="28"/>
  <c r="R295" i="28"/>
  <c r="S295" i="28"/>
  <c r="T295" i="28" s="1"/>
  <c r="S300" i="28"/>
  <c r="T300" i="28" s="1"/>
  <c r="R300" i="28"/>
  <c r="AA300" i="28"/>
  <c r="S255" i="28"/>
  <c r="T255" i="28" s="1"/>
  <c r="R255" i="28"/>
  <c r="S290" i="28"/>
  <c r="T290" i="28" s="1"/>
  <c r="R290" i="28"/>
  <c r="S263" i="28"/>
  <c r="T263" i="28" s="1"/>
  <c r="R263" i="28"/>
  <c r="AA263" i="28"/>
  <c r="S256" i="28"/>
  <c r="T256" i="28" s="1"/>
  <c r="R256" i="28"/>
  <c r="R192" i="28"/>
  <c r="S192" i="28"/>
  <c r="T192" i="28" s="1"/>
  <c r="R228" i="28"/>
  <c r="AA228" i="28"/>
  <c r="S228" i="28"/>
  <c r="T228" i="28" s="1"/>
  <c r="S213" i="28"/>
  <c r="T213" i="28" s="1"/>
  <c r="R213" i="28"/>
  <c r="W109" i="28"/>
  <c r="X109" i="28"/>
  <c r="Y109" i="28" s="1"/>
  <c r="V110" i="28"/>
  <c r="AA109" i="28"/>
  <c r="R153" i="28"/>
  <c r="S153" i="28"/>
  <c r="T153" i="28" s="1"/>
  <c r="S152" i="28"/>
  <c r="T152" i="28" s="1"/>
  <c r="R152" i="28"/>
  <c r="S128" i="28"/>
  <c r="T128" i="28" s="1"/>
  <c r="AA128" i="28"/>
  <c r="R128" i="28"/>
  <c r="AC74" i="28"/>
  <c r="AD74" i="28" s="1"/>
  <c r="AB74" i="28"/>
  <c r="X143" i="28"/>
  <c r="Y143" i="28" s="1"/>
  <c r="AA143" i="28"/>
  <c r="W143" i="28"/>
  <c r="V144" i="28"/>
  <c r="C74" i="28"/>
  <c r="R293" i="28"/>
  <c r="S293" i="28"/>
  <c r="T293" i="28" s="1"/>
  <c r="S253" i="28"/>
  <c r="T253" i="28" s="1"/>
  <c r="R253" i="28"/>
  <c r="AA253" i="28"/>
  <c r="S288" i="28"/>
  <c r="T288" i="28" s="1"/>
  <c r="R288" i="28"/>
  <c r="S254" i="28"/>
  <c r="T254" i="28" s="1"/>
  <c r="R254" i="28"/>
  <c r="R190" i="28"/>
  <c r="S190" i="28"/>
  <c r="T190" i="28" s="1"/>
  <c r="S225" i="28"/>
  <c r="T225" i="28" s="1"/>
  <c r="R225" i="28"/>
  <c r="AC195" i="28"/>
  <c r="AD195" i="28" s="1"/>
  <c r="AB195" i="28"/>
  <c r="R210" i="28"/>
  <c r="AA210" i="28"/>
  <c r="S210" i="28"/>
  <c r="T210" i="28" s="1"/>
  <c r="V282" i="28"/>
  <c r="X281" i="28"/>
  <c r="Y281" i="28" s="1"/>
  <c r="W281" i="28"/>
  <c r="X149" i="28"/>
  <c r="Y149" i="28" s="1"/>
  <c r="W149" i="28"/>
  <c r="V150" i="28"/>
  <c r="AA129" i="28"/>
  <c r="S129" i="28"/>
  <c r="T129" i="28" s="1"/>
  <c r="R129" i="28"/>
  <c r="S154" i="28"/>
  <c r="T154" i="28" s="1"/>
  <c r="R154" i="28"/>
  <c r="R120" i="28"/>
  <c r="S120" i="28"/>
  <c r="T120" i="28" s="1"/>
  <c r="AC93" i="28"/>
  <c r="AD93" i="28" s="1"/>
  <c r="AB93" i="28"/>
  <c r="R291" i="28"/>
  <c r="S291" i="28"/>
  <c r="T291" i="28" s="1"/>
  <c r="S297" i="28"/>
  <c r="T297" i="28" s="1"/>
  <c r="R297" i="28"/>
  <c r="AA297" i="28"/>
  <c r="S251" i="28"/>
  <c r="T251" i="28" s="1"/>
  <c r="R251" i="28"/>
  <c r="AA251" i="28"/>
  <c r="S286" i="28"/>
  <c r="T286" i="28" s="1"/>
  <c r="R286" i="28"/>
  <c r="S252" i="28"/>
  <c r="T252" i="28" s="1"/>
  <c r="AA252" i="28"/>
  <c r="R252" i="28"/>
  <c r="AC244" i="28"/>
  <c r="AD244" i="28" s="1"/>
  <c r="AB244" i="28"/>
  <c r="R188" i="28"/>
  <c r="S188" i="28"/>
  <c r="T188" i="28" s="1"/>
  <c r="S227" i="28"/>
  <c r="T227" i="28" s="1"/>
  <c r="R227" i="28"/>
  <c r="S211" i="28"/>
  <c r="T211" i="28" s="1"/>
  <c r="R211" i="28"/>
  <c r="AA211" i="28"/>
  <c r="AC95" i="28"/>
  <c r="AD95" i="28" s="1"/>
  <c r="AB95" i="28"/>
  <c r="W177" i="28"/>
  <c r="AA177" i="28"/>
  <c r="V178" i="28"/>
  <c r="X177" i="28"/>
  <c r="Y177" i="28" s="1"/>
  <c r="AB176" i="28"/>
  <c r="AC176" i="28"/>
  <c r="AD176" i="28" s="1"/>
  <c r="S257" i="28"/>
  <c r="T257" i="28" s="1"/>
  <c r="R257" i="28"/>
  <c r="S258" i="28"/>
  <c r="T258" i="28" s="1"/>
  <c r="R258" i="28"/>
  <c r="V76" i="28"/>
  <c r="X75" i="28"/>
  <c r="Y75" i="28" s="1"/>
  <c r="W75" i="28"/>
  <c r="R289" i="28"/>
  <c r="S289" i="28"/>
  <c r="T289" i="28" s="1"/>
  <c r="S247" i="28"/>
  <c r="T247" i="28" s="1"/>
  <c r="R247" i="28"/>
  <c r="AA247" i="28"/>
  <c r="S266" i="28"/>
  <c r="T266" i="28" s="1"/>
  <c r="R266" i="28"/>
  <c r="AA266" i="28"/>
  <c r="V286" i="28"/>
  <c r="AA286" i="28" s="1"/>
  <c r="X285" i="28"/>
  <c r="Y285" i="28" s="1"/>
  <c r="W285" i="28"/>
  <c r="AC250" i="28"/>
  <c r="AD250" i="28" s="1"/>
  <c r="AB250" i="28"/>
  <c r="R186" i="28"/>
  <c r="S186" i="28"/>
  <c r="T186" i="28" s="1"/>
  <c r="AC264" i="28"/>
  <c r="AD264" i="28" s="1"/>
  <c r="AB264" i="28"/>
  <c r="R220" i="28"/>
  <c r="S220" i="28"/>
  <c r="T220" i="28" s="1"/>
  <c r="S230" i="28"/>
  <c r="T230" i="28" s="1"/>
  <c r="R230" i="28"/>
  <c r="AA230" i="28"/>
  <c r="V254" i="28"/>
  <c r="X253" i="28"/>
  <c r="Y253" i="28" s="1"/>
  <c r="W253" i="28"/>
  <c r="S215" i="28"/>
  <c r="T215" i="28" s="1"/>
  <c r="R215" i="28"/>
  <c r="S232" i="28"/>
  <c r="T232" i="28" s="1"/>
  <c r="R232" i="28"/>
  <c r="AA232" i="28"/>
  <c r="AC217" i="28"/>
  <c r="AD217" i="28" s="1"/>
  <c r="AB217" i="28"/>
  <c r="R149" i="28"/>
  <c r="R168" i="28" s="1"/>
  <c r="AA149" i="28"/>
  <c r="S149" i="28"/>
  <c r="T149" i="28" s="1"/>
  <c r="T168" i="28" s="1"/>
  <c r="S157" i="28"/>
  <c r="T157" i="28" s="1"/>
  <c r="R157" i="28"/>
  <c r="S121" i="28"/>
  <c r="T121" i="28" s="1"/>
  <c r="R121" i="28"/>
  <c r="AB279" i="28"/>
  <c r="AC279" i="28"/>
  <c r="AD279" i="28" s="1"/>
  <c r="S224" i="28"/>
  <c r="T224" i="28" s="1"/>
  <c r="R224" i="28"/>
  <c r="S212" i="28"/>
  <c r="T212" i="28" s="1"/>
  <c r="R212" i="28"/>
  <c r="R118" i="28"/>
  <c r="R134" i="28" s="1"/>
  <c r="S118" i="28"/>
  <c r="T118" i="28" s="1"/>
  <c r="T134" i="28" s="1"/>
  <c r="AB108" i="28"/>
  <c r="AC108" i="28"/>
  <c r="AD108" i="28" s="1"/>
  <c r="R287" i="28"/>
  <c r="S287" i="28"/>
  <c r="T287" i="28" s="1"/>
  <c r="S245" i="28"/>
  <c r="T245" i="28" s="1"/>
  <c r="R245" i="28"/>
  <c r="AA245" i="28"/>
  <c r="S299" i="28"/>
  <c r="T299" i="28" s="1"/>
  <c r="R299" i="28"/>
  <c r="AA299" i="28"/>
  <c r="AC284" i="28"/>
  <c r="AD284" i="28" s="1"/>
  <c r="AB284" i="28"/>
  <c r="AA265" i="28"/>
  <c r="S265" i="28"/>
  <c r="T265" i="28" s="1"/>
  <c r="R265" i="28"/>
  <c r="AB298" i="28"/>
  <c r="AC298" i="28"/>
  <c r="AD298" i="28" s="1"/>
  <c r="R184" i="28"/>
  <c r="R202" i="28" s="1"/>
  <c r="S184" i="28"/>
  <c r="T184" i="28" s="1"/>
  <c r="T202" i="28" s="1"/>
  <c r="V218" i="28"/>
  <c r="X217" i="28"/>
  <c r="Y217" i="28" s="1"/>
  <c r="W217" i="28"/>
  <c r="AC198" i="28"/>
  <c r="AD198" i="28" s="1"/>
  <c r="AB198" i="28"/>
  <c r="R231" i="28"/>
  <c r="AA231" i="28"/>
  <c r="S231" i="28"/>
  <c r="T231" i="28" s="1"/>
  <c r="S159" i="28"/>
  <c r="T159" i="28" s="1"/>
  <c r="R159" i="28"/>
  <c r="AA75" i="28"/>
  <c r="S150" i="28"/>
  <c r="T150" i="28" s="1"/>
  <c r="R150" i="28"/>
  <c r="AA150" i="28"/>
  <c r="S160" i="28"/>
  <c r="T160" i="28" s="1"/>
  <c r="AA160" i="28"/>
  <c r="R160" i="28"/>
  <c r="S123" i="28"/>
  <c r="T123" i="28" s="1"/>
  <c r="R123" i="28"/>
  <c r="S292" i="28"/>
  <c r="T292" i="28" s="1"/>
  <c r="R292" i="28"/>
  <c r="R194" i="28"/>
  <c r="S194" i="28"/>
  <c r="T194" i="28" s="1"/>
  <c r="AA194" i="28"/>
  <c r="S127" i="28"/>
  <c r="T127" i="28" s="1"/>
  <c r="R127" i="28"/>
  <c r="AA127" i="28"/>
  <c r="R285" i="28"/>
  <c r="AA285" i="28"/>
  <c r="S285" i="28"/>
  <c r="T285" i="28" s="1"/>
  <c r="S261" i="28"/>
  <c r="T261" i="28" s="1"/>
  <c r="R261" i="28"/>
  <c r="AC243" i="28"/>
  <c r="AD243" i="28" s="1"/>
  <c r="AB243" i="28"/>
  <c r="S296" i="28"/>
  <c r="T296" i="28" s="1"/>
  <c r="R296" i="28"/>
  <c r="AA296" i="28"/>
  <c r="AA262" i="28"/>
  <c r="S262" i="28"/>
  <c r="T262" i="28" s="1"/>
  <c r="R262" i="28"/>
  <c r="AC246" i="28"/>
  <c r="AD246" i="28" s="1"/>
  <c r="AB246" i="28"/>
  <c r="AB182" i="28"/>
  <c r="AC182" i="28"/>
  <c r="AD182" i="28" s="1"/>
  <c r="R223" i="28"/>
  <c r="S223" i="28"/>
  <c r="T223" i="28" s="1"/>
  <c r="W183" i="28"/>
  <c r="X183" i="28"/>
  <c r="Y183" i="28" s="1"/>
  <c r="V184" i="28"/>
  <c r="S214" i="28"/>
  <c r="T214" i="28" s="1"/>
  <c r="T236" i="28" s="1"/>
  <c r="R214" i="28"/>
  <c r="R236" i="28" s="1"/>
  <c r="X211" i="28"/>
  <c r="Y211" i="28" s="1"/>
  <c r="V212" i="28"/>
  <c r="W211" i="28"/>
  <c r="S156" i="28"/>
  <c r="T156" i="28" s="1"/>
  <c r="R156" i="28"/>
  <c r="AB126" i="28"/>
  <c r="AC126" i="28"/>
  <c r="AD126" i="28" s="1"/>
  <c r="AA162" i="28"/>
  <c r="S162" i="28"/>
  <c r="T162" i="28" s="1"/>
  <c r="R162" i="28"/>
  <c r="AA94" i="28"/>
  <c r="W94" i="28"/>
  <c r="R124" i="28"/>
  <c r="S124" i="28"/>
  <c r="T124" i="28" s="1"/>
  <c r="S125" i="28"/>
  <c r="T125" i="28" s="1"/>
  <c r="R125" i="28"/>
  <c r="AC278" i="28"/>
  <c r="AD278" i="28" s="1"/>
  <c r="AB278" i="28"/>
  <c r="V248" i="28"/>
  <c r="X247" i="28"/>
  <c r="Y247" i="28" s="1"/>
  <c r="W247" i="28"/>
  <c r="R155" i="28"/>
  <c r="S155" i="28"/>
  <c r="T155" i="28" s="1"/>
  <c r="AC130" i="28"/>
  <c r="AD130" i="28" s="1"/>
  <c r="AB130" i="28"/>
  <c r="R281" i="28"/>
  <c r="AA281" i="28"/>
  <c r="S281" i="28"/>
  <c r="T281" i="28" s="1"/>
  <c r="T304" i="28" s="1"/>
  <c r="S259" i="28"/>
  <c r="T259" i="28" s="1"/>
  <c r="R259" i="28"/>
  <c r="S294" i="28"/>
  <c r="T294" i="28" s="1"/>
  <c r="R294" i="28"/>
  <c r="AC280" i="28"/>
  <c r="AD280" i="28" s="1"/>
  <c r="AB280" i="28"/>
  <c r="S260" i="28"/>
  <c r="T260" i="28" s="1"/>
  <c r="R260" i="28"/>
  <c r="S196" i="28"/>
  <c r="T196" i="28" s="1"/>
  <c r="R196" i="28"/>
  <c r="AA196" i="28"/>
  <c r="AA229" i="28"/>
  <c r="S229" i="28"/>
  <c r="T229" i="28" s="1"/>
  <c r="R229" i="28"/>
  <c r="AC216" i="28"/>
  <c r="AD216" i="28" s="1"/>
  <c r="AB216" i="28"/>
  <c r="AC209" i="28"/>
  <c r="AD209" i="28" s="1"/>
  <c r="AB209" i="28"/>
  <c r="S158" i="28"/>
  <c r="T158" i="28" s="1"/>
  <c r="R158" i="28"/>
  <c r="R151" i="28"/>
  <c r="S151" i="28"/>
  <c r="T151" i="28" s="1"/>
  <c r="AC218" i="27"/>
  <c r="AD218" i="27" s="1"/>
  <c r="AB218" i="27"/>
  <c r="R213" i="27"/>
  <c r="AA213" i="27"/>
  <c r="S213" i="27"/>
  <c r="T213" i="27" s="1"/>
  <c r="T236" i="27" s="1"/>
  <c r="S245" i="27"/>
  <c r="T245" i="27" s="1"/>
  <c r="R245" i="27"/>
  <c r="AA245" i="27"/>
  <c r="S193" i="27"/>
  <c r="T193" i="27" s="1"/>
  <c r="R193" i="27"/>
  <c r="AC148" i="27"/>
  <c r="AD148" i="27" s="1"/>
  <c r="AB148" i="27"/>
  <c r="R117" i="27"/>
  <c r="S117" i="27"/>
  <c r="T117" i="27" s="1"/>
  <c r="S260" i="27"/>
  <c r="T260" i="27" s="1"/>
  <c r="R260" i="27"/>
  <c r="AB211" i="27"/>
  <c r="AC211" i="27"/>
  <c r="AD211" i="27" s="1"/>
  <c r="R289" i="27"/>
  <c r="S289" i="27"/>
  <c r="T289" i="27" s="1"/>
  <c r="X251" i="27"/>
  <c r="Y251" i="27" s="1"/>
  <c r="W251" i="27"/>
  <c r="V252" i="27"/>
  <c r="AC243" i="27"/>
  <c r="AD243" i="27" s="1"/>
  <c r="AB243" i="27"/>
  <c r="S248" i="27"/>
  <c r="T248" i="27" s="1"/>
  <c r="R248" i="27"/>
  <c r="S196" i="27"/>
  <c r="T196" i="27" s="1"/>
  <c r="R196" i="27"/>
  <c r="AA196" i="27"/>
  <c r="R217" i="27"/>
  <c r="AA217" i="27"/>
  <c r="S217" i="27"/>
  <c r="T217" i="27" s="1"/>
  <c r="AC182" i="27"/>
  <c r="AD182" i="27" s="1"/>
  <c r="AB182" i="27"/>
  <c r="AB262" i="27"/>
  <c r="AC262" i="27"/>
  <c r="AD262" i="27" s="1"/>
  <c r="S160" i="27"/>
  <c r="T160" i="27" s="1"/>
  <c r="R160" i="27"/>
  <c r="AA160" i="27"/>
  <c r="R119" i="27"/>
  <c r="S119" i="27"/>
  <c r="T119" i="27" s="1"/>
  <c r="S178" i="27"/>
  <c r="T178" i="27" s="1"/>
  <c r="R178" i="27"/>
  <c r="AA178" i="27"/>
  <c r="S144" i="27"/>
  <c r="T144" i="27" s="1"/>
  <c r="R144" i="27"/>
  <c r="AC111" i="27"/>
  <c r="AD111" i="27" s="1"/>
  <c r="AB111" i="27"/>
  <c r="X75" i="27"/>
  <c r="Y75" i="27" s="1"/>
  <c r="W75" i="27"/>
  <c r="AA75" i="27"/>
  <c r="V76" i="27"/>
  <c r="R281" i="27"/>
  <c r="AA281" i="27"/>
  <c r="S281" i="27"/>
  <c r="T281" i="27" s="1"/>
  <c r="T304" i="27" s="1"/>
  <c r="S258" i="27"/>
  <c r="T258" i="27" s="1"/>
  <c r="R258" i="27"/>
  <c r="W280" i="27"/>
  <c r="X280" i="27"/>
  <c r="Y280" i="27" s="1"/>
  <c r="V281" i="27"/>
  <c r="S286" i="27"/>
  <c r="T286" i="27" s="1"/>
  <c r="R286" i="27"/>
  <c r="AA286" i="27"/>
  <c r="R291" i="27"/>
  <c r="S291" i="27"/>
  <c r="T291" i="27" s="1"/>
  <c r="W286" i="27"/>
  <c r="X286" i="27"/>
  <c r="Y286" i="27" s="1"/>
  <c r="V287" i="27"/>
  <c r="AC300" i="27"/>
  <c r="AD300" i="27" s="1"/>
  <c r="AB300" i="27"/>
  <c r="AA265" i="27"/>
  <c r="S265" i="27"/>
  <c r="T265" i="27" s="1"/>
  <c r="R265" i="27"/>
  <c r="W212" i="27"/>
  <c r="V213" i="27"/>
  <c r="X212" i="27"/>
  <c r="Y212" i="27" s="1"/>
  <c r="R219" i="27"/>
  <c r="S219" i="27"/>
  <c r="T219" i="27" s="1"/>
  <c r="X245" i="27"/>
  <c r="Y245" i="27" s="1"/>
  <c r="W245" i="27"/>
  <c r="V246" i="27"/>
  <c r="AA246" i="27" s="1"/>
  <c r="S158" i="27"/>
  <c r="T158" i="27" s="1"/>
  <c r="R158" i="27"/>
  <c r="S118" i="27"/>
  <c r="T118" i="27" s="1"/>
  <c r="R118" i="27"/>
  <c r="R121" i="27"/>
  <c r="S121" i="27"/>
  <c r="T121" i="27" s="1"/>
  <c r="S180" i="27"/>
  <c r="T180" i="27" s="1"/>
  <c r="R180" i="27"/>
  <c r="S146" i="27"/>
  <c r="T146" i="27" s="1"/>
  <c r="R146" i="27"/>
  <c r="AC109" i="27"/>
  <c r="AD109" i="27" s="1"/>
  <c r="AB109" i="27"/>
  <c r="V179" i="27"/>
  <c r="X178" i="27"/>
  <c r="Y178" i="27" s="1"/>
  <c r="W178" i="27"/>
  <c r="S246" i="27"/>
  <c r="T246" i="27" s="1"/>
  <c r="R246" i="27"/>
  <c r="AB279" i="27"/>
  <c r="AC279" i="27"/>
  <c r="AD279" i="27" s="1"/>
  <c r="R256" i="27"/>
  <c r="S256" i="27"/>
  <c r="T256" i="27" s="1"/>
  <c r="R293" i="27"/>
  <c r="S293" i="27"/>
  <c r="T293" i="27" s="1"/>
  <c r="S232" i="27"/>
  <c r="T232" i="27" s="1"/>
  <c r="AA232" i="27"/>
  <c r="R232" i="27"/>
  <c r="S266" i="27"/>
  <c r="T266" i="27" s="1"/>
  <c r="R266" i="27"/>
  <c r="AA266" i="27"/>
  <c r="S183" i="27"/>
  <c r="T183" i="27" s="1"/>
  <c r="R183" i="27"/>
  <c r="AA183" i="27"/>
  <c r="AA229" i="27"/>
  <c r="S229" i="27"/>
  <c r="T229" i="27" s="1"/>
  <c r="R229" i="27"/>
  <c r="R221" i="27"/>
  <c r="S221" i="27"/>
  <c r="T221" i="27" s="1"/>
  <c r="S195" i="27"/>
  <c r="T195" i="27" s="1"/>
  <c r="R195" i="27"/>
  <c r="AA195" i="27"/>
  <c r="R190" i="27"/>
  <c r="S190" i="27"/>
  <c r="T190" i="27" s="1"/>
  <c r="S156" i="27"/>
  <c r="T156" i="27" s="1"/>
  <c r="R156" i="27"/>
  <c r="S120" i="27"/>
  <c r="T120" i="27" s="1"/>
  <c r="R120" i="27"/>
  <c r="R123" i="27"/>
  <c r="S123" i="27"/>
  <c r="T123" i="27" s="1"/>
  <c r="AC175" i="27"/>
  <c r="AD175" i="27" s="1"/>
  <c r="AB175" i="27"/>
  <c r="AA197" i="27"/>
  <c r="R197" i="27"/>
  <c r="S197" i="27"/>
  <c r="T197" i="27" s="1"/>
  <c r="S163" i="27"/>
  <c r="T163" i="27" s="1"/>
  <c r="R163" i="27"/>
  <c r="AA163" i="27"/>
  <c r="AC74" i="27"/>
  <c r="AD74" i="27" s="1"/>
  <c r="AB74" i="27"/>
  <c r="S254" i="27"/>
  <c r="T254" i="27" s="1"/>
  <c r="R254" i="27"/>
  <c r="R295" i="27"/>
  <c r="S295" i="27"/>
  <c r="T295" i="27" s="1"/>
  <c r="AB296" i="27"/>
  <c r="AC296" i="27"/>
  <c r="AD296" i="27" s="1"/>
  <c r="S185" i="27"/>
  <c r="T185" i="27" s="1"/>
  <c r="R185" i="27"/>
  <c r="AA185" i="27"/>
  <c r="AA230" i="27"/>
  <c r="S230" i="27"/>
  <c r="T230" i="27" s="1"/>
  <c r="R230" i="27"/>
  <c r="AA184" i="27"/>
  <c r="S184" i="27"/>
  <c r="T184" i="27" s="1"/>
  <c r="R184" i="27"/>
  <c r="S154" i="27"/>
  <c r="T154" i="27" s="1"/>
  <c r="R154" i="27"/>
  <c r="S122" i="27"/>
  <c r="T122" i="27" s="1"/>
  <c r="R122" i="27"/>
  <c r="R125" i="27"/>
  <c r="S125" i="27"/>
  <c r="T125" i="27" s="1"/>
  <c r="S177" i="27"/>
  <c r="T177" i="27" s="1"/>
  <c r="AA177" i="27"/>
  <c r="R177" i="27"/>
  <c r="S198" i="27"/>
  <c r="T198" i="27" s="1"/>
  <c r="R198" i="27"/>
  <c r="AA198" i="27"/>
  <c r="S164" i="27"/>
  <c r="T164" i="27" s="1"/>
  <c r="R164" i="27"/>
  <c r="AA164" i="27"/>
  <c r="S129" i="27"/>
  <c r="T129" i="27" s="1"/>
  <c r="R129" i="27"/>
  <c r="AA129" i="27"/>
  <c r="R225" i="27"/>
  <c r="S225" i="27"/>
  <c r="T225" i="27" s="1"/>
  <c r="AA252" i="27"/>
  <c r="R252" i="27"/>
  <c r="S252" i="27"/>
  <c r="T252" i="27" s="1"/>
  <c r="AA298" i="27"/>
  <c r="R298" i="27"/>
  <c r="S298" i="27"/>
  <c r="T298" i="27" s="1"/>
  <c r="AA194" i="27"/>
  <c r="R194" i="27"/>
  <c r="S194" i="27"/>
  <c r="T194" i="27" s="1"/>
  <c r="S187" i="27"/>
  <c r="T187" i="27" s="1"/>
  <c r="R187" i="27"/>
  <c r="R227" i="27"/>
  <c r="S227" i="27"/>
  <c r="T227" i="27" s="1"/>
  <c r="R224" i="27"/>
  <c r="S224" i="27"/>
  <c r="T224" i="27" s="1"/>
  <c r="S161" i="27"/>
  <c r="T161" i="27" s="1"/>
  <c r="R161" i="27"/>
  <c r="AA161" i="27"/>
  <c r="S152" i="27"/>
  <c r="T152" i="27" s="1"/>
  <c r="R152" i="27"/>
  <c r="X184" i="27"/>
  <c r="Y184" i="27" s="1"/>
  <c r="W184" i="27"/>
  <c r="V185" i="27"/>
  <c r="S124" i="27"/>
  <c r="T124" i="27" s="1"/>
  <c r="R124" i="27"/>
  <c r="AA128" i="27"/>
  <c r="R128" i="27"/>
  <c r="S128" i="27"/>
  <c r="T128" i="27" s="1"/>
  <c r="S179" i="27"/>
  <c r="T179" i="27" s="1"/>
  <c r="AA179" i="27"/>
  <c r="R179" i="27"/>
  <c r="R181" i="27"/>
  <c r="S181" i="27"/>
  <c r="T181" i="27" s="1"/>
  <c r="R145" i="27"/>
  <c r="S145" i="27"/>
  <c r="T145" i="27" s="1"/>
  <c r="S130" i="27"/>
  <c r="T130" i="27" s="1"/>
  <c r="R130" i="27"/>
  <c r="AA130" i="27"/>
  <c r="AC210" i="27"/>
  <c r="AD210" i="27" s="1"/>
  <c r="AB210" i="27"/>
  <c r="R287" i="27"/>
  <c r="AA287" i="27"/>
  <c r="S287" i="27"/>
  <c r="T287" i="27" s="1"/>
  <c r="S186" i="27"/>
  <c r="T186" i="27" s="1"/>
  <c r="R186" i="27"/>
  <c r="W218" i="27"/>
  <c r="X218" i="27"/>
  <c r="Y218" i="27" s="1"/>
  <c r="V219" i="27"/>
  <c r="R116" i="27"/>
  <c r="R134" i="27" s="1"/>
  <c r="S116" i="27"/>
  <c r="T116" i="27" s="1"/>
  <c r="S142" i="27"/>
  <c r="T142" i="27" s="1"/>
  <c r="T168" i="27" s="1"/>
  <c r="R142" i="27"/>
  <c r="AA142" i="27"/>
  <c r="AB250" i="27"/>
  <c r="AC250" i="27"/>
  <c r="AD250" i="27" s="1"/>
  <c r="S297" i="27"/>
  <c r="T297" i="27" s="1"/>
  <c r="AA297" i="27"/>
  <c r="R297" i="27"/>
  <c r="S189" i="27"/>
  <c r="T189" i="27" s="1"/>
  <c r="R189" i="27"/>
  <c r="R226" i="27"/>
  <c r="S226" i="27"/>
  <c r="T226" i="27" s="1"/>
  <c r="S150" i="27"/>
  <c r="T150" i="27" s="1"/>
  <c r="R150" i="27"/>
  <c r="S126" i="27"/>
  <c r="T126" i="27" s="1"/>
  <c r="R126" i="27"/>
  <c r="AA126" i="27"/>
  <c r="R202" i="27"/>
  <c r="R147" i="27"/>
  <c r="R168" i="27" s="1"/>
  <c r="S147" i="27"/>
  <c r="T147" i="27" s="1"/>
  <c r="AB162" i="27"/>
  <c r="AC162" i="27"/>
  <c r="AD162" i="27" s="1"/>
  <c r="B74" i="27"/>
  <c r="AC251" i="27"/>
  <c r="AD251" i="27" s="1"/>
  <c r="AB251" i="27"/>
  <c r="S176" i="27"/>
  <c r="T176" i="27" s="1"/>
  <c r="T202" i="27" s="1"/>
  <c r="R176" i="27"/>
  <c r="AA176" i="27"/>
  <c r="S288" i="27"/>
  <c r="T288" i="27" s="1"/>
  <c r="R288" i="27"/>
  <c r="R304" i="27" s="1"/>
  <c r="AA280" i="27"/>
  <c r="R215" i="27"/>
  <c r="S215" i="27"/>
  <c r="T215" i="27" s="1"/>
  <c r="R285" i="27"/>
  <c r="AA285" i="27"/>
  <c r="S285" i="27"/>
  <c r="T285" i="27" s="1"/>
  <c r="S249" i="27"/>
  <c r="T249" i="27" s="1"/>
  <c r="R249" i="27"/>
  <c r="AA244" i="27"/>
  <c r="S244" i="27"/>
  <c r="T244" i="27" s="1"/>
  <c r="T270" i="27" s="1"/>
  <c r="R244" i="27"/>
  <c r="R270" i="27" s="1"/>
  <c r="S191" i="27"/>
  <c r="T191" i="27" s="1"/>
  <c r="R191" i="27"/>
  <c r="AB149" i="27"/>
  <c r="AC149" i="27"/>
  <c r="AD149" i="27" s="1"/>
  <c r="S223" i="27"/>
  <c r="T223" i="27" s="1"/>
  <c r="R223" i="27"/>
  <c r="R228" i="27"/>
  <c r="AA228" i="27"/>
  <c r="S228" i="27"/>
  <c r="T228" i="27" s="1"/>
  <c r="V150" i="27"/>
  <c r="X149" i="27"/>
  <c r="Y149" i="27" s="1"/>
  <c r="W149" i="27"/>
  <c r="S127" i="27"/>
  <c r="T127" i="27" s="1"/>
  <c r="R127" i="27"/>
  <c r="AA127" i="27"/>
  <c r="X143" i="27"/>
  <c r="Y143" i="27" s="1"/>
  <c r="W143" i="27"/>
  <c r="V144" i="27"/>
  <c r="AA144" i="27" s="1"/>
  <c r="AA143" i="27"/>
  <c r="AA212" i="27"/>
  <c r="V112" i="27"/>
  <c r="W111" i="27"/>
  <c r="X111" i="27"/>
  <c r="Y111" i="27" s="1"/>
  <c r="C74" i="27"/>
  <c r="B79" i="32" l="1"/>
  <c r="B27" i="26"/>
  <c r="B79" i="28"/>
  <c r="V80" i="28"/>
  <c r="B23" i="26"/>
  <c r="B16" i="26"/>
  <c r="V80" i="34"/>
  <c r="X80" i="34" s="1"/>
  <c r="Y80" i="34" s="1"/>
  <c r="B15" i="26"/>
  <c r="B14" i="26"/>
  <c r="B13" i="26"/>
  <c r="V80" i="36"/>
  <c r="AA80" i="36" s="1"/>
  <c r="B79" i="36"/>
  <c r="B79" i="37"/>
  <c r="V80" i="35"/>
  <c r="V81" i="35" s="1"/>
  <c r="B79" i="35"/>
  <c r="B10" i="26" s="1"/>
  <c r="W282" i="37"/>
  <c r="V283" i="37"/>
  <c r="X282" i="37"/>
  <c r="Y282" i="37" s="1"/>
  <c r="AA282" i="37"/>
  <c r="AC286" i="37"/>
  <c r="AD286" i="37" s="1"/>
  <c r="AB286" i="37"/>
  <c r="AC163" i="37"/>
  <c r="AD163" i="37" s="1"/>
  <c r="AB163" i="37"/>
  <c r="V81" i="37"/>
  <c r="W80" i="37"/>
  <c r="X80" i="37"/>
  <c r="Y80" i="37" s="1"/>
  <c r="AA80" i="37"/>
  <c r="R304" i="37"/>
  <c r="AC149" i="37"/>
  <c r="AD149" i="37" s="1"/>
  <c r="AB149" i="37"/>
  <c r="AB287" i="37"/>
  <c r="AC287" i="37"/>
  <c r="AD287" i="37" s="1"/>
  <c r="AB129" i="37"/>
  <c r="AC129" i="37"/>
  <c r="AD129" i="37" s="1"/>
  <c r="W288" i="37"/>
  <c r="V289" i="37"/>
  <c r="X288" i="37"/>
  <c r="Y288" i="37" s="1"/>
  <c r="AC160" i="37"/>
  <c r="AD160" i="37" s="1"/>
  <c r="AB160" i="37"/>
  <c r="V248" i="37"/>
  <c r="X247" i="37"/>
  <c r="Y247" i="37" s="1"/>
  <c r="W247" i="37"/>
  <c r="AC150" i="37"/>
  <c r="AD150" i="37" s="1"/>
  <c r="AB150" i="37"/>
  <c r="AC142" i="37"/>
  <c r="AD142" i="37" s="1"/>
  <c r="AB142" i="37"/>
  <c r="AC218" i="37"/>
  <c r="AD218" i="37" s="1"/>
  <c r="AB218" i="37"/>
  <c r="AC299" i="37"/>
  <c r="AD299" i="37" s="1"/>
  <c r="AB299" i="37"/>
  <c r="AB217" i="37"/>
  <c r="AC217" i="37"/>
  <c r="AD217" i="37" s="1"/>
  <c r="AC198" i="37"/>
  <c r="AD198" i="37" s="1"/>
  <c r="AB198" i="37"/>
  <c r="AA288" i="37"/>
  <c r="AC164" i="37"/>
  <c r="AD164" i="37" s="1"/>
  <c r="AB164" i="37"/>
  <c r="AB197" i="37"/>
  <c r="AC197" i="37"/>
  <c r="AD197" i="37" s="1"/>
  <c r="X185" i="37"/>
  <c r="Y185" i="37" s="1"/>
  <c r="W185" i="37"/>
  <c r="V186" i="37"/>
  <c r="AA185" i="37"/>
  <c r="AC144" i="37"/>
  <c r="AD144" i="37" s="1"/>
  <c r="AB144" i="37"/>
  <c r="AC196" i="37"/>
  <c r="AD196" i="37" s="1"/>
  <c r="AB196" i="37"/>
  <c r="AC151" i="37"/>
  <c r="AD151" i="37" s="1"/>
  <c r="AB151" i="37"/>
  <c r="R236" i="37"/>
  <c r="AC266" i="37"/>
  <c r="AD266" i="37" s="1"/>
  <c r="AB266" i="37"/>
  <c r="AC231" i="37"/>
  <c r="AD231" i="37" s="1"/>
  <c r="AB231" i="37"/>
  <c r="AC126" i="37"/>
  <c r="AD126" i="37" s="1"/>
  <c r="AB126" i="37"/>
  <c r="AC296" i="37"/>
  <c r="AD296" i="37" s="1"/>
  <c r="AB296" i="37"/>
  <c r="T168" i="37"/>
  <c r="AC184" i="37"/>
  <c r="AD184" i="37" s="1"/>
  <c r="AB184" i="37"/>
  <c r="V254" i="37"/>
  <c r="X253" i="37"/>
  <c r="Y253" i="37" s="1"/>
  <c r="W253" i="37"/>
  <c r="AC145" i="37"/>
  <c r="AD145" i="37" s="1"/>
  <c r="AB145" i="37"/>
  <c r="AB94" i="37"/>
  <c r="AC94" i="37"/>
  <c r="AD94" i="37" s="1"/>
  <c r="X151" i="37"/>
  <c r="Y151" i="37" s="1"/>
  <c r="W151" i="37"/>
  <c r="V152" i="37"/>
  <c r="AC143" i="37"/>
  <c r="AD143" i="37" s="1"/>
  <c r="AB143" i="37"/>
  <c r="AC251" i="37"/>
  <c r="AD251" i="37" s="1"/>
  <c r="AB251" i="37"/>
  <c r="V111" i="37"/>
  <c r="X110" i="37"/>
  <c r="Y110" i="37" s="1"/>
  <c r="W110" i="37"/>
  <c r="AC130" i="37"/>
  <c r="AD130" i="37" s="1"/>
  <c r="AB130" i="37"/>
  <c r="AC297" i="37"/>
  <c r="AD297" i="37" s="1"/>
  <c r="AB297" i="37"/>
  <c r="AC108" i="37"/>
  <c r="AD108" i="37" s="1"/>
  <c r="AB108" i="37"/>
  <c r="AA247" i="37"/>
  <c r="AC110" i="37"/>
  <c r="AD110" i="37" s="1"/>
  <c r="AB110" i="37"/>
  <c r="C80" i="37"/>
  <c r="B80" i="37"/>
  <c r="H80" i="37" s="1"/>
  <c r="V114" i="37"/>
  <c r="C79" i="37"/>
  <c r="C11" i="26" s="1"/>
  <c r="AA253" i="37"/>
  <c r="AB229" i="37"/>
  <c r="AC229" i="37"/>
  <c r="AD229" i="37" s="1"/>
  <c r="R134" i="37"/>
  <c r="V214" i="37"/>
  <c r="X213" i="37"/>
  <c r="Y213" i="37" s="1"/>
  <c r="W213" i="37"/>
  <c r="AA213" i="37"/>
  <c r="AC230" i="37"/>
  <c r="AD230" i="37" s="1"/>
  <c r="AB230" i="37"/>
  <c r="AC179" i="37"/>
  <c r="AD179" i="37" s="1"/>
  <c r="AB179" i="37"/>
  <c r="V220" i="37"/>
  <c r="X219" i="37"/>
  <c r="Y219" i="37" s="1"/>
  <c r="W219" i="37"/>
  <c r="AC263" i="37"/>
  <c r="AD263" i="37" s="1"/>
  <c r="AB263" i="37"/>
  <c r="T304" i="37"/>
  <c r="X145" i="37"/>
  <c r="Y145" i="37" s="1"/>
  <c r="W145" i="37"/>
  <c r="V146" i="37"/>
  <c r="AC264" i="37"/>
  <c r="AD264" i="37" s="1"/>
  <c r="AB264" i="37"/>
  <c r="AB194" i="37"/>
  <c r="AC194" i="37"/>
  <c r="AD194" i="37" s="1"/>
  <c r="V78" i="37"/>
  <c r="X77" i="37"/>
  <c r="Y77" i="37" s="1"/>
  <c r="W77" i="37"/>
  <c r="AA77" i="37"/>
  <c r="T134" i="37"/>
  <c r="T270" i="37"/>
  <c r="AC127" i="37"/>
  <c r="AD127" i="37" s="1"/>
  <c r="AB127" i="37"/>
  <c r="X180" i="37"/>
  <c r="Y180" i="37" s="1"/>
  <c r="W180" i="37"/>
  <c r="V181" i="37"/>
  <c r="AA180" i="37"/>
  <c r="AB285" i="37"/>
  <c r="AC285" i="37"/>
  <c r="AD285" i="37" s="1"/>
  <c r="AA219" i="37"/>
  <c r="AC221" i="36"/>
  <c r="AD221" i="36" s="1"/>
  <c r="AB221" i="36"/>
  <c r="W168" i="36"/>
  <c r="AB186" i="36"/>
  <c r="AC186" i="36"/>
  <c r="AD186" i="36" s="1"/>
  <c r="AC282" i="36"/>
  <c r="AD282" i="36" s="1"/>
  <c r="AB282" i="36"/>
  <c r="AB184" i="36"/>
  <c r="AC184" i="36"/>
  <c r="AD184" i="36" s="1"/>
  <c r="AC144" i="36"/>
  <c r="AD144" i="36" s="1"/>
  <c r="AB144" i="36"/>
  <c r="AB220" i="36"/>
  <c r="AC220" i="36"/>
  <c r="AD220" i="36" s="1"/>
  <c r="AB278" i="36"/>
  <c r="AC278" i="36"/>
  <c r="AD278" i="36" s="1"/>
  <c r="AC183" i="36"/>
  <c r="AD183" i="36" s="1"/>
  <c r="AB183" i="36"/>
  <c r="AC262" i="36"/>
  <c r="AD262" i="36" s="1"/>
  <c r="AB262" i="36"/>
  <c r="AC214" i="36"/>
  <c r="AD214" i="36" s="1"/>
  <c r="AB214" i="36"/>
  <c r="AB231" i="36"/>
  <c r="AC231" i="36"/>
  <c r="AD231" i="36" s="1"/>
  <c r="V114" i="36"/>
  <c r="C79" i="36"/>
  <c r="C12" i="26" s="1"/>
  <c r="C80" i="36"/>
  <c r="B80" i="36"/>
  <c r="H80" i="36" s="1"/>
  <c r="AC232" i="36"/>
  <c r="AD232" i="36" s="1"/>
  <c r="AB232" i="36"/>
  <c r="AC286" i="36"/>
  <c r="AD286" i="36" s="1"/>
  <c r="AB286" i="36"/>
  <c r="AB279" i="36"/>
  <c r="AC279" i="36"/>
  <c r="AD279" i="36" s="1"/>
  <c r="AB185" i="36"/>
  <c r="AC185" i="36"/>
  <c r="AD185" i="36" s="1"/>
  <c r="AC156" i="36"/>
  <c r="AD156" i="36" s="1"/>
  <c r="AB156" i="36"/>
  <c r="X147" i="36"/>
  <c r="Y147" i="36" s="1"/>
  <c r="Y168" i="36" s="1"/>
  <c r="W147" i="36"/>
  <c r="AA147" i="36"/>
  <c r="X215" i="36"/>
  <c r="Y215" i="36" s="1"/>
  <c r="W215" i="36"/>
  <c r="X246" i="36"/>
  <c r="Y246" i="36" s="1"/>
  <c r="W246" i="36"/>
  <c r="V247" i="36"/>
  <c r="AA246" i="36"/>
  <c r="AB298" i="36"/>
  <c r="AC298" i="36"/>
  <c r="AD298" i="36" s="1"/>
  <c r="AC212" i="36"/>
  <c r="AD212" i="36" s="1"/>
  <c r="AB212" i="36"/>
  <c r="AB219" i="36"/>
  <c r="AC219" i="36"/>
  <c r="AD219" i="36" s="1"/>
  <c r="AC196" i="36"/>
  <c r="AD196" i="36" s="1"/>
  <c r="AB196" i="36"/>
  <c r="AC215" i="36"/>
  <c r="AD215" i="36" s="1"/>
  <c r="AB215" i="36"/>
  <c r="AC213" i="36"/>
  <c r="AD213" i="36" s="1"/>
  <c r="AB213" i="36"/>
  <c r="AC245" i="36"/>
  <c r="AD245" i="36" s="1"/>
  <c r="AB245" i="36"/>
  <c r="AB164" i="36"/>
  <c r="AC164" i="36"/>
  <c r="AD164" i="36" s="1"/>
  <c r="AC194" i="36"/>
  <c r="AD194" i="36" s="1"/>
  <c r="AB194" i="36"/>
  <c r="V78" i="36"/>
  <c r="X77" i="36"/>
  <c r="Y77" i="36" s="1"/>
  <c r="W77" i="36"/>
  <c r="AA77" i="36"/>
  <c r="V180" i="36"/>
  <c r="W179" i="36"/>
  <c r="X179" i="36"/>
  <c r="Y179" i="36" s="1"/>
  <c r="AC230" i="36"/>
  <c r="AD230" i="36" s="1"/>
  <c r="AB230" i="36"/>
  <c r="AB263" i="36"/>
  <c r="AC263" i="36"/>
  <c r="AD263" i="36" s="1"/>
  <c r="AC160" i="36"/>
  <c r="AD160" i="36" s="1"/>
  <c r="AB160" i="36"/>
  <c r="W186" i="36"/>
  <c r="X186" i="36"/>
  <c r="Y186" i="36" s="1"/>
  <c r="V187" i="36"/>
  <c r="AC150" i="36"/>
  <c r="AD150" i="36" s="1"/>
  <c r="AB150" i="36"/>
  <c r="V112" i="36"/>
  <c r="W111" i="36"/>
  <c r="X111" i="36"/>
  <c r="Y111" i="36" s="1"/>
  <c r="AA111" i="36"/>
  <c r="R168" i="36"/>
  <c r="W288" i="36"/>
  <c r="V289" i="36"/>
  <c r="X288" i="36"/>
  <c r="Y288" i="36" s="1"/>
  <c r="AB178" i="36"/>
  <c r="AC178" i="36"/>
  <c r="AD178" i="36" s="1"/>
  <c r="AC218" i="36"/>
  <c r="AD218" i="36" s="1"/>
  <c r="AB218" i="36"/>
  <c r="AB285" i="36"/>
  <c r="AC285" i="36"/>
  <c r="AD285" i="36" s="1"/>
  <c r="AC211" i="36"/>
  <c r="AD211" i="36" s="1"/>
  <c r="AB211" i="36"/>
  <c r="AB234" i="36"/>
  <c r="AC280" i="36"/>
  <c r="AD280" i="36" s="1"/>
  <c r="AB280" i="36"/>
  <c r="AA179" i="36"/>
  <c r="AC163" i="36"/>
  <c r="AD163" i="36" s="1"/>
  <c r="AB163" i="36"/>
  <c r="AC197" i="36"/>
  <c r="AD197" i="36" s="1"/>
  <c r="AB197" i="36"/>
  <c r="AC229" i="36"/>
  <c r="AD229" i="36" s="1"/>
  <c r="AB229" i="36"/>
  <c r="T168" i="36"/>
  <c r="AC217" i="36"/>
  <c r="AD217" i="36" s="1"/>
  <c r="AB217" i="36"/>
  <c r="AB287" i="36"/>
  <c r="AC287" i="36"/>
  <c r="AD287" i="36" s="1"/>
  <c r="AB299" i="36"/>
  <c r="AC299" i="36"/>
  <c r="AD299" i="36" s="1"/>
  <c r="X253" i="36"/>
  <c r="Y253" i="36" s="1"/>
  <c r="W253" i="36"/>
  <c r="V254" i="36"/>
  <c r="AA253" i="36"/>
  <c r="AC146" i="36"/>
  <c r="AD146" i="36" s="1"/>
  <c r="AB146" i="36"/>
  <c r="AC228" i="36"/>
  <c r="AD228" i="36" s="1"/>
  <c r="AB228" i="36"/>
  <c r="W282" i="36"/>
  <c r="V283" i="36"/>
  <c r="X282" i="36"/>
  <c r="Y282" i="36" s="1"/>
  <c r="AC128" i="36"/>
  <c r="AD128" i="36" s="1"/>
  <c r="AB128" i="36"/>
  <c r="AC142" i="36"/>
  <c r="AD142" i="36" s="1"/>
  <c r="AB142" i="36"/>
  <c r="AB176" i="36"/>
  <c r="AC176" i="36"/>
  <c r="AD176" i="36" s="1"/>
  <c r="AC158" i="36"/>
  <c r="AD158" i="36" s="1"/>
  <c r="AB158" i="36"/>
  <c r="R304" i="36"/>
  <c r="AC130" i="36"/>
  <c r="AD130" i="36" s="1"/>
  <c r="AB130" i="36"/>
  <c r="AC264" i="36"/>
  <c r="AD264" i="36" s="1"/>
  <c r="AB264" i="36"/>
  <c r="AB281" i="36"/>
  <c r="AC281" i="36"/>
  <c r="AD281" i="36" s="1"/>
  <c r="AC300" i="36"/>
  <c r="AD300" i="36" s="1"/>
  <c r="AB300" i="36"/>
  <c r="AC152" i="36"/>
  <c r="AD152" i="36" s="1"/>
  <c r="AB152" i="36"/>
  <c r="AA288" i="36"/>
  <c r="X80" i="36"/>
  <c r="Y80" i="36" s="1"/>
  <c r="V81" i="36"/>
  <c r="W80" i="36"/>
  <c r="V222" i="36"/>
  <c r="W221" i="36"/>
  <c r="X221" i="36"/>
  <c r="Y221" i="36" s="1"/>
  <c r="AC154" i="36"/>
  <c r="AD154" i="36" s="1"/>
  <c r="AB154" i="36"/>
  <c r="AC195" i="36"/>
  <c r="AD195" i="36" s="1"/>
  <c r="AB195" i="36"/>
  <c r="AC296" i="36"/>
  <c r="AD296" i="36" s="1"/>
  <c r="AB296" i="36"/>
  <c r="AC177" i="36"/>
  <c r="AD177" i="36" s="1"/>
  <c r="AB177" i="36"/>
  <c r="AB165" i="36"/>
  <c r="AC286" i="35"/>
  <c r="AD286" i="35" s="1"/>
  <c r="AB286" i="35"/>
  <c r="V219" i="35"/>
  <c r="X218" i="35"/>
  <c r="Y218" i="35" s="1"/>
  <c r="W218" i="35"/>
  <c r="AC183" i="35"/>
  <c r="AD183" i="35" s="1"/>
  <c r="AB183" i="35"/>
  <c r="AC280" i="35"/>
  <c r="AD280" i="35" s="1"/>
  <c r="AB280" i="35"/>
  <c r="V213" i="35"/>
  <c r="X212" i="35"/>
  <c r="Y212" i="35" s="1"/>
  <c r="W212" i="35"/>
  <c r="AB177" i="35"/>
  <c r="AC177" i="35"/>
  <c r="AD177" i="35" s="1"/>
  <c r="AB76" i="35"/>
  <c r="AC76" i="35"/>
  <c r="AD76" i="35" s="1"/>
  <c r="AC130" i="35"/>
  <c r="AD130" i="35" s="1"/>
  <c r="AB130" i="35"/>
  <c r="V248" i="35"/>
  <c r="X247" i="35"/>
  <c r="Y247" i="35" s="1"/>
  <c r="W247" i="35"/>
  <c r="AB210" i="35"/>
  <c r="AC210" i="35"/>
  <c r="AD210" i="35" s="1"/>
  <c r="V152" i="35"/>
  <c r="X151" i="35"/>
  <c r="Y151" i="35" s="1"/>
  <c r="W151" i="35"/>
  <c r="AC229" i="35"/>
  <c r="AD229" i="35" s="1"/>
  <c r="AB229" i="35"/>
  <c r="AB264" i="35"/>
  <c r="AC264" i="35"/>
  <c r="AD264" i="35" s="1"/>
  <c r="W77" i="35"/>
  <c r="V78" i="35"/>
  <c r="X77" i="35"/>
  <c r="Y77" i="35" s="1"/>
  <c r="AA77" i="35"/>
  <c r="AC278" i="35"/>
  <c r="AD278" i="35" s="1"/>
  <c r="AB278" i="35"/>
  <c r="W180" i="35"/>
  <c r="V181" i="35"/>
  <c r="X180" i="35"/>
  <c r="Y180" i="35" s="1"/>
  <c r="AC282" i="35"/>
  <c r="AD282" i="35" s="1"/>
  <c r="AB282" i="35"/>
  <c r="AB160" i="35"/>
  <c r="AC160" i="35"/>
  <c r="AD160" i="35" s="1"/>
  <c r="AB253" i="35"/>
  <c r="AC253" i="35"/>
  <c r="AD253" i="35" s="1"/>
  <c r="AC176" i="35"/>
  <c r="AD176" i="35" s="1"/>
  <c r="AB176" i="35"/>
  <c r="X112" i="35"/>
  <c r="Y112" i="35" s="1"/>
  <c r="W112" i="35"/>
  <c r="V113" i="35"/>
  <c r="AA112" i="35"/>
  <c r="AC285" i="35"/>
  <c r="AD285" i="35" s="1"/>
  <c r="AB285" i="35"/>
  <c r="V146" i="35"/>
  <c r="X145" i="35"/>
  <c r="Y145" i="35" s="1"/>
  <c r="W145" i="35"/>
  <c r="AA145" i="35"/>
  <c r="AB179" i="35"/>
  <c r="AC179" i="35"/>
  <c r="AD179" i="35" s="1"/>
  <c r="V185" i="35"/>
  <c r="X184" i="35"/>
  <c r="Y184" i="35" s="1"/>
  <c r="W184" i="35"/>
  <c r="AA184" i="35"/>
  <c r="AB251" i="35"/>
  <c r="AC251" i="35"/>
  <c r="AD251" i="35" s="1"/>
  <c r="AB128" i="35"/>
  <c r="AC128" i="35"/>
  <c r="AD128" i="35" s="1"/>
  <c r="R202" i="35"/>
  <c r="T270" i="35"/>
  <c r="AC161" i="35"/>
  <c r="AD161" i="35" s="1"/>
  <c r="AB161" i="35"/>
  <c r="AC150" i="35"/>
  <c r="AD150" i="35" s="1"/>
  <c r="AB150" i="35"/>
  <c r="AA180" i="35"/>
  <c r="V287" i="35"/>
  <c r="X286" i="35"/>
  <c r="Y286" i="35" s="1"/>
  <c r="W286" i="35"/>
  <c r="B80" i="35"/>
  <c r="H80" i="35" s="1"/>
  <c r="V114" i="35"/>
  <c r="C79" i="35"/>
  <c r="C10" i="26" s="1"/>
  <c r="C80" i="35"/>
  <c r="AC144" i="35"/>
  <c r="AD144" i="35" s="1"/>
  <c r="AB144" i="35"/>
  <c r="AC195" i="35"/>
  <c r="AD195" i="35" s="1"/>
  <c r="AB195" i="35"/>
  <c r="AC296" i="35"/>
  <c r="AD296" i="35" s="1"/>
  <c r="AB296" i="35"/>
  <c r="AA247" i="35"/>
  <c r="AC178" i="35"/>
  <c r="AD178" i="35" s="1"/>
  <c r="AB178" i="35"/>
  <c r="AB300" i="35"/>
  <c r="AC300" i="35"/>
  <c r="AD300" i="35" s="1"/>
  <c r="AA212" i="35"/>
  <c r="AC266" i="35"/>
  <c r="AD266" i="35" s="1"/>
  <c r="AB266" i="35"/>
  <c r="AC197" i="35"/>
  <c r="AD197" i="35" s="1"/>
  <c r="AB197" i="35"/>
  <c r="AC299" i="35"/>
  <c r="AD299" i="35" s="1"/>
  <c r="AB299" i="35"/>
  <c r="X283" i="35"/>
  <c r="Y283" i="35" s="1"/>
  <c r="W283" i="35"/>
  <c r="AA283" i="35"/>
  <c r="V254" i="35"/>
  <c r="X253" i="35"/>
  <c r="Y253" i="35" s="1"/>
  <c r="W253" i="35"/>
  <c r="AC263" i="35"/>
  <c r="AD263" i="35" s="1"/>
  <c r="AB263" i="35"/>
  <c r="R270" i="35"/>
  <c r="AC232" i="35"/>
  <c r="AD232" i="35" s="1"/>
  <c r="AB232" i="35"/>
  <c r="AB281" i="35"/>
  <c r="AC281" i="35"/>
  <c r="AD281" i="35" s="1"/>
  <c r="R134" i="35"/>
  <c r="AC194" i="35"/>
  <c r="AD194" i="35" s="1"/>
  <c r="AB194" i="35"/>
  <c r="AC151" i="35"/>
  <c r="AD151" i="35" s="1"/>
  <c r="AB151" i="35"/>
  <c r="AC246" i="35"/>
  <c r="AD246" i="35" s="1"/>
  <c r="AB246" i="35"/>
  <c r="AC127" i="35"/>
  <c r="AD127" i="35" s="1"/>
  <c r="AB127" i="35"/>
  <c r="AB228" i="35"/>
  <c r="AC228" i="35"/>
  <c r="AD228" i="35" s="1"/>
  <c r="AC126" i="35"/>
  <c r="AD126" i="35" s="1"/>
  <c r="AB126" i="35"/>
  <c r="T134" i="35"/>
  <c r="W80" i="35"/>
  <c r="AA80" i="35"/>
  <c r="AB218" i="35"/>
  <c r="AC218" i="35"/>
  <c r="AD218" i="35" s="1"/>
  <c r="AC149" i="35"/>
  <c r="AD149" i="35" s="1"/>
  <c r="AB149" i="35"/>
  <c r="AB198" i="35"/>
  <c r="AC198" i="35"/>
  <c r="AD198" i="35" s="1"/>
  <c r="AC162" i="35"/>
  <c r="AD162" i="35" s="1"/>
  <c r="AB162" i="35"/>
  <c r="X113" i="34"/>
  <c r="Y113" i="34" s="1"/>
  <c r="W113" i="34"/>
  <c r="X76" i="34"/>
  <c r="Y76" i="34" s="1"/>
  <c r="W76" i="34"/>
  <c r="V77" i="34"/>
  <c r="AA76" i="34"/>
  <c r="AB262" i="34"/>
  <c r="AC262" i="34"/>
  <c r="AD262" i="34" s="1"/>
  <c r="X248" i="34"/>
  <c r="Y248" i="34" s="1"/>
  <c r="W248" i="34"/>
  <c r="V249" i="34"/>
  <c r="AA248" i="34"/>
  <c r="AB109" i="34"/>
  <c r="AC109" i="34"/>
  <c r="AD109" i="34" s="1"/>
  <c r="AC75" i="34"/>
  <c r="AD75" i="34" s="1"/>
  <c r="AB75" i="34"/>
  <c r="AC194" i="34"/>
  <c r="AD194" i="34" s="1"/>
  <c r="AB194" i="34"/>
  <c r="AC280" i="34"/>
  <c r="AD280" i="34" s="1"/>
  <c r="AB280" i="34"/>
  <c r="AC300" i="34"/>
  <c r="AD300" i="34" s="1"/>
  <c r="AB300" i="34"/>
  <c r="AC126" i="34"/>
  <c r="AD126" i="34" s="1"/>
  <c r="AB126" i="34"/>
  <c r="V221" i="34"/>
  <c r="X220" i="34"/>
  <c r="Y220" i="34" s="1"/>
  <c r="W220" i="34"/>
  <c r="V215" i="34"/>
  <c r="X214" i="34"/>
  <c r="Y214" i="34" s="1"/>
  <c r="W214" i="34"/>
  <c r="AC228" i="34"/>
  <c r="AD228" i="34" s="1"/>
  <c r="AB228" i="34"/>
  <c r="AC253" i="34"/>
  <c r="AD253" i="34" s="1"/>
  <c r="AB253" i="34"/>
  <c r="AC183" i="34"/>
  <c r="AD183" i="34" s="1"/>
  <c r="AB183" i="34"/>
  <c r="AC144" i="34"/>
  <c r="AD144" i="34" s="1"/>
  <c r="AB144" i="34"/>
  <c r="AC142" i="34"/>
  <c r="AD142" i="34" s="1"/>
  <c r="AB142" i="34"/>
  <c r="AC149" i="34"/>
  <c r="AD149" i="34" s="1"/>
  <c r="AB149" i="34"/>
  <c r="AB285" i="34"/>
  <c r="AC285" i="34"/>
  <c r="AD285" i="34" s="1"/>
  <c r="AB110" i="34"/>
  <c r="AC110" i="34"/>
  <c r="AD110" i="34" s="1"/>
  <c r="AC128" i="34"/>
  <c r="AD128" i="34" s="1"/>
  <c r="AB128" i="34"/>
  <c r="V282" i="34"/>
  <c r="X281" i="34"/>
  <c r="Y281" i="34" s="1"/>
  <c r="W281" i="34"/>
  <c r="AB218" i="34"/>
  <c r="AC218" i="34"/>
  <c r="AD218" i="34" s="1"/>
  <c r="V145" i="34"/>
  <c r="X144" i="34"/>
  <c r="Y144" i="34" s="1"/>
  <c r="W144" i="34"/>
  <c r="AC252" i="34"/>
  <c r="AD252" i="34" s="1"/>
  <c r="AB252" i="34"/>
  <c r="AC217" i="34"/>
  <c r="AD217" i="34" s="1"/>
  <c r="AB217" i="34"/>
  <c r="AB108" i="34"/>
  <c r="AC108" i="34"/>
  <c r="AD108" i="34" s="1"/>
  <c r="V151" i="34"/>
  <c r="X150" i="34"/>
  <c r="Y150" i="34" s="1"/>
  <c r="W150" i="34"/>
  <c r="AC197" i="34"/>
  <c r="AD197" i="34" s="1"/>
  <c r="AB197" i="34"/>
  <c r="AC230" i="34"/>
  <c r="AD230" i="34" s="1"/>
  <c r="AB230" i="34"/>
  <c r="AB195" i="34"/>
  <c r="AC195" i="34"/>
  <c r="AD195" i="34" s="1"/>
  <c r="X254" i="34"/>
  <c r="Y254" i="34" s="1"/>
  <c r="W254" i="34"/>
  <c r="V255" i="34"/>
  <c r="AB281" i="34"/>
  <c r="AC281" i="34"/>
  <c r="AD281" i="34" s="1"/>
  <c r="AB198" i="34"/>
  <c r="AC198" i="34"/>
  <c r="AD198" i="34" s="1"/>
  <c r="AC143" i="34"/>
  <c r="AD143" i="34" s="1"/>
  <c r="AB143" i="34"/>
  <c r="AA113" i="34"/>
  <c r="V288" i="34"/>
  <c r="X287" i="34"/>
  <c r="Y287" i="34" s="1"/>
  <c r="W287" i="34"/>
  <c r="AA150" i="34"/>
  <c r="AC251" i="34"/>
  <c r="AD251" i="34" s="1"/>
  <c r="AB251" i="34"/>
  <c r="AA287" i="34"/>
  <c r="AB212" i="34"/>
  <c r="AC212" i="34"/>
  <c r="AD212" i="34" s="1"/>
  <c r="AC129" i="34"/>
  <c r="AD129" i="34" s="1"/>
  <c r="AB129" i="34"/>
  <c r="AC184" i="34"/>
  <c r="AD184" i="34" s="1"/>
  <c r="AB184" i="34"/>
  <c r="AC232" i="34"/>
  <c r="AD232" i="34" s="1"/>
  <c r="AB232" i="34"/>
  <c r="T304" i="34"/>
  <c r="AC211" i="34"/>
  <c r="AD211" i="34" s="1"/>
  <c r="AB211" i="34"/>
  <c r="AC111" i="34"/>
  <c r="AD111" i="34" s="1"/>
  <c r="AB111" i="34"/>
  <c r="AC266" i="34"/>
  <c r="AD266" i="34" s="1"/>
  <c r="AB266" i="34"/>
  <c r="AC130" i="34"/>
  <c r="AD130" i="34" s="1"/>
  <c r="AB130" i="34"/>
  <c r="X179" i="34"/>
  <c r="Y179" i="34" s="1"/>
  <c r="W179" i="34"/>
  <c r="V180" i="34"/>
  <c r="AA179" i="34"/>
  <c r="AC213" i="34"/>
  <c r="AD213" i="34" s="1"/>
  <c r="AB213" i="34"/>
  <c r="AA254" i="34"/>
  <c r="AC178" i="34"/>
  <c r="AD178" i="34" s="1"/>
  <c r="AB178" i="34"/>
  <c r="V185" i="34"/>
  <c r="X184" i="34"/>
  <c r="Y184" i="34" s="1"/>
  <c r="W184" i="34"/>
  <c r="AC297" i="34"/>
  <c r="AD297" i="34" s="1"/>
  <c r="AB297" i="34"/>
  <c r="AB279" i="34"/>
  <c r="AC279" i="34"/>
  <c r="AD279" i="34" s="1"/>
  <c r="AC196" i="34"/>
  <c r="AD196" i="34" s="1"/>
  <c r="AB196" i="34"/>
  <c r="AB298" i="34"/>
  <c r="AC298" i="34"/>
  <c r="AD298" i="34" s="1"/>
  <c r="AB127" i="34"/>
  <c r="AC127" i="34"/>
  <c r="AD127" i="34" s="1"/>
  <c r="AC286" i="34"/>
  <c r="AD286" i="34" s="1"/>
  <c r="AB286" i="34"/>
  <c r="AB164" i="34"/>
  <c r="AC164" i="34"/>
  <c r="AD164" i="34" s="1"/>
  <c r="AC245" i="34"/>
  <c r="AD245" i="34" s="1"/>
  <c r="AB245" i="34"/>
  <c r="AC177" i="34"/>
  <c r="AD177" i="34" s="1"/>
  <c r="AB177" i="34"/>
  <c r="AC247" i="34"/>
  <c r="AD247" i="34" s="1"/>
  <c r="AB247" i="34"/>
  <c r="AB265" i="34"/>
  <c r="AC265" i="34"/>
  <c r="AD265" i="34" s="1"/>
  <c r="AB214" i="34"/>
  <c r="AC214" i="34"/>
  <c r="AD214" i="34" s="1"/>
  <c r="AB163" i="34"/>
  <c r="AC163" i="34"/>
  <c r="AD163" i="34" s="1"/>
  <c r="T202" i="34"/>
  <c r="AB210" i="34"/>
  <c r="AC210" i="34"/>
  <c r="AD210" i="34" s="1"/>
  <c r="C79" i="34"/>
  <c r="C16" i="26" s="1"/>
  <c r="V114" i="34"/>
  <c r="C80" i="34"/>
  <c r="B80" i="34"/>
  <c r="H80" i="34" s="1"/>
  <c r="AC112" i="34"/>
  <c r="AD112" i="34" s="1"/>
  <c r="AB112" i="34"/>
  <c r="AA220" i="34"/>
  <c r="AC219" i="34"/>
  <c r="AD219" i="34" s="1"/>
  <c r="AB219" i="34"/>
  <c r="AC220" i="33"/>
  <c r="AD220" i="33" s="1"/>
  <c r="AB220" i="33"/>
  <c r="AB285" i="33"/>
  <c r="AC285" i="33"/>
  <c r="AD285" i="33" s="1"/>
  <c r="W179" i="33"/>
  <c r="X179" i="33"/>
  <c r="Y179" i="33" s="1"/>
  <c r="V180" i="33"/>
  <c r="AA179" i="33"/>
  <c r="AC161" i="33"/>
  <c r="AD161" i="33" s="1"/>
  <c r="AB161" i="33"/>
  <c r="AC160" i="33"/>
  <c r="AD160" i="33" s="1"/>
  <c r="AB160" i="33"/>
  <c r="AC254" i="33"/>
  <c r="AD254" i="33" s="1"/>
  <c r="AB254" i="33"/>
  <c r="V145" i="33"/>
  <c r="X144" i="33"/>
  <c r="Y144" i="33" s="1"/>
  <c r="W144" i="33"/>
  <c r="AA144" i="33"/>
  <c r="AB281" i="33"/>
  <c r="AC281" i="33"/>
  <c r="AD281" i="33" s="1"/>
  <c r="X220" i="33"/>
  <c r="Y220" i="33" s="1"/>
  <c r="W220" i="33"/>
  <c r="V221" i="33"/>
  <c r="AC218" i="33"/>
  <c r="AD218" i="33" s="1"/>
  <c r="AB218" i="33"/>
  <c r="AC253" i="33"/>
  <c r="AD253" i="33" s="1"/>
  <c r="AB253" i="33"/>
  <c r="AB163" i="33"/>
  <c r="AC163" i="33"/>
  <c r="AD163" i="33" s="1"/>
  <c r="AB150" i="33"/>
  <c r="AC150" i="33"/>
  <c r="AD150" i="33" s="1"/>
  <c r="AC232" i="33"/>
  <c r="AD232" i="33" s="1"/>
  <c r="AB232" i="33"/>
  <c r="AC195" i="33"/>
  <c r="AD195" i="33" s="1"/>
  <c r="AB195" i="33"/>
  <c r="AB184" i="33"/>
  <c r="AC184" i="33"/>
  <c r="AD184" i="33" s="1"/>
  <c r="AC266" i="33"/>
  <c r="AD266" i="33" s="1"/>
  <c r="AB266" i="33"/>
  <c r="AC111" i="33"/>
  <c r="AD111" i="33" s="1"/>
  <c r="AB111" i="33"/>
  <c r="AC217" i="33"/>
  <c r="AD217" i="33" s="1"/>
  <c r="AB217" i="33"/>
  <c r="AB262" i="33"/>
  <c r="AC262" i="33"/>
  <c r="AD262" i="33" s="1"/>
  <c r="AB279" i="33"/>
  <c r="AC279" i="33"/>
  <c r="AD279" i="33" s="1"/>
  <c r="T304" i="33"/>
  <c r="T202" i="33"/>
  <c r="AC128" i="33"/>
  <c r="AD128" i="33" s="1"/>
  <c r="AB128" i="33"/>
  <c r="C79" i="33"/>
  <c r="C23" i="26" s="1"/>
  <c r="V114" i="33"/>
  <c r="C80" i="33"/>
  <c r="B80" i="33"/>
  <c r="H80" i="33" s="1"/>
  <c r="AC296" i="33"/>
  <c r="AD296" i="33" s="1"/>
  <c r="AB296" i="33"/>
  <c r="AC108" i="33"/>
  <c r="AD108" i="33" s="1"/>
  <c r="AB108" i="33"/>
  <c r="AC212" i="33"/>
  <c r="AD212" i="33" s="1"/>
  <c r="AB212" i="33"/>
  <c r="W185" i="33"/>
  <c r="X185" i="33"/>
  <c r="Y185" i="33" s="1"/>
  <c r="V186" i="33"/>
  <c r="AA185" i="33"/>
  <c r="AC247" i="33"/>
  <c r="AD247" i="33" s="1"/>
  <c r="AB247" i="33"/>
  <c r="AC230" i="33"/>
  <c r="AD230" i="33" s="1"/>
  <c r="AB230" i="33"/>
  <c r="W288" i="33"/>
  <c r="V289" i="33"/>
  <c r="X288" i="33"/>
  <c r="Y288" i="33" s="1"/>
  <c r="AA288" i="33"/>
  <c r="AC127" i="33"/>
  <c r="AD127" i="33" s="1"/>
  <c r="AB127" i="33"/>
  <c r="R134" i="33"/>
  <c r="V214" i="33"/>
  <c r="X213" i="33"/>
  <c r="Y213" i="33" s="1"/>
  <c r="W213" i="33"/>
  <c r="W151" i="33"/>
  <c r="V152" i="33"/>
  <c r="X151" i="33"/>
  <c r="Y151" i="33" s="1"/>
  <c r="AA151" i="33"/>
  <c r="AC110" i="33"/>
  <c r="AD110" i="33" s="1"/>
  <c r="AB110" i="33"/>
  <c r="AC129" i="33"/>
  <c r="AD129" i="33" s="1"/>
  <c r="AB129" i="33"/>
  <c r="AC183" i="33"/>
  <c r="AD183" i="33" s="1"/>
  <c r="AB183" i="33"/>
  <c r="AC297" i="33"/>
  <c r="AD297" i="33" s="1"/>
  <c r="AB297" i="33"/>
  <c r="AB164" i="33"/>
  <c r="AC164" i="33"/>
  <c r="AD164" i="33" s="1"/>
  <c r="AC228" i="33"/>
  <c r="AD228" i="33" s="1"/>
  <c r="AB228" i="33"/>
  <c r="AB287" i="33"/>
  <c r="AC287" i="33"/>
  <c r="AD287" i="33" s="1"/>
  <c r="X248" i="33"/>
  <c r="Y248" i="33" s="1"/>
  <c r="W248" i="33"/>
  <c r="V249" i="33"/>
  <c r="AA248" i="33"/>
  <c r="X112" i="33"/>
  <c r="Y112" i="33" s="1"/>
  <c r="V113" i="33"/>
  <c r="W112" i="33"/>
  <c r="AC245" i="33"/>
  <c r="AD245" i="33" s="1"/>
  <c r="AB245" i="33"/>
  <c r="AC76" i="33"/>
  <c r="AD76" i="33" s="1"/>
  <c r="AB76" i="33"/>
  <c r="AA112" i="33"/>
  <c r="AA213" i="33"/>
  <c r="AC252" i="33"/>
  <c r="AD252" i="33" s="1"/>
  <c r="AB252" i="33"/>
  <c r="AB229" i="33"/>
  <c r="AC229" i="33"/>
  <c r="AD229" i="33" s="1"/>
  <c r="AB265" i="33"/>
  <c r="AC265" i="33"/>
  <c r="AD265" i="33" s="1"/>
  <c r="X254" i="33"/>
  <c r="Y254" i="33" s="1"/>
  <c r="W254" i="33"/>
  <c r="V255" i="33"/>
  <c r="R270" i="33"/>
  <c r="V78" i="33"/>
  <c r="X77" i="33"/>
  <c r="Y77" i="33" s="1"/>
  <c r="W77" i="33"/>
  <c r="AA77" i="33"/>
  <c r="AC300" i="33"/>
  <c r="AD300" i="33" s="1"/>
  <c r="AB300" i="33"/>
  <c r="AC162" i="33"/>
  <c r="AD162" i="33" s="1"/>
  <c r="AB162" i="33"/>
  <c r="AC251" i="33"/>
  <c r="AD251" i="33" s="1"/>
  <c r="AB251" i="33"/>
  <c r="AC211" i="33"/>
  <c r="AD211" i="33" s="1"/>
  <c r="AB211" i="33"/>
  <c r="AB109" i="33"/>
  <c r="AC109" i="33"/>
  <c r="AD109" i="33" s="1"/>
  <c r="AC219" i="33"/>
  <c r="AD219" i="33" s="1"/>
  <c r="AB219" i="33"/>
  <c r="AC126" i="33"/>
  <c r="AD126" i="33" s="1"/>
  <c r="AB126" i="33"/>
  <c r="AC263" i="33"/>
  <c r="AD263" i="33" s="1"/>
  <c r="AB263" i="33"/>
  <c r="X80" i="33"/>
  <c r="Y80" i="33" s="1"/>
  <c r="W80" i="33"/>
  <c r="AA80" i="33"/>
  <c r="V81" i="33"/>
  <c r="T270" i="33"/>
  <c r="AC143" i="33"/>
  <c r="AD143" i="33" s="1"/>
  <c r="AB143" i="33"/>
  <c r="AB130" i="33"/>
  <c r="AC130" i="33"/>
  <c r="AD130" i="33" s="1"/>
  <c r="AC286" i="33"/>
  <c r="AD286" i="33" s="1"/>
  <c r="AB286" i="33"/>
  <c r="AC196" i="33"/>
  <c r="AD196" i="33" s="1"/>
  <c r="AB196" i="33"/>
  <c r="W282" i="33"/>
  <c r="V283" i="33"/>
  <c r="X282" i="33"/>
  <c r="Y282" i="33" s="1"/>
  <c r="AA282" i="33"/>
  <c r="AC145" i="32"/>
  <c r="AD145" i="32" s="1"/>
  <c r="AB145" i="32"/>
  <c r="AC252" i="32"/>
  <c r="AD252" i="32" s="1"/>
  <c r="AB252" i="32"/>
  <c r="X151" i="32"/>
  <c r="Y151" i="32" s="1"/>
  <c r="W151" i="32"/>
  <c r="V152" i="32"/>
  <c r="V187" i="32"/>
  <c r="X186" i="32"/>
  <c r="Y186" i="32" s="1"/>
  <c r="W186" i="32"/>
  <c r="AC286" i="32"/>
  <c r="AD286" i="32" s="1"/>
  <c r="AB286" i="32"/>
  <c r="AC146" i="32"/>
  <c r="AD146" i="32" s="1"/>
  <c r="AB146" i="32"/>
  <c r="W280" i="32"/>
  <c r="V281" i="32"/>
  <c r="X280" i="32"/>
  <c r="Y280" i="32" s="1"/>
  <c r="AA280" i="32"/>
  <c r="T236" i="32"/>
  <c r="AB164" i="32"/>
  <c r="AC164" i="32"/>
  <c r="AD164" i="32" s="1"/>
  <c r="V112" i="32"/>
  <c r="X111" i="32"/>
  <c r="Y111" i="32" s="1"/>
  <c r="W111" i="32"/>
  <c r="AA111" i="32"/>
  <c r="R202" i="32"/>
  <c r="AC296" i="32"/>
  <c r="AD296" i="32" s="1"/>
  <c r="AB296" i="32"/>
  <c r="AC230" i="32"/>
  <c r="AD230" i="32" s="1"/>
  <c r="AB230" i="32"/>
  <c r="AC246" i="32"/>
  <c r="AD246" i="32" s="1"/>
  <c r="AB246" i="32"/>
  <c r="V220" i="32"/>
  <c r="W219" i="32"/>
  <c r="X219" i="32"/>
  <c r="Y219" i="32" s="1"/>
  <c r="AC229" i="32"/>
  <c r="AD229" i="32" s="1"/>
  <c r="AB229" i="32"/>
  <c r="AB197" i="32"/>
  <c r="AC197" i="32"/>
  <c r="AD197" i="32" s="1"/>
  <c r="AC127" i="32"/>
  <c r="AD127" i="32" s="1"/>
  <c r="AB127" i="32"/>
  <c r="T202" i="32"/>
  <c r="AB129" i="32"/>
  <c r="AC129" i="32"/>
  <c r="AD129" i="32" s="1"/>
  <c r="X147" i="32"/>
  <c r="Y147" i="32" s="1"/>
  <c r="W147" i="32"/>
  <c r="AA147" i="32"/>
  <c r="AA151" i="32"/>
  <c r="AC130" i="32"/>
  <c r="AD130" i="32" s="1"/>
  <c r="AB130" i="32"/>
  <c r="V248" i="32"/>
  <c r="X247" i="32"/>
  <c r="Y247" i="32" s="1"/>
  <c r="W247" i="32"/>
  <c r="AA247" i="32"/>
  <c r="AA186" i="32"/>
  <c r="AB263" i="32"/>
  <c r="AC263" i="32"/>
  <c r="AD263" i="32" s="1"/>
  <c r="AC213" i="32"/>
  <c r="AD213" i="32" s="1"/>
  <c r="AB213" i="32"/>
  <c r="AB178" i="32"/>
  <c r="AC178" i="32"/>
  <c r="AD178" i="32" s="1"/>
  <c r="AC128" i="32"/>
  <c r="AD128" i="32" s="1"/>
  <c r="AB128" i="32"/>
  <c r="AC109" i="32"/>
  <c r="AD109" i="32" s="1"/>
  <c r="AB109" i="32"/>
  <c r="V81" i="32"/>
  <c r="X80" i="32"/>
  <c r="Y80" i="32" s="1"/>
  <c r="W80" i="32"/>
  <c r="AA80" i="32"/>
  <c r="AC219" i="32"/>
  <c r="AD219" i="32" s="1"/>
  <c r="AB219" i="32"/>
  <c r="AC142" i="32"/>
  <c r="AD142" i="32" s="1"/>
  <c r="AB142" i="32"/>
  <c r="AC231" i="32"/>
  <c r="AD231" i="32" s="1"/>
  <c r="AB231" i="32"/>
  <c r="AB299" i="32"/>
  <c r="AC299" i="32"/>
  <c r="AD299" i="32" s="1"/>
  <c r="W286" i="32"/>
  <c r="V287" i="32"/>
  <c r="X286" i="32"/>
  <c r="Y286" i="32" s="1"/>
  <c r="AB253" i="32"/>
  <c r="AC253" i="32"/>
  <c r="AD253" i="32" s="1"/>
  <c r="AC162" i="32"/>
  <c r="AD162" i="32" s="1"/>
  <c r="AB162" i="32"/>
  <c r="AB228" i="32"/>
  <c r="AC228" i="32"/>
  <c r="AD228" i="32" s="1"/>
  <c r="AB218" i="32"/>
  <c r="AC218" i="32"/>
  <c r="AD218" i="32" s="1"/>
  <c r="AC177" i="32"/>
  <c r="AD177" i="32" s="1"/>
  <c r="AB177" i="32"/>
  <c r="AC110" i="32"/>
  <c r="AD110" i="32" s="1"/>
  <c r="AB110" i="32"/>
  <c r="AB214" i="32"/>
  <c r="AC214" i="32"/>
  <c r="AD214" i="32" s="1"/>
  <c r="AC143" i="32"/>
  <c r="AD143" i="32" s="1"/>
  <c r="AB143" i="32"/>
  <c r="AC232" i="32"/>
  <c r="AD232" i="32" s="1"/>
  <c r="AB232" i="32"/>
  <c r="AB251" i="32"/>
  <c r="AC251" i="32"/>
  <c r="AD251" i="32" s="1"/>
  <c r="V180" i="32"/>
  <c r="W179" i="32"/>
  <c r="X179" i="32"/>
  <c r="Y179" i="32" s="1"/>
  <c r="V254" i="32"/>
  <c r="X253" i="32"/>
  <c r="Y253" i="32" s="1"/>
  <c r="W253" i="32"/>
  <c r="AC161" i="32"/>
  <c r="AD161" i="32" s="1"/>
  <c r="AB161" i="32"/>
  <c r="AB264" i="32"/>
  <c r="AC264" i="32"/>
  <c r="AD264" i="32" s="1"/>
  <c r="AC297" i="32"/>
  <c r="AD297" i="32" s="1"/>
  <c r="AB297" i="32"/>
  <c r="V115" i="32"/>
  <c r="X114" i="32"/>
  <c r="Y114" i="32" s="1"/>
  <c r="W114" i="32"/>
  <c r="AA114" i="32"/>
  <c r="W215" i="32"/>
  <c r="X215" i="32"/>
  <c r="Y215" i="32" s="1"/>
  <c r="W77" i="32"/>
  <c r="V78" i="32"/>
  <c r="X77" i="32"/>
  <c r="Y77" i="32" s="1"/>
  <c r="AA77" i="32"/>
  <c r="AA215" i="32"/>
  <c r="AB184" i="32"/>
  <c r="AC184" i="32"/>
  <c r="AD184" i="32" s="1"/>
  <c r="AC211" i="32"/>
  <c r="AD211" i="32" s="1"/>
  <c r="AB211" i="32"/>
  <c r="AC217" i="32"/>
  <c r="AD217" i="32" s="1"/>
  <c r="AB217" i="32"/>
  <c r="AC150" i="32"/>
  <c r="AD150" i="32" s="1"/>
  <c r="AB150" i="32"/>
  <c r="AB298" i="32"/>
  <c r="AC298" i="32"/>
  <c r="AD298" i="32" s="1"/>
  <c r="AB279" i="32"/>
  <c r="AC279" i="32"/>
  <c r="AD279" i="32" s="1"/>
  <c r="AB160" i="32"/>
  <c r="AC160" i="32"/>
  <c r="AD160" i="32" s="1"/>
  <c r="AA179" i="32"/>
  <c r="R236" i="32"/>
  <c r="AC186" i="31"/>
  <c r="AD186" i="31" s="1"/>
  <c r="AB186" i="31"/>
  <c r="AC150" i="31"/>
  <c r="AD150" i="31" s="1"/>
  <c r="AB150" i="31"/>
  <c r="AC144" i="31"/>
  <c r="AD144" i="31" s="1"/>
  <c r="AB144" i="31"/>
  <c r="AC246" i="31"/>
  <c r="AD246" i="31" s="1"/>
  <c r="AB246" i="31"/>
  <c r="AC252" i="31"/>
  <c r="AD252" i="31" s="1"/>
  <c r="AB252" i="31"/>
  <c r="V282" i="31"/>
  <c r="X281" i="31"/>
  <c r="Y281" i="31" s="1"/>
  <c r="W281" i="31"/>
  <c r="R168" i="31"/>
  <c r="R304" i="31"/>
  <c r="V79" i="31"/>
  <c r="X78" i="31"/>
  <c r="Y78" i="31" s="1"/>
  <c r="W78" i="31"/>
  <c r="AA78" i="31"/>
  <c r="AB230" i="31"/>
  <c r="AC230" i="31"/>
  <c r="AD230" i="31" s="1"/>
  <c r="AB109" i="31"/>
  <c r="AC109" i="31"/>
  <c r="AD109" i="31" s="1"/>
  <c r="AC161" i="31"/>
  <c r="AD161" i="31" s="1"/>
  <c r="AB161" i="31"/>
  <c r="AC264" i="31"/>
  <c r="AD264" i="31" s="1"/>
  <c r="AB264" i="31"/>
  <c r="V288" i="31"/>
  <c r="X287" i="31"/>
  <c r="Y287" i="31" s="1"/>
  <c r="W287" i="31"/>
  <c r="AA287" i="31"/>
  <c r="AC198" i="31"/>
  <c r="AD198" i="31" s="1"/>
  <c r="AB198" i="31"/>
  <c r="V220" i="31"/>
  <c r="X219" i="31"/>
  <c r="Y219" i="31" s="1"/>
  <c r="W219" i="31"/>
  <c r="T304" i="31"/>
  <c r="AC130" i="31"/>
  <c r="AD130" i="31" s="1"/>
  <c r="AB130" i="31"/>
  <c r="AA219" i="31"/>
  <c r="AC299" i="31"/>
  <c r="AD299" i="31" s="1"/>
  <c r="AB299" i="31"/>
  <c r="AB281" i="31"/>
  <c r="AC281" i="31"/>
  <c r="AD281" i="31" s="1"/>
  <c r="X181" i="31"/>
  <c r="Y181" i="31" s="1"/>
  <c r="W181" i="31"/>
  <c r="V248" i="31"/>
  <c r="X247" i="31"/>
  <c r="Y247" i="31" s="1"/>
  <c r="W247" i="31"/>
  <c r="AA247" i="31"/>
  <c r="V81" i="31"/>
  <c r="X80" i="31"/>
  <c r="Y80" i="31" s="1"/>
  <c r="W80" i="31"/>
  <c r="AA80" i="31"/>
  <c r="AC217" i="31"/>
  <c r="AD217" i="31" s="1"/>
  <c r="AB217" i="31"/>
  <c r="AC296" i="31"/>
  <c r="AD296" i="31" s="1"/>
  <c r="AB296" i="31"/>
  <c r="AC196" i="31"/>
  <c r="AD196" i="31" s="1"/>
  <c r="AB196" i="31"/>
  <c r="AB180" i="31"/>
  <c r="AC180" i="31"/>
  <c r="AD180" i="31" s="1"/>
  <c r="R236" i="31"/>
  <c r="AC163" i="31"/>
  <c r="AD163" i="31" s="1"/>
  <c r="AB163" i="31"/>
  <c r="AC263" i="31"/>
  <c r="AD263" i="31" s="1"/>
  <c r="AB263" i="31"/>
  <c r="AC229" i="31"/>
  <c r="AD229" i="31" s="1"/>
  <c r="AB229" i="31"/>
  <c r="AB228" i="31"/>
  <c r="AC228" i="31"/>
  <c r="AD228" i="31" s="1"/>
  <c r="AC183" i="31"/>
  <c r="AD183" i="31" s="1"/>
  <c r="AB183" i="31"/>
  <c r="AC127" i="31"/>
  <c r="AD127" i="31" s="1"/>
  <c r="AB127" i="31"/>
  <c r="V254" i="31"/>
  <c r="X253" i="31"/>
  <c r="Y253" i="31" s="1"/>
  <c r="W253" i="31"/>
  <c r="AC184" i="31"/>
  <c r="AD184" i="31" s="1"/>
  <c r="AB184" i="31"/>
  <c r="AB262" i="31"/>
  <c r="AC262" i="31"/>
  <c r="AD262" i="31" s="1"/>
  <c r="AC177" i="31"/>
  <c r="AD177" i="31" s="1"/>
  <c r="AB177" i="31"/>
  <c r="AB200" i="31" s="1"/>
  <c r="AC286" i="31"/>
  <c r="AD286" i="31" s="1"/>
  <c r="AB286" i="31"/>
  <c r="C80" i="31"/>
  <c r="C79" i="31"/>
  <c r="C14" i="26" s="1"/>
  <c r="V114" i="31"/>
  <c r="B80" i="31"/>
  <c r="H80" i="31" s="1"/>
  <c r="AC181" i="31"/>
  <c r="AD181" i="31" s="1"/>
  <c r="AB181" i="31"/>
  <c r="AC300" i="31"/>
  <c r="AD300" i="31" s="1"/>
  <c r="AB300" i="31"/>
  <c r="AB279" i="31"/>
  <c r="AC279" i="31"/>
  <c r="AD279" i="31" s="1"/>
  <c r="R202" i="31"/>
  <c r="V214" i="31"/>
  <c r="X213" i="31"/>
  <c r="Y213" i="31" s="1"/>
  <c r="W213" i="31"/>
  <c r="AA213" i="31"/>
  <c r="AC179" i="31"/>
  <c r="AD179" i="31" s="1"/>
  <c r="AB179" i="31"/>
  <c r="AC297" i="31"/>
  <c r="AD297" i="31" s="1"/>
  <c r="AB297" i="31"/>
  <c r="AC128" i="31"/>
  <c r="AD128" i="31" s="1"/>
  <c r="AB128" i="31"/>
  <c r="W150" i="31"/>
  <c r="V151" i="31"/>
  <c r="X150" i="31"/>
  <c r="Y150" i="31" s="1"/>
  <c r="AC212" i="31"/>
  <c r="AD212" i="31" s="1"/>
  <c r="AB212" i="31"/>
  <c r="AC251" i="31"/>
  <c r="AD251" i="31" s="1"/>
  <c r="AB251" i="31"/>
  <c r="W110" i="31"/>
  <c r="V111" i="31"/>
  <c r="X110" i="31"/>
  <c r="Y110" i="31" s="1"/>
  <c r="AA110" i="31"/>
  <c r="V187" i="31"/>
  <c r="X186" i="31"/>
  <c r="Y186" i="31" s="1"/>
  <c r="W186" i="31"/>
  <c r="AC142" i="31"/>
  <c r="AD142" i="31" s="1"/>
  <c r="AB142" i="31"/>
  <c r="AC185" i="31"/>
  <c r="AD185" i="31" s="1"/>
  <c r="AB185" i="31"/>
  <c r="AC278" i="31"/>
  <c r="AD278" i="31" s="1"/>
  <c r="AB278" i="31"/>
  <c r="AC280" i="31"/>
  <c r="AD280" i="31" s="1"/>
  <c r="AB280" i="31"/>
  <c r="AC253" i="31"/>
  <c r="AD253" i="31" s="1"/>
  <c r="AB253" i="31"/>
  <c r="W144" i="31"/>
  <c r="V145" i="31"/>
  <c r="X144" i="31"/>
  <c r="Y144" i="31" s="1"/>
  <c r="AB279" i="30"/>
  <c r="AC279" i="30"/>
  <c r="AD279" i="30" s="1"/>
  <c r="AC230" i="30"/>
  <c r="AD230" i="30" s="1"/>
  <c r="AB230" i="30"/>
  <c r="AB130" i="30"/>
  <c r="AC130" i="30"/>
  <c r="AD130" i="30" s="1"/>
  <c r="AC252" i="30"/>
  <c r="AD252" i="30" s="1"/>
  <c r="AB252" i="30"/>
  <c r="AC185" i="30"/>
  <c r="AD185" i="30" s="1"/>
  <c r="AB185" i="30"/>
  <c r="X181" i="30"/>
  <c r="Y181" i="30" s="1"/>
  <c r="W181" i="30"/>
  <c r="AA181" i="30"/>
  <c r="AC278" i="30"/>
  <c r="AD278" i="30" s="1"/>
  <c r="AB278" i="30"/>
  <c r="AC296" i="30"/>
  <c r="AD296" i="30" s="1"/>
  <c r="AB296" i="30"/>
  <c r="AC160" i="30"/>
  <c r="AD160" i="30" s="1"/>
  <c r="AB160" i="30"/>
  <c r="V248" i="30"/>
  <c r="X247" i="30"/>
  <c r="Y247" i="30" s="1"/>
  <c r="W247" i="30"/>
  <c r="AC288" i="30"/>
  <c r="AD288" i="30" s="1"/>
  <c r="AB288" i="30"/>
  <c r="V77" i="30"/>
  <c r="X76" i="30"/>
  <c r="Y76" i="30" s="1"/>
  <c r="W76" i="30"/>
  <c r="AA76" i="30"/>
  <c r="X186" i="30"/>
  <c r="Y186" i="30" s="1"/>
  <c r="W186" i="30"/>
  <c r="V187" i="30"/>
  <c r="V111" i="30"/>
  <c r="X110" i="30"/>
  <c r="Y110" i="30" s="1"/>
  <c r="W110" i="30"/>
  <c r="AA110" i="30"/>
  <c r="R134" i="30"/>
  <c r="AC297" i="30"/>
  <c r="AD297" i="30" s="1"/>
  <c r="AB297" i="30"/>
  <c r="AC246" i="30"/>
  <c r="AD246" i="30" s="1"/>
  <c r="AB246" i="30"/>
  <c r="T270" i="30"/>
  <c r="AC151" i="30"/>
  <c r="AD151" i="30" s="1"/>
  <c r="AB151" i="30"/>
  <c r="AB217" i="30"/>
  <c r="AC217" i="30"/>
  <c r="AD217" i="30" s="1"/>
  <c r="AC183" i="30"/>
  <c r="AD183" i="30" s="1"/>
  <c r="AB183" i="30"/>
  <c r="AC264" i="30"/>
  <c r="AD264" i="30" s="1"/>
  <c r="AB264" i="30"/>
  <c r="T304" i="30"/>
  <c r="W151" i="30"/>
  <c r="X151" i="30"/>
  <c r="Y151" i="30" s="1"/>
  <c r="V152" i="30"/>
  <c r="AC161" i="30"/>
  <c r="AD161" i="30" s="1"/>
  <c r="AB161" i="30"/>
  <c r="V254" i="30"/>
  <c r="X253" i="30"/>
  <c r="Y253" i="30" s="1"/>
  <c r="W253" i="30"/>
  <c r="AB211" i="30"/>
  <c r="AC211" i="30"/>
  <c r="AD211" i="30" s="1"/>
  <c r="AC282" i="30"/>
  <c r="AD282" i="30" s="1"/>
  <c r="AB282" i="30"/>
  <c r="AB281" i="30"/>
  <c r="AC281" i="30"/>
  <c r="AD281" i="30" s="1"/>
  <c r="AC126" i="30"/>
  <c r="AD126" i="30" s="1"/>
  <c r="AB126" i="30"/>
  <c r="AC195" i="30"/>
  <c r="AD195" i="30" s="1"/>
  <c r="AB195" i="30"/>
  <c r="V214" i="30"/>
  <c r="X213" i="30"/>
  <c r="Y213" i="30" s="1"/>
  <c r="W213" i="30"/>
  <c r="AA247" i="30"/>
  <c r="AA213" i="30"/>
  <c r="AB219" i="30"/>
  <c r="AC219" i="30"/>
  <c r="AD219" i="30" s="1"/>
  <c r="V81" i="30"/>
  <c r="X80" i="30"/>
  <c r="Y80" i="30" s="1"/>
  <c r="W80" i="30"/>
  <c r="AA80" i="30"/>
  <c r="AB285" i="30"/>
  <c r="AC285" i="30"/>
  <c r="AD285" i="30" s="1"/>
  <c r="T202" i="30"/>
  <c r="AB197" i="30"/>
  <c r="AC197" i="30"/>
  <c r="AD197" i="30" s="1"/>
  <c r="AC286" i="30"/>
  <c r="AD286" i="30" s="1"/>
  <c r="AB286" i="30"/>
  <c r="AC198" i="30"/>
  <c r="AD198" i="30" s="1"/>
  <c r="AB198" i="30"/>
  <c r="AB229" i="30"/>
  <c r="AC229" i="30"/>
  <c r="AD229" i="30" s="1"/>
  <c r="AC232" i="30"/>
  <c r="AD232" i="30" s="1"/>
  <c r="AB232" i="30"/>
  <c r="V220" i="30"/>
  <c r="X219" i="30"/>
  <c r="Y219" i="30" s="1"/>
  <c r="W219" i="30"/>
  <c r="AC280" i="30"/>
  <c r="AD280" i="30" s="1"/>
  <c r="AB280" i="30"/>
  <c r="AC196" i="30"/>
  <c r="AD196" i="30" s="1"/>
  <c r="AB196" i="30"/>
  <c r="W282" i="30"/>
  <c r="V283" i="30"/>
  <c r="X282" i="30"/>
  <c r="Y282" i="30" s="1"/>
  <c r="AC129" i="30"/>
  <c r="AD129" i="30" s="1"/>
  <c r="AB129" i="30"/>
  <c r="C80" i="30"/>
  <c r="B80" i="30"/>
  <c r="H80" i="30" s="1"/>
  <c r="V114" i="30"/>
  <c r="C79" i="30"/>
  <c r="C13" i="26" s="1"/>
  <c r="AA253" i="30"/>
  <c r="AB162" i="30"/>
  <c r="AC162" i="30"/>
  <c r="AD162" i="30" s="1"/>
  <c r="AC184" i="30"/>
  <c r="AD184" i="30" s="1"/>
  <c r="AB184" i="30"/>
  <c r="AC228" i="30"/>
  <c r="AD228" i="30" s="1"/>
  <c r="AB228" i="30"/>
  <c r="AB150" i="30"/>
  <c r="AC150" i="30"/>
  <c r="AD150" i="30" s="1"/>
  <c r="AB194" i="30"/>
  <c r="AC194" i="30"/>
  <c r="AD194" i="30" s="1"/>
  <c r="AC299" i="30"/>
  <c r="AD299" i="30" s="1"/>
  <c r="AB299" i="30"/>
  <c r="AC263" i="30"/>
  <c r="AD263" i="30" s="1"/>
  <c r="AB263" i="30"/>
  <c r="AC218" i="30"/>
  <c r="AD218" i="30" s="1"/>
  <c r="AB218" i="30"/>
  <c r="AA186" i="30"/>
  <c r="AC212" i="30"/>
  <c r="AD212" i="30" s="1"/>
  <c r="AB212" i="30"/>
  <c r="AC251" i="30"/>
  <c r="AD251" i="30" s="1"/>
  <c r="AB251" i="30"/>
  <c r="AB180" i="30"/>
  <c r="AC180" i="30"/>
  <c r="AD180" i="30" s="1"/>
  <c r="AC149" i="30"/>
  <c r="AD149" i="30" s="1"/>
  <c r="AB149" i="30"/>
  <c r="X144" i="30"/>
  <c r="Y144" i="30" s="1"/>
  <c r="W144" i="30"/>
  <c r="V145" i="30"/>
  <c r="AA144" i="30"/>
  <c r="AB287" i="30"/>
  <c r="AC287" i="30"/>
  <c r="AD287" i="30" s="1"/>
  <c r="AB108" i="30"/>
  <c r="AC108" i="30"/>
  <c r="AD108" i="30" s="1"/>
  <c r="AC300" i="30"/>
  <c r="AD300" i="30" s="1"/>
  <c r="AB300" i="30"/>
  <c r="AC128" i="30"/>
  <c r="AD128" i="30" s="1"/>
  <c r="AB128" i="30"/>
  <c r="W288" i="30"/>
  <c r="V289" i="30"/>
  <c r="X288" i="30"/>
  <c r="Y288" i="30" s="1"/>
  <c r="AC245" i="30"/>
  <c r="AD245" i="30" s="1"/>
  <c r="AB245" i="30"/>
  <c r="AC111" i="29"/>
  <c r="AD111" i="29" s="1"/>
  <c r="AB111" i="29"/>
  <c r="AC150" i="29"/>
  <c r="AD150" i="29" s="1"/>
  <c r="AB150" i="29"/>
  <c r="AC144" i="29"/>
  <c r="AD144" i="29" s="1"/>
  <c r="AB144" i="29"/>
  <c r="V82" i="29"/>
  <c r="X81" i="29"/>
  <c r="Y81" i="29" s="1"/>
  <c r="W81" i="29"/>
  <c r="AA81" i="29"/>
  <c r="AB161" i="29"/>
  <c r="AC161" i="29"/>
  <c r="AD161" i="29" s="1"/>
  <c r="AB198" i="29"/>
  <c r="AC198" i="29"/>
  <c r="AD198" i="29" s="1"/>
  <c r="X78" i="29"/>
  <c r="Y78" i="29" s="1"/>
  <c r="W78" i="29"/>
  <c r="V79" i="29"/>
  <c r="AA78" i="29"/>
  <c r="AC184" i="29"/>
  <c r="AD184" i="29" s="1"/>
  <c r="AB184" i="29"/>
  <c r="X254" i="29"/>
  <c r="Y254" i="29" s="1"/>
  <c r="W254" i="29"/>
  <c r="V255" i="29"/>
  <c r="AB195" i="29"/>
  <c r="AC195" i="29"/>
  <c r="AD195" i="29" s="1"/>
  <c r="AB287" i="29"/>
  <c r="AC287" i="29"/>
  <c r="AD287" i="29" s="1"/>
  <c r="AC245" i="29"/>
  <c r="AD245" i="29" s="1"/>
  <c r="AB245" i="29"/>
  <c r="AC230" i="29"/>
  <c r="AD230" i="29" s="1"/>
  <c r="AB230" i="29"/>
  <c r="W288" i="29"/>
  <c r="V289" i="29"/>
  <c r="X288" i="29"/>
  <c r="Y288" i="29" s="1"/>
  <c r="X180" i="29"/>
  <c r="Y180" i="29" s="1"/>
  <c r="V181" i="29"/>
  <c r="W180" i="29"/>
  <c r="AC163" i="29"/>
  <c r="AD163" i="29" s="1"/>
  <c r="AB163" i="29"/>
  <c r="V221" i="29"/>
  <c r="X220" i="29"/>
  <c r="Y220" i="29" s="1"/>
  <c r="W220" i="29"/>
  <c r="AB218" i="29"/>
  <c r="AC218" i="29"/>
  <c r="AD218" i="29" s="1"/>
  <c r="AC127" i="29"/>
  <c r="AD127" i="29" s="1"/>
  <c r="AB127" i="29"/>
  <c r="AC286" i="29"/>
  <c r="AD286" i="29" s="1"/>
  <c r="AB286" i="29"/>
  <c r="R270" i="29"/>
  <c r="AC176" i="29"/>
  <c r="AD176" i="29" s="1"/>
  <c r="AB176" i="29"/>
  <c r="AC266" i="29"/>
  <c r="AD266" i="29" s="1"/>
  <c r="AB266" i="29"/>
  <c r="T236" i="29"/>
  <c r="AB219" i="29"/>
  <c r="AC219" i="29"/>
  <c r="AD219" i="29" s="1"/>
  <c r="T270" i="29"/>
  <c r="AC109" i="29"/>
  <c r="AD109" i="29" s="1"/>
  <c r="AB109" i="29"/>
  <c r="AC251" i="29"/>
  <c r="AD251" i="29" s="1"/>
  <c r="AB251" i="29"/>
  <c r="AC253" i="29"/>
  <c r="AD253" i="29" s="1"/>
  <c r="AB253" i="29"/>
  <c r="AB217" i="29"/>
  <c r="AC217" i="29"/>
  <c r="AD217" i="29" s="1"/>
  <c r="AC185" i="29"/>
  <c r="AD185" i="29" s="1"/>
  <c r="AB185" i="29"/>
  <c r="V151" i="29"/>
  <c r="X150" i="29"/>
  <c r="Y150" i="29" s="1"/>
  <c r="W150" i="29"/>
  <c r="AB262" i="29"/>
  <c r="AC262" i="29"/>
  <c r="AD262" i="29" s="1"/>
  <c r="AC129" i="29"/>
  <c r="AD129" i="29" s="1"/>
  <c r="AB129" i="29"/>
  <c r="AC197" i="29"/>
  <c r="AD197" i="29" s="1"/>
  <c r="AB197" i="29"/>
  <c r="AC196" i="29"/>
  <c r="AD196" i="29" s="1"/>
  <c r="AB196" i="29"/>
  <c r="X248" i="29"/>
  <c r="Y248" i="29" s="1"/>
  <c r="W248" i="29"/>
  <c r="V249" i="29"/>
  <c r="AA248" i="29"/>
  <c r="AC108" i="29"/>
  <c r="AD108" i="29" s="1"/>
  <c r="AB108" i="29"/>
  <c r="AA180" i="29"/>
  <c r="X185" i="29"/>
  <c r="Y185" i="29" s="1"/>
  <c r="V186" i="29"/>
  <c r="W185" i="29"/>
  <c r="AC130" i="29"/>
  <c r="AD130" i="29" s="1"/>
  <c r="AB130" i="29"/>
  <c r="AC164" i="29"/>
  <c r="AD164" i="29" s="1"/>
  <c r="AB164" i="29"/>
  <c r="AC299" i="29"/>
  <c r="AD299" i="29" s="1"/>
  <c r="AB299" i="29"/>
  <c r="AB281" i="29"/>
  <c r="AC281" i="29"/>
  <c r="AD281" i="29" s="1"/>
  <c r="AC247" i="29"/>
  <c r="AD247" i="29" s="1"/>
  <c r="AB247" i="29"/>
  <c r="AB229" i="29"/>
  <c r="AC229" i="29"/>
  <c r="AD229" i="29" s="1"/>
  <c r="AC252" i="29"/>
  <c r="AD252" i="29" s="1"/>
  <c r="AB252" i="29"/>
  <c r="AB265" i="29"/>
  <c r="AC265" i="29"/>
  <c r="AD265" i="29" s="1"/>
  <c r="AB160" i="29"/>
  <c r="AC160" i="29"/>
  <c r="AD160" i="29" s="1"/>
  <c r="AC263" i="29"/>
  <c r="AD263" i="29" s="1"/>
  <c r="AB263" i="29"/>
  <c r="AC77" i="29"/>
  <c r="AD77" i="29" s="1"/>
  <c r="AB77" i="29"/>
  <c r="AC300" i="29"/>
  <c r="AD300" i="29" s="1"/>
  <c r="AB300" i="29"/>
  <c r="V215" i="29"/>
  <c r="W214" i="29"/>
  <c r="X214" i="29"/>
  <c r="Y214" i="29" s="1"/>
  <c r="AA214" i="29"/>
  <c r="AC254" i="29"/>
  <c r="AD254" i="29" s="1"/>
  <c r="AB254" i="29"/>
  <c r="V112" i="29"/>
  <c r="X111" i="29"/>
  <c r="Y111" i="29" s="1"/>
  <c r="W111" i="29"/>
  <c r="AC297" i="29"/>
  <c r="AD297" i="29" s="1"/>
  <c r="AB297" i="29"/>
  <c r="AB194" i="29"/>
  <c r="AC194" i="29"/>
  <c r="AD194" i="29" s="1"/>
  <c r="AC183" i="29"/>
  <c r="AD183" i="29" s="1"/>
  <c r="AB183" i="29"/>
  <c r="AC142" i="29"/>
  <c r="AD142" i="29" s="1"/>
  <c r="AB142" i="29"/>
  <c r="AA220" i="29"/>
  <c r="AC296" i="29"/>
  <c r="AD296" i="29" s="1"/>
  <c r="AB296" i="29"/>
  <c r="AC110" i="29"/>
  <c r="AD110" i="29" s="1"/>
  <c r="AB110" i="29"/>
  <c r="AC177" i="29"/>
  <c r="AD177" i="29" s="1"/>
  <c r="AB177" i="29"/>
  <c r="AC179" i="29"/>
  <c r="AD179" i="29" s="1"/>
  <c r="AB179" i="29"/>
  <c r="AC288" i="29"/>
  <c r="AD288" i="29" s="1"/>
  <c r="AB288" i="29"/>
  <c r="AB285" i="29"/>
  <c r="AC285" i="29"/>
  <c r="AD285" i="29" s="1"/>
  <c r="AC178" i="29"/>
  <c r="AD178" i="29" s="1"/>
  <c r="AB178" i="29"/>
  <c r="AC126" i="29"/>
  <c r="AD126" i="29" s="1"/>
  <c r="AB126" i="29"/>
  <c r="V145" i="29"/>
  <c r="X144" i="29"/>
  <c r="Y144" i="29" s="1"/>
  <c r="W144" i="29"/>
  <c r="W282" i="29"/>
  <c r="V283" i="29"/>
  <c r="X282" i="29"/>
  <c r="Y282" i="29" s="1"/>
  <c r="AA282" i="29"/>
  <c r="C79" i="29"/>
  <c r="C27" i="26" s="1"/>
  <c r="V114" i="29"/>
  <c r="C80" i="29"/>
  <c r="B80" i="29"/>
  <c r="H80" i="29" s="1"/>
  <c r="AC286" i="28"/>
  <c r="AD286" i="28" s="1"/>
  <c r="AB286" i="28"/>
  <c r="AB94" i="28"/>
  <c r="AC94" i="28"/>
  <c r="AD94" i="28" s="1"/>
  <c r="V185" i="28"/>
  <c r="W184" i="28"/>
  <c r="X184" i="28"/>
  <c r="Y184" i="28" s="1"/>
  <c r="AB127" i="28"/>
  <c r="AC127" i="28"/>
  <c r="AD127" i="28" s="1"/>
  <c r="AC231" i="28"/>
  <c r="AD231" i="28" s="1"/>
  <c r="AB231" i="28"/>
  <c r="AA184" i="28"/>
  <c r="AC247" i="28"/>
  <c r="AD247" i="28" s="1"/>
  <c r="AB247" i="28"/>
  <c r="W76" i="28"/>
  <c r="X76" i="28"/>
  <c r="Y76" i="28" s="1"/>
  <c r="V77" i="28"/>
  <c r="AA76" i="28"/>
  <c r="AC129" i="28"/>
  <c r="AD129" i="28" s="1"/>
  <c r="AB129" i="28"/>
  <c r="W144" i="28"/>
  <c r="X144" i="28"/>
  <c r="Y144" i="28" s="1"/>
  <c r="AA144" i="28"/>
  <c r="V145" i="28"/>
  <c r="X110" i="28"/>
  <c r="Y110" i="28" s="1"/>
  <c r="W110" i="28"/>
  <c r="V111" i="28"/>
  <c r="AA110" i="28"/>
  <c r="AC299" i="28"/>
  <c r="AD299" i="28" s="1"/>
  <c r="AB299" i="28"/>
  <c r="W80" i="28"/>
  <c r="V81" i="28"/>
  <c r="X80" i="28"/>
  <c r="Y80" i="28" s="1"/>
  <c r="AA80" i="28"/>
  <c r="W150" i="28"/>
  <c r="X150" i="28"/>
  <c r="Y150" i="28" s="1"/>
  <c r="V151" i="28"/>
  <c r="AC210" i="28"/>
  <c r="AD210" i="28" s="1"/>
  <c r="AB210" i="28"/>
  <c r="AC253" i="28"/>
  <c r="AD253" i="28" s="1"/>
  <c r="AB253" i="28"/>
  <c r="AB228" i="28"/>
  <c r="AC228" i="28"/>
  <c r="AD228" i="28" s="1"/>
  <c r="AC263" i="28"/>
  <c r="AD263" i="28" s="1"/>
  <c r="AB263" i="28"/>
  <c r="X212" i="28"/>
  <c r="Y212" i="28" s="1"/>
  <c r="V213" i="28"/>
  <c r="W212" i="28"/>
  <c r="AB75" i="28"/>
  <c r="AC75" i="28"/>
  <c r="AD75" i="28" s="1"/>
  <c r="AC211" i="28"/>
  <c r="AD211" i="28" s="1"/>
  <c r="AB211" i="28"/>
  <c r="AB143" i="28"/>
  <c r="AC143" i="28"/>
  <c r="AD143" i="28" s="1"/>
  <c r="AC300" i="28"/>
  <c r="AD300" i="28" s="1"/>
  <c r="AB300" i="28"/>
  <c r="AB229" i="28"/>
  <c r="AC229" i="28"/>
  <c r="AD229" i="28" s="1"/>
  <c r="AB281" i="28"/>
  <c r="AC281" i="28"/>
  <c r="AD281" i="28" s="1"/>
  <c r="AB162" i="28"/>
  <c r="AC162" i="28"/>
  <c r="AD162" i="28" s="1"/>
  <c r="AC194" i="28"/>
  <c r="AD194" i="28" s="1"/>
  <c r="AB194" i="28"/>
  <c r="AC232" i="28"/>
  <c r="AD232" i="28" s="1"/>
  <c r="AB232" i="28"/>
  <c r="X254" i="28"/>
  <c r="Y254" i="28" s="1"/>
  <c r="W254" i="28"/>
  <c r="V255" i="28"/>
  <c r="AC251" i="28"/>
  <c r="AD251" i="28" s="1"/>
  <c r="AB251" i="28"/>
  <c r="AB196" i="28"/>
  <c r="AC196" i="28"/>
  <c r="AD196" i="28" s="1"/>
  <c r="R304" i="28"/>
  <c r="AB262" i="28"/>
  <c r="AC262" i="28"/>
  <c r="AD262" i="28" s="1"/>
  <c r="AC245" i="28"/>
  <c r="AD245" i="28" s="1"/>
  <c r="AB245" i="28"/>
  <c r="W286" i="28"/>
  <c r="V287" i="28"/>
  <c r="X286" i="28"/>
  <c r="Y286" i="28" s="1"/>
  <c r="W178" i="28"/>
  <c r="V179" i="28"/>
  <c r="X178" i="28"/>
  <c r="Y178" i="28" s="1"/>
  <c r="AA178" i="28"/>
  <c r="AA254" i="28"/>
  <c r="X248" i="28"/>
  <c r="Y248" i="28" s="1"/>
  <c r="W248" i="28"/>
  <c r="V249" i="28"/>
  <c r="AA248" i="28"/>
  <c r="AC296" i="28"/>
  <c r="AD296" i="28" s="1"/>
  <c r="AB296" i="28"/>
  <c r="AC160" i="28"/>
  <c r="AD160" i="28" s="1"/>
  <c r="AB160" i="28"/>
  <c r="R270" i="28"/>
  <c r="AC230" i="28"/>
  <c r="AD230" i="28" s="1"/>
  <c r="AB230" i="28"/>
  <c r="AC266" i="28"/>
  <c r="AD266" i="28" s="1"/>
  <c r="AB266" i="28"/>
  <c r="AB177" i="28"/>
  <c r="AC177" i="28"/>
  <c r="AD177" i="28" s="1"/>
  <c r="AB285" i="28"/>
  <c r="AC285" i="28"/>
  <c r="AD285" i="28" s="1"/>
  <c r="X218" i="28"/>
  <c r="Y218" i="28" s="1"/>
  <c r="W218" i="28"/>
  <c r="V219" i="28"/>
  <c r="AA218" i="28"/>
  <c r="AB265" i="28"/>
  <c r="AC265" i="28"/>
  <c r="AD265" i="28" s="1"/>
  <c r="T270" i="28"/>
  <c r="AB149" i="28"/>
  <c r="AC149" i="28"/>
  <c r="AD149" i="28" s="1"/>
  <c r="AC252" i="28"/>
  <c r="AD252" i="28" s="1"/>
  <c r="AB252" i="28"/>
  <c r="AC297" i="28"/>
  <c r="AD297" i="28" s="1"/>
  <c r="AB297" i="28"/>
  <c r="AC150" i="28"/>
  <c r="AD150" i="28" s="1"/>
  <c r="AB150" i="28"/>
  <c r="AA212" i="28"/>
  <c r="W282" i="28"/>
  <c r="V283" i="28"/>
  <c r="X282" i="28"/>
  <c r="Y282" i="28" s="1"/>
  <c r="AA282" i="28"/>
  <c r="V114" i="28"/>
  <c r="C80" i="28"/>
  <c r="B80" i="28"/>
  <c r="H80" i="28" s="1"/>
  <c r="C79" i="28"/>
  <c r="C26" i="26" s="1"/>
  <c r="AB128" i="28"/>
  <c r="AC128" i="28"/>
  <c r="AD128" i="28" s="1"/>
  <c r="AC109" i="28"/>
  <c r="AD109" i="28" s="1"/>
  <c r="AB109" i="28"/>
  <c r="AC144" i="27"/>
  <c r="AD144" i="27" s="1"/>
  <c r="AB144" i="27"/>
  <c r="AC246" i="27"/>
  <c r="AD246" i="27" s="1"/>
  <c r="AB246" i="27"/>
  <c r="AC126" i="27"/>
  <c r="AD126" i="27" s="1"/>
  <c r="AB126" i="27"/>
  <c r="V220" i="27"/>
  <c r="X219" i="27"/>
  <c r="Y219" i="27" s="1"/>
  <c r="W219" i="27"/>
  <c r="AC177" i="27"/>
  <c r="AD177" i="27" s="1"/>
  <c r="AB177" i="27"/>
  <c r="AB230" i="27"/>
  <c r="AC230" i="27"/>
  <c r="AD230" i="27" s="1"/>
  <c r="AC196" i="27"/>
  <c r="AD196" i="27" s="1"/>
  <c r="AB196" i="27"/>
  <c r="X252" i="27"/>
  <c r="Y252" i="27" s="1"/>
  <c r="V253" i="27"/>
  <c r="W252" i="27"/>
  <c r="R236" i="27"/>
  <c r="W150" i="27"/>
  <c r="V151" i="27"/>
  <c r="X150" i="27"/>
  <c r="Y150" i="27" s="1"/>
  <c r="AC75" i="27"/>
  <c r="AD75" i="27" s="1"/>
  <c r="AB75" i="27"/>
  <c r="AB213" i="27"/>
  <c r="AC213" i="27"/>
  <c r="AD213" i="27" s="1"/>
  <c r="AB194" i="27"/>
  <c r="AC194" i="27"/>
  <c r="AD194" i="27" s="1"/>
  <c r="AC163" i="27"/>
  <c r="AD163" i="27" s="1"/>
  <c r="AB163" i="27"/>
  <c r="AB266" i="27"/>
  <c r="AC266" i="27"/>
  <c r="AD266" i="27" s="1"/>
  <c r="AC127" i="27"/>
  <c r="AD127" i="27" s="1"/>
  <c r="AB127" i="27"/>
  <c r="AB285" i="27"/>
  <c r="AC285" i="27"/>
  <c r="AD285" i="27" s="1"/>
  <c r="AC142" i="27"/>
  <c r="AD142" i="27" s="1"/>
  <c r="AB142" i="27"/>
  <c r="AA219" i="27"/>
  <c r="AC286" i="27"/>
  <c r="AD286" i="27" s="1"/>
  <c r="AB286" i="27"/>
  <c r="V113" i="27"/>
  <c r="X112" i="27"/>
  <c r="Y112" i="27" s="1"/>
  <c r="W112" i="27"/>
  <c r="AA112" i="27"/>
  <c r="AC212" i="27"/>
  <c r="AD212" i="27" s="1"/>
  <c r="AB212" i="27"/>
  <c r="AC130" i="27"/>
  <c r="AD130" i="27" s="1"/>
  <c r="AB130" i="27"/>
  <c r="AC161" i="27"/>
  <c r="AD161" i="27" s="1"/>
  <c r="AB161" i="27"/>
  <c r="AC245" i="27"/>
  <c r="AD245" i="27" s="1"/>
  <c r="AB245" i="27"/>
  <c r="AB287" i="27"/>
  <c r="AC287" i="27"/>
  <c r="AD287" i="27" s="1"/>
  <c r="AC178" i="27"/>
  <c r="AD178" i="27" s="1"/>
  <c r="AB178" i="27"/>
  <c r="B79" i="27"/>
  <c r="B25" i="26" s="1"/>
  <c r="V80" i="27"/>
  <c r="AC252" i="27"/>
  <c r="AD252" i="27" s="1"/>
  <c r="AB252" i="27"/>
  <c r="AC185" i="27"/>
  <c r="AD185" i="27" s="1"/>
  <c r="AB185" i="27"/>
  <c r="AB265" i="27"/>
  <c r="AC265" i="27"/>
  <c r="AD265" i="27" s="1"/>
  <c r="AB143" i="27"/>
  <c r="AC143" i="27"/>
  <c r="AD143" i="27" s="1"/>
  <c r="AC176" i="27"/>
  <c r="AD176" i="27" s="1"/>
  <c r="AB176" i="27"/>
  <c r="AA150" i="27"/>
  <c r="AC198" i="27"/>
  <c r="AD198" i="27" s="1"/>
  <c r="AB198" i="27"/>
  <c r="V180" i="27"/>
  <c r="X179" i="27"/>
  <c r="Y179" i="27" s="1"/>
  <c r="W179" i="27"/>
  <c r="V288" i="27"/>
  <c r="X287" i="27"/>
  <c r="Y287" i="27" s="1"/>
  <c r="W287" i="27"/>
  <c r="AB281" i="27"/>
  <c r="AC281" i="27"/>
  <c r="AD281" i="27" s="1"/>
  <c r="AC280" i="27"/>
  <c r="AD280" i="27" s="1"/>
  <c r="AB280" i="27"/>
  <c r="AC228" i="27"/>
  <c r="AD228" i="27" s="1"/>
  <c r="AB228" i="27"/>
  <c r="AB128" i="27"/>
  <c r="AC128" i="27"/>
  <c r="AD128" i="27" s="1"/>
  <c r="AC164" i="27"/>
  <c r="AD164" i="27" s="1"/>
  <c r="AB164" i="27"/>
  <c r="W144" i="27"/>
  <c r="V145" i="27"/>
  <c r="X144" i="27"/>
  <c r="Y144" i="27" s="1"/>
  <c r="AC244" i="27"/>
  <c r="AD244" i="27" s="1"/>
  <c r="AB244" i="27"/>
  <c r="T134" i="27"/>
  <c r="AC179" i="27"/>
  <c r="AD179" i="27" s="1"/>
  <c r="AB179" i="27"/>
  <c r="V186" i="27"/>
  <c r="X185" i="27"/>
  <c r="Y185" i="27" s="1"/>
  <c r="W185" i="27"/>
  <c r="AB184" i="27"/>
  <c r="AC184" i="27"/>
  <c r="AD184" i="27" s="1"/>
  <c r="AC195" i="27"/>
  <c r="AD195" i="27" s="1"/>
  <c r="AB195" i="27"/>
  <c r="AB229" i="27"/>
  <c r="AC229" i="27"/>
  <c r="AD229" i="27" s="1"/>
  <c r="AC232" i="27"/>
  <c r="AD232" i="27" s="1"/>
  <c r="AB232" i="27"/>
  <c r="V214" i="27"/>
  <c r="X213" i="27"/>
  <c r="Y213" i="27" s="1"/>
  <c r="W213" i="27"/>
  <c r="V282" i="27"/>
  <c r="X281" i="27"/>
  <c r="Y281" i="27" s="1"/>
  <c r="W281" i="27"/>
  <c r="C80" i="27"/>
  <c r="B80" i="27"/>
  <c r="H80" i="27" s="1"/>
  <c r="V114" i="27"/>
  <c r="C79" i="27"/>
  <c r="C25" i="26" s="1"/>
  <c r="AB297" i="27"/>
  <c r="AC297" i="27"/>
  <c r="AD297" i="27" s="1"/>
  <c r="AB298" i="27"/>
  <c r="AC298" i="27"/>
  <c r="AD298" i="27" s="1"/>
  <c r="AB129" i="27"/>
  <c r="AC129" i="27"/>
  <c r="AD129" i="27" s="1"/>
  <c r="AC197" i="27"/>
  <c r="AD197" i="27" s="1"/>
  <c r="AB197" i="27"/>
  <c r="AC183" i="27"/>
  <c r="AD183" i="27" s="1"/>
  <c r="AB183" i="27"/>
  <c r="X246" i="27"/>
  <c r="Y246" i="27" s="1"/>
  <c r="V247" i="27"/>
  <c r="W246" i="27"/>
  <c r="V77" i="27"/>
  <c r="X76" i="27"/>
  <c r="Y76" i="27" s="1"/>
  <c r="W76" i="27"/>
  <c r="AA76" i="27"/>
  <c r="AC160" i="27"/>
  <c r="AD160" i="27" s="1"/>
  <c r="AB160" i="27"/>
  <c r="AB217" i="27"/>
  <c r="AC217" i="27"/>
  <c r="AD217" i="27" s="1"/>
  <c r="AA80" i="34" l="1"/>
  <c r="V81" i="34"/>
  <c r="W80" i="34"/>
  <c r="B26" i="26"/>
  <c r="B12" i="26"/>
  <c r="B11" i="26"/>
  <c r="X80" i="35"/>
  <c r="Y80" i="35" s="1"/>
  <c r="X114" i="37"/>
  <c r="Y114" i="37" s="1"/>
  <c r="AA114" i="37"/>
  <c r="V115" i="37"/>
  <c r="W114" i="37"/>
  <c r="X181" i="37"/>
  <c r="Y181" i="37" s="1"/>
  <c r="W181" i="37"/>
  <c r="AA181" i="37"/>
  <c r="V153" i="37"/>
  <c r="X152" i="37"/>
  <c r="Y152" i="37" s="1"/>
  <c r="W152" i="37"/>
  <c r="AA152" i="37"/>
  <c r="AC185" i="37"/>
  <c r="AD185" i="37" s="1"/>
  <c r="AB185" i="37"/>
  <c r="X248" i="37"/>
  <c r="Y248" i="37" s="1"/>
  <c r="W248" i="37"/>
  <c r="V249" i="37"/>
  <c r="AA248" i="37"/>
  <c r="AC282" i="37"/>
  <c r="AD282" i="37" s="1"/>
  <c r="AB282" i="37"/>
  <c r="AC180" i="37"/>
  <c r="AD180" i="37" s="1"/>
  <c r="AB180" i="37"/>
  <c r="X254" i="37"/>
  <c r="Y254" i="37" s="1"/>
  <c r="W254" i="37"/>
  <c r="V255" i="37"/>
  <c r="AA254" i="37"/>
  <c r="X186" i="37"/>
  <c r="Y186" i="37" s="1"/>
  <c r="W186" i="37"/>
  <c r="V187" i="37"/>
  <c r="AA186" i="37"/>
  <c r="AC288" i="37"/>
  <c r="AD288" i="37" s="1"/>
  <c r="AB288" i="37"/>
  <c r="AB77" i="37"/>
  <c r="AC77" i="37"/>
  <c r="AD77" i="37" s="1"/>
  <c r="V147" i="37"/>
  <c r="X146" i="37"/>
  <c r="Y146" i="37" s="1"/>
  <c r="W146" i="37"/>
  <c r="AA146" i="37"/>
  <c r="W220" i="37"/>
  <c r="X220" i="37"/>
  <c r="Y220" i="37" s="1"/>
  <c r="V221" i="37"/>
  <c r="AA220" i="37"/>
  <c r="W214" i="37"/>
  <c r="X214" i="37"/>
  <c r="Y214" i="37" s="1"/>
  <c r="V215" i="37"/>
  <c r="AA214" i="37"/>
  <c r="V82" i="37"/>
  <c r="X81" i="37"/>
  <c r="Y81" i="37" s="1"/>
  <c r="W81" i="37"/>
  <c r="AA81" i="37"/>
  <c r="X283" i="37"/>
  <c r="Y283" i="37" s="1"/>
  <c r="W283" i="37"/>
  <c r="AA283" i="37"/>
  <c r="AB213" i="37"/>
  <c r="AC213" i="37"/>
  <c r="AD213" i="37" s="1"/>
  <c r="AC80" i="37"/>
  <c r="AD80" i="37" s="1"/>
  <c r="AB80" i="37"/>
  <c r="AC247" i="37"/>
  <c r="AD247" i="37" s="1"/>
  <c r="AB247" i="37"/>
  <c r="AB219" i="37"/>
  <c r="AC219" i="37"/>
  <c r="AD219" i="37" s="1"/>
  <c r="AC253" i="37"/>
  <c r="AD253" i="37" s="1"/>
  <c r="AB253" i="37"/>
  <c r="V290" i="37"/>
  <c r="X289" i="37"/>
  <c r="Y289" i="37" s="1"/>
  <c r="W289" i="37"/>
  <c r="AA289" i="37"/>
  <c r="X111" i="37"/>
  <c r="Y111" i="37" s="1"/>
  <c r="W111" i="37"/>
  <c r="V112" i="37"/>
  <c r="AA111" i="37"/>
  <c r="V79" i="37"/>
  <c r="W78" i="37"/>
  <c r="X78" i="37"/>
  <c r="Y78" i="37" s="1"/>
  <c r="AA78" i="37"/>
  <c r="X254" i="36"/>
  <c r="Y254" i="36" s="1"/>
  <c r="W254" i="36"/>
  <c r="V255" i="36"/>
  <c r="AA254" i="36"/>
  <c r="W187" i="36"/>
  <c r="V188" i="36"/>
  <c r="X187" i="36"/>
  <c r="Y187" i="36" s="1"/>
  <c r="AA187" i="36"/>
  <c r="V115" i="36"/>
  <c r="X114" i="36"/>
  <c r="Y114" i="36" s="1"/>
  <c r="W114" i="36"/>
  <c r="AA114" i="36"/>
  <c r="AC253" i="36"/>
  <c r="AD253" i="36" s="1"/>
  <c r="AB253" i="36"/>
  <c r="AC246" i="36"/>
  <c r="AD246" i="36" s="1"/>
  <c r="AB246" i="36"/>
  <c r="X247" i="36"/>
  <c r="Y247" i="36" s="1"/>
  <c r="W247" i="36"/>
  <c r="AA247" i="36"/>
  <c r="V248" i="36"/>
  <c r="AC111" i="36"/>
  <c r="AD111" i="36" s="1"/>
  <c r="AB111" i="36"/>
  <c r="X78" i="36"/>
  <c r="Y78" i="36" s="1"/>
  <c r="V79" i="36"/>
  <c r="W78" i="36"/>
  <c r="AA78" i="36"/>
  <c r="X283" i="36"/>
  <c r="Y283" i="36" s="1"/>
  <c r="W283" i="36"/>
  <c r="AA283" i="36"/>
  <c r="V223" i="36"/>
  <c r="X222" i="36"/>
  <c r="Y222" i="36" s="1"/>
  <c r="W222" i="36"/>
  <c r="AA222" i="36"/>
  <c r="X112" i="36"/>
  <c r="Y112" i="36" s="1"/>
  <c r="W112" i="36"/>
  <c r="V113" i="36"/>
  <c r="AA112" i="36"/>
  <c r="V181" i="36"/>
  <c r="W180" i="36"/>
  <c r="X180" i="36"/>
  <c r="Y180" i="36" s="1"/>
  <c r="AA180" i="36"/>
  <c r="AB288" i="36"/>
  <c r="AC288" i="36"/>
  <c r="AD288" i="36" s="1"/>
  <c r="AC80" i="36"/>
  <c r="AD80" i="36" s="1"/>
  <c r="AB80" i="36"/>
  <c r="AB166" i="36"/>
  <c r="AC179" i="36"/>
  <c r="AD179" i="36" s="1"/>
  <c r="AB179" i="36"/>
  <c r="V290" i="36"/>
  <c r="X289" i="36"/>
  <c r="Y289" i="36" s="1"/>
  <c r="W289" i="36"/>
  <c r="AA289" i="36"/>
  <c r="AC77" i="36"/>
  <c r="AD77" i="36" s="1"/>
  <c r="AB77" i="36"/>
  <c r="AA81" i="36"/>
  <c r="V82" i="36"/>
  <c r="X81" i="36"/>
  <c r="Y81" i="36" s="1"/>
  <c r="W81" i="36"/>
  <c r="AB147" i="36"/>
  <c r="AB168" i="36" s="1"/>
  <c r="AC147" i="36"/>
  <c r="AD147" i="36" s="1"/>
  <c r="AD168" i="36" s="1"/>
  <c r="V79" i="35"/>
  <c r="X78" i="35"/>
  <c r="Y78" i="35" s="1"/>
  <c r="W78" i="35"/>
  <c r="AA78" i="35"/>
  <c r="X152" i="35"/>
  <c r="Y152" i="35" s="1"/>
  <c r="W152" i="35"/>
  <c r="V153" i="35"/>
  <c r="AA152" i="35"/>
  <c r="AC283" i="35"/>
  <c r="AD283" i="35" s="1"/>
  <c r="AB283" i="35"/>
  <c r="X114" i="35"/>
  <c r="Y114" i="35" s="1"/>
  <c r="W114" i="35"/>
  <c r="V115" i="35"/>
  <c r="AA114" i="35"/>
  <c r="AB80" i="35"/>
  <c r="AC80" i="35"/>
  <c r="AD80" i="35" s="1"/>
  <c r="AB212" i="35"/>
  <c r="AC212" i="35"/>
  <c r="AD212" i="35" s="1"/>
  <c r="AC145" i="35"/>
  <c r="AD145" i="35" s="1"/>
  <c r="AB145" i="35"/>
  <c r="W181" i="35"/>
  <c r="X181" i="35"/>
  <c r="Y181" i="35" s="1"/>
  <c r="AA181" i="35"/>
  <c r="AB180" i="35"/>
  <c r="AC180" i="35"/>
  <c r="AD180" i="35" s="1"/>
  <c r="AB184" i="35"/>
  <c r="AC184" i="35"/>
  <c r="AD184" i="35" s="1"/>
  <c r="AC112" i="35"/>
  <c r="AD112" i="35" s="1"/>
  <c r="AB112" i="35"/>
  <c r="X113" i="35"/>
  <c r="Y113" i="35" s="1"/>
  <c r="W113" i="35"/>
  <c r="AA113" i="35"/>
  <c r="AB302" i="35"/>
  <c r="AB247" i="35"/>
  <c r="AC247" i="35"/>
  <c r="AD247" i="35" s="1"/>
  <c r="W81" i="35"/>
  <c r="V82" i="35"/>
  <c r="X81" i="35"/>
  <c r="Y81" i="35" s="1"/>
  <c r="AA81" i="35"/>
  <c r="X287" i="35"/>
  <c r="Y287" i="35" s="1"/>
  <c r="W287" i="35"/>
  <c r="V288" i="35"/>
  <c r="AA287" i="35"/>
  <c r="X146" i="35"/>
  <c r="Y146" i="35" s="1"/>
  <c r="W146" i="35"/>
  <c r="AA146" i="35"/>
  <c r="V147" i="35"/>
  <c r="W248" i="35"/>
  <c r="X248" i="35"/>
  <c r="Y248" i="35" s="1"/>
  <c r="V249" i="35"/>
  <c r="AA248" i="35"/>
  <c r="W219" i="35"/>
  <c r="X219" i="35"/>
  <c r="Y219" i="35" s="1"/>
  <c r="V220" i="35"/>
  <c r="AA219" i="35"/>
  <c r="W254" i="35"/>
  <c r="V255" i="35"/>
  <c r="AA254" i="35"/>
  <c r="X254" i="35"/>
  <c r="Y254" i="35" s="1"/>
  <c r="X185" i="35"/>
  <c r="Y185" i="35" s="1"/>
  <c r="W185" i="35"/>
  <c r="V186" i="35"/>
  <c r="AA185" i="35"/>
  <c r="AC77" i="35"/>
  <c r="AD77" i="35" s="1"/>
  <c r="AB77" i="35"/>
  <c r="W213" i="35"/>
  <c r="X213" i="35"/>
  <c r="Y213" i="35" s="1"/>
  <c r="V214" i="35"/>
  <c r="AA213" i="35"/>
  <c r="AB132" i="34"/>
  <c r="AB254" i="34"/>
  <c r="AC254" i="34"/>
  <c r="AD254" i="34" s="1"/>
  <c r="AB287" i="34"/>
  <c r="AC287" i="34"/>
  <c r="AD287" i="34" s="1"/>
  <c r="X151" i="34"/>
  <c r="Y151" i="34" s="1"/>
  <c r="V152" i="34"/>
  <c r="W151" i="34"/>
  <c r="AA151" i="34"/>
  <c r="W282" i="34"/>
  <c r="X282" i="34"/>
  <c r="Y282" i="34" s="1"/>
  <c r="AA282" i="34"/>
  <c r="V283" i="34"/>
  <c r="AB220" i="34"/>
  <c r="AC220" i="34"/>
  <c r="AD220" i="34" s="1"/>
  <c r="W215" i="34"/>
  <c r="X215" i="34"/>
  <c r="Y215" i="34" s="1"/>
  <c r="AA215" i="34"/>
  <c r="AC80" i="34"/>
  <c r="AD80" i="34" s="1"/>
  <c r="AB80" i="34"/>
  <c r="AC179" i="34"/>
  <c r="AD179" i="34" s="1"/>
  <c r="AB179" i="34"/>
  <c r="AC150" i="34"/>
  <c r="AD150" i="34" s="1"/>
  <c r="AB150" i="34"/>
  <c r="X145" i="34"/>
  <c r="Y145" i="34" s="1"/>
  <c r="W145" i="34"/>
  <c r="V146" i="34"/>
  <c r="AA145" i="34"/>
  <c r="X81" i="34"/>
  <c r="Y81" i="34" s="1"/>
  <c r="W81" i="34"/>
  <c r="V82" i="34"/>
  <c r="AA81" i="34"/>
  <c r="X180" i="34"/>
  <c r="Y180" i="34" s="1"/>
  <c r="W180" i="34"/>
  <c r="V181" i="34"/>
  <c r="AA180" i="34"/>
  <c r="AC248" i="34"/>
  <c r="AD248" i="34" s="1"/>
  <c r="AB248" i="34"/>
  <c r="AC76" i="34"/>
  <c r="AD76" i="34" s="1"/>
  <c r="AB76" i="34"/>
  <c r="X185" i="34"/>
  <c r="Y185" i="34" s="1"/>
  <c r="W185" i="34"/>
  <c r="V186" i="34"/>
  <c r="AA185" i="34"/>
  <c r="V222" i="34"/>
  <c r="W221" i="34"/>
  <c r="X221" i="34"/>
  <c r="Y221" i="34" s="1"/>
  <c r="AA221" i="34"/>
  <c r="X249" i="34"/>
  <c r="Y249" i="34" s="1"/>
  <c r="W249" i="34"/>
  <c r="AA249" i="34"/>
  <c r="X77" i="34"/>
  <c r="Y77" i="34" s="1"/>
  <c r="W77" i="34"/>
  <c r="V78" i="34"/>
  <c r="AA77" i="34"/>
  <c r="W288" i="34"/>
  <c r="X288" i="34"/>
  <c r="Y288" i="34" s="1"/>
  <c r="V289" i="34"/>
  <c r="AA288" i="34"/>
  <c r="W114" i="34"/>
  <c r="X114" i="34"/>
  <c r="Y114" i="34" s="1"/>
  <c r="V115" i="34"/>
  <c r="AA114" i="34"/>
  <c r="AC113" i="34"/>
  <c r="AD113" i="34" s="1"/>
  <c r="AB113" i="34"/>
  <c r="V256" i="34"/>
  <c r="X255" i="34"/>
  <c r="Y255" i="34" s="1"/>
  <c r="W255" i="34"/>
  <c r="AA255" i="34"/>
  <c r="AC288" i="33"/>
  <c r="AD288" i="33" s="1"/>
  <c r="AB288" i="33"/>
  <c r="X186" i="33"/>
  <c r="Y186" i="33" s="1"/>
  <c r="W186" i="33"/>
  <c r="V187" i="33"/>
  <c r="AA186" i="33"/>
  <c r="AB144" i="33"/>
  <c r="AC144" i="33"/>
  <c r="AD144" i="33" s="1"/>
  <c r="V82" i="33"/>
  <c r="X81" i="33"/>
  <c r="Y81" i="33" s="1"/>
  <c r="W81" i="33"/>
  <c r="AA81" i="33"/>
  <c r="AC77" i="33"/>
  <c r="AD77" i="33" s="1"/>
  <c r="AB77" i="33"/>
  <c r="X214" i="33"/>
  <c r="Y214" i="33" s="1"/>
  <c r="W214" i="33"/>
  <c r="V215" i="33"/>
  <c r="AA214" i="33"/>
  <c r="V290" i="33"/>
  <c r="X289" i="33"/>
  <c r="Y289" i="33" s="1"/>
  <c r="W289" i="33"/>
  <c r="AA289" i="33"/>
  <c r="W249" i="33"/>
  <c r="X249" i="33"/>
  <c r="Y249" i="33" s="1"/>
  <c r="AA249" i="33"/>
  <c r="AC185" i="33"/>
  <c r="AD185" i="33" s="1"/>
  <c r="AB185" i="33"/>
  <c r="AC282" i="33"/>
  <c r="AD282" i="33" s="1"/>
  <c r="AB282" i="33"/>
  <c r="AC80" i="33"/>
  <c r="AD80" i="33" s="1"/>
  <c r="AB80" i="33"/>
  <c r="V222" i="33"/>
  <c r="X221" i="33"/>
  <c r="Y221" i="33" s="1"/>
  <c r="W221" i="33"/>
  <c r="AA221" i="33"/>
  <c r="AC179" i="33"/>
  <c r="AD179" i="33" s="1"/>
  <c r="AB179" i="33"/>
  <c r="AC151" i="33"/>
  <c r="AD151" i="33" s="1"/>
  <c r="AB151" i="33"/>
  <c r="W145" i="33"/>
  <c r="X145" i="33"/>
  <c r="Y145" i="33" s="1"/>
  <c r="V146" i="33"/>
  <c r="AA145" i="33"/>
  <c r="X180" i="33"/>
  <c r="Y180" i="33" s="1"/>
  <c r="W180" i="33"/>
  <c r="V181" i="33"/>
  <c r="AA180" i="33"/>
  <c r="X283" i="33"/>
  <c r="Y283" i="33" s="1"/>
  <c r="W283" i="33"/>
  <c r="AA283" i="33"/>
  <c r="X78" i="33"/>
  <c r="Y78" i="33" s="1"/>
  <c r="W78" i="33"/>
  <c r="AA78" i="33"/>
  <c r="V79" i="33"/>
  <c r="X113" i="33"/>
  <c r="Y113" i="33" s="1"/>
  <c r="W113" i="33"/>
  <c r="AA113" i="33"/>
  <c r="X114" i="33"/>
  <c r="Y114" i="33" s="1"/>
  <c r="V115" i="33"/>
  <c r="W114" i="33"/>
  <c r="AA114" i="33"/>
  <c r="AC213" i="33"/>
  <c r="AD213" i="33" s="1"/>
  <c r="AB213" i="33"/>
  <c r="V153" i="33"/>
  <c r="X152" i="33"/>
  <c r="Y152" i="33" s="1"/>
  <c r="W152" i="33"/>
  <c r="AA152" i="33"/>
  <c r="V256" i="33"/>
  <c r="X255" i="33"/>
  <c r="Y255" i="33" s="1"/>
  <c r="W255" i="33"/>
  <c r="AA255" i="33"/>
  <c r="AC112" i="33"/>
  <c r="AD112" i="33" s="1"/>
  <c r="AB112" i="33"/>
  <c r="AC248" i="33"/>
  <c r="AD248" i="33" s="1"/>
  <c r="AB248" i="33"/>
  <c r="AB80" i="32"/>
  <c r="AC80" i="32"/>
  <c r="AD80" i="32" s="1"/>
  <c r="V181" i="32"/>
  <c r="X180" i="32"/>
  <c r="Y180" i="32" s="1"/>
  <c r="W180" i="32"/>
  <c r="AA180" i="32"/>
  <c r="V288" i="32"/>
  <c r="X287" i="32"/>
  <c r="Y287" i="32" s="1"/>
  <c r="W287" i="32"/>
  <c r="AA287" i="32"/>
  <c r="W248" i="32"/>
  <c r="X248" i="32"/>
  <c r="Y248" i="32" s="1"/>
  <c r="V249" i="32"/>
  <c r="AA248" i="32"/>
  <c r="AC280" i="32"/>
  <c r="AD280" i="32" s="1"/>
  <c r="AB280" i="32"/>
  <c r="AB114" i="32"/>
  <c r="AC114" i="32"/>
  <c r="AD114" i="32" s="1"/>
  <c r="W81" i="32"/>
  <c r="V82" i="32"/>
  <c r="X81" i="32"/>
  <c r="Y81" i="32" s="1"/>
  <c r="AA81" i="32"/>
  <c r="AC179" i="32"/>
  <c r="AD179" i="32" s="1"/>
  <c r="AB179" i="32"/>
  <c r="AC215" i="32"/>
  <c r="AD215" i="32" s="1"/>
  <c r="AB215" i="32"/>
  <c r="AB234" i="32" s="1"/>
  <c r="AB186" i="32"/>
  <c r="AC186" i="32"/>
  <c r="AD186" i="32" s="1"/>
  <c r="V113" i="32"/>
  <c r="W112" i="32"/>
  <c r="X112" i="32"/>
  <c r="Y112" i="32" s="1"/>
  <c r="AA112" i="32"/>
  <c r="X281" i="32"/>
  <c r="Y281" i="32" s="1"/>
  <c r="V282" i="32"/>
  <c r="W281" i="32"/>
  <c r="AA281" i="32"/>
  <c r="AA187" i="32"/>
  <c r="X187" i="32"/>
  <c r="Y187" i="32" s="1"/>
  <c r="W187" i="32"/>
  <c r="V188" i="32"/>
  <c r="AB111" i="32"/>
  <c r="AC111" i="32"/>
  <c r="AD111" i="32" s="1"/>
  <c r="AC77" i="32"/>
  <c r="AD77" i="32" s="1"/>
  <c r="AB77" i="32"/>
  <c r="X152" i="32"/>
  <c r="Y152" i="32" s="1"/>
  <c r="W152" i="32"/>
  <c r="V153" i="32"/>
  <c r="AA152" i="32"/>
  <c r="W115" i="32"/>
  <c r="V116" i="32"/>
  <c r="X115" i="32"/>
  <c r="Y115" i="32" s="1"/>
  <c r="AA115" i="32"/>
  <c r="AC151" i="32"/>
  <c r="AD151" i="32" s="1"/>
  <c r="AB151" i="32"/>
  <c r="V79" i="32"/>
  <c r="X78" i="32"/>
  <c r="Y78" i="32" s="1"/>
  <c r="W78" i="32"/>
  <c r="AA78" i="32"/>
  <c r="W254" i="32"/>
  <c r="V255" i="32"/>
  <c r="X254" i="32"/>
  <c r="Y254" i="32" s="1"/>
  <c r="AA254" i="32"/>
  <c r="AB247" i="32"/>
  <c r="AC247" i="32"/>
  <c r="AD247" i="32" s="1"/>
  <c r="AC147" i="32"/>
  <c r="AD147" i="32" s="1"/>
  <c r="AB147" i="32"/>
  <c r="AB166" i="32" s="1"/>
  <c r="X220" i="32"/>
  <c r="Y220" i="32" s="1"/>
  <c r="W220" i="32"/>
  <c r="V221" i="32"/>
  <c r="AA220" i="32"/>
  <c r="W79" i="31"/>
  <c r="X79" i="31"/>
  <c r="Y79" i="31" s="1"/>
  <c r="AA79" i="31"/>
  <c r="V152" i="31"/>
  <c r="X151" i="31"/>
  <c r="Y151" i="31" s="1"/>
  <c r="W151" i="31"/>
  <c r="AA151" i="31"/>
  <c r="V146" i="31"/>
  <c r="X145" i="31"/>
  <c r="Y145" i="31" s="1"/>
  <c r="W145" i="31"/>
  <c r="AA145" i="31"/>
  <c r="X254" i="31"/>
  <c r="Y254" i="31" s="1"/>
  <c r="W254" i="31"/>
  <c r="V255" i="31"/>
  <c r="AA254" i="31"/>
  <c r="V82" i="31"/>
  <c r="W81" i="31"/>
  <c r="X81" i="31"/>
  <c r="Y81" i="31" s="1"/>
  <c r="AA81" i="31"/>
  <c r="W288" i="31"/>
  <c r="V289" i="31"/>
  <c r="X288" i="31"/>
  <c r="Y288" i="31" s="1"/>
  <c r="AA288" i="31"/>
  <c r="AC213" i="31"/>
  <c r="AD213" i="31" s="1"/>
  <c r="AB213" i="31"/>
  <c r="AC247" i="31"/>
  <c r="AD247" i="31" s="1"/>
  <c r="AB247" i="31"/>
  <c r="V221" i="31"/>
  <c r="X220" i="31"/>
  <c r="Y220" i="31" s="1"/>
  <c r="W220" i="31"/>
  <c r="AA220" i="31"/>
  <c r="V188" i="31"/>
  <c r="X187" i="31"/>
  <c r="Y187" i="31" s="1"/>
  <c r="W187" i="31"/>
  <c r="AA187" i="31"/>
  <c r="AC110" i="31"/>
  <c r="AD110" i="31" s="1"/>
  <c r="AB110" i="31"/>
  <c r="W114" i="31"/>
  <c r="AA114" i="31"/>
  <c r="X114" i="31"/>
  <c r="Y114" i="31" s="1"/>
  <c r="V115" i="31"/>
  <c r="AC219" i="31"/>
  <c r="AD219" i="31" s="1"/>
  <c r="AB219" i="31"/>
  <c r="AB78" i="31"/>
  <c r="AC78" i="31"/>
  <c r="AD78" i="31" s="1"/>
  <c r="X214" i="31"/>
  <c r="Y214" i="31" s="1"/>
  <c r="W214" i="31"/>
  <c r="AA214" i="31"/>
  <c r="V215" i="31"/>
  <c r="X248" i="31"/>
  <c r="Y248" i="31" s="1"/>
  <c r="W248" i="31"/>
  <c r="V249" i="31"/>
  <c r="AA248" i="31"/>
  <c r="W282" i="31"/>
  <c r="V283" i="31"/>
  <c r="X282" i="31"/>
  <c r="Y282" i="31" s="1"/>
  <c r="AA282" i="31"/>
  <c r="X111" i="31"/>
  <c r="Y111" i="31" s="1"/>
  <c r="W111" i="31"/>
  <c r="V112" i="31"/>
  <c r="AA111" i="31"/>
  <c r="AC80" i="31"/>
  <c r="AD80" i="31" s="1"/>
  <c r="AB80" i="31"/>
  <c r="AB287" i="31"/>
  <c r="AC287" i="31"/>
  <c r="AD287" i="31" s="1"/>
  <c r="AB200" i="30"/>
  <c r="AC253" i="30"/>
  <c r="AD253" i="30" s="1"/>
  <c r="AB253" i="30"/>
  <c r="X283" i="30"/>
  <c r="Y283" i="30" s="1"/>
  <c r="W283" i="30"/>
  <c r="AA283" i="30"/>
  <c r="W220" i="30"/>
  <c r="X220" i="30"/>
  <c r="Y220" i="30" s="1"/>
  <c r="V221" i="30"/>
  <c r="AA220" i="30"/>
  <c r="AC247" i="30"/>
  <c r="AD247" i="30" s="1"/>
  <c r="AB247" i="30"/>
  <c r="AB110" i="30"/>
  <c r="AC110" i="30"/>
  <c r="AD110" i="30" s="1"/>
  <c r="V290" i="30"/>
  <c r="X289" i="30"/>
  <c r="Y289" i="30" s="1"/>
  <c r="W289" i="30"/>
  <c r="AA289" i="30"/>
  <c r="AC80" i="30"/>
  <c r="AD80" i="30" s="1"/>
  <c r="AB80" i="30"/>
  <c r="AC181" i="30"/>
  <c r="AD181" i="30" s="1"/>
  <c r="AB181" i="30"/>
  <c r="AC186" i="30"/>
  <c r="AD186" i="30" s="1"/>
  <c r="AB186" i="30"/>
  <c r="V115" i="30"/>
  <c r="X114" i="30"/>
  <c r="Y114" i="30" s="1"/>
  <c r="W114" i="30"/>
  <c r="AA114" i="30"/>
  <c r="X77" i="30"/>
  <c r="Y77" i="30" s="1"/>
  <c r="W77" i="30"/>
  <c r="V78" i="30"/>
  <c r="AA77" i="30"/>
  <c r="W111" i="30"/>
  <c r="V112" i="30"/>
  <c r="X111" i="30"/>
  <c r="Y111" i="30" s="1"/>
  <c r="AA111" i="30"/>
  <c r="X248" i="30"/>
  <c r="Y248" i="30" s="1"/>
  <c r="W248" i="30"/>
  <c r="V249" i="30"/>
  <c r="AA248" i="30"/>
  <c r="X81" i="30"/>
  <c r="Y81" i="30" s="1"/>
  <c r="W81" i="30"/>
  <c r="AA81" i="30"/>
  <c r="V82" i="30"/>
  <c r="W214" i="30"/>
  <c r="X214" i="30"/>
  <c r="Y214" i="30" s="1"/>
  <c r="V215" i="30"/>
  <c r="AA214" i="30"/>
  <c r="X152" i="30"/>
  <c r="Y152" i="30" s="1"/>
  <c r="W152" i="30"/>
  <c r="V153" i="30"/>
  <c r="AA152" i="30"/>
  <c r="V188" i="30"/>
  <c r="X187" i="30"/>
  <c r="Y187" i="30" s="1"/>
  <c r="W187" i="30"/>
  <c r="AA187" i="30"/>
  <c r="AB213" i="30"/>
  <c r="AC213" i="30"/>
  <c r="AD213" i="30" s="1"/>
  <c r="X254" i="30"/>
  <c r="Y254" i="30" s="1"/>
  <c r="W254" i="30"/>
  <c r="V255" i="30"/>
  <c r="AA254" i="30"/>
  <c r="AC76" i="30"/>
  <c r="AD76" i="30" s="1"/>
  <c r="AB76" i="30"/>
  <c r="AB144" i="30"/>
  <c r="AC144" i="30"/>
  <c r="AD144" i="30" s="1"/>
  <c r="W145" i="30"/>
  <c r="AA145" i="30"/>
  <c r="V146" i="30"/>
  <c r="X145" i="30"/>
  <c r="Y145" i="30" s="1"/>
  <c r="AA114" i="29"/>
  <c r="V115" i="29"/>
  <c r="X114" i="29"/>
  <c r="Y114" i="29" s="1"/>
  <c r="W114" i="29"/>
  <c r="V113" i="29"/>
  <c r="X112" i="29"/>
  <c r="Y112" i="29" s="1"/>
  <c r="W112" i="29"/>
  <c r="AA112" i="29"/>
  <c r="AC180" i="29"/>
  <c r="AD180" i="29" s="1"/>
  <c r="AB180" i="29"/>
  <c r="X82" i="29"/>
  <c r="Y82" i="29" s="1"/>
  <c r="W82" i="29"/>
  <c r="V83" i="29"/>
  <c r="AA82" i="29"/>
  <c r="X145" i="29"/>
  <c r="Y145" i="29" s="1"/>
  <c r="W145" i="29"/>
  <c r="V146" i="29"/>
  <c r="AA145" i="29"/>
  <c r="X181" i="29"/>
  <c r="Y181" i="29" s="1"/>
  <c r="W181" i="29"/>
  <c r="AA181" i="29"/>
  <c r="AC282" i="29"/>
  <c r="AD282" i="29" s="1"/>
  <c r="AB282" i="29"/>
  <c r="AB220" i="29"/>
  <c r="AC220" i="29"/>
  <c r="AD220" i="29" s="1"/>
  <c r="AB214" i="29"/>
  <c r="AC214" i="29"/>
  <c r="AD214" i="29" s="1"/>
  <c r="AC248" i="29"/>
  <c r="AD248" i="29" s="1"/>
  <c r="AB248" i="29"/>
  <c r="X283" i="29"/>
  <c r="Y283" i="29" s="1"/>
  <c r="W283" i="29"/>
  <c r="AA283" i="29"/>
  <c r="X249" i="29"/>
  <c r="Y249" i="29" s="1"/>
  <c r="W249" i="29"/>
  <c r="AA249" i="29"/>
  <c r="X151" i="29"/>
  <c r="Y151" i="29" s="1"/>
  <c r="W151" i="29"/>
  <c r="V152" i="29"/>
  <c r="AA151" i="29"/>
  <c r="V290" i="29"/>
  <c r="X289" i="29"/>
  <c r="Y289" i="29" s="1"/>
  <c r="W289" i="29"/>
  <c r="AA289" i="29"/>
  <c r="AC78" i="29"/>
  <c r="AD78" i="29" s="1"/>
  <c r="AB78" i="29"/>
  <c r="V222" i="29"/>
  <c r="W221" i="29"/>
  <c r="X221" i="29"/>
  <c r="Y221" i="29" s="1"/>
  <c r="AA221" i="29"/>
  <c r="X79" i="29"/>
  <c r="Y79" i="29" s="1"/>
  <c r="W79" i="29"/>
  <c r="AA79" i="29"/>
  <c r="AC81" i="29"/>
  <c r="AD81" i="29" s="1"/>
  <c r="AB81" i="29"/>
  <c r="W215" i="29"/>
  <c r="X215" i="29"/>
  <c r="Y215" i="29" s="1"/>
  <c r="AA215" i="29"/>
  <c r="X186" i="29"/>
  <c r="Y186" i="29" s="1"/>
  <c r="W186" i="29"/>
  <c r="V187" i="29"/>
  <c r="AA186" i="29"/>
  <c r="V256" i="29"/>
  <c r="X255" i="29"/>
  <c r="Y255" i="29" s="1"/>
  <c r="W255" i="29"/>
  <c r="AA255" i="29"/>
  <c r="V256" i="28"/>
  <c r="X255" i="28"/>
  <c r="Y255" i="28" s="1"/>
  <c r="W255" i="28"/>
  <c r="AA255" i="28"/>
  <c r="AB110" i="28"/>
  <c r="AC110" i="28"/>
  <c r="AD110" i="28" s="1"/>
  <c r="X114" i="28"/>
  <c r="Y114" i="28" s="1"/>
  <c r="W114" i="28"/>
  <c r="AA114" i="28"/>
  <c r="V115" i="28"/>
  <c r="AB218" i="28"/>
  <c r="AC218" i="28"/>
  <c r="AD218" i="28" s="1"/>
  <c r="W179" i="28"/>
  <c r="V180" i="28"/>
  <c r="X179" i="28"/>
  <c r="Y179" i="28" s="1"/>
  <c r="AA179" i="28"/>
  <c r="AC80" i="28"/>
  <c r="AD80" i="28" s="1"/>
  <c r="AB80" i="28"/>
  <c r="W111" i="28"/>
  <c r="X111" i="28"/>
  <c r="Y111" i="28" s="1"/>
  <c r="V112" i="28"/>
  <c r="AA111" i="28"/>
  <c r="AB184" i="28"/>
  <c r="AC184" i="28"/>
  <c r="AD184" i="28" s="1"/>
  <c r="AC144" i="28"/>
  <c r="AD144" i="28" s="1"/>
  <c r="AB144" i="28"/>
  <c r="AC282" i="28"/>
  <c r="AD282" i="28" s="1"/>
  <c r="AB282" i="28"/>
  <c r="AA219" i="28"/>
  <c r="X219" i="28"/>
  <c r="Y219" i="28" s="1"/>
  <c r="W219" i="28"/>
  <c r="V220" i="28"/>
  <c r="V214" i="28"/>
  <c r="W213" i="28"/>
  <c r="X213" i="28"/>
  <c r="Y213" i="28" s="1"/>
  <c r="AA213" i="28"/>
  <c r="AC76" i="28"/>
  <c r="AD76" i="28" s="1"/>
  <c r="AB76" i="28"/>
  <c r="W185" i="28"/>
  <c r="X185" i="28"/>
  <c r="Y185" i="28" s="1"/>
  <c r="V186" i="28"/>
  <c r="AA185" i="28"/>
  <c r="AC248" i="28"/>
  <c r="AD248" i="28" s="1"/>
  <c r="AB248" i="28"/>
  <c r="V82" i="28"/>
  <c r="X81" i="28"/>
  <c r="Y81" i="28" s="1"/>
  <c r="W81" i="28"/>
  <c r="AA81" i="28"/>
  <c r="V78" i="28"/>
  <c r="X77" i="28"/>
  <c r="Y77" i="28" s="1"/>
  <c r="W77" i="28"/>
  <c r="AA77" i="28"/>
  <c r="V288" i="28"/>
  <c r="X287" i="28"/>
  <c r="Y287" i="28" s="1"/>
  <c r="W287" i="28"/>
  <c r="AA287" i="28"/>
  <c r="X145" i="28"/>
  <c r="Y145" i="28" s="1"/>
  <c r="W145" i="28"/>
  <c r="V146" i="28"/>
  <c r="AA145" i="28"/>
  <c r="X283" i="28"/>
  <c r="Y283" i="28" s="1"/>
  <c r="W283" i="28"/>
  <c r="AA283" i="28"/>
  <c r="X249" i="28"/>
  <c r="Y249" i="28" s="1"/>
  <c r="W249" i="28"/>
  <c r="AA249" i="28"/>
  <c r="X151" i="28"/>
  <c r="Y151" i="28" s="1"/>
  <c r="W151" i="28"/>
  <c r="V152" i="28"/>
  <c r="AA151" i="28"/>
  <c r="AC254" i="28"/>
  <c r="AD254" i="28" s="1"/>
  <c r="AB254" i="28"/>
  <c r="AC212" i="28"/>
  <c r="AD212" i="28" s="1"/>
  <c r="AB212" i="28"/>
  <c r="AB178" i="28"/>
  <c r="AC178" i="28"/>
  <c r="AD178" i="28" s="1"/>
  <c r="AC76" i="27"/>
  <c r="AD76" i="27" s="1"/>
  <c r="AB76" i="27"/>
  <c r="AC150" i="27"/>
  <c r="AD150" i="27" s="1"/>
  <c r="AB150" i="27"/>
  <c r="W113" i="27"/>
  <c r="X113" i="27"/>
  <c r="Y113" i="27" s="1"/>
  <c r="AA113" i="27"/>
  <c r="V152" i="27"/>
  <c r="X151" i="27"/>
  <c r="Y151" i="27" s="1"/>
  <c r="W151" i="27"/>
  <c r="AA151" i="27"/>
  <c r="W220" i="27"/>
  <c r="V221" i="27"/>
  <c r="X220" i="27"/>
  <c r="Y220" i="27" s="1"/>
  <c r="AA220" i="27"/>
  <c r="W288" i="27"/>
  <c r="X288" i="27"/>
  <c r="Y288" i="27" s="1"/>
  <c r="V289" i="27"/>
  <c r="AA288" i="27"/>
  <c r="V115" i="27"/>
  <c r="X114" i="27"/>
  <c r="Y114" i="27" s="1"/>
  <c r="W114" i="27"/>
  <c r="AA114" i="27"/>
  <c r="X77" i="27"/>
  <c r="Y77" i="27" s="1"/>
  <c r="W77" i="27"/>
  <c r="V78" i="27"/>
  <c r="AA77" i="27"/>
  <c r="V146" i="27"/>
  <c r="X145" i="27"/>
  <c r="Y145" i="27" s="1"/>
  <c r="W145" i="27"/>
  <c r="AA145" i="27"/>
  <c r="V81" i="27"/>
  <c r="X80" i="27"/>
  <c r="Y80" i="27" s="1"/>
  <c r="W80" i="27"/>
  <c r="AA80" i="27"/>
  <c r="W282" i="27"/>
  <c r="X282" i="27"/>
  <c r="Y282" i="27" s="1"/>
  <c r="V283" i="27"/>
  <c r="AA282" i="27"/>
  <c r="X186" i="27"/>
  <c r="Y186" i="27" s="1"/>
  <c r="W186" i="27"/>
  <c r="V187" i="27"/>
  <c r="AA186" i="27"/>
  <c r="W214" i="27"/>
  <c r="V215" i="27"/>
  <c r="X214" i="27"/>
  <c r="Y214" i="27" s="1"/>
  <c r="AA214" i="27"/>
  <c r="W180" i="27"/>
  <c r="X180" i="27"/>
  <c r="Y180" i="27" s="1"/>
  <c r="V181" i="27"/>
  <c r="AA180" i="27"/>
  <c r="AB219" i="27"/>
  <c r="AC219" i="27"/>
  <c r="AD219" i="27" s="1"/>
  <c r="W253" i="27"/>
  <c r="V254" i="27"/>
  <c r="AA253" i="27"/>
  <c r="X253" i="27"/>
  <c r="Y253" i="27" s="1"/>
  <c r="X247" i="27"/>
  <c r="Y247" i="27" s="1"/>
  <c r="W247" i="27"/>
  <c r="V248" i="27"/>
  <c r="AA247" i="27"/>
  <c r="AB112" i="27"/>
  <c r="AC112" i="27"/>
  <c r="AD112" i="27" s="1"/>
  <c r="V83" i="37" l="1"/>
  <c r="W82" i="37"/>
  <c r="X82" i="37"/>
  <c r="Y82" i="37" s="1"/>
  <c r="AA82" i="37"/>
  <c r="V256" i="37"/>
  <c r="X255" i="37"/>
  <c r="Y255" i="37" s="1"/>
  <c r="W255" i="37"/>
  <c r="AA255" i="37"/>
  <c r="X249" i="37"/>
  <c r="Y249" i="37" s="1"/>
  <c r="W249" i="37"/>
  <c r="AA249" i="37"/>
  <c r="X153" i="37"/>
  <c r="Y153" i="37" s="1"/>
  <c r="W153" i="37"/>
  <c r="V154" i="37"/>
  <c r="AA153" i="37"/>
  <c r="AC78" i="37"/>
  <c r="AD78" i="37" s="1"/>
  <c r="AB78" i="37"/>
  <c r="AB289" i="37"/>
  <c r="AC289" i="37"/>
  <c r="AD289" i="37" s="1"/>
  <c r="AB283" i="37"/>
  <c r="AC283" i="37"/>
  <c r="AD283" i="37" s="1"/>
  <c r="AC214" i="37"/>
  <c r="AD214" i="37" s="1"/>
  <c r="AB214" i="37"/>
  <c r="AC146" i="37"/>
  <c r="AD146" i="37" s="1"/>
  <c r="AB146" i="37"/>
  <c r="AC186" i="37"/>
  <c r="AD186" i="37" s="1"/>
  <c r="AB186" i="37"/>
  <c r="AC181" i="37"/>
  <c r="AD181" i="37" s="1"/>
  <c r="AB181" i="37"/>
  <c r="X215" i="37"/>
  <c r="Y215" i="37" s="1"/>
  <c r="W215" i="37"/>
  <c r="AA215" i="37"/>
  <c r="V188" i="37"/>
  <c r="X187" i="37"/>
  <c r="Y187" i="37" s="1"/>
  <c r="W187" i="37"/>
  <c r="AA187" i="37"/>
  <c r="X79" i="37"/>
  <c r="Y79" i="37" s="1"/>
  <c r="W79" i="37"/>
  <c r="AA79" i="37"/>
  <c r="W290" i="37"/>
  <c r="V291" i="37"/>
  <c r="X290" i="37"/>
  <c r="Y290" i="37" s="1"/>
  <c r="AA290" i="37"/>
  <c r="AC111" i="37"/>
  <c r="AD111" i="37" s="1"/>
  <c r="AB111" i="37"/>
  <c r="AB81" i="37"/>
  <c r="AC81" i="37"/>
  <c r="AD81" i="37" s="1"/>
  <c r="X147" i="37"/>
  <c r="Y147" i="37" s="1"/>
  <c r="W147" i="37"/>
  <c r="AA147" i="37"/>
  <c r="AB302" i="37"/>
  <c r="AC152" i="37"/>
  <c r="AD152" i="37" s="1"/>
  <c r="AB152" i="37"/>
  <c r="V113" i="37"/>
  <c r="X112" i="37"/>
  <c r="Y112" i="37" s="1"/>
  <c r="W112" i="37"/>
  <c r="AA112" i="37"/>
  <c r="AC220" i="37"/>
  <c r="AD220" i="37" s="1"/>
  <c r="AB220" i="37"/>
  <c r="X115" i="37"/>
  <c r="Y115" i="37" s="1"/>
  <c r="V116" i="37"/>
  <c r="W115" i="37"/>
  <c r="AA115" i="37"/>
  <c r="V222" i="37"/>
  <c r="X221" i="37"/>
  <c r="Y221" i="37" s="1"/>
  <c r="W221" i="37"/>
  <c r="AA221" i="37"/>
  <c r="AC254" i="37"/>
  <c r="AD254" i="37" s="1"/>
  <c r="AB254" i="37"/>
  <c r="AC248" i="37"/>
  <c r="AD248" i="37" s="1"/>
  <c r="AB248" i="37"/>
  <c r="AC114" i="37"/>
  <c r="AD114" i="37" s="1"/>
  <c r="AB114" i="37"/>
  <c r="V83" i="36"/>
  <c r="X82" i="36"/>
  <c r="Y82" i="36" s="1"/>
  <c r="W82" i="36"/>
  <c r="AA82" i="36"/>
  <c r="W113" i="36"/>
  <c r="X113" i="36"/>
  <c r="Y113" i="36" s="1"/>
  <c r="AA113" i="36"/>
  <c r="V189" i="36"/>
  <c r="X188" i="36"/>
  <c r="Y188" i="36" s="1"/>
  <c r="W188" i="36"/>
  <c r="AA188" i="36"/>
  <c r="AC78" i="36"/>
  <c r="AD78" i="36" s="1"/>
  <c r="AB78" i="36"/>
  <c r="AC247" i="36"/>
  <c r="AD247" i="36" s="1"/>
  <c r="AB247" i="36"/>
  <c r="AC254" i="36"/>
  <c r="AD254" i="36" s="1"/>
  <c r="AB254" i="36"/>
  <c r="AC81" i="36"/>
  <c r="AD81" i="36" s="1"/>
  <c r="AB81" i="36"/>
  <c r="W290" i="36"/>
  <c r="V291" i="36"/>
  <c r="X290" i="36"/>
  <c r="Y290" i="36" s="1"/>
  <c r="AA290" i="36"/>
  <c r="AB180" i="36"/>
  <c r="AC180" i="36"/>
  <c r="AD180" i="36" s="1"/>
  <c r="AC222" i="36"/>
  <c r="AD222" i="36" s="1"/>
  <c r="AB222" i="36"/>
  <c r="X255" i="36"/>
  <c r="Y255" i="36" s="1"/>
  <c r="W255" i="36"/>
  <c r="V256" i="36"/>
  <c r="AA255" i="36"/>
  <c r="AB114" i="36"/>
  <c r="AC114" i="36"/>
  <c r="AD114" i="36" s="1"/>
  <c r="X79" i="36"/>
  <c r="Y79" i="36" s="1"/>
  <c r="W79" i="36"/>
  <c r="AA79" i="36"/>
  <c r="V116" i="36"/>
  <c r="W115" i="36"/>
  <c r="X115" i="36"/>
  <c r="Y115" i="36" s="1"/>
  <c r="AA115" i="36"/>
  <c r="X248" i="36"/>
  <c r="Y248" i="36" s="1"/>
  <c r="W248" i="36"/>
  <c r="V249" i="36"/>
  <c r="AA248" i="36"/>
  <c r="AB289" i="36"/>
  <c r="AC289" i="36"/>
  <c r="AD289" i="36" s="1"/>
  <c r="W181" i="36"/>
  <c r="X181" i="36"/>
  <c r="Y181" i="36" s="1"/>
  <c r="AA181" i="36"/>
  <c r="V224" i="36"/>
  <c r="W223" i="36"/>
  <c r="X223" i="36"/>
  <c r="Y223" i="36" s="1"/>
  <c r="AA223" i="36"/>
  <c r="AC187" i="36"/>
  <c r="AD187" i="36" s="1"/>
  <c r="AB187" i="36"/>
  <c r="AB112" i="36"/>
  <c r="AC112" i="36"/>
  <c r="AD112" i="36" s="1"/>
  <c r="AB283" i="36"/>
  <c r="AC283" i="36"/>
  <c r="AD283" i="36" s="1"/>
  <c r="AC213" i="35"/>
  <c r="AD213" i="35" s="1"/>
  <c r="AB213" i="35"/>
  <c r="AC146" i="35"/>
  <c r="AD146" i="35" s="1"/>
  <c r="AB146" i="35"/>
  <c r="V154" i="35"/>
  <c r="X153" i="35"/>
  <c r="Y153" i="35" s="1"/>
  <c r="W153" i="35"/>
  <c r="AA153" i="35"/>
  <c r="V215" i="35"/>
  <c r="X214" i="35"/>
  <c r="Y214" i="35" s="1"/>
  <c r="W214" i="35"/>
  <c r="AA214" i="35"/>
  <c r="AC81" i="35"/>
  <c r="AD81" i="35" s="1"/>
  <c r="AB81" i="35"/>
  <c r="AC113" i="35"/>
  <c r="AD113" i="35" s="1"/>
  <c r="AB113" i="35"/>
  <c r="AB200" i="35"/>
  <c r="AC114" i="35"/>
  <c r="AD114" i="35" s="1"/>
  <c r="AB114" i="35"/>
  <c r="AC248" i="35"/>
  <c r="AD248" i="35" s="1"/>
  <c r="AB248" i="35"/>
  <c r="V116" i="35"/>
  <c r="X115" i="35"/>
  <c r="Y115" i="35" s="1"/>
  <c r="W115" i="35"/>
  <c r="AA115" i="35"/>
  <c r="AC254" i="35"/>
  <c r="AD254" i="35" s="1"/>
  <c r="AB254" i="35"/>
  <c r="X249" i="35"/>
  <c r="Y249" i="35" s="1"/>
  <c r="W249" i="35"/>
  <c r="AA249" i="35"/>
  <c r="AC287" i="35"/>
  <c r="AD287" i="35" s="1"/>
  <c r="AB287" i="35"/>
  <c r="V83" i="35"/>
  <c r="X82" i="35"/>
  <c r="Y82" i="35" s="1"/>
  <c r="W82" i="35"/>
  <c r="AA82" i="35"/>
  <c r="AB78" i="35"/>
  <c r="AC78" i="35"/>
  <c r="AD78" i="35" s="1"/>
  <c r="V256" i="35"/>
  <c r="X255" i="35"/>
  <c r="Y255" i="35" s="1"/>
  <c r="W255" i="35"/>
  <c r="AA255" i="35"/>
  <c r="V289" i="35"/>
  <c r="X288" i="35"/>
  <c r="Y288" i="35" s="1"/>
  <c r="W288" i="35"/>
  <c r="AA288" i="35"/>
  <c r="AC181" i="35"/>
  <c r="AD181" i="35" s="1"/>
  <c r="AB181" i="35"/>
  <c r="AC185" i="35"/>
  <c r="AD185" i="35" s="1"/>
  <c r="AB185" i="35"/>
  <c r="AC219" i="35"/>
  <c r="AD219" i="35" s="1"/>
  <c r="AB219" i="35"/>
  <c r="W79" i="35"/>
  <c r="X79" i="35"/>
  <c r="Y79" i="35" s="1"/>
  <c r="AA79" i="35"/>
  <c r="V187" i="35"/>
  <c r="X186" i="35"/>
  <c r="Y186" i="35" s="1"/>
  <c r="W186" i="35"/>
  <c r="AA186" i="35"/>
  <c r="V221" i="35"/>
  <c r="X220" i="35"/>
  <c r="Y220" i="35" s="1"/>
  <c r="W220" i="35"/>
  <c r="AA220" i="35"/>
  <c r="X147" i="35"/>
  <c r="Y147" i="35" s="1"/>
  <c r="W147" i="35"/>
  <c r="AA147" i="35"/>
  <c r="AC152" i="35"/>
  <c r="AD152" i="35" s="1"/>
  <c r="AB152" i="35"/>
  <c r="X115" i="34"/>
  <c r="Y115" i="34" s="1"/>
  <c r="W115" i="34"/>
  <c r="V116" i="34"/>
  <c r="AA115" i="34"/>
  <c r="AC77" i="34"/>
  <c r="AD77" i="34" s="1"/>
  <c r="AB77" i="34"/>
  <c r="V147" i="34"/>
  <c r="X146" i="34"/>
  <c r="Y146" i="34" s="1"/>
  <c r="W146" i="34"/>
  <c r="AA146" i="34"/>
  <c r="X283" i="34"/>
  <c r="Y283" i="34" s="1"/>
  <c r="W283" i="34"/>
  <c r="AA283" i="34"/>
  <c r="AC255" i="34"/>
  <c r="AD255" i="34" s="1"/>
  <c r="AB255" i="34"/>
  <c r="X78" i="34"/>
  <c r="Y78" i="34" s="1"/>
  <c r="W78" i="34"/>
  <c r="V79" i="34"/>
  <c r="AA78" i="34"/>
  <c r="V223" i="34"/>
  <c r="X222" i="34"/>
  <c r="Y222" i="34" s="1"/>
  <c r="W222" i="34"/>
  <c r="AA222" i="34"/>
  <c r="AC81" i="34"/>
  <c r="AD81" i="34" s="1"/>
  <c r="AB81" i="34"/>
  <c r="AC215" i="34"/>
  <c r="AD215" i="34" s="1"/>
  <c r="AB215" i="34"/>
  <c r="AC288" i="34"/>
  <c r="AD288" i="34" s="1"/>
  <c r="AB288" i="34"/>
  <c r="AC185" i="34"/>
  <c r="AD185" i="34" s="1"/>
  <c r="AB185" i="34"/>
  <c r="X82" i="34"/>
  <c r="Y82" i="34" s="1"/>
  <c r="W82" i="34"/>
  <c r="V83" i="34"/>
  <c r="AA82" i="34"/>
  <c r="X256" i="34"/>
  <c r="Y256" i="34" s="1"/>
  <c r="W256" i="34"/>
  <c r="V257" i="34"/>
  <c r="AA256" i="34"/>
  <c r="V290" i="34"/>
  <c r="X289" i="34"/>
  <c r="Y289" i="34" s="1"/>
  <c r="W289" i="34"/>
  <c r="AA289" i="34"/>
  <c r="AC249" i="34"/>
  <c r="AD249" i="34" s="1"/>
  <c r="AB249" i="34"/>
  <c r="V187" i="34"/>
  <c r="X186" i="34"/>
  <c r="Y186" i="34" s="1"/>
  <c r="W186" i="34"/>
  <c r="AA186" i="34"/>
  <c r="AC151" i="34"/>
  <c r="AD151" i="34" s="1"/>
  <c r="AB151" i="34"/>
  <c r="AC282" i="34"/>
  <c r="AD282" i="34" s="1"/>
  <c r="AB282" i="34"/>
  <c r="AC180" i="34"/>
  <c r="AD180" i="34" s="1"/>
  <c r="AB180" i="34"/>
  <c r="AC114" i="34"/>
  <c r="AD114" i="34" s="1"/>
  <c r="AB114" i="34"/>
  <c r="AC221" i="34"/>
  <c r="AD221" i="34" s="1"/>
  <c r="AB221" i="34"/>
  <c r="X181" i="34"/>
  <c r="Y181" i="34" s="1"/>
  <c r="W181" i="34"/>
  <c r="AA181" i="34"/>
  <c r="AC145" i="34"/>
  <c r="AD145" i="34" s="1"/>
  <c r="AB145" i="34"/>
  <c r="V153" i="34"/>
  <c r="X152" i="34"/>
  <c r="Y152" i="34" s="1"/>
  <c r="W152" i="34"/>
  <c r="AA152" i="34"/>
  <c r="W153" i="33"/>
  <c r="V154" i="33"/>
  <c r="X153" i="33"/>
  <c r="Y153" i="33" s="1"/>
  <c r="AA153" i="33"/>
  <c r="X115" i="33"/>
  <c r="Y115" i="33" s="1"/>
  <c r="W115" i="33"/>
  <c r="V116" i="33"/>
  <c r="AA115" i="33"/>
  <c r="AC145" i="33"/>
  <c r="AD145" i="33" s="1"/>
  <c r="AB145" i="33"/>
  <c r="AC255" i="33"/>
  <c r="AD255" i="33" s="1"/>
  <c r="AB255" i="33"/>
  <c r="AB283" i="33"/>
  <c r="AC283" i="33"/>
  <c r="AD283" i="33" s="1"/>
  <c r="V147" i="33"/>
  <c r="X146" i="33"/>
  <c r="Y146" i="33" s="1"/>
  <c r="W146" i="33"/>
  <c r="AA146" i="33"/>
  <c r="AC221" i="33"/>
  <c r="AD221" i="33" s="1"/>
  <c r="AB221" i="33"/>
  <c r="AB302" i="33"/>
  <c r="AB289" i="33"/>
  <c r="AC289" i="33"/>
  <c r="AD289" i="33" s="1"/>
  <c r="X82" i="33"/>
  <c r="Y82" i="33" s="1"/>
  <c r="W82" i="33"/>
  <c r="V83" i="33"/>
  <c r="AA82" i="33"/>
  <c r="AC113" i="33"/>
  <c r="AD113" i="33" s="1"/>
  <c r="AB113" i="33"/>
  <c r="AB132" i="33" s="1"/>
  <c r="X256" i="33"/>
  <c r="Y256" i="33" s="1"/>
  <c r="W256" i="33"/>
  <c r="V257" i="33"/>
  <c r="AA256" i="33"/>
  <c r="AB180" i="33"/>
  <c r="AC180" i="33"/>
  <c r="AD180" i="33" s="1"/>
  <c r="V223" i="33"/>
  <c r="X222" i="33"/>
  <c r="Y222" i="33" s="1"/>
  <c r="W222" i="33"/>
  <c r="AA222" i="33"/>
  <c r="W290" i="33"/>
  <c r="V291" i="33"/>
  <c r="X290" i="33"/>
  <c r="Y290" i="33" s="1"/>
  <c r="AA290" i="33"/>
  <c r="AB186" i="33"/>
  <c r="AC186" i="33"/>
  <c r="AD186" i="33" s="1"/>
  <c r="AB152" i="33"/>
  <c r="AC152" i="33"/>
  <c r="AD152" i="33" s="1"/>
  <c r="X79" i="33"/>
  <c r="Y79" i="33" s="1"/>
  <c r="W79" i="33"/>
  <c r="AA79" i="33"/>
  <c r="W181" i="33"/>
  <c r="AA181" i="33"/>
  <c r="X181" i="33"/>
  <c r="Y181" i="33" s="1"/>
  <c r="AC214" i="33"/>
  <c r="AD214" i="33" s="1"/>
  <c r="AB214" i="33"/>
  <c r="W187" i="33"/>
  <c r="X187" i="33"/>
  <c r="Y187" i="33" s="1"/>
  <c r="V188" i="33"/>
  <c r="AA187" i="33"/>
  <c r="AB114" i="33"/>
  <c r="AC114" i="33"/>
  <c r="AD114" i="33" s="1"/>
  <c r="AC78" i="33"/>
  <c r="AD78" i="33" s="1"/>
  <c r="AB78" i="33"/>
  <c r="AC249" i="33"/>
  <c r="AD249" i="33" s="1"/>
  <c r="AB249" i="33"/>
  <c r="X215" i="33"/>
  <c r="Y215" i="33" s="1"/>
  <c r="W215" i="33"/>
  <c r="AA215" i="33"/>
  <c r="AC81" i="33"/>
  <c r="AD81" i="33" s="1"/>
  <c r="AB81" i="33"/>
  <c r="AC248" i="32"/>
  <c r="AD248" i="32" s="1"/>
  <c r="AB248" i="32"/>
  <c r="AB220" i="32"/>
  <c r="AC220" i="32"/>
  <c r="AD220" i="32" s="1"/>
  <c r="AC254" i="32"/>
  <c r="AD254" i="32" s="1"/>
  <c r="AB254" i="32"/>
  <c r="X153" i="32"/>
  <c r="Y153" i="32" s="1"/>
  <c r="W153" i="32"/>
  <c r="V154" i="32"/>
  <c r="AA153" i="32"/>
  <c r="V256" i="32"/>
  <c r="X255" i="32"/>
  <c r="Y255" i="32" s="1"/>
  <c r="W255" i="32"/>
  <c r="AA255" i="32"/>
  <c r="AB187" i="32"/>
  <c r="AC187" i="32"/>
  <c r="AD187" i="32" s="1"/>
  <c r="X113" i="32"/>
  <c r="Y113" i="32" s="1"/>
  <c r="W113" i="32"/>
  <c r="AA113" i="32"/>
  <c r="X249" i="32"/>
  <c r="Y249" i="32" s="1"/>
  <c r="W249" i="32"/>
  <c r="AA249" i="32"/>
  <c r="AB180" i="32"/>
  <c r="AC180" i="32"/>
  <c r="AD180" i="32" s="1"/>
  <c r="AC115" i="32"/>
  <c r="AD115" i="32" s="1"/>
  <c r="AB115" i="32"/>
  <c r="AB281" i="32"/>
  <c r="AC281" i="32"/>
  <c r="AD281" i="32" s="1"/>
  <c r="V83" i="32"/>
  <c r="X82" i="32"/>
  <c r="Y82" i="32" s="1"/>
  <c r="W82" i="32"/>
  <c r="AA82" i="32"/>
  <c r="AB78" i="32"/>
  <c r="AC78" i="32"/>
  <c r="AD78" i="32" s="1"/>
  <c r="W288" i="32"/>
  <c r="V289" i="32"/>
  <c r="X288" i="32"/>
  <c r="Y288" i="32" s="1"/>
  <c r="AA288" i="32"/>
  <c r="V117" i="32"/>
  <c r="X116" i="32"/>
  <c r="Y116" i="32" s="1"/>
  <c r="W116" i="32"/>
  <c r="AA116" i="32"/>
  <c r="W282" i="32"/>
  <c r="V283" i="32"/>
  <c r="X282" i="32"/>
  <c r="Y282" i="32" s="1"/>
  <c r="AA282" i="32"/>
  <c r="X181" i="32"/>
  <c r="Y181" i="32" s="1"/>
  <c r="W181" i="32"/>
  <c r="AA181" i="32"/>
  <c r="V222" i="32"/>
  <c r="W221" i="32"/>
  <c r="X221" i="32"/>
  <c r="Y221" i="32" s="1"/>
  <c r="AA221" i="32"/>
  <c r="AB287" i="32"/>
  <c r="AC287" i="32"/>
  <c r="AD287" i="32" s="1"/>
  <c r="AC81" i="32"/>
  <c r="AD81" i="32" s="1"/>
  <c r="AB81" i="32"/>
  <c r="W79" i="32"/>
  <c r="X79" i="32"/>
  <c r="Y79" i="32" s="1"/>
  <c r="AA79" i="32"/>
  <c r="AC152" i="32"/>
  <c r="AD152" i="32" s="1"/>
  <c r="AB152" i="32"/>
  <c r="V189" i="32"/>
  <c r="X188" i="32"/>
  <c r="Y188" i="32" s="1"/>
  <c r="W188" i="32"/>
  <c r="AA188" i="32"/>
  <c r="AC112" i="32"/>
  <c r="AD112" i="32" s="1"/>
  <c r="AB112" i="32"/>
  <c r="AB111" i="31"/>
  <c r="AC111" i="31"/>
  <c r="AD111" i="31" s="1"/>
  <c r="AC79" i="31"/>
  <c r="AD79" i="31" s="1"/>
  <c r="AB79" i="31"/>
  <c r="W112" i="31"/>
  <c r="AA112" i="31"/>
  <c r="X112" i="31"/>
  <c r="Y112" i="31" s="1"/>
  <c r="V113" i="31"/>
  <c r="AC248" i="31"/>
  <c r="AD248" i="31" s="1"/>
  <c r="AB248" i="31"/>
  <c r="AC114" i="31"/>
  <c r="AD114" i="31" s="1"/>
  <c r="AB114" i="31"/>
  <c r="X249" i="31"/>
  <c r="Y249" i="31" s="1"/>
  <c r="W249" i="31"/>
  <c r="AA249" i="31"/>
  <c r="V189" i="31"/>
  <c r="X188" i="31"/>
  <c r="Y188" i="31" s="1"/>
  <c r="W188" i="31"/>
  <c r="AA188" i="31"/>
  <c r="V83" i="31"/>
  <c r="X82" i="31"/>
  <c r="Y82" i="31" s="1"/>
  <c r="W82" i="31"/>
  <c r="AA82" i="31"/>
  <c r="W146" i="31"/>
  <c r="V147" i="31"/>
  <c r="X146" i="31"/>
  <c r="Y146" i="31" s="1"/>
  <c r="AA146" i="31"/>
  <c r="AC220" i="31"/>
  <c r="AD220" i="31" s="1"/>
  <c r="AB220" i="31"/>
  <c r="AC288" i="31"/>
  <c r="AD288" i="31" s="1"/>
  <c r="AB288" i="31"/>
  <c r="AC254" i="31"/>
  <c r="AD254" i="31" s="1"/>
  <c r="AB254" i="31"/>
  <c r="AB151" i="31"/>
  <c r="AC151" i="31"/>
  <c r="AD151" i="31" s="1"/>
  <c r="AB98" i="31"/>
  <c r="F79" i="31" s="1"/>
  <c r="V256" i="31"/>
  <c r="X255" i="31"/>
  <c r="Y255" i="31" s="1"/>
  <c r="W255" i="31"/>
  <c r="AA255" i="31"/>
  <c r="AC282" i="31"/>
  <c r="AD282" i="31" s="1"/>
  <c r="AB282" i="31"/>
  <c r="X215" i="31"/>
  <c r="Y215" i="31" s="1"/>
  <c r="W215" i="31"/>
  <c r="AA215" i="31"/>
  <c r="V290" i="31"/>
  <c r="X289" i="31"/>
  <c r="Y289" i="31" s="1"/>
  <c r="W289" i="31"/>
  <c r="AA289" i="31"/>
  <c r="AC214" i="31"/>
  <c r="AD214" i="31" s="1"/>
  <c r="AB214" i="31"/>
  <c r="V222" i="31"/>
  <c r="X221" i="31"/>
  <c r="Y221" i="31" s="1"/>
  <c r="W221" i="31"/>
  <c r="AA221" i="31"/>
  <c r="W152" i="31"/>
  <c r="V153" i="31"/>
  <c r="X152" i="31"/>
  <c r="Y152" i="31" s="1"/>
  <c r="AA152" i="31"/>
  <c r="X283" i="31"/>
  <c r="Y283" i="31" s="1"/>
  <c r="W283" i="31"/>
  <c r="AA283" i="31"/>
  <c r="X115" i="31"/>
  <c r="Y115" i="31" s="1"/>
  <c r="W115" i="31"/>
  <c r="V116" i="31"/>
  <c r="AA115" i="31"/>
  <c r="AC187" i="31"/>
  <c r="AD187" i="31" s="1"/>
  <c r="AB187" i="31"/>
  <c r="AC81" i="31"/>
  <c r="AD81" i="31" s="1"/>
  <c r="AB81" i="31"/>
  <c r="AB145" i="31"/>
  <c r="AC145" i="31"/>
  <c r="AD145" i="31" s="1"/>
  <c r="V113" i="30"/>
  <c r="W112" i="30"/>
  <c r="X112" i="30"/>
  <c r="Y112" i="30" s="1"/>
  <c r="AA112" i="30"/>
  <c r="AB283" i="30"/>
  <c r="AC283" i="30"/>
  <c r="AD283" i="30" s="1"/>
  <c r="AC187" i="30"/>
  <c r="AD187" i="30" s="1"/>
  <c r="AB187" i="30"/>
  <c r="X215" i="30"/>
  <c r="Y215" i="30" s="1"/>
  <c r="W215" i="30"/>
  <c r="AA215" i="30"/>
  <c r="AC248" i="30"/>
  <c r="AD248" i="30" s="1"/>
  <c r="AB248" i="30"/>
  <c r="W115" i="30"/>
  <c r="AA115" i="30"/>
  <c r="X115" i="30"/>
  <c r="Y115" i="30" s="1"/>
  <c r="V116" i="30"/>
  <c r="X146" i="30"/>
  <c r="Y146" i="30" s="1"/>
  <c r="W146" i="30"/>
  <c r="V147" i="30"/>
  <c r="AA146" i="30"/>
  <c r="AC254" i="30"/>
  <c r="AD254" i="30" s="1"/>
  <c r="AB254" i="30"/>
  <c r="X249" i="30"/>
  <c r="Y249" i="30" s="1"/>
  <c r="W249" i="30"/>
  <c r="AA249" i="30"/>
  <c r="AC77" i="30"/>
  <c r="AD77" i="30" s="1"/>
  <c r="AB77" i="30"/>
  <c r="AC145" i="30"/>
  <c r="AD145" i="30" s="1"/>
  <c r="AB145" i="30"/>
  <c r="V256" i="30"/>
  <c r="X255" i="30"/>
  <c r="Y255" i="30" s="1"/>
  <c r="W255" i="30"/>
  <c r="AA255" i="30"/>
  <c r="X188" i="30"/>
  <c r="Y188" i="30" s="1"/>
  <c r="W188" i="30"/>
  <c r="V189" i="30"/>
  <c r="AA188" i="30"/>
  <c r="V79" i="30"/>
  <c r="X78" i="30"/>
  <c r="Y78" i="30" s="1"/>
  <c r="W78" i="30"/>
  <c r="AA78" i="30"/>
  <c r="AB289" i="30"/>
  <c r="AC289" i="30"/>
  <c r="AD289" i="30" s="1"/>
  <c r="AC220" i="30"/>
  <c r="AD220" i="30" s="1"/>
  <c r="AB220" i="30"/>
  <c r="AC214" i="30"/>
  <c r="AD214" i="30" s="1"/>
  <c r="AB214" i="30"/>
  <c r="AB152" i="30"/>
  <c r="AC152" i="30"/>
  <c r="AD152" i="30" s="1"/>
  <c r="V83" i="30"/>
  <c r="X82" i="30"/>
  <c r="Y82" i="30" s="1"/>
  <c r="W82" i="30"/>
  <c r="AA82" i="30"/>
  <c r="V222" i="30"/>
  <c r="X221" i="30"/>
  <c r="Y221" i="30" s="1"/>
  <c r="W221" i="30"/>
  <c r="AA221" i="30"/>
  <c r="W153" i="30"/>
  <c r="V154" i="30"/>
  <c r="X153" i="30"/>
  <c r="Y153" i="30" s="1"/>
  <c r="AA153" i="30"/>
  <c r="AC81" i="30"/>
  <c r="AD81" i="30" s="1"/>
  <c r="AB81" i="30"/>
  <c r="AC111" i="30"/>
  <c r="AD111" i="30" s="1"/>
  <c r="AB111" i="30"/>
  <c r="AB114" i="30"/>
  <c r="AC114" i="30"/>
  <c r="AD114" i="30" s="1"/>
  <c r="W290" i="30"/>
  <c r="V291" i="30"/>
  <c r="X290" i="30"/>
  <c r="Y290" i="30" s="1"/>
  <c r="AA290" i="30"/>
  <c r="AC186" i="29"/>
  <c r="AD186" i="29" s="1"/>
  <c r="AB186" i="29"/>
  <c r="W290" i="29"/>
  <c r="V291" i="29"/>
  <c r="X290" i="29"/>
  <c r="Y290" i="29" s="1"/>
  <c r="AA290" i="29"/>
  <c r="AC145" i="29"/>
  <c r="AD145" i="29" s="1"/>
  <c r="AB145" i="29"/>
  <c r="W115" i="29"/>
  <c r="X115" i="29"/>
  <c r="Y115" i="29" s="1"/>
  <c r="V116" i="29"/>
  <c r="AA115" i="29"/>
  <c r="X187" i="29"/>
  <c r="Y187" i="29" s="1"/>
  <c r="V188" i="29"/>
  <c r="W187" i="29"/>
  <c r="AA187" i="29"/>
  <c r="AC79" i="29"/>
  <c r="AD79" i="29" s="1"/>
  <c r="AB79" i="29"/>
  <c r="AC151" i="29"/>
  <c r="AD151" i="29" s="1"/>
  <c r="AB151" i="29"/>
  <c r="V147" i="29"/>
  <c r="X146" i="29"/>
  <c r="Y146" i="29" s="1"/>
  <c r="W146" i="29"/>
  <c r="AA146" i="29"/>
  <c r="AB114" i="29"/>
  <c r="AC114" i="29"/>
  <c r="AD114" i="29" s="1"/>
  <c r="V153" i="29"/>
  <c r="X152" i="29"/>
  <c r="Y152" i="29" s="1"/>
  <c r="W152" i="29"/>
  <c r="AA152" i="29"/>
  <c r="AB283" i="29"/>
  <c r="AB302" i="29" s="1"/>
  <c r="AC283" i="29"/>
  <c r="AD283" i="29" s="1"/>
  <c r="AB112" i="29"/>
  <c r="AC112" i="29"/>
  <c r="AD112" i="29" s="1"/>
  <c r="AB98" i="29"/>
  <c r="F79" i="29" s="1"/>
  <c r="AC255" i="29"/>
  <c r="AD255" i="29" s="1"/>
  <c r="AB255" i="29"/>
  <c r="AB215" i="29"/>
  <c r="AC215" i="29"/>
  <c r="AD215" i="29" s="1"/>
  <c r="AC221" i="29"/>
  <c r="AD221" i="29" s="1"/>
  <c r="AB221" i="29"/>
  <c r="AC82" i="29"/>
  <c r="AD82" i="29" s="1"/>
  <c r="AB82" i="29"/>
  <c r="AB289" i="29"/>
  <c r="AC289" i="29"/>
  <c r="AD289" i="29" s="1"/>
  <c r="AC249" i="29"/>
  <c r="AD249" i="29" s="1"/>
  <c r="AB249" i="29"/>
  <c r="AC181" i="29"/>
  <c r="AD181" i="29" s="1"/>
  <c r="AB181" i="29"/>
  <c r="V84" i="29"/>
  <c r="X83" i="29"/>
  <c r="Y83" i="29" s="1"/>
  <c r="W83" i="29"/>
  <c r="AA83" i="29"/>
  <c r="W113" i="29"/>
  <c r="X113" i="29"/>
  <c r="Y113" i="29" s="1"/>
  <c r="AA113" i="29"/>
  <c r="X256" i="29"/>
  <c r="Y256" i="29" s="1"/>
  <c r="W256" i="29"/>
  <c r="V257" i="29"/>
  <c r="AA256" i="29"/>
  <c r="V223" i="29"/>
  <c r="X222" i="29"/>
  <c r="Y222" i="29" s="1"/>
  <c r="W222" i="29"/>
  <c r="AA222" i="29"/>
  <c r="W152" i="28"/>
  <c r="X152" i="28"/>
  <c r="Y152" i="28" s="1"/>
  <c r="V153" i="28"/>
  <c r="AA152" i="28"/>
  <c r="W288" i="28"/>
  <c r="V289" i="28"/>
  <c r="X288" i="28"/>
  <c r="Y288" i="28" s="1"/>
  <c r="AA288" i="28"/>
  <c r="AA82" i="28"/>
  <c r="V83" i="28"/>
  <c r="X82" i="28"/>
  <c r="Y82" i="28" s="1"/>
  <c r="W82" i="28"/>
  <c r="AC255" i="28"/>
  <c r="AD255" i="28" s="1"/>
  <c r="AB255" i="28"/>
  <c r="AB145" i="28"/>
  <c r="AC145" i="28"/>
  <c r="AD145" i="28" s="1"/>
  <c r="AB77" i="28"/>
  <c r="AC77" i="28"/>
  <c r="AD77" i="28" s="1"/>
  <c r="X220" i="28"/>
  <c r="Y220" i="28" s="1"/>
  <c r="W220" i="28"/>
  <c r="V221" i="28"/>
  <c r="AA220" i="28"/>
  <c r="W115" i="28"/>
  <c r="V116" i="28"/>
  <c r="X115" i="28"/>
  <c r="Y115" i="28" s="1"/>
  <c r="AA115" i="28"/>
  <c r="W146" i="28"/>
  <c r="V147" i="28"/>
  <c r="AA146" i="28"/>
  <c r="X146" i="28"/>
  <c r="Y146" i="28" s="1"/>
  <c r="AC213" i="28"/>
  <c r="AD213" i="28" s="1"/>
  <c r="AB213" i="28"/>
  <c r="AB179" i="28"/>
  <c r="AC179" i="28"/>
  <c r="AD179" i="28" s="1"/>
  <c r="AB114" i="28"/>
  <c r="AC114" i="28"/>
  <c r="AD114" i="28" s="1"/>
  <c r="AC249" i="28"/>
  <c r="AD249" i="28" s="1"/>
  <c r="AB249" i="28"/>
  <c r="AB268" i="28" s="1"/>
  <c r="AB185" i="28"/>
  <c r="AC185" i="28"/>
  <c r="AD185" i="28" s="1"/>
  <c r="AC111" i="28"/>
  <c r="AD111" i="28" s="1"/>
  <c r="AB111" i="28"/>
  <c r="X256" i="28"/>
  <c r="Y256" i="28" s="1"/>
  <c r="W256" i="28"/>
  <c r="V257" i="28"/>
  <c r="AA256" i="28"/>
  <c r="W78" i="28"/>
  <c r="X78" i="28"/>
  <c r="Y78" i="28" s="1"/>
  <c r="V79" i="28"/>
  <c r="AA78" i="28"/>
  <c r="V187" i="28"/>
  <c r="W186" i="28"/>
  <c r="X186" i="28"/>
  <c r="Y186" i="28" s="1"/>
  <c r="AA186" i="28"/>
  <c r="AC219" i="28"/>
  <c r="AD219" i="28" s="1"/>
  <c r="AB219" i="28"/>
  <c r="X112" i="28"/>
  <c r="Y112" i="28" s="1"/>
  <c r="W112" i="28"/>
  <c r="V113" i="28"/>
  <c r="AA112" i="28"/>
  <c r="V181" i="28"/>
  <c r="W180" i="28"/>
  <c r="X180" i="28"/>
  <c r="Y180" i="28" s="1"/>
  <c r="AA180" i="28"/>
  <c r="AB287" i="28"/>
  <c r="AC287" i="28"/>
  <c r="AD287" i="28" s="1"/>
  <c r="AC81" i="28"/>
  <c r="AD81" i="28" s="1"/>
  <c r="AB81" i="28"/>
  <c r="X214" i="28"/>
  <c r="Y214" i="28" s="1"/>
  <c r="W214" i="28"/>
  <c r="V215" i="28"/>
  <c r="AA214" i="28"/>
  <c r="AB302" i="28"/>
  <c r="AB283" i="28"/>
  <c r="AC283" i="28"/>
  <c r="AD283" i="28" s="1"/>
  <c r="AB151" i="28"/>
  <c r="AC151" i="28"/>
  <c r="AD151" i="28" s="1"/>
  <c r="X181" i="27"/>
  <c r="Y181" i="27" s="1"/>
  <c r="W181" i="27"/>
  <c r="AA181" i="27"/>
  <c r="X283" i="27"/>
  <c r="Y283" i="27" s="1"/>
  <c r="W283" i="27"/>
  <c r="AA283" i="27"/>
  <c r="AB151" i="27"/>
  <c r="AC151" i="27"/>
  <c r="AD151" i="27" s="1"/>
  <c r="AC253" i="27"/>
  <c r="AD253" i="27" s="1"/>
  <c r="AB253" i="27"/>
  <c r="AB114" i="27"/>
  <c r="AC114" i="27"/>
  <c r="AD114" i="27" s="1"/>
  <c r="AB132" i="27"/>
  <c r="X254" i="27"/>
  <c r="Y254" i="27" s="1"/>
  <c r="V255" i="27"/>
  <c r="W254" i="27"/>
  <c r="AA254" i="27"/>
  <c r="W146" i="27"/>
  <c r="V147" i="27"/>
  <c r="X146" i="27"/>
  <c r="Y146" i="27" s="1"/>
  <c r="AA146" i="27"/>
  <c r="V116" i="27"/>
  <c r="W115" i="27"/>
  <c r="X115" i="27"/>
  <c r="Y115" i="27" s="1"/>
  <c r="AA115" i="27"/>
  <c r="AC214" i="27"/>
  <c r="AD214" i="27" s="1"/>
  <c r="AB214" i="27"/>
  <c r="AC186" i="27"/>
  <c r="AD186" i="27" s="1"/>
  <c r="AB186" i="27"/>
  <c r="AC80" i="27"/>
  <c r="AD80" i="27" s="1"/>
  <c r="AB80" i="27"/>
  <c r="AC77" i="27"/>
  <c r="AD77" i="27" s="1"/>
  <c r="AB77" i="27"/>
  <c r="W152" i="27"/>
  <c r="V153" i="27"/>
  <c r="X152" i="27"/>
  <c r="Y152" i="27" s="1"/>
  <c r="AA152" i="27"/>
  <c r="AC247" i="27"/>
  <c r="AD247" i="27" s="1"/>
  <c r="AB247" i="27"/>
  <c r="V188" i="27"/>
  <c r="W187" i="27"/>
  <c r="X187" i="27"/>
  <c r="Y187" i="27" s="1"/>
  <c r="AA187" i="27"/>
  <c r="V79" i="27"/>
  <c r="X78" i="27"/>
  <c r="Y78" i="27" s="1"/>
  <c r="W78" i="27"/>
  <c r="AA78" i="27"/>
  <c r="AC288" i="27"/>
  <c r="AD288" i="27" s="1"/>
  <c r="AB288" i="27"/>
  <c r="AC220" i="27"/>
  <c r="AD220" i="27" s="1"/>
  <c r="AB220" i="27"/>
  <c r="AC113" i="27"/>
  <c r="AD113" i="27" s="1"/>
  <c r="AB113" i="27"/>
  <c r="AB145" i="27"/>
  <c r="AC145" i="27"/>
  <c r="AD145" i="27" s="1"/>
  <c r="X248" i="27"/>
  <c r="Y248" i="27" s="1"/>
  <c r="V249" i="27"/>
  <c r="W248" i="27"/>
  <c r="AA248" i="27"/>
  <c r="X215" i="27"/>
  <c r="Y215" i="27" s="1"/>
  <c r="W215" i="27"/>
  <c r="AA215" i="27"/>
  <c r="V290" i="27"/>
  <c r="X289" i="27"/>
  <c r="Y289" i="27" s="1"/>
  <c r="W289" i="27"/>
  <c r="AA289" i="27"/>
  <c r="AC282" i="27"/>
  <c r="AD282" i="27" s="1"/>
  <c r="AB282" i="27"/>
  <c r="AC180" i="27"/>
  <c r="AD180" i="27" s="1"/>
  <c r="AB180" i="27"/>
  <c r="X81" i="27"/>
  <c r="Y81" i="27" s="1"/>
  <c r="W81" i="27"/>
  <c r="AA81" i="27"/>
  <c r="V82" i="27"/>
  <c r="V222" i="27"/>
  <c r="X221" i="27"/>
  <c r="Y221" i="27" s="1"/>
  <c r="W221" i="27"/>
  <c r="AA221" i="27"/>
  <c r="AC115" i="37" l="1"/>
  <c r="AD115" i="37" s="1"/>
  <c r="AB115" i="37"/>
  <c r="AB79" i="37"/>
  <c r="AC79" i="37"/>
  <c r="AD79" i="37" s="1"/>
  <c r="AB215" i="37"/>
  <c r="AC215" i="37"/>
  <c r="AD215" i="37" s="1"/>
  <c r="AC249" i="37"/>
  <c r="AD249" i="37" s="1"/>
  <c r="AB249" i="37"/>
  <c r="V292" i="37"/>
  <c r="X291" i="37"/>
  <c r="Y291" i="37" s="1"/>
  <c r="W291" i="37"/>
  <c r="AA291" i="37"/>
  <c r="X256" i="37"/>
  <c r="Y256" i="37" s="1"/>
  <c r="W256" i="37"/>
  <c r="V257" i="37"/>
  <c r="AA256" i="37"/>
  <c r="X188" i="37"/>
  <c r="Y188" i="37" s="1"/>
  <c r="W188" i="37"/>
  <c r="V189" i="37"/>
  <c r="AA188" i="37"/>
  <c r="AC82" i="37"/>
  <c r="AD82" i="37" s="1"/>
  <c r="AB82" i="37"/>
  <c r="AC112" i="37"/>
  <c r="AD112" i="37" s="1"/>
  <c r="AB112" i="37"/>
  <c r="AC147" i="37"/>
  <c r="AD147" i="37" s="1"/>
  <c r="AB147" i="37"/>
  <c r="AB166" i="37" s="1"/>
  <c r="V84" i="37"/>
  <c r="X83" i="37"/>
  <c r="Y83" i="37" s="1"/>
  <c r="W83" i="37"/>
  <c r="AA83" i="37"/>
  <c r="W222" i="37"/>
  <c r="X222" i="37"/>
  <c r="Y222" i="37" s="1"/>
  <c r="V223" i="37"/>
  <c r="AA222" i="37"/>
  <c r="AB221" i="37"/>
  <c r="AC221" i="37"/>
  <c r="AD221" i="37" s="1"/>
  <c r="AC255" i="37"/>
  <c r="AD255" i="37" s="1"/>
  <c r="AB255" i="37"/>
  <c r="X116" i="37"/>
  <c r="Y116" i="37" s="1"/>
  <c r="V117" i="37"/>
  <c r="W116" i="37"/>
  <c r="AA116" i="37"/>
  <c r="X113" i="37"/>
  <c r="Y113" i="37" s="1"/>
  <c r="W113" i="37"/>
  <c r="AA113" i="37"/>
  <c r="AC290" i="37"/>
  <c r="AD290" i="37" s="1"/>
  <c r="AB290" i="37"/>
  <c r="AC187" i="37"/>
  <c r="AD187" i="37" s="1"/>
  <c r="AB187" i="37"/>
  <c r="AB200" i="37"/>
  <c r="AC153" i="37"/>
  <c r="AD153" i="37" s="1"/>
  <c r="AB153" i="37"/>
  <c r="V155" i="37"/>
  <c r="X154" i="37"/>
  <c r="Y154" i="37" s="1"/>
  <c r="W154" i="37"/>
  <c r="AA154" i="37"/>
  <c r="AC115" i="36"/>
  <c r="AD115" i="36" s="1"/>
  <c r="AB115" i="36"/>
  <c r="AB82" i="36"/>
  <c r="AC82" i="36"/>
  <c r="AD82" i="36" s="1"/>
  <c r="AB223" i="36"/>
  <c r="AC223" i="36"/>
  <c r="AD223" i="36" s="1"/>
  <c r="AB188" i="36"/>
  <c r="AC188" i="36"/>
  <c r="AD188" i="36" s="1"/>
  <c r="AB302" i="36"/>
  <c r="V117" i="36"/>
  <c r="X116" i="36"/>
  <c r="Y116" i="36" s="1"/>
  <c r="W116" i="36"/>
  <c r="AA116" i="36"/>
  <c r="X83" i="36"/>
  <c r="Y83" i="36" s="1"/>
  <c r="W83" i="36"/>
  <c r="V84" i="36"/>
  <c r="AA83" i="36"/>
  <c r="V225" i="36"/>
  <c r="X224" i="36"/>
  <c r="Y224" i="36" s="1"/>
  <c r="W224" i="36"/>
  <c r="AA224" i="36"/>
  <c r="AC248" i="36"/>
  <c r="AD248" i="36" s="1"/>
  <c r="AB248" i="36"/>
  <c r="AC255" i="36"/>
  <c r="AD255" i="36" s="1"/>
  <c r="AB255" i="36"/>
  <c r="W189" i="36"/>
  <c r="X189" i="36"/>
  <c r="Y189" i="36" s="1"/>
  <c r="V190" i="36"/>
  <c r="AA189" i="36"/>
  <c r="AC181" i="36"/>
  <c r="AD181" i="36" s="1"/>
  <c r="AB181" i="36"/>
  <c r="AB200" i="36" s="1"/>
  <c r="X249" i="36"/>
  <c r="Y249" i="36" s="1"/>
  <c r="W249" i="36"/>
  <c r="AA249" i="36"/>
  <c r="AC79" i="36"/>
  <c r="AD79" i="36" s="1"/>
  <c r="AB79" i="36"/>
  <c r="X256" i="36"/>
  <c r="Y256" i="36" s="1"/>
  <c r="W256" i="36"/>
  <c r="V257" i="36"/>
  <c r="AA256" i="36"/>
  <c r="AC290" i="36"/>
  <c r="AD290" i="36" s="1"/>
  <c r="AB290" i="36"/>
  <c r="AC113" i="36"/>
  <c r="AD113" i="36" s="1"/>
  <c r="AB113" i="36"/>
  <c r="V292" i="36"/>
  <c r="X291" i="36"/>
  <c r="Y291" i="36" s="1"/>
  <c r="W291" i="36"/>
  <c r="AA291" i="36"/>
  <c r="AC288" i="35"/>
  <c r="AD288" i="35" s="1"/>
  <c r="AB288" i="35"/>
  <c r="W256" i="35"/>
  <c r="X256" i="35"/>
  <c r="Y256" i="35" s="1"/>
  <c r="V257" i="35"/>
  <c r="AA256" i="35"/>
  <c r="W83" i="35"/>
  <c r="V84" i="35"/>
  <c r="X83" i="35"/>
  <c r="Y83" i="35" s="1"/>
  <c r="AA83" i="35"/>
  <c r="W215" i="35"/>
  <c r="X215" i="35"/>
  <c r="Y215" i="35" s="1"/>
  <c r="AA215" i="35"/>
  <c r="AC186" i="35"/>
  <c r="AD186" i="35" s="1"/>
  <c r="AB186" i="35"/>
  <c r="X289" i="35"/>
  <c r="Y289" i="35" s="1"/>
  <c r="W289" i="35"/>
  <c r="V290" i="35"/>
  <c r="AA289" i="35"/>
  <c r="AB249" i="35"/>
  <c r="AB268" i="35" s="1"/>
  <c r="AC249" i="35"/>
  <c r="AD249" i="35" s="1"/>
  <c r="AC153" i="35"/>
  <c r="AD153" i="35" s="1"/>
  <c r="AB153" i="35"/>
  <c r="AC115" i="35"/>
  <c r="AD115" i="35" s="1"/>
  <c r="AB115" i="35"/>
  <c r="W221" i="35"/>
  <c r="X221" i="35"/>
  <c r="Y221" i="35" s="1"/>
  <c r="AA221" i="35"/>
  <c r="V222" i="35"/>
  <c r="AB255" i="35"/>
  <c r="AC255" i="35"/>
  <c r="AD255" i="35" s="1"/>
  <c r="AB82" i="35"/>
  <c r="AC82" i="35"/>
  <c r="AD82" i="35" s="1"/>
  <c r="AC147" i="35"/>
  <c r="AD147" i="35" s="1"/>
  <c r="AB147" i="35"/>
  <c r="X187" i="35"/>
  <c r="Y187" i="35" s="1"/>
  <c r="W187" i="35"/>
  <c r="V188" i="35"/>
  <c r="AA187" i="35"/>
  <c r="AB132" i="35"/>
  <c r="X154" i="35"/>
  <c r="Y154" i="35" s="1"/>
  <c r="W154" i="35"/>
  <c r="V155" i="35"/>
  <c r="AA154" i="35"/>
  <c r="X116" i="35"/>
  <c r="Y116" i="35" s="1"/>
  <c r="W116" i="35"/>
  <c r="V117" i="35"/>
  <c r="AA116" i="35"/>
  <c r="AB220" i="35"/>
  <c r="AC220" i="35"/>
  <c r="AD220" i="35" s="1"/>
  <c r="AC79" i="35"/>
  <c r="AD79" i="35" s="1"/>
  <c r="AB79" i="35"/>
  <c r="AB214" i="35"/>
  <c r="AC214" i="35"/>
  <c r="AD214" i="35" s="1"/>
  <c r="AB166" i="35"/>
  <c r="X153" i="34"/>
  <c r="Y153" i="34" s="1"/>
  <c r="W153" i="34"/>
  <c r="V154" i="34"/>
  <c r="AA153" i="34"/>
  <c r="AC146" i="34"/>
  <c r="AD146" i="34" s="1"/>
  <c r="AB146" i="34"/>
  <c r="V117" i="34"/>
  <c r="X116" i="34"/>
  <c r="Y116" i="34" s="1"/>
  <c r="W116" i="34"/>
  <c r="AA116" i="34"/>
  <c r="AB289" i="34"/>
  <c r="AC289" i="34"/>
  <c r="AD289" i="34" s="1"/>
  <c r="AB222" i="34"/>
  <c r="AC222" i="34"/>
  <c r="AD222" i="34" s="1"/>
  <c r="AC82" i="34"/>
  <c r="AD82" i="34" s="1"/>
  <c r="AB82" i="34"/>
  <c r="AC186" i="34"/>
  <c r="AD186" i="34" s="1"/>
  <c r="AB186" i="34"/>
  <c r="X83" i="34"/>
  <c r="Y83" i="34" s="1"/>
  <c r="V84" i="34"/>
  <c r="AA83" i="34"/>
  <c r="W83" i="34"/>
  <c r="X147" i="34"/>
  <c r="Y147" i="34" s="1"/>
  <c r="W147" i="34"/>
  <c r="AA147" i="34"/>
  <c r="AC181" i="34"/>
  <c r="AD181" i="34" s="1"/>
  <c r="AB181" i="34"/>
  <c r="AB200" i="34" s="1"/>
  <c r="W290" i="34"/>
  <c r="X290" i="34"/>
  <c r="Y290" i="34" s="1"/>
  <c r="V291" i="34"/>
  <c r="AA290" i="34"/>
  <c r="AB234" i="34"/>
  <c r="W223" i="34"/>
  <c r="X223" i="34"/>
  <c r="Y223" i="34" s="1"/>
  <c r="V224" i="34"/>
  <c r="AA223" i="34"/>
  <c r="AB268" i="34"/>
  <c r="AC152" i="34"/>
  <c r="AD152" i="34" s="1"/>
  <c r="AB152" i="34"/>
  <c r="AC256" i="34"/>
  <c r="AD256" i="34" s="1"/>
  <c r="AB256" i="34"/>
  <c r="AB283" i="34"/>
  <c r="AB302" i="34" s="1"/>
  <c r="AC283" i="34"/>
  <c r="AD283" i="34" s="1"/>
  <c r="X187" i="34"/>
  <c r="Y187" i="34" s="1"/>
  <c r="W187" i="34"/>
  <c r="V188" i="34"/>
  <c r="AA187" i="34"/>
  <c r="V258" i="34"/>
  <c r="W257" i="34"/>
  <c r="X257" i="34"/>
  <c r="Y257" i="34" s="1"/>
  <c r="AA257" i="34"/>
  <c r="AC78" i="34"/>
  <c r="AD78" i="34" s="1"/>
  <c r="AB78" i="34"/>
  <c r="X79" i="34"/>
  <c r="Y79" i="34" s="1"/>
  <c r="W79" i="34"/>
  <c r="AA79" i="34"/>
  <c r="AB115" i="34"/>
  <c r="AC115" i="34"/>
  <c r="AD115" i="34" s="1"/>
  <c r="AC222" i="33"/>
  <c r="AD222" i="33" s="1"/>
  <c r="AB222" i="33"/>
  <c r="AC153" i="33"/>
  <c r="AD153" i="33" s="1"/>
  <c r="AB153" i="33"/>
  <c r="V84" i="33"/>
  <c r="X83" i="33"/>
  <c r="Y83" i="33" s="1"/>
  <c r="W83" i="33"/>
  <c r="AA83" i="33"/>
  <c r="AC215" i="33"/>
  <c r="AD215" i="33" s="1"/>
  <c r="AB215" i="33"/>
  <c r="AC181" i="33"/>
  <c r="AD181" i="33" s="1"/>
  <c r="AB181" i="33"/>
  <c r="AB200" i="33" s="1"/>
  <c r="W223" i="33"/>
  <c r="X223" i="33"/>
  <c r="Y223" i="33" s="1"/>
  <c r="V224" i="33"/>
  <c r="AA223" i="33"/>
  <c r="AB268" i="33"/>
  <c r="AB234" i="33"/>
  <c r="AC187" i="33"/>
  <c r="AD187" i="33" s="1"/>
  <c r="AB187" i="33"/>
  <c r="AC290" i="33"/>
  <c r="AD290" i="33" s="1"/>
  <c r="AB290" i="33"/>
  <c r="W147" i="33"/>
  <c r="X147" i="33"/>
  <c r="Y147" i="33" s="1"/>
  <c r="AA147" i="33"/>
  <c r="V155" i="33"/>
  <c r="X154" i="33"/>
  <c r="Y154" i="33" s="1"/>
  <c r="W154" i="33"/>
  <c r="AA154" i="33"/>
  <c r="AC82" i="33"/>
  <c r="AD82" i="33" s="1"/>
  <c r="AB82" i="33"/>
  <c r="AB146" i="33"/>
  <c r="AC146" i="33"/>
  <c r="AD146" i="33" s="1"/>
  <c r="X188" i="33"/>
  <c r="Y188" i="33" s="1"/>
  <c r="W188" i="33"/>
  <c r="V189" i="33"/>
  <c r="AA188" i="33"/>
  <c r="AC79" i="33"/>
  <c r="AD79" i="33" s="1"/>
  <c r="AB79" i="33"/>
  <c r="AB98" i="33" s="1"/>
  <c r="F79" i="33" s="1"/>
  <c r="V292" i="33"/>
  <c r="X291" i="33"/>
  <c r="Y291" i="33" s="1"/>
  <c r="W291" i="33"/>
  <c r="AA291" i="33"/>
  <c r="AB256" i="33"/>
  <c r="AC256" i="33"/>
  <c r="AD256" i="33" s="1"/>
  <c r="AB115" i="33"/>
  <c r="AC115" i="33"/>
  <c r="AD115" i="33" s="1"/>
  <c r="V258" i="33"/>
  <c r="X257" i="33"/>
  <c r="Y257" i="33" s="1"/>
  <c r="W257" i="33"/>
  <c r="AA257" i="33"/>
  <c r="V117" i="33"/>
  <c r="X116" i="33"/>
  <c r="Y116" i="33" s="1"/>
  <c r="W116" i="33"/>
  <c r="AA116" i="33"/>
  <c r="AB200" i="32"/>
  <c r="AC188" i="32"/>
  <c r="AD188" i="32" s="1"/>
  <c r="AB188" i="32"/>
  <c r="AC282" i="32"/>
  <c r="AD282" i="32" s="1"/>
  <c r="AB282" i="32"/>
  <c r="W117" i="32"/>
  <c r="AA117" i="32"/>
  <c r="X117" i="32"/>
  <c r="Y117" i="32" s="1"/>
  <c r="V118" i="32"/>
  <c r="AB255" i="32"/>
  <c r="AC255" i="32"/>
  <c r="AD255" i="32" s="1"/>
  <c r="AC221" i="32"/>
  <c r="AD221" i="32" s="1"/>
  <c r="AB221" i="32"/>
  <c r="AC288" i="32"/>
  <c r="AD288" i="32" s="1"/>
  <c r="AB288" i="32"/>
  <c r="X154" i="32"/>
  <c r="Y154" i="32" s="1"/>
  <c r="W154" i="32"/>
  <c r="V155" i="32"/>
  <c r="AA154" i="32"/>
  <c r="AA189" i="32"/>
  <c r="X189" i="32"/>
  <c r="Y189" i="32" s="1"/>
  <c r="W189" i="32"/>
  <c r="V190" i="32"/>
  <c r="X283" i="32"/>
  <c r="Y283" i="32" s="1"/>
  <c r="AA283" i="32"/>
  <c r="W283" i="32"/>
  <c r="AB82" i="32"/>
  <c r="AC82" i="32"/>
  <c r="AD82" i="32" s="1"/>
  <c r="AC113" i="32"/>
  <c r="AD113" i="32" s="1"/>
  <c r="AB113" i="32"/>
  <c r="AB132" i="32" s="1"/>
  <c r="W256" i="32"/>
  <c r="V257" i="32"/>
  <c r="X256" i="32"/>
  <c r="Y256" i="32" s="1"/>
  <c r="AA256" i="32"/>
  <c r="V290" i="32"/>
  <c r="X289" i="32"/>
  <c r="Y289" i="32" s="1"/>
  <c r="W289" i="32"/>
  <c r="AA289" i="32"/>
  <c r="AB249" i="32"/>
  <c r="AB268" i="32" s="1"/>
  <c r="AC249" i="32"/>
  <c r="AD249" i="32" s="1"/>
  <c r="V223" i="32"/>
  <c r="X222" i="32"/>
  <c r="Y222" i="32" s="1"/>
  <c r="W222" i="32"/>
  <c r="AA222" i="32"/>
  <c r="AC79" i="32"/>
  <c r="AD79" i="32" s="1"/>
  <c r="AB79" i="32"/>
  <c r="AB98" i="32" s="1"/>
  <c r="F79" i="32" s="1"/>
  <c r="AB181" i="32"/>
  <c r="AC181" i="32"/>
  <c r="AD181" i="32" s="1"/>
  <c r="AB116" i="32"/>
  <c r="AC116" i="32"/>
  <c r="AD116" i="32" s="1"/>
  <c r="W83" i="32"/>
  <c r="V84" i="32"/>
  <c r="X83" i="32"/>
  <c r="Y83" i="32" s="1"/>
  <c r="AA83" i="32"/>
  <c r="AC153" i="32"/>
  <c r="AD153" i="32" s="1"/>
  <c r="AB153" i="32"/>
  <c r="AB115" i="31"/>
  <c r="AC115" i="31"/>
  <c r="AD115" i="31" s="1"/>
  <c r="W116" i="31"/>
  <c r="X116" i="31"/>
  <c r="Y116" i="31" s="1"/>
  <c r="V117" i="31"/>
  <c r="AA116" i="31"/>
  <c r="V154" i="31"/>
  <c r="X153" i="31"/>
  <c r="Y153" i="31" s="1"/>
  <c r="W153" i="31"/>
  <c r="AA153" i="31"/>
  <c r="AC146" i="31"/>
  <c r="AD146" i="31" s="1"/>
  <c r="AB146" i="31"/>
  <c r="AC188" i="31"/>
  <c r="AD188" i="31" s="1"/>
  <c r="AB188" i="31"/>
  <c r="AB289" i="31"/>
  <c r="AC289" i="31"/>
  <c r="AD289" i="31" s="1"/>
  <c r="AC221" i="31"/>
  <c r="AD221" i="31" s="1"/>
  <c r="AB221" i="31"/>
  <c r="AC255" i="31"/>
  <c r="AD255" i="31" s="1"/>
  <c r="AB255" i="31"/>
  <c r="X147" i="31"/>
  <c r="Y147" i="31" s="1"/>
  <c r="W147" i="31"/>
  <c r="AA147" i="31"/>
  <c r="V190" i="31"/>
  <c r="X189" i="31"/>
  <c r="Y189" i="31" s="1"/>
  <c r="W189" i="31"/>
  <c r="AA189" i="31"/>
  <c r="W290" i="31"/>
  <c r="V291" i="31"/>
  <c r="X290" i="31"/>
  <c r="Y290" i="31" s="1"/>
  <c r="AA290" i="31"/>
  <c r="AB82" i="31"/>
  <c r="AC82" i="31"/>
  <c r="AD82" i="31" s="1"/>
  <c r="AC249" i="31"/>
  <c r="AD249" i="31" s="1"/>
  <c r="AB249" i="31"/>
  <c r="AB268" i="31" s="1"/>
  <c r="X113" i="31"/>
  <c r="Y113" i="31" s="1"/>
  <c r="W113" i="31"/>
  <c r="AA113" i="31"/>
  <c r="AB283" i="31"/>
  <c r="AC283" i="31"/>
  <c r="AD283" i="31" s="1"/>
  <c r="X222" i="31"/>
  <c r="Y222" i="31" s="1"/>
  <c r="V223" i="31"/>
  <c r="W222" i="31"/>
  <c r="AA222" i="31"/>
  <c r="AC215" i="31"/>
  <c r="AD215" i="31" s="1"/>
  <c r="AB215" i="31"/>
  <c r="AB234" i="31" s="1"/>
  <c r="X256" i="31"/>
  <c r="Y256" i="31" s="1"/>
  <c r="W256" i="31"/>
  <c r="V257" i="31"/>
  <c r="AA256" i="31"/>
  <c r="AC152" i="31"/>
  <c r="AD152" i="31" s="1"/>
  <c r="AB152" i="31"/>
  <c r="AC112" i="31"/>
  <c r="AD112" i="31" s="1"/>
  <c r="AB112" i="31"/>
  <c r="X83" i="31"/>
  <c r="Y83" i="31" s="1"/>
  <c r="V84" i="31"/>
  <c r="W83" i="31"/>
  <c r="AA83" i="31"/>
  <c r="AC153" i="30"/>
  <c r="AD153" i="30" s="1"/>
  <c r="AB153" i="30"/>
  <c r="X154" i="30"/>
  <c r="Y154" i="30" s="1"/>
  <c r="W154" i="30"/>
  <c r="V155" i="30"/>
  <c r="AA154" i="30"/>
  <c r="AC82" i="30"/>
  <c r="AD82" i="30" s="1"/>
  <c r="AB82" i="30"/>
  <c r="AC78" i="30"/>
  <c r="AD78" i="30" s="1"/>
  <c r="AB78" i="30"/>
  <c r="AC115" i="30"/>
  <c r="AD115" i="30" s="1"/>
  <c r="AB115" i="30"/>
  <c r="W113" i="30"/>
  <c r="X113" i="30"/>
  <c r="Y113" i="30" s="1"/>
  <c r="AA113" i="30"/>
  <c r="V117" i="30"/>
  <c r="W116" i="30"/>
  <c r="X116" i="30"/>
  <c r="Y116" i="30" s="1"/>
  <c r="AA116" i="30"/>
  <c r="AC290" i="30"/>
  <c r="AD290" i="30" s="1"/>
  <c r="AB290" i="30"/>
  <c r="AB146" i="30"/>
  <c r="AC146" i="30"/>
  <c r="AD146" i="30" s="1"/>
  <c r="AC221" i="30"/>
  <c r="AD221" i="30" s="1"/>
  <c r="AB221" i="30"/>
  <c r="V292" i="30"/>
  <c r="X291" i="30"/>
  <c r="Y291" i="30" s="1"/>
  <c r="W291" i="30"/>
  <c r="AA291" i="30"/>
  <c r="X83" i="30"/>
  <c r="Y83" i="30" s="1"/>
  <c r="W83" i="30"/>
  <c r="V84" i="30"/>
  <c r="AA83" i="30"/>
  <c r="X79" i="30"/>
  <c r="Y79" i="30" s="1"/>
  <c r="W79" i="30"/>
  <c r="AA79" i="30"/>
  <c r="AC249" i="30"/>
  <c r="AD249" i="30" s="1"/>
  <c r="AB249" i="30"/>
  <c r="AC255" i="30"/>
  <c r="AD255" i="30" s="1"/>
  <c r="AB255" i="30"/>
  <c r="AB302" i="30"/>
  <c r="W147" i="30"/>
  <c r="X147" i="30"/>
  <c r="Y147" i="30" s="1"/>
  <c r="AA147" i="30"/>
  <c r="X222" i="30"/>
  <c r="Y222" i="30" s="1"/>
  <c r="W222" i="30"/>
  <c r="V223" i="30"/>
  <c r="AA222" i="30"/>
  <c r="X256" i="30"/>
  <c r="Y256" i="30" s="1"/>
  <c r="W256" i="30"/>
  <c r="V257" i="30"/>
  <c r="AA256" i="30"/>
  <c r="AB215" i="30"/>
  <c r="AC215" i="30"/>
  <c r="AD215" i="30" s="1"/>
  <c r="AB112" i="30"/>
  <c r="AC112" i="30"/>
  <c r="AD112" i="30" s="1"/>
  <c r="AC188" i="30"/>
  <c r="AD188" i="30" s="1"/>
  <c r="AB188" i="30"/>
  <c r="V190" i="30"/>
  <c r="X189" i="30"/>
  <c r="Y189" i="30" s="1"/>
  <c r="W189" i="30"/>
  <c r="AA189" i="30"/>
  <c r="X153" i="29"/>
  <c r="Y153" i="29" s="1"/>
  <c r="W153" i="29"/>
  <c r="V154" i="29"/>
  <c r="AA153" i="29"/>
  <c r="V258" i="29"/>
  <c r="X257" i="29"/>
  <c r="Y257" i="29" s="1"/>
  <c r="W257" i="29"/>
  <c r="AA257" i="29"/>
  <c r="X147" i="29"/>
  <c r="Y147" i="29" s="1"/>
  <c r="W147" i="29"/>
  <c r="AA147" i="29"/>
  <c r="AB234" i="29"/>
  <c r="AC290" i="29"/>
  <c r="AD290" i="29" s="1"/>
  <c r="AB290" i="29"/>
  <c r="AB200" i="29"/>
  <c r="AB222" i="29"/>
  <c r="AC222" i="29"/>
  <c r="AD222" i="29" s="1"/>
  <c r="AC113" i="29"/>
  <c r="AD113" i="29" s="1"/>
  <c r="AB113" i="29"/>
  <c r="AB132" i="29" s="1"/>
  <c r="V292" i="29"/>
  <c r="X291" i="29"/>
  <c r="Y291" i="29" s="1"/>
  <c r="W291" i="29"/>
  <c r="AA291" i="29"/>
  <c r="X84" i="29"/>
  <c r="Y84" i="29" s="1"/>
  <c r="W84" i="29"/>
  <c r="V85" i="29"/>
  <c r="AA84" i="29"/>
  <c r="V117" i="29"/>
  <c r="X116" i="29"/>
  <c r="Y116" i="29" s="1"/>
  <c r="W116" i="29"/>
  <c r="AA116" i="29"/>
  <c r="AB268" i="29"/>
  <c r="AC146" i="29"/>
  <c r="AD146" i="29" s="1"/>
  <c r="AB146" i="29"/>
  <c r="AC187" i="29"/>
  <c r="AD187" i="29" s="1"/>
  <c r="AB187" i="29"/>
  <c r="AC115" i="29"/>
  <c r="AD115" i="29" s="1"/>
  <c r="AB115" i="29"/>
  <c r="W223" i="29"/>
  <c r="X223" i="29"/>
  <c r="Y223" i="29" s="1"/>
  <c r="V224" i="29"/>
  <c r="AA223" i="29"/>
  <c r="AC83" i="29"/>
  <c r="AD83" i="29" s="1"/>
  <c r="AB83" i="29"/>
  <c r="AC152" i="29"/>
  <c r="AD152" i="29" s="1"/>
  <c r="AB152" i="29"/>
  <c r="AC256" i="29"/>
  <c r="AD256" i="29" s="1"/>
  <c r="AB256" i="29"/>
  <c r="X188" i="29"/>
  <c r="Y188" i="29" s="1"/>
  <c r="W188" i="29"/>
  <c r="V189" i="29"/>
  <c r="AA188" i="29"/>
  <c r="AC152" i="28"/>
  <c r="AD152" i="28" s="1"/>
  <c r="AB152" i="28"/>
  <c r="X215" i="28"/>
  <c r="Y215" i="28" s="1"/>
  <c r="W215" i="28"/>
  <c r="AA215" i="28"/>
  <c r="W113" i="28"/>
  <c r="X113" i="28"/>
  <c r="Y113" i="28" s="1"/>
  <c r="AA113" i="28"/>
  <c r="AB186" i="28"/>
  <c r="AC186" i="28"/>
  <c r="AD186" i="28" s="1"/>
  <c r="V290" i="28"/>
  <c r="X289" i="28"/>
  <c r="Y289" i="28" s="1"/>
  <c r="W289" i="28"/>
  <c r="AA289" i="28"/>
  <c r="W83" i="28"/>
  <c r="X83" i="28"/>
  <c r="Y83" i="28" s="1"/>
  <c r="V84" i="28"/>
  <c r="AA83" i="28"/>
  <c r="W181" i="28"/>
  <c r="X181" i="28"/>
  <c r="Y181" i="28" s="1"/>
  <c r="AA181" i="28"/>
  <c r="AC256" i="28"/>
  <c r="AD256" i="28" s="1"/>
  <c r="AB256" i="28"/>
  <c r="AC115" i="28"/>
  <c r="AD115" i="28" s="1"/>
  <c r="AB115" i="28"/>
  <c r="AB112" i="28"/>
  <c r="AC112" i="28"/>
  <c r="AD112" i="28" s="1"/>
  <c r="V258" i="28"/>
  <c r="X257" i="28"/>
  <c r="Y257" i="28" s="1"/>
  <c r="W257" i="28"/>
  <c r="AA257" i="28"/>
  <c r="W187" i="28"/>
  <c r="X187" i="28"/>
  <c r="Y187" i="28" s="1"/>
  <c r="V188" i="28"/>
  <c r="AA187" i="28"/>
  <c r="X116" i="28"/>
  <c r="Y116" i="28" s="1"/>
  <c r="W116" i="28"/>
  <c r="V117" i="28"/>
  <c r="AA116" i="28"/>
  <c r="X79" i="28"/>
  <c r="Y79" i="28" s="1"/>
  <c r="W79" i="28"/>
  <c r="AA79" i="28"/>
  <c r="AC146" i="28"/>
  <c r="AD146" i="28" s="1"/>
  <c r="AB146" i="28"/>
  <c r="AC220" i="28"/>
  <c r="AD220" i="28" s="1"/>
  <c r="AB220" i="28"/>
  <c r="AB82" i="28"/>
  <c r="AC82" i="28"/>
  <c r="AD82" i="28" s="1"/>
  <c r="AC78" i="28"/>
  <c r="AD78" i="28" s="1"/>
  <c r="AB78" i="28"/>
  <c r="X153" i="28"/>
  <c r="Y153" i="28" s="1"/>
  <c r="W153" i="28"/>
  <c r="V154" i="28"/>
  <c r="AA153" i="28"/>
  <c r="AC214" i="28"/>
  <c r="AD214" i="28" s="1"/>
  <c r="AB214" i="28"/>
  <c r="AB180" i="28"/>
  <c r="AC180" i="28"/>
  <c r="AD180" i="28" s="1"/>
  <c r="X147" i="28"/>
  <c r="Y147" i="28" s="1"/>
  <c r="W147" i="28"/>
  <c r="AA147" i="28"/>
  <c r="V222" i="28"/>
  <c r="X221" i="28"/>
  <c r="Y221" i="28" s="1"/>
  <c r="W221" i="28"/>
  <c r="AA221" i="28"/>
  <c r="AC288" i="28"/>
  <c r="AD288" i="28" s="1"/>
  <c r="AB288" i="28"/>
  <c r="V223" i="27"/>
  <c r="W222" i="27"/>
  <c r="X222" i="27"/>
  <c r="Y222" i="27" s="1"/>
  <c r="AA222" i="27"/>
  <c r="V83" i="27"/>
  <c r="X82" i="27"/>
  <c r="Y82" i="27" s="1"/>
  <c r="W82" i="27"/>
  <c r="AA82" i="27"/>
  <c r="AB289" i="27"/>
  <c r="AC289" i="27"/>
  <c r="AD289" i="27" s="1"/>
  <c r="AC187" i="27"/>
  <c r="AD187" i="27" s="1"/>
  <c r="AB187" i="27"/>
  <c r="AC152" i="27"/>
  <c r="AD152" i="27" s="1"/>
  <c r="AB152" i="27"/>
  <c r="AC146" i="27"/>
  <c r="AD146" i="27" s="1"/>
  <c r="AB146" i="27"/>
  <c r="W290" i="27"/>
  <c r="X290" i="27"/>
  <c r="Y290" i="27" s="1"/>
  <c r="V291" i="27"/>
  <c r="AA290" i="27"/>
  <c r="X188" i="27"/>
  <c r="Y188" i="27" s="1"/>
  <c r="W188" i="27"/>
  <c r="V189" i="27"/>
  <c r="AA188" i="27"/>
  <c r="V154" i="27"/>
  <c r="X153" i="27"/>
  <c r="Y153" i="27" s="1"/>
  <c r="W153" i="27"/>
  <c r="AA153" i="27"/>
  <c r="X147" i="27"/>
  <c r="Y147" i="27" s="1"/>
  <c r="W147" i="27"/>
  <c r="AA147" i="27"/>
  <c r="AB283" i="27"/>
  <c r="AC283" i="27"/>
  <c r="AD283" i="27" s="1"/>
  <c r="AB221" i="27"/>
  <c r="AC221" i="27"/>
  <c r="AD221" i="27" s="1"/>
  <c r="AB215" i="27"/>
  <c r="AB234" i="27" s="1"/>
  <c r="AC215" i="27"/>
  <c r="AD215" i="27" s="1"/>
  <c r="AC78" i="27"/>
  <c r="AD78" i="27" s="1"/>
  <c r="AB78" i="27"/>
  <c r="AC115" i="27"/>
  <c r="AD115" i="27" s="1"/>
  <c r="AB115" i="27"/>
  <c r="AB254" i="27"/>
  <c r="AC254" i="27"/>
  <c r="AD254" i="27" s="1"/>
  <c r="AC181" i="27"/>
  <c r="AD181" i="27" s="1"/>
  <c r="AB181" i="27"/>
  <c r="AB302" i="27"/>
  <c r="X255" i="27"/>
  <c r="Y255" i="27" s="1"/>
  <c r="W255" i="27"/>
  <c r="V256" i="27"/>
  <c r="AA255" i="27"/>
  <c r="AC81" i="27"/>
  <c r="AD81" i="27" s="1"/>
  <c r="AB81" i="27"/>
  <c r="X249" i="27"/>
  <c r="Y249" i="27" s="1"/>
  <c r="W249" i="27"/>
  <c r="AA249" i="27"/>
  <c r="AC248" i="27"/>
  <c r="AD248" i="27" s="1"/>
  <c r="AB248" i="27"/>
  <c r="X79" i="27"/>
  <c r="Y79" i="27" s="1"/>
  <c r="W79" i="27"/>
  <c r="AA79" i="27"/>
  <c r="V117" i="27"/>
  <c r="X116" i="27"/>
  <c r="Y116" i="27" s="1"/>
  <c r="W116" i="27"/>
  <c r="AA116" i="27"/>
  <c r="AB291" i="37" l="1"/>
  <c r="AC291" i="37"/>
  <c r="AD291" i="37" s="1"/>
  <c r="AB132" i="37"/>
  <c r="AB234" i="37"/>
  <c r="AC113" i="37"/>
  <c r="AD113" i="37" s="1"/>
  <c r="AB113" i="37"/>
  <c r="AB83" i="37"/>
  <c r="AC83" i="37"/>
  <c r="AD83" i="37" s="1"/>
  <c r="W292" i="37"/>
  <c r="V293" i="37"/>
  <c r="X292" i="37"/>
  <c r="Y292" i="37" s="1"/>
  <c r="AA292" i="37"/>
  <c r="AB98" i="37"/>
  <c r="F79" i="37" s="1"/>
  <c r="AC154" i="37"/>
  <c r="AD154" i="37" s="1"/>
  <c r="AB154" i="37"/>
  <c r="AC256" i="37"/>
  <c r="AD256" i="37" s="1"/>
  <c r="AB256" i="37"/>
  <c r="AB268" i="37"/>
  <c r="AC116" i="37"/>
  <c r="AD116" i="37" s="1"/>
  <c r="AB116" i="37"/>
  <c r="V85" i="37"/>
  <c r="W84" i="37"/>
  <c r="X84" i="37"/>
  <c r="Y84" i="37" s="1"/>
  <c r="AA84" i="37"/>
  <c r="AC188" i="37"/>
  <c r="AD188" i="37" s="1"/>
  <c r="AB188" i="37"/>
  <c r="V258" i="37"/>
  <c r="X257" i="37"/>
  <c r="Y257" i="37" s="1"/>
  <c r="W257" i="37"/>
  <c r="AA257" i="37"/>
  <c r="AB222" i="37"/>
  <c r="AC222" i="37"/>
  <c r="AD222" i="37" s="1"/>
  <c r="X189" i="37"/>
  <c r="Y189" i="37" s="1"/>
  <c r="W189" i="37"/>
  <c r="V190" i="37"/>
  <c r="AA189" i="37"/>
  <c r="X155" i="37"/>
  <c r="Y155" i="37" s="1"/>
  <c r="W155" i="37"/>
  <c r="V156" i="37"/>
  <c r="AA155" i="37"/>
  <c r="V118" i="37"/>
  <c r="X117" i="37"/>
  <c r="Y117" i="37" s="1"/>
  <c r="W117" i="37"/>
  <c r="AA117" i="37"/>
  <c r="W223" i="37"/>
  <c r="V224" i="37"/>
  <c r="X223" i="37"/>
  <c r="Y223" i="37" s="1"/>
  <c r="AA223" i="37"/>
  <c r="AB98" i="36"/>
  <c r="F79" i="36" s="1"/>
  <c r="AB132" i="36"/>
  <c r="AB268" i="36"/>
  <c r="V191" i="36"/>
  <c r="X190" i="36"/>
  <c r="Y190" i="36" s="1"/>
  <c r="W190" i="36"/>
  <c r="AA190" i="36"/>
  <c r="AC224" i="36"/>
  <c r="AD224" i="36" s="1"/>
  <c r="AB224" i="36"/>
  <c r="AB291" i="36"/>
  <c r="AC291" i="36"/>
  <c r="AD291" i="36" s="1"/>
  <c r="AC249" i="36"/>
  <c r="AD249" i="36" s="1"/>
  <c r="AB249" i="36"/>
  <c r="AB116" i="36"/>
  <c r="AC116" i="36"/>
  <c r="AD116" i="36" s="1"/>
  <c r="AC256" i="36"/>
  <c r="AD256" i="36" s="1"/>
  <c r="AB256" i="36"/>
  <c r="V226" i="36"/>
  <c r="X225" i="36"/>
  <c r="Y225" i="36" s="1"/>
  <c r="W225" i="36"/>
  <c r="AA225" i="36"/>
  <c r="AC189" i="36"/>
  <c r="AD189" i="36" s="1"/>
  <c r="AB189" i="36"/>
  <c r="W292" i="36"/>
  <c r="V293" i="36"/>
  <c r="X292" i="36"/>
  <c r="Y292" i="36" s="1"/>
  <c r="AA292" i="36"/>
  <c r="X257" i="36"/>
  <c r="Y257" i="36" s="1"/>
  <c r="W257" i="36"/>
  <c r="V258" i="36"/>
  <c r="AA257" i="36"/>
  <c r="AC83" i="36"/>
  <c r="AD83" i="36" s="1"/>
  <c r="AB83" i="36"/>
  <c r="V118" i="36"/>
  <c r="W117" i="36"/>
  <c r="X117" i="36"/>
  <c r="Y117" i="36" s="1"/>
  <c r="AA117" i="36"/>
  <c r="V85" i="36"/>
  <c r="X84" i="36"/>
  <c r="Y84" i="36" s="1"/>
  <c r="W84" i="36"/>
  <c r="AA84" i="36"/>
  <c r="AC187" i="35"/>
  <c r="AD187" i="35" s="1"/>
  <c r="AB187" i="35"/>
  <c r="V258" i="35"/>
  <c r="X257" i="35"/>
  <c r="Y257" i="35" s="1"/>
  <c r="W257" i="35"/>
  <c r="AA257" i="35"/>
  <c r="AC154" i="35"/>
  <c r="AD154" i="35" s="1"/>
  <c r="AB154" i="35"/>
  <c r="V223" i="35"/>
  <c r="X222" i="35"/>
  <c r="Y222" i="35" s="1"/>
  <c r="W222" i="35"/>
  <c r="AA222" i="35"/>
  <c r="AC116" i="35"/>
  <c r="AD116" i="35" s="1"/>
  <c r="AB116" i="35"/>
  <c r="V156" i="35"/>
  <c r="X155" i="35"/>
  <c r="Y155" i="35" s="1"/>
  <c r="W155" i="35"/>
  <c r="AA155" i="35"/>
  <c r="AC221" i="35"/>
  <c r="AD221" i="35" s="1"/>
  <c r="AB221" i="35"/>
  <c r="AC83" i="35"/>
  <c r="AD83" i="35" s="1"/>
  <c r="AB83" i="35"/>
  <c r="V118" i="35"/>
  <c r="X117" i="35"/>
  <c r="Y117" i="35" s="1"/>
  <c r="W117" i="35"/>
  <c r="AA117" i="35"/>
  <c r="AC215" i="35"/>
  <c r="AD215" i="35" s="1"/>
  <c r="AB215" i="35"/>
  <c r="AC289" i="35"/>
  <c r="AD289" i="35" s="1"/>
  <c r="AB289" i="35"/>
  <c r="V85" i="35"/>
  <c r="X84" i="35"/>
  <c r="Y84" i="35" s="1"/>
  <c r="W84" i="35"/>
  <c r="AA84" i="35"/>
  <c r="V189" i="35"/>
  <c r="X188" i="35"/>
  <c r="Y188" i="35" s="1"/>
  <c r="W188" i="35"/>
  <c r="AA188" i="35"/>
  <c r="V291" i="35"/>
  <c r="X290" i="35"/>
  <c r="Y290" i="35" s="1"/>
  <c r="W290" i="35"/>
  <c r="AA290" i="35"/>
  <c r="AB98" i="35"/>
  <c r="F79" i="35" s="1"/>
  <c r="AC256" i="35"/>
  <c r="AD256" i="35" s="1"/>
  <c r="AB256" i="35"/>
  <c r="AC223" i="34"/>
  <c r="AD223" i="34" s="1"/>
  <c r="AB223" i="34"/>
  <c r="AC83" i="34"/>
  <c r="AD83" i="34" s="1"/>
  <c r="AB83" i="34"/>
  <c r="V155" i="34"/>
  <c r="X154" i="34"/>
  <c r="Y154" i="34" s="1"/>
  <c r="W154" i="34"/>
  <c r="AA154" i="34"/>
  <c r="X258" i="34"/>
  <c r="Y258" i="34" s="1"/>
  <c r="W258" i="34"/>
  <c r="V259" i="34"/>
  <c r="AA258" i="34"/>
  <c r="V225" i="34"/>
  <c r="X224" i="34"/>
  <c r="Y224" i="34" s="1"/>
  <c r="W224" i="34"/>
  <c r="AA224" i="34"/>
  <c r="X84" i="34"/>
  <c r="Y84" i="34" s="1"/>
  <c r="W84" i="34"/>
  <c r="V85" i="34"/>
  <c r="AA84" i="34"/>
  <c r="AC116" i="34"/>
  <c r="AD116" i="34" s="1"/>
  <c r="AB116" i="34"/>
  <c r="AC187" i="34"/>
  <c r="AD187" i="34" s="1"/>
  <c r="AB187" i="34"/>
  <c r="V189" i="34"/>
  <c r="X188" i="34"/>
  <c r="Y188" i="34" s="1"/>
  <c r="W188" i="34"/>
  <c r="AA188" i="34"/>
  <c r="AC147" i="34"/>
  <c r="AD147" i="34" s="1"/>
  <c r="AB147" i="34"/>
  <c r="X117" i="34"/>
  <c r="Y117" i="34" s="1"/>
  <c r="W117" i="34"/>
  <c r="V118" i="34"/>
  <c r="AA117" i="34"/>
  <c r="AC79" i="34"/>
  <c r="AD79" i="34" s="1"/>
  <c r="AB79" i="34"/>
  <c r="AB98" i="34" s="1"/>
  <c r="F79" i="34" s="1"/>
  <c r="AC257" i="34"/>
  <c r="AD257" i="34" s="1"/>
  <c r="AB257" i="34"/>
  <c r="AC290" i="34"/>
  <c r="AD290" i="34" s="1"/>
  <c r="AB290" i="34"/>
  <c r="V292" i="34"/>
  <c r="X291" i="34"/>
  <c r="Y291" i="34" s="1"/>
  <c r="W291" i="34"/>
  <c r="AA291" i="34"/>
  <c r="AC153" i="34"/>
  <c r="AD153" i="34" s="1"/>
  <c r="AB153" i="34"/>
  <c r="AB291" i="33"/>
  <c r="AC291" i="33"/>
  <c r="AD291" i="33" s="1"/>
  <c r="W189" i="33"/>
  <c r="X189" i="33"/>
  <c r="Y189" i="33" s="1"/>
  <c r="V190" i="33"/>
  <c r="AA189" i="33"/>
  <c r="AB188" i="33"/>
  <c r="AC188" i="33"/>
  <c r="AD188" i="33" s="1"/>
  <c r="V225" i="33"/>
  <c r="W224" i="33"/>
  <c r="X224" i="33"/>
  <c r="Y224" i="33" s="1"/>
  <c r="AA224" i="33"/>
  <c r="AC257" i="33"/>
  <c r="AD257" i="33" s="1"/>
  <c r="AB257" i="33"/>
  <c r="AC83" i="33"/>
  <c r="AD83" i="33" s="1"/>
  <c r="AB83" i="33"/>
  <c r="AB116" i="33"/>
  <c r="AC116" i="33"/>
  <c r="AD116" i="33" s="1"/>
  <c r="X258" i="33"/>
  <c r="Y258" i="33" s="1"/>
  <c r="W258" i="33"/>
  <c r="V259" i="33"/>
  <c r="AA258" i="33"/>
  <c r="W292" i="33"/>
  <c r="V293" i="33"/>
  <c r="X292" i="33"/>
  <c r="Y292" i="33" s="1"/>
  <c r="AA292" i="33"/>
  <c r="W155" i="33"/>
  <c r="V156" i="33"/>
  <c r="X155" i="33"/>
  <c r="Y155" i="33" s="1"/>
  <c r="AA155" i="33"/>
  <c r="X84" i="33"/>
  <c r="Y84" i="33" s="1"/>
  <c r="W84" i="33"/>
  <c r="V85" i="33"/>
  <c r="AA84" i="33"/>
  <c r="AC147" i="33"/>
  <c r="AD147" i="33" s="1"/>
  <c r="AB147" i="33"/>
  <c r="AB166" i="33" s="1"/>
  <c r="AB154" i="33"/>
  <c r="AC154" i="33"/>
  <c r="AD154" i="33" s="1"/>
  <c r="W117" i="33"/>
  <c r="X117" i="33"/>
  <c r="Y117" i="33" s="1"/>
  <c r="V118" i="33"/>
  <c r="AA117" i="33"/>
  <c r="AB223" i="33"/>
  <c r="AC223" i="33"/>
  <c r="AD223" i="33" s="1"/>
  <c r="AB283" i="32"/>
  <c r="AB302" i="32" s="1"/>
  <c r="AC283" i="32"/>
  <c r="AD283" i="32" s="1"/>
  <c r="V85" i="32"/>
  <c r="X84" i="32"/>
  <c r="Y84" i="32" s="1"/>
  <c r="W84" i="32"/>
  <c r="AA84" i="32"/>
  <c r="AC256" i="32"/>
  <c r="AD256" i="32" s="1"/>
  <c r="AB256" i="32"/>
  <c r="X155" i="32"/>
  <c r="Y155" i="32" s="1"/>
  <c r="V156" i="32"/>
  <c r="W155" i="32"/>
  <c r="AA155" i="32"/>
  <c r="AB222" i="32"/>
  <c r="AC222" i="32"/>
  <c r="AD222" i="32" s="1"/>
  <c r="AB289" i="32"/>
  <c r="AC289" i="32"/>
  <c r="AD289" i="32" s="1"/>
  <c r="V191" i="32"/>
  <c r="X190" i="32"/>
  <c r="Y190" i="32" s="1"/>
  <c r="W190" i="32"/>
  <c r="AA190" i="32"/>
  <c r="AC117" i="32"/>
  <c r="AD117" i="32" s="1"/>
  <c r="AB117" i="32"/>
  <c r="V119" i="32"/>
  <c r="X118" i="32"/>
  <c r="Y118" i="32" s="1"/>
  <c r="W118" i="32"/>
  <c r="AA118" i="32"/>
  <c r="AC83" i="32"/>
  <c r="AD83" i="32" s="1"/>
  <c r="AB83" i="32"/>
  <c r="W223" i="32"/>
  <c r="V224" i="32"/>
  <c r="X223" i="32"/>
  <c r="Y223" i="32" s="1"/>
  <c r="AA223" i="32"/>
  <c r="W290" i="32"/>
  <c r="V291" i="32"/>
  <c r="X290" i="32"/>
  <c r="Y290" i="32" s="1"/>
  <c r="AA290" i="32"/>
  <c r="AB189" i="32"/>
  <c r="AC189" i="32"/>
  <c r="AD189" i="32" s="1"/>
  <c r="V258" i="32"/>
  <c r="X257" i="32"/>
  <c r="Y257" i="32" s="1"/>
  <c r="W257" i="32"/>
  <c r="AA257" i="32"/>
  <c r="AC154" i="32"/>
  <c r="AD154" i="32" s="1"/>
  <c r="AB154" i="32"/>
  <c r="V85" i="31"/>
  <c r="X84" i="31"/>
  <c r="Y84" i="31" s="1"/>
  <c r="W84" i="31"/>
  <c r="AA84" i="31"/>
  <c r="V292" i="31"/>
  <c r="X291" i="31"/>
  <c r="Y291" i="31" s="1"/>
  <c r="W291" i="31"/>
  <c r="AA291" i="31"/>
  <c r="AB302" i="31"/>
  <c r="AC256" i="31"/>
  <c r="AD256" i="31" s="1"/>
  <c r="AB256" i="31"/>
  <c r="V224" i="31"/>
  <c r="X223" i="31"/>
  <c r="Y223" i="31" s="1"/>
  <c r="W223" i="31"/>
  <c r="AA223" i="31"/>
  <c r="V258" i="31"/>
  <c r="X257" i="31"/>
  <c r="Y257" i="31" s="1"/>
  <c r="W257" i="31"/>
  <c r="AA257" i="31"/>
  <c r="AC189" i="31"/>
  <c r="AD189" i="31" s="1"/>
  <c r="AB189" i="31"/>
  <c r="AB153" i="31"/>
  <c r="AC153" i="31"/>
  <c r="AD153" i="31" s="1"/>
  <c r="AB132" i="31"/>
  <c r="V191" i="31"/>
  <c r="X190" i="31"/>
  <c r="Y190" i="31" s="1"/>
  <c r="W190" i="31"/>
  <c r="AA190" i="31"/>
  <c r="W154" i="31"/>
  <c r="V155" i="31"/>
  <c r="X154" i="31"/>
  <c r="Y154" i="31" s="1"/>
  <c r="AA154" i="31"/>
  <c r="AC83" i="31"/>
  <c r="AD83" i="31" s="1"/>
  <c r="AB83" i="31"/>
  <c r="AC290" i="31"/>
  <c r="AD290" i="31" s="1"/>
  <c r="AB290" i="31"/>
  <c r="AB147" i="31"/>
  <c r="AB166" i="31" s="1"/>
  <c r="AC147" i="31"/>
  <c r="AD147" i="31" s="1"/>
  <c r="AC116" i="31"/>
  <c r="AD116" i="31" s="1"/>
  <c r="AB116" i="31"/>
  <c r="AC222" i="31"/>
  <c r="AD222" i="31" s="1"/>
  <c r="AB222" i="31"/>
  <c r="AB113" i="31"/>
  <c r="AC113" i="31"/>
  <c r="AD113" i="31" s="1"/>
  <c r="X117" i="31"/>
  <c r="Y117" i="31" s="1"/>
  <c r="W117" i="31"/>
  <c r="V118" i="31"/>
  <c r="AA117" i="31"/>
  <c r="AB166" i="30"/>
  <c r="AC256" i="30"/>
  <c r="AD256" i="30" s="1"/>
  <c r="AB256" i="30"/>
  <c r="AB98" i="30"/>
  <c r="F79" i="30" s="1"/>
  <c r="AC189" i="30"/>
  <c r="AD189" i="30" s="1"/>
  <c r="AB189" i="30"/>
  <c r="AC79" i="30"/>
  <c r="AD79" i="30" s="1"/>
  <c r="AB79" i="30"/>
  <c r="AB291" i="30"/>
  <c r="AC291" i="30"/>
  <c r="AD291" i="30" s="1"/>
  <c r="W117" i="30"/>
  <c r="X117" i="30"/>
  <c r="Y117" i="30" s="1"/>
  <c r="V118" i="30"/>
  <c r="AA117" i="30"/>
  <c r="AC222" i="30"/>
  <c r="AD222" i="30" s="1"/>
  <c r="AB222" i="30"/>
  <c r="AB113" i="30"/>
  <c r="AB132" i="30" s="1"/>
  <c r="AC113" i="30"/>
  <c r="AD113" i="30" s="1"/>
  <c r="V224" i="30"/>
  <c r="X223" i="30"/>
  <c r="Y223" i="30" s="1"/>
  <c r="W223" i="30"/>
  <c r="AA223" i="30"/>
  <c r="X190" i="30"/>
  <c r="Y190" i="30" s="1"/>
  <c r="W190" i="30"/>
  <c r="V191" i="30"/>
  <c r="AA190" i="30"/>
  <c r="AB234" i="30"/>
  <c r="AC83" i="30"/>
  <c r="AD83" i="30" s="1"/>
  <c r="AB83" i="30"/>
  <c r="W292" i="30"/>
  <c r="V293" i="30"/>
  <c r="X292" i="30"/>
  <c r="Y292" i="30" s="1"/>
  <c r="AA292" i="30"/>
  <c r="AB154" i="30"/>
  <c r="AC154" i="30"/>
  <c r="AD154" i="30" s="1"/>
  <c r="AB268" i="30"/>
  <c r="V85" i="30"/>
  <c r="X84" i="30"/>
  <c r="Y84" i="30" s="1"/>
  <c r="W84" i="30"/>
  <c r="AA84" i="30"/>
  <c r="W155" i="30"/>
  <c r="X155" i="30"/>
  <c r="Y155" i="30" s="1"/>
  <c r="V156" i="30"/>
  <c r="AA155" i="30"/>
  <c r="V258" i="30"/>
  <c r="X257" i="30"/>
  <c r="Y257" i="30" s="1"/>
  <c r="W257" i="30"/>
  <c r="AA257" i="30"/>
  <c r="AC147" i="30"/>
  <c r="AD147" i="30" s="1"/>
  <c r="AB147" i="30"/>
  <c r="AB116" i="30"/>
  <c r="AC116" i="30"/>
  <c r="AD116" i="30" s="1"/>
  <c r="AC223" i="29"/>
  <c r="AD223" i="29" s="1"/>
  <c r="AB223" i="29"/>
  <c r="X258" i="29"/>
  <c r="Y258" i="29" s="1"/>
  <c r="W258" i="29"/>
  <c r="V259" i="29"/>
  <c r="AA258" i="29"/>
  <c r="AC188" i="29"/>
  <c r="AD188" i="29" s="1"/>
  <c r="AB188" i="29"/>
  <c r="W224" i="29"/>
  <c r="V225" i="29"/>
  <c r="X224" i="29"/>
  <c r="Y224" i="29" s="1"/>
  <c r="AA224" i="29"/>
  <c r="AB116" i="29"/>
  <c r="AC116" i="29"/>
  <c r="AD116" i="29" s="1"/>
  <c r="AC153" i="29"/>
  <c r="AD153" i="29" s="1"/>
  <c r="AB153" i="29"/>
  <c r="X189" i="29"/>
  <c r="Y189" i="29" s="1"/>
  <c r="V190" i="29"/>
  <c r="W189" i="29"/>
  <c r="AA189" i="29"/>
  <c r="AB291" i="29"/>
  <c r="AC291" i="29"/>
  <c r="AD291" i="29" s="1"/>
  <c r="AC147" i="29"/>
  <c r="AD147" i="29" s="1"/>
  <c r="AB147" i="29"/>
  <c r="V155" i="29"/>
  <c r="X154" i="29"/>
  <c r="Y154" i="29" s="1"/>
  <c r="W154" i="29"/>
  <c r="AA154" i="29"/>
  <c r="V86" i="29"/>
  <c r="X85" i="29"/>
  <c r="Y85" i="29" s="1"/>
  <c r="W85" i="29"/>
  <c r="AA85" i="29"/>
  <c r="W117" i="29"/>
  <c r="V118" i="29"/>
  <c r="X117" i="29"/>
  <c r="Y117" i="29" s="1"/>
  <c r="AA117" i="29"/>
  <c r="W292" i="29"/>
  <c r="V293" i="29"/>
  <c r="X292" i="29"/>
  <c r="Y292" i="29" s="1"/>
  <c r="AA292" i="29"/>
  <c r="AC257" i="29"/>
  <c r="AD257" i="29" s="1"/>
  <c r="AB257" i="29"/>
  <c r="AC84" i="29"/>
  <c r="AD84" i="29" s="1"/>
  <c r="AB84" i="29"/>
  <c r="AB166" i="28"/>
  <c r="AB147" i="28"/>
  <c r="AC147" i="28"/>
  <c r="AD147" i="28" s="1"/>
  <c r="AB79" i="28"/>
  <c r="AB98" i="28" s="1"/>
  <c r="F79" i="28" s="1"/>
  <c r="AC79" i="28"/>
  <c r="AD79" i="28" s="1"/>
  <c r="AB187" i="28"/>
  <c r="AC187" i="28"/>
  <c r="AD187" i="28" s="1"/>
  <c r="AB181" i="28"/>
  <c r="AB200" i="28" s="1"/>
  <c r="AC181" i="28"/>
  <c r="AD181" i="28" s="1"/>
  <c r="AB289" i="28"/>
  <c r="AC289" i="28"/>
  <c r="AD289" i="28" s="1"/>
  <c r="AB153" i="28"/>
  <c r="AC153" i="28"/>
  <c r="AD153" i="28" s="1"/>
  <c r="V189" i="28"/>
  <c r="W188" i="28"/>
  <c r="X188" i="28"/>
  <c r="Y188" i="28" s="1"/>
  <c r="AA188" i="28"/>
  <c r="AC215" i="28"/>
  <c r="AD215" i="28" s="1"/>
  <c r="AB215" i="28"/>
  <c r="AB234" i="28" s="1"/>
  <c r="W154" i="28"/>
  <c r="V155" i="28"/>
  <c r="X154" i="28"/>
  <c r="Y154" i="28" s="1"/>
  <c r="AA154" i="28"/>
  <c r="AB83" i="28"/>
  <c r="AC83" i="28"/>
  <c r="AD83" i="28" s="1"/>
  <c r="W290" i="28"/>
  <c r="V291" i="28"/>
  <c r="X290" i="28"/>
  <c r="Y290" i="28" s="1"/>
  <c r="AA290" i="28"/>
  <c r="AC221" i="28"/>
  <c r="AD221" i="28" s="1"/>
  <c r="AB221" i="28"/>
  <c r="AB116" i="28"/>
  <c r="AC116" i="28"/>
  <c r="AD116" i="28" s="1"/>
  <c r="AC257" i="28"/>
  <c r="AD257" i="28" s="1"/>
  <c r="AB257" i="28"/>
  <c r="X84" i="28"/>
  <c r="Y84" i="28" s="1"/>
  <c r="W84" i="28"/>
  <c r="AA84" i="28"/>
  <c r="V85" i="28"/>
  <c r="W117" i="28"/>
  <c r="V118" i="28"/>
  <c r="AA117" i="28"/>
  <c r="X117" i="28"/>
  <c r="Y117" i="28" s="1"/>
  <c r="AC113" i="28"/>
  <c r="AD113" i="28" s="1"/>
  <c r="AB113" i="28"/>
  <c r="AB132" i="28" s="1"/>
  <c r="W222" i="28"/>
  <c r="V223" i="28"/>
  <c r="X222" i="28"/>
  <c r="Y222" i="28" s="1"/>
  <c r="AA222" i="28"/>
  <c r="X258" i="28"/>
  <c r="Y258" i="28" s="1"/>
  <c r="W258" i="28"/>
  <c r="V259" i="28"/>
  <c r="AA258" i="28"/>
  <c r="AB147" i="27"/>
  <c r="AC147" i="27"/>
  <c r="AD147" i="27" s="1"/>
  <c r="W154" i="27"/>
  <c r="V155" i="27"/>
  <c r="X154" i="27"/>
  <c r="Y154" i="27" s="1"/>
  <c r="AA154" i="27"/>
  <c r="V292" i="27"/>
  <c r="X291" i="27"/>
  <c r="Y291" i="27" s="1"/>
  <c r="W291" i="27"/>
  <c r="AA291" i="27"/>
  <c r="X83" i="27"/>
  <c r="Y83" i="27" s="1"/>
  <c r="W83" i="27"/>
  <c r="V84" i="27"/>
  <c r="AA83" i="27"/>
  <c r="AC116" i="27"/>
  <c r="AD116" i="27" s="1"/>
  <c r="AB116" i="27"/>
  <c r="AC255" i="27"/>
  <c r="AD255" i="27" s="1"/>
  <c r="AB255" i="27"/>
  <c r="AB222" i="27"/>
  <c r="AC222" i="27"/>
  <c r="AD222" i="27" s="1"/>
  <c r="X256" i="27"/>
  <c r="Y256" i="27" s="1"/>
  <c r="V257" i="27"/>
  <c r="W256" i="27"/>
  <c r="AA256" i="27"/>
  <c r="AB200" i="27"/>
  <c r="AB188" i="27"/>
  <c r="AC188" i="27"/>
  <c r="AD188" i="27" s="1"/>
  <c r="V190" i="27"/>
  <c r="W189" i="27"/>
  <c r="X189" i="27"/>
  <c r="Y189" i="27" s="1"/>
  <c r="AA189" i="27"/>
  <c r="V118" i="27"/>
  <c r="X117" i="27"/>
  <c r="Y117" i="27" s="1"/>
  <c r="W117" i="27"/>
  <c r="AA117" i="27"/>
  <c r="AC249" i="27"/>
  <c r="AD249" i="27" s="1"/>
  <c r="AB249" i="27"/>
  <c r="AB268" i="27" s="1"/>
  <c r="AB98" i="27"/>
  <c r="F79" i="27" s="1"/>
  <c r="W223" i="27"/>
  <c r="V224" i="27"/>
  <c r="X223" i="27"/>
  <c r="Y223" i="27" s="1"/>
  <c r="AA223" i="27"/>
  <c r="AC79" i="27"/>
  <c r="AD79" i="27" s="1"/>
  <c r="AB79" i="27"/>
  <c r="AB153" i="27"/>
  <c r="AC153" i="27"/>
  <c r="AD153" i="27" s="1"/>
  <c r="AC82" i="27"/>
  <c r="AD82" i="27" s="1"/>
  <c r="AB82" i="27"/>
  <c r="AB166" i="27"/>
  <c r="AC290" i="27"/>
  <c r="AD290" i="27" s="1"/>
  <c r="AB290" i="27"/>
  <c r="V157" i="37" l="1"/>
  <c r="X156" i="37"/>
  <c r="Y156" i="37" s="1"/>
  <c r="W156" i="37"/>
  <c r="AA156" i="37"/>
  <c r="AC84" i="37"/>
  <c r="AD84" i="37" s="1"/>
  <c r="AB84" i="37"/>
  <c r="V225" i="37"/>
  <c r="X224" i="37"/>
  <c r="Y224" i="37" s="1"/>
  <c r="W224" i="37"/>
  <c r="AA224" i="37"/>
  <c r="V294" i="37"/>
  <c r="X293" i="37"/>
  <c r="Y293" i="37" s="1"/>
  <c r="W293" i="37"/>
  <c r="AA293" i="37"/>
  <c r="X118" i="37"/>
  <c r="Y118" i="37" s="1"/>
  <c r="W118" i="37"/>
  <c r="V119" i="37"/>
  <c r="AA118" i="37"/>
  <c r="AC292" i="37"/>
  <c r="AD292" i="37" s="1"/>
  <c r="AB292" i="37"/>
  <c r="AC257" i="37"/>
  <c r="AD257" i="37" s="1"/>
  <c r="AB257" i="37"/>
  <c r="AC117" i="37"/>
  <c r="AD117" i="37" s="1"/>
  <c r="AB117" i="37"/>
  <c r="V86" i="37"/>
  <c r="X85" i="37"/>
  <c r="Y85" i="37" s="1"/>
  <c r="W85" i="37"/>
  <c r="AA85" i="37"/>
  <c r="AC223" i="37"/>
  <c r="AD223" i="37" s="1"/>
  <c r="AB223" i="37"/>
  <c r="AC189" i="37"/>
  <c r="AD189" i="37" s="1"/>
  <c r="AB189" i="37"/>
  <c r="AC155" i="37"/>
  <c r="AD155" i="37" s="1"/>
  <c r="AB155" i="37"/>
  <c r="X190" i="37"/>
  <c r="Y190" i="37" s="1"/>
  <c r="W190" i="37"/>
  <c r="V191" i="37"/>
  <c r="AA190" i="37"/>
  <c r="X258" i="37"/>
  <c r="Y258" i="37" s="1"/>
  <c r="W258" i="37"/>
  <c r="AA258" i="37"/>
  <c r="V259" i="37"/>
  <c r="V119" i="36"/>
  <c r="X118" i="36"/>
  <c r="Y118" i="36" s="1"/>
  <c r="W118" i="36"/>
  <c r="AA118" i="36"/>
  <c r="V227" i="36"/>
  <c r="X226" i="36"/>
  <c r="Y226" i="36" s="1"/>
  <c r="W226" i="36"/>
  <c r="AA226" i="36"/>
  <c r="AB84" i="36"/>
  <c r="AC84" i="36"/>
  <c r="AD84" i="36" s="1"/>
  <c r="V294" i="36"/>
  <c r="X293" i="36"/>
  <c r="Y293" i="36" s="1"/>
  <c r="W293" i="36"/>
  <c r="AA293" i="36"/>
  <c r="AC292" i="36"/>
  <c r="AD292" i="36" s="1"/>
  <c r="AB292" i="36"/>
  <c r="W191" i="36"/>
  <c r="V192" i="36"/>
  <c r="X191" i="36"/>
  <c r="Y191" i="36" s="1"/>
  <c r="AA191" i="36"/>
  <c r="AC257" i="36"/>
  <c r="AD257" i="36" s="1"/>
  <c r="AB257" i="36"/>
  <c r="AA85" i="36"/>
  <c r="V86" i="36"/>
  <c r="X85" i="36"/>
  <c r="Y85" i="36" s="1"/>
  <c r="W85" i="36"/>
  <c r="X258" i="36"/>
  <c r="Y258" i="36" s="1"/>
  <c r="W258" i="36"/>
  <c r="V259" i="36"/>
  <c r="AA258" i="36"/>
  <c r="AB190" i="36"/>
  <c r="AC190" i="36"/>
  <c r="AD190" i="36" s="1"/>
  <c r="AC117" i="36"/>
  <c r="AD117" i="36" s="1"/>
  <c r="AB117" i="36"/>
  <c r="AB225" i="36"/>
  <c r="AC225" i="36"/>
  <c r="AD225" i="36" s="1"/>
  <c r="AC188" i="35"/>
  <c r="AD188" i="35" s="1"/>
  <c r="AB188" i="35"/>
  <c r="AB234" i="35"/>
  <c r="AC222" i="35"/>
  <c r="AD222" i="35" s="1"/>
  <c r="AB222" i="35"/>
  <c r="X189" i="35"/>
  <c r="Y189" i="35" s="1"/>
  <c r="W189" i="35"/>
  <c r="V190" i="35"/>
  <c r="AA189" i="35"/>
  <c r="W258" i="35"/>
  <c r="V259" i="35"/>
  <c r="AA258" i="35"/>
  <c r="X258" i="35"/>
  <c r="Y258" i="35" s="1"/>
  <c r="AB257" i="35"/>
  <c r="AC257" i="35"/>
  <c r="AD257" i="35" s="1"/>
  <c r="AC290" i="35"/>
  <c r="AD290" i="35" s="1"/>
  <c r="AB290" i="35"/>
  <c r="AB84" i="35"/>
  <c r="AC84" i="35"/>
  <c r="AD84" i="35" s="1"/>
  <c r="AC117" i="35"/>
  <c r="AD117" i="35" s="1"/>
  <c r="AB117" i="35"/>
  <c r="AC155" i="35"/>
  <c r="AD155" i="35" s="1"/>
  <c r="AB155" i="35"/>
  <c r="V224" i="35"/>
  <c r="X223" i="35"/>
  <c r="Y223" i="35" s="1"/>
  <c r="W223" i="35"/>
  <c r="AA223" i="35"/>
  <c r="X291" i="35"/>
  <c r="Y291" i="35" s="1"/>
  <c r="W291" i="35"/>
  <c r="V292" i="35"/>
  <c r="AA291" i="35"/>
  <c r="W85" i="35"/>
  <c r="V86" i="35"/>
  <c r="X85" i="35"/>
  <c r="Y85" i="35" s="1"/>
  <c r="AA85" i="35"/>
  <c r="V119" i="35"/>
  <c r="X118" i="35"/>
  <c r="Y118" i="35" s="1"/>
  <c r="W118" i="35"/>
  <c r="AA118" i="35"/>
  <c r="X156" i="35"/>
  <c r="Y156" i="35" s="1"/>
  <c r="W156" i="35"/>
  <c r="V157" i="35"/>
  <c r="AA156" i="35"/>
  <c r="AB291" i="34"/>
  <c r="AC291" i="34"/>
  <c r="AD291" i="34" s="1"/>
  <c r="AB166" i="34"/>
  <c r="W225" i="34"/>
  <c r="X225" i="34"/>
  <c r="Y225" i="34" s="1"/>
  <c r="V226" i="34"/>
  <c r="AA225" i="34"/>
  <c r="X155" i="34"/>
  <c r="Y155" i="34" s="1"/>
  <c r="V156" i="34"/>
  <c r="W155" i="34"/>
  <c r="AA155" i="34"/>
  <c r="W292" i="34"/>
  <c r="X292" i="34"/>
  <c r="Y292" i="34" s="1"/>
  <c r="V293" i="34"/>
  <c r="AA292" i="34"/>
  <c r="AC188" i="34"/>
  <c r="AD188" i="34" s="1"/>
  <c r="AB188" i="34"/>
  <c r="AC84" i="34"/>
  <c r="AD84" i="34" s="1"/>
  <c r="AB84" i="34"/>
  <c r="AC258" i="34"/>
  <c r="AD258" i="34" s="1"/>
  <c r="AB258" i="34"/>
  <c r="AC117" i="34"/>
  <c r="AD117" i="34" s="1"/>
  <c r="AB117" i="34"/>
  <c r="X85" i="34"/>
  <c r="Y85" i="34" s="1"/>
  <c r="W85" i="34"/>
  <c r="V86" i="34"/>
  <c r="AA85" i="34"/>
  <c r="V260" i="34"/>
  <c r="X259" i="34"/>
  <c r="Y259" i="34" s="1"/>
  <c r="W259" i="34"/>
  <c r="AA259" i="34"/>
  <c r="X118" i="34"/>
  <c r="Y118" i="34" s="1"/>
  <c r="W118" i="34"/>
  <c r="V119" i="34"/>
  <c r="AA118" i="34"/>
  <c r="X189" i="34"/>
  <c r="Y189" i="34" s="1"/>
  <c r="W189" i="34"/>
  <c r="V190" i="34"/>
  <c r="AA189" i="34"/>
  <c r="AB224" i="34"/>
  <c r="AC224" i="34"/>
  <c r="AD224" i="34" s="1"/>
  <c r="AC154" i="34"/>
  <c r="AD154" i="34" s="1"/>
  <c r="AB154" i="34"/>
  <c r="V86" i="33"/>
  <c r="X85" i="33"/>
  <c r="Y85" i="33" s="1"/>
  <c r="W85" i="33"/>
  <c r="AA85" i="33"/>
  <c r="AC84" i="33"/>
  <c r="AD84" i="33" s="1"/>
  <c r="AB84" i="33"/>
  <c r="V294" i="33"/>
  <c r="X293" i="33"/>
  <c r="Y293" i="33" s="1"/>
  <c r="W293" i="33"/>
  <c r="AA293" i="33"/>
  <c r="W225" i="33"/>
  <c r="X225" i="33"/>
  <c r="Y225" i="33" s="1"/>
  <c r="V226" i="33"/>
  <c r="AA225" i="33"/>
  <c r="AC292" i="33"/>
  <c r="AD292" i="33" s="1"/>
  <c r="AB292" i="33"/>
  <c r="X190" i="33"/>
  <c r="Y190" i="33" s="1"/>
  <c r="W190" i="33"/>
  <c r="V191" i="33"/>
  <c r="AA190" i="33"/>
  <c r="AC155" i="33"/>
  <c r="AD155" i="33" s="1"/>
  <c r="AB155" i="33"/>
  <c r="AC258" i="33"/>
  <c r="AD258" i="33" s="1"/>
  <c r="AB258" i="33"/>
  <c r="V119" i="33"/>
  <c r="X118" i="33"/>
  <c r="Y118" i="33" s="1"/>
  <c r="W118" i="33"/>
  <c r="AA118" i="33"/>
  <c r="V260" i="33"/>
  <c r="X259" i="33"/>
  <c r="Y259" i="33" s="1"/>
  <c r="W259" i="33"/>
  <c r="AA259" i="33"/>
  <c r="V157" i="33"/>
  <c r="X156" i="33"/>
  <c r="Y156" i="33" s="1"/>
  <c r="W156" i="33"/>
  <c r="AA156" i="33"/>
  <c r="AC117" i="33"/>
  <c r="AD117" i="33" s="1"/>
  <c r="AB117" i="33"/>
  <c r="AB224" i="33"/>
  <c r="AC224" i="33"/>
  <c r="AD224" i="33" s="1"/>
  <c r="AC189" i="33"/>
  <c r="AD189" i="33" s="1"/>
  <c r="AB189" i="33"/>
  <c r="AC290" i="32"/>
  <c r="AD290" i="32" s="1"/>
  <c r="AB290" i="32"/>
  <c r="AC190" i="32"/>
  <c r="AD190" i="32" s="1"/>
  <c r="AB190" i="32"/>
  <c r="AB257" i="32"/>
  <c r="AC257" i="32"/>
  <c r="AD257" i="32" s="1"/>
  <c r="V292" i="32"/>
  <c r="X291" i="32"/>
  <c r="Y291" i="32" s="1"/>
  <c r="W291" i="32"/>
  <c r="AA291" i="32"/>
  <c r="AB118" i="32"/>
  <c r="AC118" i="32"/>
  <c r="AD118" i="32" s="1"/>
  <c r="AC155" i="32"/>
  <c r="AD155" i="32" s="1"/>
  <c r="AB155" i="32"/>
  <c r="W85" i="32"/>
  <c r="V86" i="32"/>
  <c r="X85" i="32"/>
  <c r="Y85" i="32" s="1"/>
  <c r="AA85" i="32"/>
  <c r="AC223" i="32"/>
  <c r="AD223" i="32" s="1"/>
  <c r="AB223" i="32"/>
  <c r="V192" i="32"/>
  <c r="X191" i="32"/>
  <c r="Y191" i="32" s="1"/>
  <c r="AA191" i="32"/>
  <c r="W191" i="32"/>
  <c r="X156" i="32"/>
  <c r="Y156" i="32" s="1"/>
  <c r="W156" i="32"/>
  <c r="V157" i="32"/>
  <c r="AA156" i="32"/>
  <c r="AB84" i="32"/>
  <c r="AC84" i="32"/>
  <c r="AD84" i="32" s="1"/>
  <c r="W258" i="32"/>
  <c r="X258" i="32"/>
  <c r="Y258" i="32" s="1"/>
  <c r="V259" i="32"/>
  <c r="AA258" i="32"/>
  <c r="W119" i="32"/>
  <c r="V120" i="32"/>
  <c r="X119" i="32"/>
  <c r="Y119" i="32" s="1"/>
  <c r="AA119" i="32"/>
  <c r="W224" i="32"/>
  <c r="V225" i="32"/>
  <c r="X224" i="32"/>
  <c r="Y224" i="32" s="1"/>
  <c r="AA224" i="32"/>
  <c r="AB117" i="31"/>
  <c r="AC117" i="31"/>
  <c r="AD117" i="31" s="1"/>
  <c r="V192" i="31"/>
  <c r="X191" i="31"/>
  <c r="Y191" i="31" s="1"/>
  <c r="W191" i="31"/>
  <c r="AA191" i="31"/>
  <c r="W118" i="31"/>
  <c r="X118" i="31"/>
  <c r="Y118" i="31" s="1"/>
  <c r="V119" i="31"/>
  <c r="AA118" i="31"/>
  <c r="AB154" i="31"/>
  <c r="AC154" i="31"/>
  <c r="AD154" i="31" s="1"/>
  <c r="X258" i="31"/>
  <c r="Y258" i="31" s="1"/>
  <c r="W258" i="31"/>
  <c r="V259" i="31"/>
  <c r="AA258" i="31"/>
  <c r="X85" i="31"/>
  <c r="Y85" i="31" s="1"/>
  <c r="V86" i="31"/>
  <c r="W85" i="31"/>
  <c r="AA85" i="31"/>
  <c r="W155" i="31"/>
  <c r="V156" i="31"/>
  <c r="X155" i="31"/>
  <c r="Y155" i="31" s="1"/>
  <c r="AA155" i="31"/>
  <c r="AC223" i="31"/>
  <c r="AD223" i="31" s="1"/>
  <c r="AB223" i="31"/>
  <c r="AB291" i="31"/>
  <c r="AC291" i="31"/>
  <c r="AD291" i="31" s="1"/>
  <c r="AC190" i="31"/>
  <c r="AD190" i="31" s="1"/>
  <c r="AB190" i="31"/>
  <c r="X224" i="31"/>
  <c r="Y224" i="31" s="1"/>
  <c r="V225" i="31"/>
  <c r="W224" i="31"/>
  <c r="AA224" i="31"/>
  <c r="W292" i="31"/>
  <c r="V293" i="31"/>
  <c r="X292" i="31"/>
  <c r="Y292" i="31" s="1"/>
  <c r="AA292" i="31"/>
  <c r="AC257" i="31"/>
  <c r="AD257" i="31" s="1"/>
  <c r="AB257" i="31"/>
  <c r="AB84" i="31"/>
  <c r="AC84" i="31"/>
  <c r="AD84" i="31" s="1"/>
  <c r="X224" i="30"/>
  <c r="Y224" i="30" s="1"/>
  <c r="W224" i="30"/>
  <c r="V225" i="30"/>
  <c r="AA224" i="30"/>
  <c r="AB117" i="30"/>
  <c r="AC117" i="30"/>
  <c r="AD117" i="30" s="1"/>
  <c r="AC257" i="30"/>
  <c r="AD257" i="30" s="1"/>
  <c r="AB257" i="30"/>
  <c r="AC292" i="30"/>
  <c r="AD292" i="30" s="1"/>
  <c r="AB292" i="30"/>
  <c r="AC190" i="30"/>
  <c r="AD190" i="30" s="1"/>
  <c r="AB190" i="30"/>
  <c r="AC84" i="30"/>
  <c r="AD84" i="30" s="1"/>
  <c r="AB84" i="30"/>
  <c r="V192" i="30"/>
  <c r="X191" i="30"/>
  <c r="Y191" i="30" s="1"/>
  <c r="W191" i="30"/>
  <c r="AA191" i="30"/>
  <c r="V294" i="30"/>
  <c r="X293" i="30"/>
  <c r="Y293" i="30" s="1"/>
  <c r="W293" i="30"/>
  <c r="AA293" i="30"/>
  <c r="AC155" i="30"/>
  <c r="AD155" i="30" s="1"/>
  <c r="AB155" i="30"/>
  <c r="X258" i="30"/>
  <c r="Y258" i="30" s="1"/>
  <c r="W258" i="30"/>
  <c r="V259" i="30"/>
  <c r="AA258" i="30"/>
  <c r="X85" i="30"/>
  <c r="Y85" i="30" s="1"/>
  <c r="W85" i="30"/>
  <c r="V86" i="30"/>
  <c r="AA85" i="30"/>
  <c r="AC223" i="30"/>
  <c r="AD223" i="30" s="1"/>
  <c r="AB223" i="30"/>
  <c r="X156" i="30"/>
  <c r="Y156" i="30" s="1"/>
  <c r="W156" i="30"/>
  <c r="V157" i="30"/>
  <c r="AA156" i="30"/>
  <c r="V119" i="30"/>
  <c r="X118" i="30"/>
  <c r="Y118" i="30" s="1"/>
  <c r="W118" i="30"/>
  <c r="AA118" i="30"/>
  <c r="X86" i="29"/>
  <c r="Y86" i="29" s="1"/>
  <c r="W86" i="29"/>
  <c r="V87" i="29"/>
  <c r="AA86" i="29"/>
  <c r="V260" i="29"/>
  <c r="X259" i="29"/>
  <c r="Y259" i="29" s="1"/>
  <c r="W259" i="29"/>
  <c r="AA259" i="29"/>
  <c r="AC117" i="29"/>
  <c r="AD117" i="29" s="1"/>
  <c r="AB117" i="29"/>
  <c r="AC154" i="29"/>
  <c r="AD154" i="29" s="1"/>
  <c r="AB154" i="29"/>
  <c r="AC189" i="29"/>
  <c r="AD189" i="29" s="1"/>
  <c r="AB189" i="29"/>
  <c r="AB224" i="29"/>
  <c r="AC224" i="29"/>
  <c r="AD224" i="29" s="1"/>
  <c r="V119" i="29"/>
  <c r="X118" i="29"/>
  <c r="Y118" i="29" s="1"/>
  <c r="W118" i="29"/>
  <c r="AA118" i="29"/>
  <c r="X190" i="29"/>
  <c r="Y190" i="29" s="1"/>
  <c r="W190" i="29"/>
  <c r="V191" i="29"/>
  <c r="AA190" i="29"/>
  <c r="W225" i="29"/>
  <c r="X225" i="29"/>
  <c r="Y225" i="29" s="1"/>
  <c r="V226" i="29"/>
  <c r="AA225" i="29"/>
  <c r="X155" i="29"/>
  <c r="Y155" i="29" s="1"/>
  <c r="W155" i="29"/>
  <c r="V156" i="29"/>
  <c r="AA155" i="29"/>
  <c r="AC292" i="29"/>
  <c r="AD292" i="29" s="1"/>
  <c r="AB292" i="29"/>
  <c r="AC85" i="29"/>
  <c r="AD85" i="29" s="1"/>
  <c r="AB85" i="29"/>
  <c r="AB166" i="29"/>
  <c r="V294" i="29"/>
  <c r="X293" i="29"/>
  <c r="Y293" i="29" s="1"/>
  <c r="W293" i="29"/>
  <c r="AA293" i="29"/>
  <c r="AC258" i="29"/>
  <c r="AD258" i="29" s="1"/>
  <c r="AB258" i="29"/>
  <c r="V292" i="28"/>
  <c r="X291" i="28"/>
  <c r="Y291" i="28" s="1"/>
  <c r="W291" i="28"/>
  <c r="AA291" i="28"/>
  <c r="AC258" i="28"/>
  <c r="AD258" i="28" s="1"/>
  <c r="AB258" i="28"/>
  <c r="V260" i="28"/>
  <c r="X259" i="28"/>
  <c r="Y259" i="28" s="1"/>
  <c r="W259" i="28"/>
  <c r="AA259" i="28"/>
  <c r="W85" i="28"/>
  <c r="X85" i="28"/>
  <c r="Y85" i="28" s="1"/>
  <c r="V86" i="28"/>
  <c r="AA85" i="28"/>
  <c r="AB84" i="28"/>
  <c r="AC84" i="28"/>
  <c r="AD84" i="28" s="1"/>
  <c r="AC290" i="28"/>
  <c r="AD290" i="28" s="1"/>
  <c r="AB290" i="28"/>
  <c r="AB188" i="28"/>
  <c r="AC188" i="28"/>
  <c r="AD188" i="28" s="1"/>
  <c r="AC117" i="28"/>
  <c r="AD117" i="28" s="1"/>
  <c r="AB117" i="28"/>
  <c r="AB222" i="28"/>
  <c r="AC222" i="28"/>
  <c r="AD222" i="28" s="1"/>
  <c r="AC154" i="28"/>
  <c r="AD154" i="28" s="1"/>
  <c r="AB154" i="28"/>
  <c r="W223" i="28"/>
  <c r="X223" i="28"/>
  <c r="Y223" i="28" s="1"/>
  <c r="V224" i="28"/>
  <c r="AA223" i="28"/>
  <c r="V119" i="28"/>
  <c r="X118" i="28"/>
  <c r="Y118" i="28" s="1"/>
  <c r="W118" i="28"/>
  <c r="AA118" i="28"/>
  <c r="X155" i="28"/>
  <c r="Y155" i="28" s="1"/>
  <c r="W155" i="28"/>
  <c r="V156" i="28"/>
  <c r="AA155" i="28"/>
  <c r="W189" i="28"/>
  <c r="AA189" i="28"/>
  <c r="X189" i="28"/>
  <c r="Y189" i="28" s="1"/>
  <c r="V190" i="28"/>
  <c r="AC189" i="27"/>
  <c r="AD189" i="27" s="1"/>
  <c r="AB189" i="27"/>
  <c r="AC256" i="27"/>
  <c r="AD256" i="27" s="1"/>
  <c r="AB256" i="27"/>
  <c r="V225" i="27"/>
  <c r="W224" i="27"/>
  <c r="X224" i="27"/>
  <c r="Y224" i="27" s="1"/>
  <c r="AA224" i="27"/>
  <c r="W118" i="27"/>
  <c r="V119" i="27"/>
  <c r="X118" i="27"/>
  <c r="Y118" i="27" s="1"/>
  <c r="AA118" i="27"/>
  <c r="W257" i="27"/>
  <c r="V258" i="27"/>
  <c r="AA257" i="27"/>
  <c r="X257" i="27"/>
  <c r="Y257" i="27" s="1"/>
  <c r="W292" i="27"/>
  <c r="X292" i="27"/>
  <c r="Y292" i="27" s="1"/>
  <c r="V293" i="27"/>
  <c r="AA292" i="27"/>
  <c r="AB291" i="27"/>
  <c r="AC291" i="27"/>
  <c r="AD291" i="27" s="1"/>
  <c r="X190" i="27"/>
  <c r="Y190" i="27" s="1"/>
  <c r="W190" i="27"/>
  <c r="V191" i="27"/>
  <c r="AA190" i="27"/>
  <c r="AC83" i="27"/>
  <c r="AD83" i="27" s="1"/>
  <c r="AB83" i="27"/>
  <c r="AC154" i="27"/>
  <c r="AD154" i="27" s="1"/>
  <c r="AB154" i="27"/>
  <c r="AB117" i="27"/>
  <c r="AC117" i="27"/>
  <c r="AD117" i="27" s="1"/>
  <c r="V85" i="27"/>
  <c r="X84" i="27"/>
  <c r="Y84" i="27" s="1"/>
  <c r="W84" i="27"/>
  <c r="AA84" i="27"/>
  <c r="AB223" i="27"/>
  <c r="AC223" i="27"/>
  <c r="AD223" i="27" s="1"/>
  <c r="V156" i="27"/>
  <c r="X155" i="27"/>
  <c r="Y155" i="27" s="1"/>
  <c r="W155" i="27"/>
  <c r="AA155" i="27"/>
  <c r="V260" i="37" l="1"/>
  <c r="X259" i="37"/>
  <c r="Y259" i="37" s="1"/>
  <c r="W259" i="37"/>
  <c r="AA259" i="37"/>
  <c r="AB85" i="37"/>
  <c r="AC85" i="37"/>
  <c r="AD85" i="37" s="1"/>
  <c r="AC258" i="37"/>
  <c r="AD258" i="37" s="1"/>
  <c r="AB258" i="37"/>
  <c r="AC156" i="37"/>
  <c r="AD156" i="37" s="1"/>
  <c r="AB156" i="37"/>
  <c r="W225" i="37"/>
  <c r="X225" i="37"/>
  <c r="Y225" i="37" s="1"/>
  <c r="V226" i="37"/>
  <c r="AA225" i="37"/>
  <c r="AB293" i="37"/>
  <c r="AC293" i="37"/>
  <c r="AD293" i="37" s="1"/>
  <c r="W294" i="37"/>
  <c r="V295" i="37"/>
  <c r="X294" i="37"/>
  <c r="Y294" i="37" s="1"/>
  <c r="AA294" i="37"/>
  <c r="V192" i="37"/>
  <c r="W191" i="37"/>
  <c r="X191" i="37"/>
  <c r="Y191" i="37" s="1"/>
  <c r="AA191" i="37"/>
  <c r="V87" i="37"/>
  <c r="W86" i="37"/>
  <c r="X86" i="37"/>
  <c r="Y86" i="37" s="1"/>
  <c r="AA86" i="37"/>
  <c r="AC118" i="37"/>
  <c r="AD118" i="37" s="1"/>
  <c r="AB118" i="37"/>
  <c r="AB224" i="37"/>
  <c r="AC224" i="37"/>
  <c r="AD224" i="37" s="1"/>
  <c r="AC190" i="37"/>
  <c r="AD190" i="37" s="1"/>
  <c r="AB190" i="37"/>
  <c r="V120" i="37"/>
  <c r="X119" i="37"/>
  <c r="Y119" i="37" s="1"/>
  <c r="W119" i="37"/>
  <c r="AA119" i="37"/>
  <c r="X157" i="37"/>
  <c r="Y157" i="37" s="1"/>
  <c r="W157" i="37"/>
  <c r="V158" i="37"/>
  <c r="AA157" i="37"/>
  <c r="AB191" i="36"/>
  <c r="AC191" i="36"/>
  <c r="AD191" i="36" s="1"/>
  <c r="X227" i="36"/>
  <c r="Y227" i="36" s="1"/>
  <c r="Y236" i="36" s="1"/>
  <c r="W227" i="36"/>
  <c r="W236" i="36" s="1"/>
  <c r="AA227" i="36"/>
  <c r="AB293" i="36"/>
  <c r="AC293" i="36"/>
  <c r="AD293" i="36" s="1"/>
  <c r="AB118" i="36"/>
  <c r="AC118" i="36"/>
  <c r="AD118" i="36" s="1"/>
  <c r="X192" i="36"/>
  <c r="Y192" i="36" s="1"/>
  <c r="W192" i="36"/>
  <c r="V193" i="36"/>
  <c r="AA192" i="36"/>
  <c r="W294" i="36"/>
  <c r="V295" i="36"/>
  <c r="X294" i="36"/>
  <c r="Y294" i="36" s="1"/>
  <c r="AA294" i="36"/>
  <c r="V87" i="36"/>
  <c r="X86" i="36"/>
  <c r="Y86" i="36" s="1"/>
  <c r="W86" i="36"/>
  <c r="AA86" i="36"/>
  <c r="AC85" i="36"/>
  <c r="AD85" i="36" s="1"/>
  <c r="AB85" i="36"/>
  <c r="V120" i="36"/>
  <c r="W119" i="36"/>
  <c r="X119" i="36"/>
  <c r="Y119" i="36" s="1"/>
  <c r="AA119" i="36"/>
  <c r="X259" i="36"/>
  <c r="Y259" i="36" s="1"/>
  <c r="W259" i="36"/>
  <c r="V260" i="36"/>
  <c r="AA259" i="36"/>
  <c r="AC258" i="36"/>
  <c r="AD258" i="36" s="1"/>
  <c r="AB258" i="36"/>
  <c r="AC226" i="36"/>
  <c r="AD226" i="36" s="1"/>
  <c r="AB226" i="36"/>
  <c r="V120" i="35"/>
  <c r="X119" i="35"/>
  <c r="Y119" i="35" s="1"/>
  <c r="W119" i="35"/>
  <c r="AA119" i="35"/>
  <c r="AB223" i="35"/>
  <c r="AC223" i="35"/>
  <c r="AD223" i="35" s="1"/>
  <c r="V260" i="35"/>
  <c r="X259" i="35"/>
  <c r="Y259" i="35" s="1"/>
  <c r="W259" i="35"/>
  <c r="AA259" i="35"/>
  <c r="V87" i="35"/>
  <c r="X86" i="35"/>
  <c r="Y86" i="35" s="1"/>
  <c r="W86" i="35"/>
  <c r="AA86" i="35"/>
  <c r="AC189" i="35"/>
  <c r="AD189" i="35" s="1"/>
  <c r="AB189" i="35"/>
  <c r="AC156" i="35"/>
  <c r="AD156" i="35" s="1"/>
  <c r="AB156" i="35"/>
  <c r="AC258" i="35"/>
  <c r="AD258" i="35" s="1"/>
  <c r="AB258" i="35"/>
  <c r="AB118" i="35"/>
  <c r="AC118" i="35"/>
  <c r="AD118" i="35" s="1"/>
  <c r="AC291" i="35"/>
  <c r="AD291" i="35" s="1"/>
  <c r="AB291" i="35"/>
  <c r="W224" i="35"/>
  <c r="X224" i="35"/>
  <c r="Y224" i="35" s="1"/>
  <c r="V225" i="35"/>
  <c r="AA224" i="35"/>
  <c r="V191" i="35"/>
  <c r="X190" i="35"/>
  <c r="Y190" i="35" s="1"/>
  <c r="W190" i="35"/>
  <c r="AA190" i="35"/>
  <c r="AC85" i="35"/>
  <c r="AD85" i="35" s="1"/>
  <c r="AB85" i="35"/>
  <c r="V158" i="35"/>
  <c r="X157" i="35"/>
  <c r="Y157" i="35" s="1"/>
  <c r="W157" i="35"/>
  <c r="AA157" i="35"/>
  <c r="V293" i="35"/>
  <c r="X292" i="35"/>
  <c r="Y292" i="35" s="1"/>
  <c r="W292" i="35"/>
  <c r="AA292" i="35"/>
  <c r="X260" i="34"/>
  <c r="Y260" i="34" s="1"/>
  <c r="W260" i="34"/>
  <c r="V261" i="34"/>
  <c r="AA260" i="34"/>
  <c r="AC155" i="34"/>
  <c r="AD155" i="34" s="1"/>
  <c r="AB155" i="34"/>
  <c r="X119" i="34"/>
  <c r="Y119" i="34" s="1"/>
  <c r="W119" i="34"/>
  <c r="V120" i="34"/>
  <c r="AA119" i="34"/>
  <c r="X86" i="34"/>
  <c r="Y86" i="34" s="1"/>
  <c r="W86" i="34"/>
  <c r="V87" i="34"/>
  <c r="AA86" i="34"/>
  <c r="AC85" i="34"/>
  <c r="AD85" i="34" s="1"/>
  <c r="AB85" i="34"/>
  <c r="V157" i="34"/>
  <c r="X156" i="34"/>
  <c r="Y156" i="34" s="1"/>
  <c r="W156" i="34"/>
  <c r="AA156" i="34"/>
  <c r="AC118" i="34"/>
  <c r="AD118" i="34" s="1"/>
  <c r="AB118" i="34"/>
  <c r="AC189" i="34"/>
  <c r="AD189" i="34" s="1"/>
  <c r="AB189" i="34"/>
  <c r="V191" i="34"/>
  <c r="X190" i="34"/>
  <c r="Y190" i="34" s="1"/>
  <c r="W190" i="34"/>
  <c r="AA190" i="34"/>
  <c r="AC259" i="34"/>
  <c r="AD259" i="34" s="1"/>
  <c r="AB259" i="34"/>
  <c r="AC292" i="34"/>
  <c r="AD292" i="34" s="1"/>
  <c r="AB292" i="34"/>
  <c r="AC225" i="34"/>
  <c r="AD225" i="34" s="1"/>
  <c r="AB225" i="34"/>
  <c r="V294" i="34"/>
  <c r="X293" i="34"/>
  <c r="Y293" i="34" s="1"/>
  <c r="W293" i="34"/>
  <c r="AA293" i="34"/>
  <c r="V227" i="34"/>
  <c r="X226" i="34"/>
  <c r="Y226" i="34" s="1"/>
  <c r="W226" i="34"/>
  <c r="AA226" i="34"/>
  <c r="AB225" i="33"/>
  <c r="AC225" i="33"/>
  <c r="AD225" i="33" s="1"/>
  <c r="W294" i="33"/>
  <c r="V295" i="33"/>
  <c r="X294" i="33"/>
  <c r="Y294" i="33" s="1"/>
  <c r="AA294" i="33"/>
  <c r="X260" i="33"/>
  <c r="Y260" i="33" s="1"/>
  <c r="W260" i="33"/>
  <c r="V261" i="33"/>
  <c r="AA260" i="33"/>
  <c r="V227" i="33"/>
  <c r="W226" i="33"/>
  <c r="X226" i="33"/>
  <c r="Y226" i="33" s="1"/>
  <c r="AA226" i="33"/>
  <c r="AB156" i="33"/>
  <c r="AC156" i="33"/>
  <c r="AD156" i="33" s="1"/>
  <c r="AB118" i="33"/>
  <c r="AC118" i="33"/>
  <c r="AD118" i="33" s="1"/>
  <c r="AB190" i="33"/>
  <c r="AC190" i="33"/>
  <c r="AD190" i="33" s="1"/>
  <c r="AC85" i="33"/>
  <c r="AD85" i="33" s="1"/>
  <c r="AB85" i="33"/>
  <c r="W191" i="33"/>
  <c r="X191" i="33"/>
  <c r="Y191" i="33" s="1"/>
  <c r="V192" i="33"/>
  <c r="AA191" i="33"/>
  <c r="AB293" i="33"/>
  <c r="AC293" i="33"/>
  <c r="AD293" i="33" s="1"/>
  <c r="W157" i="33"/>
  <c r="V158" i="33"/>
  <c r="X157" i="33"/>
  <c r="Y157" i="33" s="1"/>
  <c r="AA157" i="33"/>
  <c r="W119" i="33"/>
  <c r="X119" i="33"/>
  <c r="Y119" i="33" s="1"/>
  <c r="V120" i="33"/>
  <c r="AA119" i="33"/>
  <c r="X86" i="33"/>
  <c r="Y86" i="33" s="1"/>
  <c r="W86" i="33"/>
  <c r="V87" i="33"/>
  <c r="AA86" i="33"/>
  <c r="AC259" i="33"/>
  <c r="AD259" i="33" s="1"/>
  <c r="AB259" i="33"/>
  <c r="AC119" i="32"/>
  <c r="AD119" i="32" s="1"/>
  <c r="AB119" i="32"/>
  <c r="W292" i="32"/>
  <c r="V293" i="32"/>
  <c r="X292" i="32"/>
  <c r="Y292" i="32" s="1"/>
  <c r="AA292" i="32"/>
  <c r="AC156" i="32"/>
  <c r="AD156" i="32" s="1"/>
  <c r="AB156" i="32"/>
  <c r="V193" i="32"/>
  <c r="X192" i="32"/>
  <c r="Y192" i="32" s="1"/>
  <c r="W192" i="32"/>
  <c r="AA192" i="32"/>
  <c r="V158" i="32"/>
  <c r="W157" i="32"/>
  <c r="X157" i="32"/>
  <c r="Y157" i="32" s="1"/>
  <c r="AA157" i="32"/>
  <c r="AB224" i="32"/>
  <c r="AC224" i="32"/>
  <c r="AD224" i="32" s="1"/>
  <c r="AC258" i="32"/>
  <c r="AD258" i="32" s="1"/>
  <c r="AB258" i="32"/>
  <c r="AC85" i="32"/>
  <c r="AD85" i="32" s="1"/>
  <c r="AB85" i="32"/>
  <c r="V121" i="32"/>
  <c r="X120" i="32"/>
  <c r="Y120" i="32" s="1"/>
  <c r="W120" i="32"/>
  <c r="AA120" i="32"/>
  <c r="V260" i="32"/>
  <c r="X259" i="32"/>
  <c r="Y259" i="32" s="1"/>
  <c r="W259" i="32"/>
  <c r="AA259" i="32"/>
  <c r="AB291" i="32"/>
  <c r="AC291" i="32"/>
  <c r="AD291" i="32" s="1"/>
  <c r="W225" i="32"/>
  <c r="V226" i="32"/>
  <c r="X225" i="32"/>
  <c r="Y225" i="32" s="1"/>
  <c r="AA225" i="32"/>
  <c r="V87" i="32"/>
  <c r="X86" i="32"/>
  <c r="Y86" i="32" s="1"/>
  <c r="W86" i="32"/>
  <c r="AA86" i="32"/>
  <c r="AC191" i="32"/>
  <c r="AD191" i="32" s="1"/>
  <c r="AB191" i="32"/>
  <c r="V294" i="31"/>
  <c r="X293" i="31"/>
  <c r="Y293" i="31" s="1"/>
  <c r="W293" i="31"/>
  <c r="AA293" i="31"/>
  <c r="AC85" i="31"/>
  <c r="AD85" i="31" s="1"/>
  <c r="AB85" i="31"/>
  <c r="AC191" i="31"/>
  <c r="AD191" i="31" s="1"/>
  <c r="AB191" i="31"/>
  <c r="AC224" i="31"/>
  <c r="AD224" i="31" s="1"/>
  <c r="AB224" i="31"/>
  <c r="V87" i="31"/>
  <c r="X86" i="31"/>
  <c r="Y86" i="31" s="1"/>
  <c r="W86" i="31"/>
  <c r="AA86" i="31"/>
  <c r="V193" i="31"/>
  <c r="X192" i="31"/>
  <c r="Y192" i="31" s="1"/>
  <c r="W192" i="31"/>
  <c r="AA192" i="31"/>
  <c r="V226" i="31"/>
  <c r="X225" i="31"/>
  <c r="Y225" i="31" s="1"/>
  <c r="W225" i="31"/>
  <c r="AA225" i="31"/>
  <c r="AB155" i="31"/>
  <c r="AC155" i="31"/>
  <c r="AD155" i="31" s="1"/>
  <c r="AC118" i="31"/>
  <c r="AD118" i="31" s="1"/>
  <c r="AB118" i="31"/>
  <c r="AC258" i="31"/>
  <c r="AD258" i="31" s="1"/>
  <c r="AB258" i="31"/>
  <c r="X119" i="31"/>
  <c r="Y119" i="31" s="1"/>
  <c r="W119" i="31"/>
  <c r="V120" i="31"/>
  <c r="AA119" i="31"/>
  <c r="AC292" i="31"/>
  <c r="AD292" i="31" s="1"/>
  <c r="AB292" i="31"/>
  <c r="W156" i="31"/>
  <c r="V157" i="31"/>
  <c r="X156" i="31"/>
  <c r="Y156" i="31" s="1"/>
  <c r="AA156" i="31"/>
  <c r="V260" i="31"/>
  <c r="X259" i="31"/>
  <c r="Y259" i="31" s="1"/>
  <c r="W259" i="31"/>
  <c r="AA259" i="31"/>
  <c r="W157" i="30"/>
  <c r="V158" i="30"/>
  <c r="X157" i="30"/>
  <c r="Y157" i="30" s="1"/>
  <c r="AA157" i="30"/>
  <c r="X192" i="30"/>
  <c r="Y192" i="30" s="1"/>
  <c r="W192" i="30"/>
  <c r="V193" i="30"/>
  <c r="AA192" i="30"/>
  <c r="AB293" i="30"/>
  <c r="AC293" i="30"/>
  <c r="AD293" i="30" s="1"/>
  <c r="AC258" i="30"/>
  <c r="AD258" i="30" s="1"/>
  <c r="AB258" i="30"/>
  <c r="AB118" i="30"/>
  <c r="AC118" i="30"/>
  <c r="AD118" i="30" s="1"/>
  <c r="V260" i="30"/>
  <c r="X259" i="30"/>
  <c r="Y259" i="30" s="1"/>
  <c r="W259" i="30"/>
  <c r="AA259" i="30"/>
  <c r="AB224" i="30"/>
  <c r="AC224" i="30"/>
  <c r="AD224" i="30" s="1"/>
  <c r="W294" i="30"/>
  <c r="V295" i="30"/>
  <c r="X294" i="30"/>
  <c r="Y294" i="30" s="1"/>
  <c r="AA294" i="30"/>
  <c r="V226" i="30"/>
  <c r="X225" i="30"/>
  <c r="Y225" i="30" s="1"/>
  <c r="W225" i="30"/>
  <c r="AA225" i="30"/>
  <c r="AC85" i="30"/>
  <c r="AD85" i="30" s="1"/>
  <c r="AB85" i="30"/>
  <c r="AC191" i="30"/>
  <c r="AD191" i="30" s="1"/>
  <c r="AB191" i="30"/>
  <c r="W119" i="30"/>
  <c r="AA119" i="30"/>
  <c r="X119" i="30"/>
  <c r="Y119" i="30" s="1"/>
  <c r="V120" i="30"/>
  <c r="V87" i="30"/>
  <c r="X86" i="30"/>
  <c r="Y86" i="30" s="1"/>
  <c r="W86" i="30"/>
  <c r="AA86" i="30"/>
  <c r="AB156" i="30"/>
  <c r="AC156" i="30"/>
  <c r="AD156" i="30" s="1"/>
  <c r="X260" i="29"/>
  <c r="Y260" i="29" s="1"/>
  <c r="W260" i="29"/>
  <c r="V261" i="29"/>
  <c r="AA260" i="29"/>
  <c r="AC225" i="29"/>
  <c r="AD225" i="29" s="1"/>
  <c r="AB225" i="29"/>
  <c r="AB118" i="29"/>
  <c r="AC118" i="29"/>
  <c r="AD118" i="29" s="1"/>
  <c r="X226" i="29"/>
  <c r="Y226" i="29" s="1"/>
  <c r="W226" i="29"/>
  <c r="V227" i="29"/>
  <c r="AA226" i="29"/>
  <c r="AC86" i="29"/>
  <c r="AD86" i="29" s="1"/>
  <c r="AB86" i="29"/>
  <c r="AB293" i="29"/>
  <c r="AC293" i="29"/>
  <c r="AD293" i="29" s="1"/>
  <c r="V88" i="29"/>
  <c r="X87" i="29"/>
  <c r="Y87" i="29" s="1"/>
  <c r="W87" i="29"/>
  <c r="AA87" i="29"/>
  <c r="W119" i="29"/>
  <c r="X119" i="29"/>
  <c r="Y119" i="29" s="1"/>
  <c r="V120" i="29"/>
  <c r="AA119" i="29"/>
  <c r="AC155" i="29"/>
  <c r="AD155" i="29" s="1"/>
  <c r="AB155" i="29"/>
  <c r="AC190" i="29"/>
  <c r="AD190" i="29" s="1"/>
  <c r="AB190" i="29"/>
  <c r="AC259" i="29"/>
  <c r="AD259" i="29" s="1"/>
  <c r="AB259" i="29"/>
  <c r="W294" i="29"/>
  <c r="V295" i="29"/>
  <c r="X294" i="29"/>
  <c r="Y294" i="29" s="1"/>
  <c r="AA294" i="29"/>
  <c r="W156" i="29"/>
  <c r="V157" i="29"/>
  <c r="X156" i="29"/>
  <c r="Y156" i="29" s="1"/>
  <c r="AA156" i="29"/>
  <c r="X191" i="29"/>
  <c r="Y191" i="29" s="1"/>
  <c r="V192" i="29"/>
  <c r="W191" i="29"/>
  <c r="AA191" i="29"/>
  <c r="AB189" i="28"/>
  <c r="AC189" i="28"/>
  <c r="AD189" i="28" s="1"/>
  <c r="W156" i="28"/>
  <c r="V157" i="28"/>
  <c r="X156" i="28"/>
  <c r="Y156" i="28" s="1"/>
  <c r="AA156" i="28"/>
  <c r="W224" i="28"/>
  <c r="V225" i="28"/>
  <c r="X224" i="28"/>
  <c r="Y224" i="28" s="1"/>
  <c r="AA224" i="28"/>
  <c r="V87" i="28"/>
  <c r="W86" i="28"/>
  <c r="X86" i="28"/>
  <c r="Y86" i="28" s="1"/>
  <c r="AA86" i="28"/>
  <c r="AB291" i="28"/>
  <c r="AC291" i="28"/>
  <c r="AD291" i="28" s="1"/>
  <c r="V191" i="28"/>
  <c r="W190" i="28"/>
  <c r="X190" i="28"/>
  <c r="Y190" i="28" s="1"/>
  <c r="AA190" i="28"/>
  <c r="AB118" i="28"/>
  <c r="AC118" i="28"/>
  <c r="AD118" i="28" s="1"/>
  <c r="AC259" i="28"/>
  <c r="AD259" i="28" s="1"/>
  <c r="AB259" i="28"/>
  <c r="W292" i="28"/>
  <c r="V293" i="28"/>
  <c r="X292" i="28"/>
  <c r="Y292" i="28" s="1"/>
  <c r="AA292" i="28"/>
  <c r="V120" i="28"/>
  <c r="X119" i="28"/>
  <c r="Y119" i="28" s="1"/>
  <c r="W119" i="28"/>
  <c r="AA119" i="28"/>
  <c r="X260" i="28"/>
  <c r="Y260" i="28" s="1"/>
  <c r="W260" i="28"/>
  <c r="V261" i="28"/>
  <c r="AA260" i="28"/>
  <c r="AB155" i="28"/>
  <c r="AC155" i="28"/>
  <c r="AD155" i="28" s="1"/>
  <c r="AB223" i="28"/>
  <c r="AC223" i="28"/>
  <c r="AD223" i="28" s="1"/>
  <c r="AB85" i="28"/>
  <c r="AC85" i="28"/>
  <c r="AD85" i="28" s="1"/>
  <c r="W225" i="27"/>
  <c r="X225" i="27"/>
  <c r="Y225" i="27" s="1"/>
  <c r="V226" i="27"/>
  <c r="AA225" i="27"/>
  <c r="AC257" i="27"/>
  <c r="AD257" i="27" s="1"/>
  <c r="AB257" i="27"/>
  <c r="AC84" i="27"/>
  <c r="AD84" i="27" s="1"/>
  <c r="AB84" i="27"/>
  <c r="AC292" i="27"/>
  <c r="AD292" i="27" s="1"/>
  <c r="AB292" i="27"/>
  <c r="AC118" i="27"/>
  <c r="AD118" i="27" s="1"/>
  <c r="AB118" i="27"/>
  <c r="X258" i="27"/>
  <c r="Y258" i="27" s="1"/>
  <c r="V259" i="27"/>
  <c r="W258" i="27"/>
  <c r="AA258" i="27"/>
  <c r="AB155" i="27"/>
  <c r="AC155" i="27"/>
  <c r="AD155" i="27" s="1"/>
  <c r="V294" i="27"/>
  <c r="X293" i="27"/>
  <c r="Y293" i="27" s="1"/>
  <c r="W293" i="27"/>
  <c r="AA293" i="27"/>
  <c r="AB190" i="27"/>
  <c r="AC190" i="27"/>
  <c r="AD190" i="27" s="1"/>
  <c r="V120" i="27"/>
  <c r="X119" i="27"/>
  <c r="Y119" i="27" s="1"/>
  <c r="W119" i="27"/>
  <c r="AA119" i="27"/>
  <c r="X85" i="27"/>
  <c r="Y85" i="27" s="1"/>
  <c r="W85" i="27"/>
  <c r="V86" i="27"/>
  <c r="AA85" i="27"/>
  <c r="V192" i="27"/>
  <c r="W191" i="27"/>
  <c r="X191" i="27"/>
  <c r="Y191" i="27" s="1"/>
  <c r="AA191" i="27"/>
  <c r="W156" i="27"/>
  <c r="V157" i="27"/>
  <c r="X156" i="27"/>
  <c r="Y156" i="27" s="1"/>
  <c r="AA156" i="27"/>
  <c r="AB224" i="27"/>
  <c r="AC224" i="27"/>
  <c r="AD224" i="27" s="1"/>
  <c r="AC86" i="37" l="1"/>
  <c r="AD86" i="37" s="1"/>
  <c r="AB86" i="37"/>
  <c r="AC259" i="37"/>
  <c r="AD259" i="37" s="1"/>
  <c r="AB259" i="37"/>
  <c r="V121" i="37"/>
  <c r="X120" i="37"/>
  <c r="Y120" i="37" s="1"/>
  <c r="W120" i="37"/>
  <c r="AA120" i="37"/>
  <c r="AC294" i="37"/>
  <c r="AD294" i="37" s="1"/>
  <c r="AB294" i="37"/>
  <c r="AC157" i="37"/>
  <c r="AD157" i="37" s="1"/>
  <c r="AB157" i="37"/>
  <c r="X295" i="37"/>
  <c r="Y295" i="37" s="1"/>
  <c r="Y304" i="37" s="1"/>
  <c r="W295" i="37"/>
  <c r="W304" i="37" s="1"/>
  <c r="AA295" i="37"/>
  <c r="AC191" i="37"/>
  <c r="AD191" i="37" s="1"/>
  <c r="AB191" i="37"/>
  <c r="V159" i="37"/>
  <c r="X158" i="37"/>
  <c r="Y158" i="37" s="1"/>
  <c r="W158" i="37"/>
  <c r="AA158" i="37"/>
  <c r="X260" i="37"/>
  <c r="Y260" i="37" s="1"/>
  <c r="W260" i="37"/>
  <c r="V261" i="37"/>
  <c r="AA260" i="37"/>
  <c r="AC119" i="37"/>
  <c r="AD119" i="37" s="1"/>
  <c r="AB119" i="37"/>
  <c r="AC225" i="37"/>
  <c r="AD225" i="37" s="1"/>
  <c r="AB225" i="37"/>
  <c r="V88" i="37"/>
  <c r="X87" i="37"/>
  <c r="Y87" i="37" s="1"/>
  <c r="W87" i="37"/>
  <c r="AA87" i="37"/>
  <c r="X192" i="37"/>
  <c r="Y192" i="37" s="1"/>
  <c r="W192" i="37"/>
  <c r="V193" i="37"/>
  <c r="AA192" i="37"/>
  <c r="V227" i="37"/>
  <c r="X226" i="37"/>
  <c r="Y226" i="37" s="1"/>
  <c r="W226" i="37"/>
  <c r="AA226" i="37"/>
  <c r="V121" i="36"/>
  <c r="X120" i="36"/>
  <c r="Y120" i="36" s="1"/>
  <c r="W120" i="36"/>
  <c r="AA120" i="36"/>
  <c r="AC259" i="36"/>
  <c r="AD259" i="36" s="1"/>
  <c r="AB259" i="36"/>
  <c r="W295" i="36"/>
  <c r="W304" i="36" s="1"/>
  <c r="X295" i="36"/>
  <c r="Y295" i="36" s="1"/>
  <c r="Y304" i="36" s="1"/>
  <c r="AA295" i="36"/>
  <c r="AA87" i="36"/>
  <c r="X87" i="36"/>
  <c r="Y87" i="36" s="1"/>
  <c r="W87" i="36"/>
  <c r="V88" i="36"/>
  <c r="X260" i="36"/>
  <c r="Y260" i="36" s="1"/>
  <c r="W260" i="36"/>
  <c r="V261" i="36"/>
  <c r="AA260" i="36"/>
  <c r="AC86" i="36"/>
  <c r="AD86" i="36" s="1"/>
  <c r="AB86" i="36"/>
  <c r="AB192" i="36"/>
  <c r="AC192" i="36"/>
  <c r="AD192" i="36" s="1"/>
  <c r="AC227" i="36"/>
  <c r="AD227" i="36" s="1"/>
  <c r="AD236" i="36" s="1"/>
  <c r="AB227" i="36"/>
  <c r="W193" i="36"/>
  <c r="W202" i="36" s="1"/>
  <c r="X193" i="36"/>
  <c r="Y193" i="36" s="1"/>
  <c r="Y202" i="36" s="1"/>
  <c r="AA193" i="36"/>
  <c r="AC119" i="36"/>
  <c r="AD119" i="36" s="1"/>
  <c r="AB119" i="36"/>
  <c r="AC294" i="36"/>
  <c r="AD294" i="36" s="1"/>
  <c r="AB294" i="36"/>
  <c r="AC157" i="35"/>
  <c r="AD157" i="35" s="1"/>
  <c r="AB157" i="35"/>
  <c r="X293" i="35"/>
  <c r="Y293" i="35" s="1"/>
  <c r="W293" i="35"/>
  <c r="V294" i="35"/>
  <c r="AA293" i="35"/>
  <c r="W260" i="35"/>
  <c r="X260" i="35"/>
  <c r="Y260" i="35" s="1"/>
  <c r="V261" i="35"/>
  <c r="AA260" i="35"/>
  <c r="AB86" i="35"/>
  <c r="AC86" i="35"/>
  <c r="AD86" i="35" s="1"/>
  <c r="X191" i="35"/>
  <c r="Y191" i="35" s="1"/>
  <c r="W191" i="35"/>
  <c r="V192" i="35"/>
  <c r="AA191" i="35"/>
  <c r="AB224" i="35"/>
  <c r="AC224" i="35"/>
  <c r="AD224" i="35" s="1"/>
  <c r="AB119" i="35"/>
  <c r="AC119" i="35"/>
  <c r="AD119" i="35" s="1"/>
  <c r="X158" i="35"/>
  <c r="Y158" i="35" s="1"/>
  <c r="W158" i="35"/>
  <c r="V159" i="35"/>
  <c r="AA158" i="35"/>
  <c r="W225" i="35"/>
  <c r="V226" i="35"/>
  <c r="X225" i="35"/>
  <c r="Y225" i="35" s="1"/>
  <c r="AA225" i="35"/>
  <c r="W87" i="35"/>
  <c r="V88" i="35"/>
  <c r="X87" i="35"/>
  <c r="Y87" i="35" s="1"/>
  <c r="AA87" i="35"/>
  <c r="AC292" i="35"/>
  <c r="AD292" i="35" s="1"/>
  <c r="AB292" i="35"/>
  <c r="AB259" i="35"/>
  <c r="AC259" i="35"/>
  <c r="AD259" i="35" s="1"/>
  <c r="V121" i="35"/>
  <c r="X120" i="35"/>
  <c r="Y120" i="35" s="1"/>
  <c r="W120" i="35"/>
  <c r="AA120" i="35"/>
  <c r="AC190" i="35"/>
  <c r="AD190" i="35" s="1"/>
  <c r="AB190" i="35"/>
  <c r="W227" i="34"/>
  <c r="W236" i="34" s="1"/>
  <c r="X227" i="34"/>
  <c r="Y227" i="34" s="1"/>
  <c r="Y236" i="34" s="1"/>
  <c r="AA227" i="34"/>
  <c r="AB293" i="34"/>
  <c r="AC293" i="34"/>
  <c r="AD293" i="34" s="1"/>
  <c r="AC86" i="34"/>
  <c r="AD86" i="34" s="1"/>
  <c r="AB86" i="34"/>
  <c r="X87" i="34"/>
  <c r="Y87" i="34" s="1"/>
  <c r="V88" i="34"/>
  <c r="AA87" i="34"/>
  <c r="W87" i="34"/>
  <c r="AC190" i="34"/>
  <c r="AD190" i="34" s="1"/>
  <c r="AB190" i="34"/>
  <c r="AC156" i="34"/>
  <c r="AD156" i="34" s="1"/>
  <c r="AB156" i="34"/>
  <c r="AC260" i="34"/>
  <c r="AD260" i="34" s="1"/>
  <c r="AB260" i="34"/>
  <c r="W294" i="34"/>
  <c r="X294" i="34"/>
  <c r="Y294" i="34" s="1"/>
  <c r="V295" i="34"/>
  <c r="AA294" i="34"/>
  <c r="X261" i="34"/>
  <c r="Y261" i="34" s="1"/>
  <c r="Y270" i="34" s="1"/>
  <c r="W261" i="34"/>
  <c r="W270" i="34" s="1"/>
  <c r="AA261" i="34"/>
  <c r="AB226" i="34"/>
  <c r="AC226" i="34"/>
  <c r="AD226" i="34" s="1"/>
  <c r="AB119" i="34"/>
  <c r="AC119" i="34"/>
  <c r="AD119" i="34" s="1"/>
  <c r="X191" i="34"/>
  <c r="Y191" i="34" s="1"/>
  <c r="W191" i="34"/>
  <c r="V192" i="34"/>
  <c r="AA191" i="34"/>
  <c r="X157" i="34"/>
  <c r="Y157" i="34" s="1"/>
  <c r="W157" i="34"/>
  <c r="V158" i="34"/>
  <c r="AA157" i="34"/>
  <c r="V121" i="34"/>
  <c r="X120" i="34"/>
  <c r="Y120" i="34" s="1"/>
  <c r="W120" i="34"/>
  <c r="AA120" i="34"/>
  <c r="AC86" i="33"/>
  <c r="AD86" i="33" s="1"/>
  <c r="AB86" i="33"/>
  <c r="AC157" i="33"/>
  <c r="AD157" i="33" s="1"/>
  <c r="AB157" i="33"/>
  <c r="V88" i="33"/>
  <c r="X87" i="33"/>
  <c r="Y87" i="33" s="1"/>
  <c r="W87" i="33"/>
  <c r="AA87" i="33"/>
  <c r="V159" i="33"/>
  <c r="X158" i="33"/>
  <c r="Y158" i="33" s="1"/>
  <c r="W158" i="33"/>
  <c r="AA158" i="33"/>
  <c r="AB226" i="33"/>
  <c r="AC226" i="33"/>
  <c r="AD226" i="33" s="1"/>
  <c r="AC294" i="33"/>
  <c r="AD294" i="33" s="1"/>
  <c r="AB294" i="33"/>
  <c r="AC119" i="33"/>
  <c r="AD119" i="33" s="1"/>
  <c r="AB119" i="33"/>
  <c r="X295" i="33"/>
  <c r="Y295" i="33" s="1"/>
  <c r="Y304" i="33" s="1"/>
  <c r="W295" i="33"/>
  <c r="W304" i="33" s="1"/>
  <c r="AA295" i="33"/>
  <c r="V121" i="33"/>
  <c r="X120" i="33"/>
  <c r="Y120" i="33" s="1"/>
  <c r="W120" i="33"/>
  <c r="AA120" i="33"/>
  <c r="W227" i="33"/>
  <c r="W236" i="33" s="1"/>
  <c r="X227" i="33"/>
  <c r="Y227" i="33" s="1"/>
  <c r="Y236" i="33" s="1"/>
  <c r="AA227" i="33"/>
  <c r="AC191" i="33"/>
  <c r="AD191" i="33" s="1"/>
  <c r="AB191" i="33"/>
  <c r="AC260" i="33"/>
  <c r="AD260" i="33" s="1"/>
  <c r="AB260" i="33"/>
  <c r="X192" i="33"/>
  <c r="Y192" i="33" s="1"/>
  <c r="W192" i="33"/>
  <c r="V193" i="33"/>
  <c r="AA192" i="33"/>
  <c r="X261" i="33"/>
  <c r="Y261" i="33" s="1"/>
  <c r="Y270" i="33" s="1"/>
  <c r="W261" i="33"/>
  <c r="W270" i="33" s="1"/>
  <c r="AA261" i="33"/>
  <c r="AB259" i="32"/>
  <c r="AC259" i="32"/>
  <c r="AD259" i="32" s="1"/>
  <c r="W87" i="32"/>
  <c r="V88" i="32"/>
  <c r="X87" i="32"/>
  <c r="Y87" i="32" s="1"/>
  <c r="AA87" i="32"/>
  <c r="AC292" i="32"/>
  <c r="AD292" i="32" s="1"/>
  <c r="AB292" i="32"/>
  <c r="AC225" i="32"/>
  <c r="AD225" i="32" s="1"/>
  <c r="AB225" i="32"/>
  <c r="X158" i="32"/>
  <c r="Y158" i="32" s="1"/>
  <c r="W158" i="32"/>
  <c r="V159" i="32"/>
  <c r="AA158" i="32"/>
  <c r="W260" i="32"/>
  <c r="V261" i="32"/>
  <c r="X260" i="32"/>
  <c r="Y260" i="32" s="1"/>
  <c r="AA260" i="32"/>
  <c r="AC192" i="32"/>
  <c r="AD192" i="32" s="1"/>
  <c r="AB192" i="32"/>
  <c r="V294" i="32"/>
  <c r="X293" i="32"/>
  <c r="Y293" i="32" s="1"/>
  <c r="W293" i="32"/>
  <c r="AA293" i="32"/>
  <c r="W121" i="32"/>
  <c r="V122" i="32"/>
  <c r="X121" i="32"/>
  <c r="Y121" i="32" s="1"/>
  <c r="AA121" i="32"/>
  <c r="X226" i="32"/>
  <c r="Y226" i="32" s="1"/>
  <c r="V227" i="32"/>
  <c r="W226" i="32"/>
  <c r="AA226" i="32"/>
  <c r="AB120" i="32"/>
  <c r="AC120" i="32"/>
  <c r="AD120" i="32" s="1"/>
  <c r="AC157" i="32"/>
  <c r="AD157" i="32" s="1"/>
  <c r="AB157" i="32"/>
  <c r="AB86" i="32"/>
  <c r="AC86" i="32"/>
  <c r="AD86" i="32" s="1"/>
  <c r="X193" i="32"/>
  <c r="Y193" i="32" s="1"/>
  <c r="Y202" i="32" s="1"/>
  <c r="W193" i="32"/>
  <c r="W202" i="32" s="1"/>
  <c r="AA193" i="32"/>
  <c r="AB119" i="31"/>
  <c r="AC119" i="31"/>
  <c r="AD119" i="31" s="1"/>
  <c r="X260" i="31"/>
  <c r="Y260" i="31" s="1"/>
  <c r="W260" i="31"/>
  <c r="V261" i="31"/>
  <c r="AA260" i="31"/>
  <c r="W120" i="31"/>
  <c r="V121" i="31"/>
  <c r="AA120" i="31"/>
  <c r="X120" i="31"/>
  <c r="Y120" i="31" s="1"/>
  <c r="X193" i="31"/>
  <c r="Y193" i="31" s="1"/>
  <c r="Y202" i="31" s="1"/>
  <c r="W193" i="31"/>
  <c r="W202" i="31" s="1"/>
  <c r="AA193" i="31"/>
  <c r="AB156" i="31"/>
  <c r="AC156" i="31"/>
  <c r="AD156" i="31" s="1"/>
  <c r="AB225" i="31"/>
  <c r="AC225" i="31"/>
  <c r="AD225" i="31" s="1"/>
  <c r="AC86" i="31"/>
  <c r="AD86" i="31" s="1"/>
  <c r="AB86" i="31"/>
  <c r="W157" i="31"/>
  <c r="V158" i="31"/>
  <c r="X157" i="31"/>
  <c r="Y157" i="31" s="1"/>
  <c r="AA157" i="31"/>
  <c r="AB293" i="31"/>
  <c r="AC293" i="31"/>
  <c r="AD293" i="31" s="1"/>
  <c r="W226" i="31"/>
  <c r="X226" i="31"/>
  <c r="Y226" i="31" s="1"/>
  <c r="V227" i="31"/>
  <c r="AA226" i="31"/>
  <c r="X87" i="31"/>
  <c r="Y87" i="31" s="1"/>
  <c r="V88" i="31"/>
  <c r="W87" i="31"/>
  <c r="AA87" i="31"/>
  <c r="AC192" i="31"/>
  <c r="AD192" i="31" s="1"/>
  <c r="AB192" i="31"/>
  <c r="AC259" i="31"/>
  <c r="AD259" i="31" s="1"/>
  <c r="AB259" i="31"/>
  <c r="W294" i="31"/>
  <c r="V295" i="31"/>
  <c r="X294" i="31"/>
  <c r="Y294" i="31" s="1"/>
  <c r="AA294" i="31"/>
  <c r="AC192" i="30"/>
  <c r="AD192" i="30" s="1"/>
  <c r="AB192" i="30"/>
  <c r="X295" i="30"/>
  <c r="Y295" i="30" s="1"/>
  <c r="Y304" i="30" s="1"/>
  <c r="W295" i="30"/>
  <c r="W304" i="30" s="1"/>
  <c r="AA295" i="30"/>
  <c r="X87" i="30"/>
  <c r="Y87" i="30" s="1"/>
  <c r="W87" i="30"/>
  <c r="V88" i="30"/>
  <c r="AA87" i="30"/>
  <c r="X193" i="30"/>
  <c r="Y193" i="30" s="1"/>
  <c r="Y202" i="30" s="1"/>
  <c r="W193" i="30"/>
  <c r="W202" i="30" s="1"/>
  <c r="AA193" i="30"/>
  <c r="AC225" i="30"/>
  <c r="AD225" i="30" s="1"/>
  <c r="AB225" i="30"/>
  <c r="V121" i="30"/>
  <c r="W120" i="30"/>
  <c r="X120" i="30"/>
  <c r="Y120" i="30" s="1"/>
  <c r="AA120" i="30"/>
  <c r="AC119" i="30"/>
  <c r="AD119" i="30" s="1"/>
  <c r="AB119" i="30"/>
  <c r="AC259" i="30"/>
  <c r="AD259" i="30" s="1"/>
  <c r="AB259" i="30"/>
  <c r="AC157" i="30"/>
  <c r="AD157" i="30" s="1"/>
  <c r="AB157" i="30"/>
  <c r="V227" i="30"/>
  <c r="X226" i="30"/>
  <c r="Y226" i="30" s="1"/>
  <c r="W226" i="30"/>
  <c r="AA226" i="30"/>
  <c r="AC86" i="30"/>
  <c r="AD86" i="30" s="1"/>
  <c r="AB86" i="30"/>
  <c r="AC294" i="30"/>
  <c r="AD294" i="30" s="1"/>
  <c r="AB294" i="30"/>
  <c r="X158" i="30"/>
  <c r="Y158" i="30" s="1"/>
  <c r="W158" i="30"/>
  <c r="V159" i="30"/>
  <c r="AA158" i="30"/>
  <c r="X260" i="30"/>
  <c r="Y260" i="30" s="1"/>
  <c r="W260" i="30"/>
  <c r="V261" i="30"/>
  <c r="AA260" i="30"/>
  <c r="AB156" i="29"/>
  <c r="AC156" i="29"/>
  <c r="AD156" i="29" s="1"/>
  <c r="W157" i="29"/>
  <c r="V158" i="29"/>
  <c r="X157" i="29"/>
  <c r="Y157" i="29" s="1"/>
  <c r="AA157" i="29"/>
  <c r="AC87" i="29"/>
  <c r="AD87" i="29" s="1"/>
  <c r="AB87" i="29"/>
  <c r="AB226" i="29"/>
  <c r="AC226" i="29"/>
  <c r="AD226" i="29" s="1"/>
  <c r="AC260" i="29"/>
  <c r="AD260" i="29" s="1"/>
  <c r="AB260" i="29"/>
  <c r="AC294" i="29"/>
  <c r="AD294" i="29" s="1"/>
  <c r="AB294" i="29"/>
  <c r="W227" i="29"/>
  <c r="W236" i="29" s="1"/>
  <c r="X227" i="29"/>
  <c r="Y227" i="29" s="1"/>
  <c r="Y236" i="29" s="1"/>
  <c r="AA227" i="29"/>
  <c r="AC191" i="29"/>
  <c r="AD191" i="29" s="1"/>
  <c r="AB191" i="29"/>
  <c r="X261" i="29"/>
  <c r="Y261" i="29" s="1"/>
  <c r="Y270" i="29" s="1"/>
  <c r="W261" i="29"/>
  <c r="W270" i="29" s="1"/>
  <c r="AA261" i="29"/>
  <c r="X88" i="29"/>
  <c r="Y88" i="29" s="1"/>
  <c r="W88" i="29"/>
  <c r="V89" i="29"/>
  <c r="AA88" i="29"/>
  <c r="X192" i="29"/>
  <c r="Y192" i="29" s="1"/>
  <c r="W192" i="29"/>
  <c r="V193" i="29"/>
  <c r="AA192" i="29"/>
  <c r="X295" i="29"/>
  <c r="Y295" i="29" s="1"/>
  <c r="Y304" i="29" s="1"/>
  <c r="W295" i="29"/>
  <c r="W304" i="29" s="1"/>
  <c r="AA295" i="29"/>
  <c r="AC119" i="29"/>
  <c r="AD119" i="29" s="1"/>
  <c r="AB119" i="29"/>
  <c r="V121" i="29"/>
  <c r="X120" i="29"/>
  <c r="Y120" i="29" s="1"/>
  <c r="W120" i="29"/>
  <c r="AA120" i="29"/>
  <c r="V294" i="28"/>
  <c r="X293" i="28"/>
  <c r="Y293" i="28" s="1"/>
  <c r="W293" i="28"/>
  <c r="AA293" i="28"/>
  <c r="AC119" i="28"/>
  <c r="AD119" i="28" s="1"/>
  <c r="AB119" i="28"/>
  <c r="W225" i="28"/>
  <c r="V226" i="28"/>
  <c r="X225" i="28"/>
  <c r="Y225" i="28" s="1"/>
  <c r="AA225" i="28"/>
  <c r="AB224" i="28"/>
  <c r="AC224" i="28"/>
  <c r="AD224" i="28" s="1"/>
  <c r="X120" i="28"/>
  <c r="Y120" i="28" s="1"/>
  <c r="W120" i="28"/>
  <c r="V121" i="28"/>
  <c r="AA120" i="28"/>
  <c r="AC156" i="28"/>
  <c r="AD156" i="28" s="1"/>
  <c r="AB156" i="28"/>
  <c r="AC260" i="28"/>
  <c r="AD260" i="28" s="1"/>
  <c r="AB260" i="28"/>
  <c r="AC292" i="28"/>
  <c r="AD292" i="28" s="1"/>
  <c r="AB292" i="28"/>
  <c r="AB190" i="28"/>
  <c r="AC190" i="28"/>
  <c r="AD190" i="28" s="1"/>
  <c r="X157" i="28"/>
  <c r="Y157" i="28" s="1"/>
  <c r="V158" i="28"/>
  <c r="W157" i="28"/>
  <c r="AA157" i="28"/>
  <c r="AB86" i="28"/>
  <c r="AC86" i="28"/>
  <c r="AD86" i="28" s="1"/>
  <c r="X261" i="28"/>
  <c r="Y261" i="28" s="1"/>
  <c r="Y270" i="28" s="1"/>
  <c r="W261" i="28"/>
  <c r="W270" i="28" s="1"/>
  <c r="AA261" i="28"/>
  <c r="W87" i="28"/>
  <c r="X87" i="28"/>
  <c r="Y87" i="28" s="1"/>
  <c r="V88" i="28"/>
  <c r="AA87" i="28"/>
  <c r="W191" i="28"/>
  <c r="X191" i="28"/>
  <c r="Y191" i="28" s="1"/>
  <c r="V192" i="28"/>
  <c r="AA191" i="28"/>
  <c r="AC258" i="27"/>
  <c r="AD258" i="27" s="1"/>
  <c r="AB258" i="27"/>
  <c r="AB293" i="27"/>
  <c r="AC293" i="27"/>
  <c r="AD293" i="27" s="1"/>
  <c r="AB119" i="27"/>
  <c r="AC119" i="27"/>
  <c r="AD119" i="27" s="1"/>
  <c r="AC191" i="27"/>
  <c r="AD191" i="27" s="1"/>
  <c r="AB191" i="27"/>
  <c r="AB225" i="27"/>
  <c r="AC225" i="27"/>
  <c r="AD225" i="27" s="1"/>
  <c r="X259" i="27"/>
  <c r="Y259" i="27" s="1"/>
  <c r="W259" i="27"/>
  <c r="V260" i="27"/>
  <c r="AA259" i="27"/>
  <c r="AC156" i="27"/>
  <c r="AD156" i="27" s="1"/>
  <c r="AB156" i="27"/>
  <c r="X192" i="27"/>
  <c r="Y192" i="27" s="1"/>
  <c r="W192" i="27"/>
  <c r="V193" i="27"/>
  <c r="AA192" i="27"/>
  <c r="W294" i="27"/>
  <c r="X294" i="27"/>
  <c r="Y294" i="27" s="1"/>
  <c r="V295" i="27"/>
  <c r="AA294" i="27"/>
  <c r="V227" i="27"/>
  <c r="W226" i="27"/>
  <c r="X226" i="27"/>
  <c r="Y226" i="27" s="1"/>
  <c r="AA226" i="27"/>
  <c r="AC85" i="27"/>
  <c r="AD85" i="27" s="1"/>
  <c r="AB85" i="27"/>
  <c r="W120" i="27"/>
  <c r="V121" i="27"/>
  <c r="X120" i="27"/>
  <c r="Y120" i="27" s="1"/>
  <c r="AA120" i="27"/>
  <c r="V158" i="27"/>
  <c r="X157" i="27"/>
  <c r="Y157" i="27" s="1"/>
  <c r="W157" i="27"/>
  <c r="AA157" i="27"/>
  <c r="V87" i="27"/>
  <c r="X86" i="27"/>
  <c r="Y86" i="27" s="1"/>
  <c r="W86" i="27"/>
  <c r="AA86" i="27"/>
  <c r="AB295" i="37" l="1"/>
  <c r="AC295" i="37"/>
  <c r="AD295" i="37" s="1"/>
  <c r="AD304" i="37" s="1"/>
  <c r="X261" i="37"/>
  <c r="Y261" i="37" s="1"/>
  <c r="Y270" i="37" s="1"/>
  <c r="W261" i="37"/>
  <c r="W270" i="37" s="1"/>
  <c r="AA261" i="37"/>
  <c r="AC120" i="37"/>
  <c r="AD120" i="37" s="1"/>
  <c r="AB120" i="37"/>
  <c r="W227" i="37"/>
  <c r="W236" i="37" s="1"/>
  <c r="X227" i="37"/>
  <c r="Y227" i="37" s="1"/>
  <c r="Y236" i="37" s="1"/>
  <c r="AA227" i="37"/>
  <c r="V89" i="37"/>
  <c r="W88" i="37"/>
  <c r="X88" i="37"/>
  <c r="Y88" i="37" s="1"/>
  <c r="AA88" i="37"/>
  <c r="AC158" i="37"/>
  <c r="AD158" i="37" s="1"/>
  <c r="AB158" i="37"/>
  <c r="X193" i="37"/>
  <c r="Y193" i="37" s="1"/>
  <c r="Y202" i="37" s="1"/>
  <c r="W193" i="37"/>
  <c r="W202" i="37" s="1"/>
  <c r="AA193" i="37"/>
  <c r="X159" i="37"/>
  <c r="Y159" i="37" s="1"/>
  <c r="Y168" i="37" s="1"/>
  <c r="W159" i="37"/>
  <c r="W168" i="37" s="1"/>
  <c r="AA159" i="37"/>
  <c r="AC192" i="37"/>
  <c r="AD192" i="37" s="1"/>
  <c r="AB192" i="37"/>
  <c r="V122" i="37"/>
  <c r="X121" i="37"/>
  <c r="Y121" i="37" s="1"/>
  <c r="W121" i="37"/>
  <c r="AA121" i="37"/>
  <c r="AB226" i="37"/>
  <c r="AC226" i="37"/>
  <c r="AD226" i="37" s="1"/>
  <c r="AB87" i="37"/>
  <c r="AC87" i="37"/>
  <c r="AD87" i="37" s="1"/>
  <c r="AC260" i="37"/>
  <c r="AD260" i="37" s="1"/>
  <c r="AB260" i="37"/>
  <c r="AB236" i="36"/>
  <c r="AB233" i="36"/>
  <c r="V89" i="36"/>
  <c r="X88" i="36"/>
  <c r="Y88" i="36" s="1"/>
  <c r="W88" i="36"/>
  <c r="AA88" i="36"/>
  <c r="AB120" i="36"/>
  <c r="AC120" i="36"/>
  <c r="AD120" i="36" s="1"/>
  <c r="AC193" i="36"/>
  <c r="AD193" i="36" s="1"/>
  <c r="AD202" i="36" s="1"/>
  <c r="AB193" i="36"/>
  <c r="AC87" i="36"/>
  <c r="AD87" i="36" s="1"/>
  <c r="AB87" i="36"/>
  <c r="AC260" i="36"/>
  <c r="AD260" i="36" s="1"/>
  <c r="AB260" i="36"/>
  <c r="AB295" i="36"/>
  <c r="AC295" i="36"/>
  <c r="AD295" i="36" s="1"/>
  <c r="AD304" i="36" s="1"/>
  <c r="X261" i="36"/>
  <c r="Y261" i="36" s="1"/>
  <c r="Y270" i="36" s="1"/>
  <c r="W261" i="36"/>
  <c r="W270" i="36" s="1"/>
  <c r="AA261" i="36"/>
  <c r="V122" i="36"/>
  <c r="W121" i="36"/>
  <c r="X121" i="36"/>
  <c r="Y121" i="36" s="1"/>
  <c r="AA121" i="36"/>
  <c r="AB120" i="35"/>
  <c r="AC120" i="35"/>
  <c r="AD120" i="35" s="1"/>
  <c r="AC87" i="35"/>
  <c r="AD87" i="35" s="1"/>
  <c r="AB87" i="35"/>
  <c r="AC158" i="35"/>
  <c r="AD158" i="35" s="1"/>
  <c r="AB158" i="35"/>
  <c r="AC191" i="35"/>
  <c r="AD191" i="35" s="1"/>
  <c r="AB191" i="35"/>
  <c r="X159" i="35"/>
  <c r="Y159" i="35" s="1"/>
  <c r="Y168" i="35" s="1"/>
  <c r="W159" i="35"/>
  <c r="W168" i="35" s="1"/>
  <c r="AA159" i="35"/>
  <c r="V89" i="35"/>
  <c r="X88" i="35"/>
  <c r="Y88" i="35" s="1"/>
  <c r="W88" i="35"/>
  <c r="AA88" i="35"/>
  <c r="AC293" i="35"/>
  <c r="AD293" i="35" s="1"/>
  <c r="AB293" i="35"/>
  <c r="V193" i="35"/>
  <c r="X192" i="35"/>
  <c r="Y192" i="35" s="1"/>
  <c r="W192" i="35"/>
  <c r="AA192" i="35"/>
  <c r="V122" i="35"/>
  <c r="X121" i="35"/>
  <c r="Y121" i="35" s="1"/>
  <c r="W121" i="35"/>
  <c r="AA121" i="35"/>
  <c r="V295" i="35"/>
  <c r="X294" i="35"/>
  <c r="Y294" i="35" s="1"/>
  <c r="W294" i="35"/>
  <c r="AA294" i="35"/>
  <c r="AB225" i="35"/>
  <c r="AC225" i="35"/>
  <c r="AD225" i="35" s="1"/>
  <c r="W226" i="35"/>
  <c r="V227" i="35"/>
  <c r="X226" i="35"/>
  <c r="Y226" i="35" s="1"/>
  <c r="AA226" i="35"/>
  <c r="AC260" i="35"/>
  <c r="AD260" i="35" s="1"/>
  <c r="AB260" i="35"/>
  <c r="X261" i="35"/>
  <c r="Y261" i="35" s="1"/>
  <c r="Y270" i="35" s="1"/>
  <c r="W261" i="35"/>
  <c r="W270" i="35" s="1"/>
  <c r="AA261" i="35"/>
  <c r="V193" i="34"/>
  <c r="X192" i="34"/>
  <c r="Y192" i="34" s="1"/>
  <c r="W192" i="34"/>
  <c r="AA192" i="34"/>
  <c r="AC261" i="34"/>
  <c r="AD261" i="34" s="1"/>
  <c r="AD270" i="34" s="1"/>
  <c r="AB261" i="34"/>
  <c r="X121" i="34"/>
  <c r="Y121" i="34" s="1"/>
  <c r="W121" i="34"/>
  <c r="V122" i="34"/>
  <c r="AA121" i="34"/>
  <c r="AC157" i="34"/>
  <c r="AD157" i="34" s="1"/>
  <c r="AB157" i="34"/>
  <c r="AC294" i="34"/>
  <c r="AD294" i="34" s="1"/>
  <c r="AB294" i="34"/>
  <c r="V159" i="34"/>
  <c r="X158" i="34"/>
  <c r="Y158" i="34" s="1"/>
  <c r="W158" i="34"/>
  <c r="AA158" i="34"/>
  <c r="X295" i="34"/>
  <c r="Y295" i="34" s="1"/>
  <c r="Y304" i="34" s="1"/>
  <c r="W295" i="34"/>
  <c r="W304" i="34" s="1"/>
  <c r="AA295" i="34"/>
  <c r="AC227" i="34"/>
  <c r="AD227" i="34" s="1"/>
  <c r="AD236" i="34" s="1"/>
  <c r="AB227" i="34"/>
  <c r="AC87" i="34"/>
  <c r="AD87" i="34" s="1"/>
  <c r="AB87" i="34"/>
  <c r="AC120" i="34"/>
  <c r="AD120" i="34" s="1"/>
  <c r="AB120" i="34"/>
  <c r="AC191" i="34"/>
  <c r="AD191" i="34" s="1"/>
  <c r="AB191" i="34"/>
  <c r="X88" i="34"/>
  <c r="Y88" i="34" s="1"/>
  <c r="W88" i="34"/>
  <c r="V89" i="34"/>
  <c r="AA88" i="34"/>
  <c r="AC87" i="33"/>
  <c r="AD87" i="33" s="1"/>
  <c r="AB87" i="33"/>
  <c r="AC261" i="33"/>
  <c r="AD261" i="33" s="1"/>
  <c r="AD270" i="33" s="1"/>
  <c r="AB261" i="33"/>
  <c r="AB295" i="33"/>
  <c r="AC295" i="33"/>
  <c r="AD295" i="33" s="1"/>
  <c r="AD304" i="33" s="1"/>
  <c r="X88" i="33"/>
  <c r="Y88" i="33" s="1"/>
  <c r="W88" i="33"/>
  <c r="V89" i="33"/>
  <c r="AA88" i="33"/>
  <c r="AB192" i="33"/>
  <c r="AC192" i="33"/>
  <c r="AD192" i="33" s="1"/>
  <c r="AB227" i="33"/>
  <c r="AC227" i="33"/>
  <c r="AD227" i="33" s="1"/>
  <c r="AD236" i="33" s="1"/>
  <c r="AB158" i="33"/>
  <c r="AC158" i="33"/>
  <c r="AD158" i="33" s="1"/>
  <c r="W193" i="33"/>
  <c r="W202" i="33" s="1"/>
  <c r="X193" i="33"/>
  <c r="Y193" i="33" s="1"/>
  <c r="Y202" i="33" s="1"/>
  <c r="AA193" i="33"/>
  <c r="W121" i="33"/>
  <c r="X121" i="33"/>
  <c r="Y121" i="33" s="1"/>
  <c r="V122" i="33"/>
  <c r="AA121" i="33"/>
  <c r="AB120" i="33"/>
  <c r="AC120" i="33"/>
  <c r="AD120" i="33" s="1"/>
  <c r="X159" i="33"/>
  <c r="Y159" i="33" s="1"/>
  <c r="Y168" i="33" s="1"/>
  <c r="W159" i="33"/>
  <c r="W168" i="33" s="1"/>
  <c r="AA159" i="33"/>
  <c r="W227" i="32"/>
  <c r="W236" i="32" s="1"/>
  <c r="X227" i="32"/>
  <c r="Y227" i="32" s="1"/>
  <c r="Y236" i="32" s="1"/>
  <c r="AA227" i="32"/>
  <c r="AC158" i="32"/>
  <c r="AD158" i="32" s="1"/>
  <c r="AB158" i="32"/>
  <c r="AC87" i="32"/>
  <c r="AD87" i="32" s="1"/>
  <c r="AB87" i="32"/>
  <c r="AB293" i="32"/>
  <c r="AC293" i="32"/>
  <c r="AD293" i="32" s="1"/>
  <c r="W294" i="32"/>
  <c r="V295" i="32"/>
  <c r="X294" i="32"/>
  <c r="Y294" i="32" s="1"/>
  <c r="AA294" i="32"/>
  <c r="AC121" i="32"/>
  <c r="AD121" i="32" s="1"/>
  <c r="AB121" i="32"/>
  <c r="V89" i="32"/>
  <c r="X88" i="32"/>
  <c r="Y88" i="32" s="1"/>
  <c r="W88" i="32"/>
  <c r="AA88" i="32"/>
  <c r="W159" i="32"/>
  <c r="W168" i="32" s="1"/>
  <c r="X159" i="32"/>
  <c r="Y159" i="32" s="1"/>
  <c r="Y168" i="32" s="1"/>
  <c r="AA159" i="32"/>
  <c r="AB226" i="32"/>
  <c r="AC226" i="32"/>
  <c r="AD226" i="32" s="1"/>
  <c r="V123" i="32"/>
  <c r="X122" i="32"/>
  <c r="Y122" i="32" s="1"/>
  <c r="W122" i="32"/>
  <c r="AA122" i="32"/>
  <c r="AC260" i="32"/>
  <c r="AD260" i="32" s="1"/>
  <c r="AB260" i="32"/>
  <c r="X261" i="32"/>
  <c r="Y261" i="32" s="1"/>
  <c r="Y270" i="32" s="1"/>
  <c r="W261" i="32"/>
  <c r="W270" i="32" s="1"/>
  <c r="AA261" i="32"/>
  <c r="AC193" i="32"/>
  <c r="AD193" i="32" s="1"/>
  <c r="AD202" i="32" s="1"/>
  <c r="AB193" i="32"/>
  <c r="X295" i="31"/>
  <c r="Y295" i="31" s="1"/>
  <c r="Y304" i="31" s="1"/>
  <c r="W295" i="31"/>
  <c r="W304" i="31" s="1"/>
  <c r="AA295" i="31"/>
  <c r="X121" i="31"/>
  <c r="Y121" i="31" s="1"/>
  <c r="W121" i="31"/>
  <c r="AA121" i="31"/>
  <c r="V122" i="31"/>
  <c r="V89" i="31"/>
  <c r="X88" i="31"/>
  <c r="Y88" i="31" s="1"/>
  <c r="W88" i="31"/>
  <c r="AA88" i="31"/>
  <c r="AB157" i="31"/>
  <c r="AC157" i="31"/>
  <c r="AD157" i="31" s="1"/>
  <c r="AC294" i="31"/>
  <c r="AD294" i="31" s="1"/>
  <c r="AB294" i="31"/>
  <c r="AC260" i="31"/>
  <c r="AD260" i="31" s="1"/>
  <c r="AB260" i="31"/>
  <c r="AB226" i="31"/>
  <c r="AC226" i="31"/>
  <c r="AD226" i="31" s="1"/>
  <c r="W158" i="31"/>
  <c r="V159" i="31"/>
  <c r="X158" i="31"/>
  <c r="Y158" i="31" s="1"/>
  <c r="AA158" i="31"/>
  <c r="AC193" i="31"/>
  <c r="AD193" i="31" s="1"/>
  <c r="AD202" i="31" s="1"/>
  <c r="AB193" i="31"/>
  <c r="X261" i="31"/>
  <c r="Y261" i="31" s="1"/>
  <c r="Y270" i="31" s="1"/>
  <c r="W261" i="31"/>
  <c r="W270" i="31" s="1"/>
  <c r="AA261" i="31"/>
  <c r="X227" i="31"/>
  <c r="Y227" i="31" s="1"/>
  <c r="Y236" i="31" s="1"/>
  <c r="W227" i="31"/>
  <c r="W236" i="31" s="1"/>
  <c r="AA227" i="31"/>
  <c r="AC87" i="31"/>
  <c r="AD87" i="31" s="1"/>
  <c r="AB87" i="31"/>
  <c r="AC120" i="31"/>
  <c r="AD120" i="31" s="1"/>
  <c r="AB120" i="31"/>
  <c r="AC260" i="30"/>
  <c r="AD260" i="30" s="1"/>
  <c r="AB260" i="30"/>
  <c r="V89" i="30"/>
  <c r="X88" i="30"/>
  <c r="Y88" i="30" s="1"/>
  <c r="W88" i="30"/>
  <c r="AA88" i="30"/>
  <c r="X261" i="30"/>
  <c r="Y261" i="30" s="1"/>
  <c r="Y270" i="30" s="1"/>
  <c r="W261" i="30"/>
  <c r="W270" i="30" s="1"/>
  <c r="AA261" i="30"/>
  <c r="W121" i="30"/>
  <c r="X121" i="30"/>
  <c r="Y121" i="30" s="1"/>
  <c r="V122" i="30"/>
  <c r="AA121" i="30"/>
  <c r="AB295" i="30"/>
  <c r="AC295" i="30"/>
  <c r="AD295" i="30" s="1"/>
  <c r="AD304" i="30" s="1"/>
  <c r="AB158" i="30"/>
  <c r="AC158" i="30"/>
  <c r="AD158" i="30" s="1"/>
  <c r="AC226" i="30"/>
  <c r="AD226" i="30" s="1"/>
  <c r="AB226" i="30"/>
  <c r="AC193" i="30"/>
  <c r="AD193" i="30" s="1"/>
  <c r="AD202" i="30" s="1"/>
  <c r="AB193" i="30"/>
  <c r="W159" i="30"/>
  <c r="W168" i="30" s="1"/>
  <c r="X159" i="30"/>
  <c r="Y159" i="30" s="1"/>
  <c r="Y168" i="30" s="1"/>
  <c r="AA159" i="30"/>
  <c r="AB120" i="30"/>
  <c r="AC120" i="30"/>
  <c r="AD120" i="30" s="1"/>
  <c r="X227" i="30"/>
  <c r="Y227" i="30" s="1"/>
  <c r="Y236" i="30" s="1"/>
  <c r="W227" i="30"/>
  <c r="W236" i="30" s="1"/>
  <c r="AA227" i="30"/>
  <c r="AC87" i="30"/>
  <c r="AD87" i="30" s="1"/>
  <c r="AB87" i="30"/>
  <c r="V90" i="29"/>
  <c r="X89" i="29"/>
  <c r="Y89" i="29" s="1"/>
  <c r="W89" i="29"/>
  <c r="AA89" i="29"/>
  <c r="AB120" i="29"/>
  <c r="AC120" i="29"/>
  <c r="AD120" i="29" s="1"/>
  <c r="AC192" i="29"/>
  <c r="AD192" i="29" s="1"/>
  <c r="AB192" i="29"/>
  <c r="AC261" i="29"/>
  <c r="AD261" i="29" s="1"/>
  <c r="AD270" i="29" s="1"/>
  <c r="AB261" i="29"/>
  <c r="AB157" i="29"/>
  <c r="AC157" i="29"/>
  <c r="AD157" i="29" s="1"/>
  <c r="X193" i="29"/>
  <c r="Y193" i="29" s="1"/>
  <c r="Y202" i="29" s="1"/>
  <c r="W193" i="29"/>
  <c r="W202" i="29" s="1"/>
  <c r="AA193" i="29"/>
  <c r="W121" i="29"/>
  <c r="AA121" i="29"/>
  <c r="X121" i="29"/>
  <c r="Y121" i="29" s="1"/>
  <c r="V122" i="29"/>
  <c r="W158" i="29"/>
  <c r="V159" i="29"/>
  <c r="X158" i="29"/>
  <c r="Y158" i="29" s="1"/>
  <c r="AA158" i="29"/>
  <c r="AC88" i="29"/>
  <c r="AD88" i="29" s="1"/>
  <c r="AB88" i="29"/>
  <c r="AB295" i="29"/>
  <c r="AC295" i="29"/>
  <c r="AD295" i="29" s="1"/>
  <c r="AD304" i="29" s="1"/>
  <c r="AC227" i="29"/>
  <c r="AD227" i="29" s="1"/>
  <c r="AD236" i="29" s="1"/>
  <c r="AB227" i="29"/>
  <c r="AB191" i="28"/>
  <c r="AC191" i="28"/>
  <c r="AD191" i="28" s="1"/>
  <c r="W294" i="28"/>
  <c r="V295" i="28"/>
  <c r="X294" i="28"/>
  <c r="Y294" i="28" s="1"/>
  <c r="AA294" i="28"/>
  <c r="V193" i="28"/>
  <c r="W192" i="28"/>
  <c r="X192" i="28"/>
  <c r="Y192" i="28" s="1"/>
  <c r="AA192" i="28"/>
  <c r="AC120" i="28"/>
  <c r="AD120" i="28" s="1"/>
  <c r="AB120" i="28"/>
  <c r="X226" i="28"/>
  <c r="Y226" i="28" s="1"/>
  <c r="W226" i="28"/>
  <c r="V227" i="28"/>
  <c r="AA226" i="28"/>
  <c r="V122" i="28"/>
  <c r="W121" i="28"/>
  <c r="X121" i="28"/>
  <c r="Y121" i="28" s="1"/>
  <c r="AA121" i="28"/>
  <c r="V89" i="28"/>
  <c r="W88" i="28"/>
  <c r="X88" i="28"/>
  <c r="Y88" i="28" s="1"/>
  <c r="AA88" i="28"/>
  <c r="AB157" i="28"/>
  <c r="AC157" i="28"/>
  <c r="AD157" i="28" s="1"/>
  <c r="AB293" i="28"/>
  <c r="AC293" i="28"/>
  <c r="AD293" i="28" s="1"/>
  <c r="AB87" i="28"/>
  <c r="AC87" i="28"/>
  <c r="AD87" i="28" s="1"/>
  <c r="X158" i="28"/>
  <c r="Y158" i="28" s="1"/>
  <c r="W158" i="28"/>
  <c r="V159" i="28"/>
  <c r="AA158" i="28"/>
  <c r="AC225" i="28"/>
  <c r="AD225" i="28" s="1"/>
  <c r="AB225" i="28"/>
  <c r="AC261" i="28"/>
  <c r="AD261" i="28" s="1"/>
  <c r="AD270" i="28" s="1"/>
  <c r="AB261" i="28"/>
  <c r="X87" i="27"/>
  <c r="Y87" i="27" s="1"/>
  <c r="W87" i="27"/>
  <c r="AA87" i="27"/>
  <c r="V88" i="27"/>
  <c r="X295" i="27"/>
  <c r="Y295" i="27" s="1"/>
  <c r="Y304" i="27" s="1"/>
  <c r="W295" i="27"/>
  <c r="W304" i="27" s="1"/>
  <c r="AA295" i="27"/>
  <c r="AB157" i="27"/>
  <c r="AC157" i="27"/>
  <c r="AD157" i="27" s="1"/>
  <c r="AC259" i="27"/>
  <c r="AD259" i="27" s="1"/>
  <c r="AB259" i="27"/>
  <c r="X260" i="27"/>
  <c r="Y260" i="27" s="1"/>
  <c r="V261" i="27"/>
  <c r="W260" i="27"/>
  <c r="AA260" i="27"/>
  <c r="AB226" i="27"/>
  <c r="AC226" i="27"/>
  <c r="AD226" i="27" s="1"/>
  <c r="W158" i="27"/>
  <c r="V159" i="27"/>
  <c r="X158" i="27"/>
  <c r="Y158" i="27" s="1"/>
  <c r="AA158" i="27"/>
  <c r="W193" i="27"/>
  <c r="W202" i="27" s="1"/>
  <c r="X193" i="27"/>
  <c r="Y193" i="27" s="1"/>
  <c r="Y202" i="27" s="1"/>
  <c r="AA193" i="27"/>
  <c r="AC86" i="27"/>
  <c r="AD86" i="27" s="1"/>
  <c r="AB86" i="27"/>
  <c r="W227" i="27"/>
  <c r="W236" i="27" s="1"/>
  <c r="X227" i="27"/>
  <c r="Y227" i="27" s="1"/>
  <c r="Y236" i="27" s="1"/>
  <c r="AA227" i="27"/>
  <c r="AB192" i="27"/>
  <c r="AC192" i="27"/>
  <c r="AD192" i="27" s="1"/>
  <c r="AC120" i="27"/>
  <c r="AD120" i="27" s="1"/>
  <c r="AB120" i="27"/>
  <c r="V122" i="27"/>
  <c r="X121" i="27"/>
  <c r="Y121" i="27" s="1"/>
  <c r="W121" i="27"/>
  <c r="AA121" i="27"/>
  <c r="AC294" i="27"/>
  <c r="AD294" i="27" s="1"/>
  <c r="AB294" i="27"/>
  <c r="AC159" i="37" l="1"/>
  <c r="AD159" i="37" s="1"/>
  <c r="AD168" i="37" s="1"/>
  <c r="AB159" i="37"/>
  <c r="AC88" i="37"/>
  <c r="AD88" i="37" s="1"/>
  <c r="AB88" i="37"/>
  <c r="AC121" i="37"/>
  <c r="AD121" i="37" s="1"/>
  <c r="AB121" i="37"/>
  <c r="AC193" i="37"/>
  <c r="AD193" i="37" s="1"/>
  <c r="AD202" i="37" s="1"/>
  <c r="AB193" i="37"/>
  <c r="V90" i="37"/>
  <c r="X89" i="37"/>
  <c r="Y89" i="37" s="1"/>
  <c r="W89" i="37"/>
  <c r="AA89" i="37"/>
  <c r="AC261" i="37"/>
  <c r="AD261" i="37" s="1"/>
  <c r="AD270" i="37" s="1"/>
  <c r="AB261" i="37"/>
  <c r="AB227" i="37"/>
  <c r="AC227" i="37"/>
  <c r="AD227" i="37" s="1"/>
  <c r="AD236" i="37" s="1"/>
  <c r="V123" i="37"/>
  <c r="X122" i="37"/>
  <c r="Y122" i="37" s="1"/>
  <c r="W122" i="37"/>
  <c r="AA122" i="37"/>
  <c r="AB301" i="37"/>
  <c r="AB304" i="37"/>
  <c r="AC121" i="36"/>
  <c r="AD121" i="36" s="1"/>
  <c r="AB121" i="36"/>
  <c r="AB301" i="36"/>
  <c r="AB304" i="36"/>
  <c r="AC88" i="36"/>
  <c r="AD88" i="36" s="1"/>
  <c r="AB88" i="36"/>
  <c r="V123" i="36"/>
  <c r="X122" i="36"/>
  <c r="Y122" i="36" s="1"/>
  <c r="W122" i="36"/>
  <c r="AA122" i="36"/>
  <c r="AC261" i="36"/>
  <c r="AD261" i="36" s="1"/>
  <c r="AD270" i="36" s="1"/>
  <c r="AB261" i="36"/>
  <c r="W89" i="36"/>
  <c r="V90" i="36"/>
  <c r="X89" i="36"/>
  <c r="Y89" i="36" s="1"/>
  <c r="AA89" i="36"/>
  <c r="AB202" i="36"/>
  <c r="AB199" i="36"/>
  <c r="AB88" i="35"/>
  <c r="AC88" i="35"/>
  <c r="AD88" i="35" s="1"/>
  <c r="V123" i="35"/>
  <c r="W122" i="35"/>
  <c r="X122" i="35"/>
  <c r="Y122" i="35" s="1"/>
  <c r="AA122" i="35"/>
  <c r="AB261" i="35"/>
  <c r="AC261" i="35"/>
  <c r="AD261" i="35" s="1"/>
  <c r="AD270" i="35" s="1"/>
  <c r="AC294" i="35"/>
  <c r="AD294" i="35" s="1"/>
  <c r="AB294" i="35"/>
  <c r="AC192" i="35"/>
  <c r="AD192" i="35" s="1"/>
  <c r="AB192" i="35"/>
  <c r="W89" i="35"/>
  <c r="V90" i="35"/>
  <c r="X89" i="35"/>
  <c r="Y89" i="35" s="1"/>
  <c r="AA89" i="35"/>
  <c r="AC226" i="35"/>
  <c r="AD226" i="35" s="1"/>
  <c r="AB226" i="35"/>
  <c r="AC159" i="35"/>
  <c r="AD159" i="35" s="1"/>
  <c r="AD168" i="35" s="1"/>
  <c r="AB159" i="35"/>
  <c r="X295" i="35"/>
  <c r="Y295" i="35" s="1"/>
  <c r="Y304" i="35" s="1"/>
  <c r="W295" i="35"/>
  <c r="W304" i="35" s="1"/>
  <c r="AA295" i="35"/>
  <c r="X193" i="35"/>
  <c r="Y193" i="35" s="1"/>
  <c r="Y202" i="35" s="1"/>
  <c r="W193" i="35"/>
  <c r="W202" i="35" s="1"/>
  <c r="AA193" i="35"/>
  <c r="X227" i="35"/>
  <c r="Y227" i="35" s="1"/>
  <c r="Y236" i="35" s="1"/>
  <c r="W227" i="35"/>
  <c r="W236" i="35" s="1"/>
  <c r="AA227" i="35"/>
  <c r="AB121" i="35"/>
  <c r="AC121" i="35"/>
  <c r="AD121" i="35" s="1"/>
  <c r="X89" i="34"/>
  <c r="Y89" i="34" s="1"/>
  <c r="W89" i="34"/>
  <c r="V90" i="34"/>
  <c r="AA89" i="34"/>
  <c r="AB267" i="34"/>
  <c r="AB270" i="34"/>
  <c r="AB295" i="34"/>
  <c r="AC295" i="34"/>
  <c r="AD295" i="34" s="1"/>
  <c r="AD304" i="34" s="1"/>
  <c r="AC192" i="34"/>
  <c r="AD192" i="34" s="1"/>
  <c r="AB192" i="34"/>
  <c r="AB233" i="34"/>
  <c r="AB236" i="34"/>
  <c r="AC158" i="34"/>
  <c r="AD158" i="34" s="1"/>
  <c r="AB158" i="34"/>
  <c r="AC121" i="34"/>
  <c r="AD121" i="34" s="1"/>
  <c r="AB121" i="34"/>
  <c r="X159" i="34"/>
  <c r="Y159" i="34" s="1"/>
  <c r="Y168" i="34" s="1"/>
  <c r="W159" i="34"/>
  <c r="W168" i="34" s="1"/>
  <c r="AA159" i="34"/>
  <c r="AC88" i="34"/>
  <c r="AD88" i="34" s="1"/>
  <c r="AB88" i="34"/>
  <c r="V123" i="34"/>
  <c r="W122" i="34"/>
  <c r="X122" i="34"/>
  <c r="Y122" i="34" s="1"/>
  <c r="AA122" i="34"/>
  <c r="X193" i="34"/>
  <c r="Y193" i="34" s="1"/>
  <c r="Y202" i="34" s="1"/>
  <c r="W193" i="34"/>
  <c r="W202" i="34" s="1"/>
  <c r="AA193" i="34"/>
  <c r="AC88" i="33"/>
  <c r="AD88" i="33" s="1"/>
  <c r="AB88" i="33"/>
  <c r="V90" i="33"/>
  <c r="X89" i="33"/>
  <c r="Y89" i="33" s="1"/>
  <c r="W89" i="33"/>
  <c r="AA89" i="33"/>
  <c r="V123" i="33"/>
  <c r="X122" i="33"/>
  <c r="Y122" i="33" s="1"/>
  <c r="W122" i="33"/>
  <c r="AA122" i="33"/>
  <c r="AB233" i="33"/>
  <c r="AB236" i="33"/>
  <c r="AB304" i="33"/>
  <c r="AB301" i="33"/>
  <c r="AC159" i="33"/>
  <c r="AD159" i="33" s="1"/>
  <c r="AD168" i="33" s="1"/>
  <c r="AB159" i="33"/>
  <c r="AB270" i="33"/>
  <c r="AB267" i="33"/>
  <c r="AC121" i="33"/>
  <c r="AD121" i="33" s="1"/>
  <c r="AB121" i="33"/>
  <c r="AC193" i="33"/>
  <c r="AD193" i="33" s="1"/>
  <c r="AD202" i="33" s="1"/>
  <c r="AB193" i="33"/>
  <c r="AC159" i="32"/>
  <c r="AD159" i="32" s="1"/>
  <c r="AD168" i="32" s="1"/>
  <c r="AB159" i="32"/>
  <c r="AC294" i="32"/>
  <c r="AD294" i="32" s="1"/>
  <c r="AB294" i="32"/>
  <c r="AB122" i="32"/>
  <c r="AC122" i="32"/>
  <c r="AD122" i="32" s="1"/>
  <c r="W89" i="32"/>
  <c r="V90" i="32"/>
  <c r="X89" i="32"/>
  <c r="Y89" i="32" s="1"/>
  <c r="AA89" i="32"/>
  <c r="AB202" i="32"/>
  <c r="AB199" i="32"/>
  <c r="AB88" i="32"/>
  <c r="AC88" i="32"/>
  <c r="AD88" i="32" s="1"/>
  <c r="X295" i="32"/>
  <c r="Y295" i="32" s="1"/>
  <c r="Y304" i="32" s="1"/>
  <c r="W295" i="32"/>
  <c r="W304" i="32" s="1"/>
  <c r="AA295" i="32"/>
  <c r="AC227" i="32"/>
  <c r="AD227" i="32" s="1"/>
  <c r="AD236" i="32" s="1"/>
  <c r="AB227" i="32"/>
  <c r="AB261" i="32"/>
  <c r="AC261" i="32"/>
  <c r="AD261" i="32" s="1"/>
  <c r="AD270" i="32" s="1"/>
  <c r="W123" i="32"/>
  <c r="V124" i="32"/>
  <c r="X123" i="32"/>
  <c r="Y123" i="32" s="1"/>
  <c r="AA123" i="32"/>
  <c r="X89" i="31"/>
  <c r="Y89" i="31" s="1"/>
  <c r="V90" i="31"/>
  <c r="W89" i="31"/>
  <c r="AA89" i="31"/>
  <c r="AB227" i="31"/>
  <c r="AC227" i="31"/>
  <c r="AD227" i="31" s="1"/>
  <c r="AD236" i="31" s="1"/>
  <c r="AB158" i="31"/>
  <c r="AC158" i="31"/>
  <c r="AD158" i="31" s="1"/>
  <c r="W122" i="31"/>
  <c r="V123" i="31"/>
  <c r="X122" i="31"/>
  <c r="Y122" i="31" s="1"/>
  <c r="AA122" i="31"/>
  <c r="AB121" i="31"/>
  <c r="AC121" i="31"/>
  <c r="AD121" i="31" s="1"/>
  <c r="W159" i="31"/>
  <c r="W168" i="31" s="1"/>
  <c r="AA159" i="31"/>
  <c r="X159" i="31"/>
  <c r="Y159" i="31" s="1"/>
  <c r="Y168" i="31" s="1"/>
  <c r="AC261" i="31"/>
  <c r="AD261" i="31" s="1"/>
  <c r="AD270" i="31" s="1"/>
  <c r="AB261" i="31"/>
  <c r="AB88" i="31"/>
  <c r="AC88" i="31"/>
  <c r="AD88" i="31" s="1"/>
  <c r="AB295" i="31"/>
  <c r="AC295" i="31"/>
  <c r="AD295" i="31" s="1"/>
  <c r="AD304" i="31" s="1"/>
  <c r="AB202" i="31"/>
  <c r="AB199" i="31"/>
  <c r="AC261" i="30"/>
  <c r="AD261" i="30" s="1"/>
  <c r="AD270" i="30" s="1"/>
  <c r="AB261" i="30"/>
  <c r="AC159" i="30"/>
  <c r="AD159" i="30" s="1"/>
  <c r="AD168" i="30" s="1"/>
  <c r="AB159" i="30"/>
  <c r="AB301" i="30"/>
  <c r="AB304" i="30"/>
  <c r="AC88" i="30"/>
  <c r="AD88" i="30" s="1"/>
  <c r="AB88" i="30"/>
  <c r="AC227" i="30"/>
  <c r="AD227" i="30" s="1"/>
  <c r="AD236" i="30" s="1"/>
  <c r="AB227" i="30"/>
  <c r="AB202" i="30"/>
  <c r="AB199" i="30"/>
  <c r="AB121" i="30"/>
  <c r="AC121" i="30"/>
  <c r="AD121" i="30" s="1"/>
  <c r="V123" i="30"/>
  <c r="X122" i="30"/>
  <c r="Y122" i="30" s="1"/>
  <c r="W122" i="30"/>
  <c r="AA122" i="30"/>
  <c r="X89" i="30"/>
  <c r="Y89" i="30" s="1"/>
  <c r="W89" i="30"/>
  <c r="V90" i="30"/>
  <c r="AA89" i="30"/>
  <c r="AB158" i="29"/>
  <c r="AC158" i="29"/>
  <c r="AD158" i="29" s="1"/>
  <c r="AC193" i="29"/>
  <c r="AD193" i="29" s="1"/>
  <c r="AD202" i="29" s="1"/>
  <c r="AB193" i="29"/>
  <c r="AB236" i="29"/>
  <c r="AB233" i="29"/>
  <c r="W159" i="29"/>
  <c r="W168" i="29" s="1"/>
  <c r="X159" i="29"/>
  <c r="Y159" i="29" s="1"/>
  <c r="Y168" i="29" s="1"/>
  <c r="AA159" i="29"/>
  <c r="AC89" i="29"/>
  <c r="AD89" i="29" s="1"/>
  <c r="AB89" i="29"/>
  <c r="V123" i="29"/>
  <c r="X122" i="29"/>
  <c r="Y122" i="29" s="1"/>
  <c r="W122" i="29"/>
  <c r="AA122" i="29"/>
  <c r="AB301" i="29"/>
  <c r="AB304" i="29"/>
  <c r="AB267" i="29"/>
  <c r="AB270" i="29"/>
  <c r="AC121" i="29"/>
  <c r="AD121" i="29" s="1"/>
  <c r="AB121" i="29"/>
  <c r="X90" i="29"/>
  <c r="Y90" i="29" s="1"/>
  <c r="W90" i="29"/>
  <c r="V91" i="29"/>
  <c r="AA90" i="29"/>
  <c r="X295" i="28"/>
  <c r="Y295" i="28" s="1"/>
  <c r="Y304" i="28" s="1"/>
  <c r="W295" i="28"/>
  <c r="W304" i="28" s="1"/>
  <c r="AA295" i="28"/>
  <c r="AB88" i="28"/>
  <c r="AC88" i="28"/>
  <c r="AD88" i="28" s="1"/>
  <c r="AB226" i="28"/>
  <c r="AC226" i="28"/>
  <c r="AD226" i="28" s="1"/>
  <c r="AC121" i="28"/>
  <c r="AD121" i="28" s="1"/>
  <c r="AB121" i="28"/>
  <c r="W227" i="28"/>
  <c r="W236" i="28" s="1"/>
  <c r="X227" i="28"/>
  <c r="Y227" i="28" s="1"/>
  <c r="Y236" i="28" s="1"/>
  <c r="AA227" i="28"/>
  <c r="W193" i="28"/>
  <c r="W202" i="28" s="1"/>
  <c r="AA193" i="28"/>
  <c r="X193" i="28"/>
  <c r="Y193" i="28" s="1"/>
  <c r="Y202" i="28" s="1"/>
  <c r="AB267" i="28"/>
  <c r="AB270" i="28"/>
  <c r="AC294" i="28"/>
  <c r="AD294" i="28" s="1"/>
  <c r="AB294" i="28"/>
  <c r="W89" i="28"/>
  <c r="X89" i="28"/>
  <c r="Y89" i="28" s="1"/>
  <c r="V90" i="28"/>
  <c r="AA89" i="28"/>
  <c r="AC158" i="28"/>
  <c r="AD158" i="28" s="1"/>
  <c r="AB158" i="28"/>
  <c r="AB192" i="28"/>
  <c r="AC192" i="28"/>
  <c r="AD192" i="28" s="1"/>
  <c r="W159" i="28"/>
  <c r="W168" i="28" s="1"/>
  <c r="X159" i="28"/>
  <c r="Y159" i="28" s="1"/>
  <c r="Y168" i="28" s="1"/>
  <c r="AA159" i="28"/>
  <c r="X122" i="28"/>
  <c r="Y122" i="28" s="1"/>
  <c r="W122" i="28"/>
  <c r="V123" i="28"/>
  <c r="AA122" i="28"/>
  <c r="AC260" i="27"/>
  <c r="AD260" i="27" s="1"/>
  <c r="AB260" i="27"/>
  <c r="AB295" i="27"/>
  <c r="AC295" i="27"/>
  <c r="AD295" i="27" s="1"/>
  <c r="AD304" i="27" s="1"/>
  <c r="AC193" i="27"/>
  <c r="AD193" i="27" s="1"/>
  <c r="AD202" i="27" s="1"/>
  <c r="AB193" i="27"/>
  <c r="V89" i="27"/>
  <c r="X88" i="27"/>
  <c r="Y88" i="27" s="1"/>
  <c r="W88" i="27"/>
  <c r="AA88" i="27"/>
  <c r="AB121" i="27"/>
  <c r="AC121" i="27"/>
  <c r="AD121" i="27" s="1"/>
  <c r="AB227" i="27"/>
  <c r="AC227" i="27"/>
  <c r="AD227" i="27" s="1"/>
  <c r="AD236" i="27" s="1"/>
  <c r="AC158" i="27"/>
  <c r="AD158" i="27" s="1"/>
  <c r="AB158" i="27"/>
  <c r="X261" i="27"/>
  <c r="Y261" i="27" s="1"/>
  <c r="Y270" i="27" s="1"/>
  <c r="W261" i="27"/>
  <c r="W270" i="27" s="1"/>
  <c r="AA261" i="27"/>
  <c r="X159" i="27"/>
  <c r="Y159" i="27" s="1"/>
  <c r="Y168" i="27" s="1"/>
  <c r="W159" i="27"/>
  <c r="W168" i="27" s="1"/>
  <c r="AA159" i="27"/>
  <c r="AC87" i="27"/>
  <c r="AD87" i="27" s="1"/>
  <c r="AB87" i="27"/>
  <c r="W122" i="27"/>
  <c r="V123" i="27"/>
  <c r="X122" i="27"/>
  <c r="Y122" i="27" s="1"/>
  <c r="AA122" i="27"/>
  <c r="AB199" i="37" l="1"/>
  <c r="AB202" i="37"/>
  <c r="AB233" i="37"/>
  <c r="AB236" i="37"/>
  <c r="AB267" i="37"/>
  <c r="AB270" i="37"/>
  <c r="AB89" i="37"/>
  <c r="AC89" i="37"/>
  <c r="AD89" i="37" s="1"/>
  <c r="AC122" i="37"/>
  <c r="AD122" i="37" s="1"/>
  <c r="AB122" i="37"/>
  <c r="AB168" i="37"/>
  <c r="AB165" i="37"/>
  <c r="V124" i="37"/>
  <c r="X123" i="37"/>
  <c r="Y123" i="37" s="1"/>
  <c r="W123" i="37"/>
  <c r="AA123" i="37"/>
  <c r="V91" i="37"/>
  <c r="W90" i="37"/>
  <c r="X90" i="37"/>
  <c r="Y90" i="37" s="1"/>
  <c r="AA90" i="37"/>
  <c r="AC89" i="36"/>
  <c r="AD89" i="36" s="1"/>
  <c r="AB89" i="36"/>
  <c r="AB267" i="36"/>
  <c r="AB270" i="36"/>
  <c r="V124" i="36"/>
  <c r="W123" i="36"/>
  <c r="X123" i="36"/>
  <c r="Y123" i="36" s="1"/>
  <c r="AA123" i="36"/>
  <c r="V91" i="36"/>
  <c r="X90" i="36"/>
  <c r="Y90" i="36" s="1"/>
  <c r="W90" i="36"/>
  <c r="AA90" i="36"/>
  <c r="AB122" i="36"/>
  <c r="AC122" i="36"/>
  <c r="AD122" i="36" s="1"/>
  <c r="AC89" i="35"/>
  <c r="AD89" i="35" s="1"/>
  <c r="AB89" i="35"/>
  <c r="V91" i="35"/>
  <c r="X90" i="35"/>
  <c r="Y90" i="35" s="1"/>
  <c r="W90" i="35"/>
  <c r="AA90" i="35"/>
  <c r="AC122" i="35"/>
  <c r="AD122" i="35" s="1"/>
  <c r="AB122" i="35"/>
  <c r="AB270" i="35"/>
  <c r="AB267" i="35"/>
  <c r="AC227" i="35"/>
  <c r="AD227" i="35" s="1"/>
  <c r="AD236" i="35" s="1"/>
  <c r="AB227" i="35"/>
  <c r="AC295" i="35"/>
  <c r="AD295" i="35" s="1"/>
  <c r="AD304" i="35" s="1"/>
  <c r="AB295" i="35"/>
  <c r="AB168" i="35"/>
  <c r="AB165" i="35"/>
  <c r="V124" i="35"/>
  <c r="X123" i="35"/>
  <c r="Y123" i="35" s="1"/>
  <c r="W123" i="35"/>
  <c r="AA123" i="35"/>
  <c r="AC193" i="35"/>
  <c r="AD193" i="35" s="1"/>
  <c r="AD202" i="35" s="1"/>
  <c r="AB193" i="35"/>
  <c r="AB301" i="34"/>
  <c r="AB304" i="34"/>
  <c r="X123" i="34"/>
  <c r="Y123" i="34" s="1"/>
  <c r="W123" i="34"/>
  <c r="V124" i="34"/>
  <c r="AA123" i="34"/>
  <c r="AC193" i="34"/>
  <c r="AD193" i="34" s="1"/>
  <c r="AD202" i="34" s="1"/>
  <c r="AB193" i="34"/>
  <c r="AC89" i="34"/>
  <c r="AD89" i="34" s="1"/>
  <c r="AB89" i="34"/>
  <c r="AC159" i="34"/>
  <c r="AD159" i="34" s="1"/>
  <c r="AD168" i="34" s="1"/>
  <c r="AB159" i="34"/>
  <c r="X90" i="34"/>
  <c r="Y90" i="34" s="1"/>
  <c r="W90" i="34"/>
  <c r="V91" i="34"/>
  <c r="AA90" i="34"/>
  <c r="AC122" i="34"/>
  <c r="AD122" i="34" s="1"/>
  <c r="AB122" i="34"/>
  <c r="AB165" i="33"/>
  <c r="AB168" i="33"/>
  <c r="AB202" i="33"/>
  <c r="AB199" i="33"/>
  <c r="X90" i="33"/>
  <c r="Y90" i="33" s="1"/>
  <c r="W90" i="33"/>
  <c r="V91" i="33"/>
  <c r="AA90" i="33"/>
  <c r="W123" i="33"/>
  <c r="X123" i="33"/>
  <c r="Y123" i="33" s="1"/>
  <c r="V124" i="33"/>
  <c r="AA123" i="33"/>
  <c r="AB122" i="33"/>
  <c r="AC122" i="33"/>
  <c r="AD122" i="33" s="1"/>
  <c r="AC89" i="33"/>
  <c r="AD89" i="33" s="1"/>
  <c r="AB89" i="33"/>
  <c r="AB270" i="32"/>
  <c r="AB267" i="32"/>
  <c r="AB233" i="32"/>
  <c r="AB236" i="32"/>
  <c r="AC89" i="32"/>
  <c r="AD89" i="32" s="1"/>
  <c r="AB89" i="32"/>
  <c r="AB168" i="32"/>
  <c r="AB165" i="32"/>
  <c r="V91" i="32"/>
  <c r="X90" i="32"/>
  <c r="Y90" i="32" s="1"/>
  <c r="W90" i="32"/>
  <c r="AA90" i="32"/>
  <c r="V125" i="32"/>
  <c r="X124" i="32"/>
  <c r="Y124" i="32" s="1"/>
  <c r="W124" i="32"/>
  <c r="AA124" i="32"/>
  <c r="AC123" i="32"/>
  <c r="AD123" i="32" s="1"/>
  <c r="AB123" i="32"/>
  <c r="AB295" i="32"/>
  <c r="AC295" i="32"/>
  <c r="AD295" i="32" s="1"/>
  <c r="AD304" i="32" s="1"/>
  <c r="AB233" i="31"/>
  <c r="AB236" i="31"/>
  <c r="AB304" i="31"/>
  <c r="AB301" i="31"/>
  <c r="AC122" i="31"/>
  <c r="AD122" i="31" s="1"/>
  <c r="AB122" i="31"/>
  <c r="AC89" i="31"/>
  <c r="AD89" i="31" s="1"/>
  <c r="AB89" i="31"/>
  <c r="AB270" i="31"/>
  <c r="AB267" i="31"/>
  <c r="AB159" i="31"/>
  <c r="AC159" i="31"/>
  <c r="AD159" i="31" s="1"/>
  <c r="AD168" i="31" s="1"/>
  <c r="X123" i="31"/>
  <c r="Y123" i="31" s="1"/>
  <c r="W123" i="31"/>
  <c r="V124" i="31"/>
  <c r="AA123" i="31"/>
  <c r="V91" i="31"/>
  <c r="X90" i="31"/>
  <c r="Y90" i="31" s="1"/>
  <c r="W90" i="31"/>
  <c r="AA90" i="31"/>
  <c r="AB233" i="30"/>
  <c r="AB236" i="30"/>
  <c r="W123" i="30"/>
  <c r="AA123" i="30"/>
  <c r="X123" i="30"/>
  <c r="Y123" i="30" s="1"/>
  <c r="V124" i="30"/>
  <c r="AC89" i="30"/>
  <c r="AD89" i="30" s="1"/>
  <c r="AB89" i="30"/>
  <c r="V91" i="30"/>
  <c r="X90" i="30"/>
  <c r="Y90" i="30" s="1"/>
  <c r="W90" i="30"/>
  <c r="AA90" i="30"/>
  <c r="AB122" i="30"/>
  <c r="AC122" i="30"/>
  <c r="AD122" i="30" s="1"/>
  <c r="AB165" i="30"/>
  <c r="AB168" i="30"/>
  <c r="AB267" i="30"/>
  <c r="AB270" i="30"/>
  <c r="X91" i="29"/>
  <c r="Y91" i="29" s="1"/>
  <c r="Y100" i="29" s="1"/>
  <c r="W91" i="29"/>
  <c r="W100" i="29" s="1"/>
  <c r="AA91" i="29"/>
  <c r="AB122" i="29"/>
  <c r="AC122" i="29"/>
  <c r="AD122" i="29" s="1"/>
  <c r="AB199" i="29"/>
  <c r="AB202" i="29"/>
  <c r="W123" i="29"/>
  <c r="X123" i="29"/>
  <c r="Y123" i="29" s="1"/>
  <c r="V124" i="29"/>
  <c r="AA123" i="29"/>
  <c r="AC90" i="29"/>
  <c r="AD90" i="29" s="1"/>
  <c r="AB90" i="29"/>
  <c r="AB159" i="29"/>
  <c r="AC159" i="29"/>
  <c r="AD159" i="29" s="1"/>
  <c r="AD168" i="29" s="1"/>
  <c r="V124" i="28"/>
  <c r="X123" i="28"/>
  <c r="Y123" i="28" s="1"/>
  <c r="W123" i="28"/>
  <c r="AA123" i="28"/>
  <c r="AB89" i="28"/>
  <c r="AC89" i="28"/>
  <c r="AD89" i="28" s="1"/>
  <c r="AB159" i="28"/>
  <c r="AC159" i="28"/>
  <c r="AD159" i="28" s="1"/>
  <c r="AD168" i="28" s="1"/>
  <c r="V91" i="28"/>
  <c r="W90" i="28"/>
  <c r="X90" i="28"/>
  <c r="Y90" i="28" s="1"/>
  <c r="AA90" i="28"/>
  <c r="AB193" i="28"/>
  <c r="AC193" i="28"/>
  <c r="AD193" i="28" s="1"/>
  <c r="AD202" i="28" s="1"/>
  <c r="AB295" i="28"/>
  <c r="AC295" i="28"/>
  <c r="AD295" i="28" s="1"/>
  <c r="AD304" i="28" s="1"/>
  <c r="AC227" i="28"/>
  <c r="AD227" i="28" s="1"/>
  <c r="AD236" i="28" s="1"/>
  <c r="AB227" i="28"/>
  <c r="AB122" i="28"/>
  <c r="AC122" i="28"/>
  <c r="AD122" i="28" s="1"/>
  <c r="AB199" i="27"/>
  <c r="AB202" i="27"/>
  <c r="AC122" i="27"/>
  <c r="AD122" i="27" s="1"/>
  <c r="AB122" i="27"/>
  <c r="X89" i="27"/>
  <c r="Y89" i="27" s="1"/>
  <c r="W89" i="27"/>
  <c r="V90" i="27"/>
  <c r="AA89" i="27"/>
  <c r="AB159" i="27"/>
  <c r="AC159" i="27"/>
  <c r="AD159" i="27" s="1"/>
  <c r="AD168" i="27" s="1"/>
  <c r="AB236" i="27"/>
  <c r="AB233" i="27"/>
  <c r="AC261" i="27"/>
  <c r="AD261" i="27" s="1"/>
  <c r="AD270" i="27" s="1"/>
  <c r="AB261" i="27"/>
  <c r="AB304" i="27"/>
  <c r="AB301" i="27"/>
  <c r="V124" i="27"/>
  <c r="X123" i="27"/>
  <c r="Y123" i="27" s="1"/>
  <c r="W123" i="27"/>
  <c r="AA123" i="27"/>
  <c r="AC88" i="27"/>
  <c r="AD88" i="27" s="1"/>
  <c r="AB88" i="27"/>
  <c r="AC123" i="37" l="1"/>
  <c r="AD123" i="37" s="1"/>
  <c r="AB123" i="37"/>
  <c r="V125" i="37"/>
  <c r="X124" i="37"/>
  <c r="Y124" i="37" s="1"/>
  <c r="W124" i="37"/>
  <c r="AA124" i="37"/>
  <c r="AC90" i="37"/>
  <c r="AD90" i="37" s="1"/>
  <c r="AB90" i="37"/>
  <c r="X91" i="37"/>
  <c r="Y91" i="37" s="1"/>
  <c r="Y100" i="37" s="1"/>
  <c r="W91" i="37"/>
  <c r="W100" i="37" s="1"/>
  <c r="AA91" i="37"/>
  <c r="AC123" i="36"/>
  <c r="AD123" i="36" s="1"/>
  <c r="AB123" i="36"/>
  <c r="V125" i="36"/>
  <c r="X124" i="36"/>
  <c r="Y124" i="36" s="1"/>
  <c r="W124" i="36"/>
  <c r="AA124" i="36"/>
  <c r="AC90" i="36"/>
  <c r="AD90" i="36" s="1"/>
  <c r="AB90" i="36"/>
  <c r="W91" i="36"/>
  <c r="W100" i="36" s="1"/>
  <c r="X91" i="36"/>
  <c r="Y91" i="36" s="1"/>
  <c r="Y100" i="36" s="1"/>
  <c r="AA91" i="36"/>
  <c r="AB199" i="35"/>
  <c r="AB202" i="35"/>
  <c r="AB301" i="35"/>
  <c r="AB304" i="35"/>
  <c r="AB90" i="35"/>
  <c r="AC90" i="35"/>
  <c r="AD90" i="35" s="1"/>
  <c r="AB233" i="35"/>
  <c r="AB236" i="35"/>
  <c r="W91" i="35"/>
  <c r="W100" i="35" s="1"/>
  <c r="X91" i="35"/>
  <c r="Y91" i="35" s="1"/>
  <c r="Y100" i="35" s="1"/>
  <c r="AA91" i="35"/>
  <c r="V125" i="35"/>
  <c r="W124" i="35"/>
  <c r="X124" i="35"/>
  <c r="Y124" i="35" s="1"/>
  <c r="AA124" i="35"/>
  <c r="AB123" i="35"/>
  <c r="AC123" i="35"/>
  <c r="AD123" i="35" s="1"/>
  <c r="AC123" i="34"/>
  <c r="AD123" i="34" s="1"/>
  <c r="AB123" i="34"/>
  <c r="V125" i="34"/>
  <c r="X124" i="34"/>
  <c r="Y124" i="34" s="1"/>
  <c r="W124" i="34"/>
  <c r="AA124" i="34"/>
  <c r="AB202" i="34"/>
  <c r="AB199" i="34"/>
  <c r="AB165" i="34"/>
  <c r="AB168" i="34"/>
  <c r="AC90" i="34"/>
  <c r="AD90" i="34" s="1"/>
  <c r="AB90" i="34"/>
  <c r="X91" i="34"/>
  <c r="Y91" i="34" s="1"/>
  <c r="Y100" i="34" s="1"/>
  <c r="AA91" i="34"/>
  <c r="W91" i="34"/>
  <c r="W100" i="34" s="1"/>
  <c r="AC90" i="33"/>
  <c r="AD90" i="33" s="1"/>
  <c r="AB90" i="33"/>
  <c r="AC123" i="33"/>
  <c r="AD123" i="33" s="1"/>
  <c r="AB123" i="33"/>
  <c r="V125" i="33"/>
  <c r="X124" i="33"/>
  <c r="Y124" i="33" s="1"/>
  <c r="W124" i="33"/>
  <c r="AA124" i="33"/>
  <c r="X91" i="33"/>
  <c r="Y91" i="33" s="1"/>
  <c r="Y100" i="33" s="1"/>
  <c r="W91" i="33"/>
  <c r="W100" i="33" s="1"/>
  <c r="AA91" i="33"/>
  <c r="AC124" i="32"/>
  <c r="AD124" i="32" s="1"/>
  <c r="AB124" i="32"/>
  <c r="X125" i="32"/>
  <c r="Y125" i="32" s="1"/>
  <c r="Y134" i="32" s="1"/>
  <c r="W125" i="32"/>
  <c r="W134" i="32" s="1"/>
  <c r="AA125" i="32"/>
  <c r="AB301" i="32"/>
  <c r="AB304" i="32"/>
  <c r="AB90" i="32"/>
  <c r="AC90" i="32"/>
  <c r="AD90" i="32" s="1"/>
  <c r="W91" i="32"/>
  <c r="W100" i="32" s="1"/>
  <c r="X91" i="32"/>
  <c r="Y91" i="32" s="1"/>
  <c r="Y100" i="32" s="1"/>
  <c r="AA91" i="32"/>
  <c r="AB123" i="31"/>
  <c r="AC123" i="31"/>
  <c r="AD123" i="31" s="1"/>
  <c r="W124" i="31"/>
  <c r="V125" i="31"/>
  <c r="X124" i="31"/>
  <c r="Y124" i="31" s="1"/>
  <c r="AA124" i="31"/>
  <c r="X91" i="31"/>
  <c r="Y91" i="31" s="1"/>
  <c r="Y100" i="31" s="1"/>
  <c r="W91" i="31"/>
  <c r="W100" i="31" s="1"/>
  <c r="AA91" i="31"/>
  <c r="AC90" i="31"/>
  <c r="AD90" i="31" s="1"/>
  <c r="AB90" i="31"/>
  <c r="AB165" i="31"/>
  <c r="AB168" i="31"/>
  <c r="V125" i="30"/>
  <c r="W124" i="30"/>
  <c r="X124" i="30"/>
  <c r="Y124" i="30" s="1"/>
  <c r="AA124" i="30"/>
  <c r="AC90" i="30"/>
  <c r="AD90" i="30" s="1"/>
  <c r="AB90" i="30"/>
  <c r="AC123" i="30"/>
  <c r="AD123" i="30" s="1"/>
  <c r="AB123" i="30"/>
  <c r="X91" i="30"/>
  <c r="Y91" i="30" s="1"/>
  <c r="Y100" i="30" s="1"/>
  <c r="W91" i="30"/>
  <c r="W100" i="30" s="1"/>
  <c r="AA91" i="30"/>
  <c r="AC123" i="29"/>
  <c r="AD123" i="29" s="1"/>
  <c r="AB123" i="29"/>
  <c r="AC91" i="29"/>
  <c r="AD91" i="29" s="1"/>
  <c r="AD100" i="29" s="1"/>
  <c r="G79" i="29" s="1"/>
  <c r="AB91" i="29"/>
  <c r="AB165" i="29"/>
  <c r="AB168" i="29"/>
  <c r="V125" i="29"/>
  <c r="X124" i="29"/>
  <c r="Y124" i="29" s="1"/>
  <c r="W124" i="29"/>
  <c r="AA124" i="29"/>
  <c r="AB301" i="28"/>
  <c r="AB304" i="28"/>
  <c r="AB165" i="28"/>
  <c r="AB168" i="28"/>
  <c r="AB202" i="28"/>
  <c r="AB199" i="28"/>
  <c r="AC123" i="28"/>
  <c r="AD123" i="28" s="1"/>
  <c r="AB123" i="28"/>
  <c r="AB90" i="28"/>
  <c r="AC90" i="28"/>
  <c r="AD90" i="28" s="1"/>
  <c r="AB236" i="28"/>
  <c r="AB233" i="28"/>
  <c r="W91" i="28"/>
  <c r="W100" i="28" s="1"/>
  <c r="X91" i="28"/>
  <c r="Y91" i="28" s="1"/>
  <c r="Y100" i="28" s="1"/>
  <c r="AA91" i="28"/>
  <c r="X124" i="28"/>
  <c r="Y124" i="28" s="1"/>
  <c r="V125" i="28"/>
  <c r="W124" i="28"/>
  <c r="AA124" i="28"/>
  <c r="V91" i="27"/>
  <c r="X90" i="27"/>
  <c r="Y90" i="27" s="1"/>
  <c r="W90" i="27"/>
  <c r="AA90" i="27"/>
  <c r="AB123" i="27"/>
  <c r="AC123" i="27"/>
  <c r="AD123" i="27" s="1"/>
  <c r="AB267" i="27"/>
  <c r="AB270" i="27"/>
  <c r="AC89" i="27"/>
  <c r="AD89" i="27" s="1"/>
  <c r="AB89" i="27"/>
  <c r="W124" i="27"/>
  <c r="V125" i="27"/>
  <c r="X124" i="27"/>
  <c r="Y124" i="27" s="1"/>
  <c r="AA124" i="27"/>
  <c r="AB165" i="27"/>
  <c r="AB168" i="27"/>
  <c r="G27" i="26" l="1"/>
  <c r="H79" i="29"/>
  <c r="H27" i="26" s="1"/>
  <c r="AC124" i="37"/>
  <c r="AD124" i="37" s="1"/>
  <c r="AB124" i="37"/>
  <c r="AB91" i="37"/>
  <c r="AC91" i="37"/>
  <c r="AD91" i="37" s="1"/>
  <c r="AD100" i="37" s="1"/>
  <c r="G79" i="37" s="1"/>
  <c r="X125" i="37"/>
  <c r="Y125" i="37" s="1"/>
  <c r="Y134" i="37" s="1"/>
  <c r="W125" i="37"/>
  <c r="W134" i="37" s="1"/>
  <c r="AA125" i="37"/>
  <c r="AB124" i="36"/>
  <c r="AC124" i="36"/>
  <c r="AD124" i="36" s="1"/>
  <c r="AC91" i="36"/>
  <c r="AD91" i="36" s="1"/>
  <c r="AD100" i="36" s="1"/>
  <c r="G79" i="36" s="1"/>
  <c r="AB91" i="36"/>
  <c r="W125" i="36"/>
  <c r="W134" i="36" s="1"/>
  <c r="X125" i="36"/>
  <c r="Y125" i="36" s="1"/>
  <c r="Y134" i="36" s="1"/>
  <c r="AA125" i="36"/>
  <c r="AC124" i="35"/>
  <c r="AD124" i="35" s="1"/>
  <c r="AB124" i="35"/>
  <c r="X125" i="35"/>
  <c r="Y125" i="35" s="1"/>
  <c r="Y134" i="35" s="1"/>
  <c r="W125" i="35"/>
  <c r="W134" i="35" s="1"/>
  <c r="AA125" i="35"/>
  <c r="AC91" i="35"/>
  <c r="AD91" i="35" s="1"/>
  <c r="AD100" i="35" s="1"/>
  <c r="G79" i="35" s="1"/>
  <c r="AB91" i="35"/>
  <c r="AC91" i="34"/>
  <c r="AD91" i="34" s="1"/>
  <c r="AD100" i="34" s="1"/>
  <c r="G79" i="34" s="1"/>
  <c r="AB91" i="34"/>
  <c r="AC124" i="34"/>
  <c r="AD124" i="34" s="1"/>
  <c r="AB124" i="34"/>
  <c r="X125" i="34"/>
  <c r="Y125" i="34" s="1"/>
  <c r="Y134" i="34" s="1"/>
  <c r="W125" i="34"/>
  <c r="W134" i="34" s="1"/>
  <c r="AA125" i="34"/>
  <c r="AB124" i="33"/>
  <c r="AC124" i="33"/>
  <c r="AD124" i="33" s="1"/>
  <c r="W125" i="33"/>
  <c r="W134" i="33" s="1"/>
  <c r="X125" i="33"/>
  <c r="Y125" i="33" s="1"/>
  <c r="Y134" i="33" s="1"/>
  <c r="AA125" i="33"/>
  <c r="AC91" i="33"/>
  <c r="AD91" i="33" s="1"/>
  <c r="AD100" i="33" s="1"/>
  <c r="G79" i="33" s="1"/>
  <c r="AB91" i="33"/>
  <c r="AC125" i="32"/>
  <c r="AD125" i="32" s="1"/>
  <c r="AD134" i="32" s="1"/>
  <c r="AB125" i="32"/>
  <c r="AC91" i="32"/>
  <c r="AD91" i="32" s="1"/>
  <c r="AD100" i="32" s="1"/>
  <c r="G79" i="32" s="1"/>
  <c r="AB91" i="32"/>
  <c r="AC124" i="31"/>
  <c r="AD124" i="31" s="1"/>
  <c r="AB124" i="31"/>
  <c r="X125" i="31"/>
  <c r="Y125" i="31" s="1"/>
  <c r="Y134" i="31" s="1"/>
  <c r="W125" i="31"/>
  <c r="W134" i="31" s="1"/>
  <c r="AA125" i="31"/>
  <c r="AC91" i="31"/>
  <c r="AD91" i="31" s="1"/>
  <c r="AD100" i="31" s="1"/>
  <c r="G79" i="31" s="1"/>
  <c r="AB91" i="31"/>
  <c r="W125" i="30"/>
  <c r="W134" i="30" s="1"/>
  <c r="X125" i="30"/>
  <c r="Y125" i="30" s="1"/>
  <c r="Y134" i="30" s="1"/>
  <c r="AA125" i="30"/>
  <c r="AB124" i="30"/>
  <c r="AC124" i="30"/>
  <c r="AD124" i="30" s="1"/>
  <c r="AC91" i="30"/>
  <c r="AD91" i="30" s="1"/>
  <c r="AD100" i="30" s="1"/>
  <c r="G79" i="30" s="1"/>
  <c r="AB91" i="30"/>
  <c r="W125" i="29"/>
  <c r="W134" i="29" s="1"/>
  <c r="X125" i="29"/>
  <c r="Y125" i="29" s="1"/>
  <c r="Y134" i="29" s="1"/>
  <c r="AA125" i="29"/>
  <c r="AB97" i="29"/>
  <c r="E79" i="29" s="1"/>
  <c r="E27" i="26" s="1"/>
  <c r="AB100" i="29"/>
  <c r="D79" i="29" s="1"/>
  <c r="D27" i="26" s="1"/>
  <c r="AB124" i="29"/>
  <c r="AC124" i="29"/>
  <c r="AD124" i="29" s="1"/>
  <c r="AB124" i="28"/>
  <c r="AC124" i="28"/>
  <c r="AD124" i="28" s="1"/>
  <c r="W125" i="28"/>
  <c r="W134" i="28" s="1"/>
  <c r="X125" i="28"/>
  <c r="Y125" i="28" s="1"/>
  <c r="Y134" i="28" s="1"/>
  <c r="AA125" i="28"/>
  <c r="AB91" i="28"/>
  <c r="AC91" i="28"/>
  <c r="AD91" i="28" s="1"/>
  <c r="AD100" i="28" s="1"/>
  <c r="G79" i="28" s="1"/>
  <c r="AC124" i="27"/>
  <c r="AD124" i="27" s="1"/>
  <c r="AB124" i="27"/>
  <c r="X125" i="27"/>
  <c r="Y125" i="27" s="1"/>
  <c r="Y134" i="27" s="1"/>
  <c r="W125" i="27"/>
  <c r="W134" i="27" s="1"/>
  <c r="AA125" i="27"/>
  <c r="AC90" i="27"/>
  <c r="AD90" i="27" s="1"/>
  <c r="AB90" i="27"/>
  <c r="X91" i="27"/>
  <c r="Y91" i="27" s="1"/>
  <c r="Y100" i="27" s="1"/>
  <c r="W91" i="27"/>
  <c r="W100" i="27" s="1"/>
  <c r="AA91" i="27"/>
  <c r="G26" i="26" l="1"/>
  <c r="H79" i="28"/>
  <c r="H26" i="26" s="1"/>
  <c r="G23" i="26"/>
  <c r="H79" i="33"/>
  <c r="H23" i="26" s="1"/>
  <c r="G16" i="26"/>
  <c r="H79" i="34"/>
  <c r="H16" i="26" s="1"/>
  <c r="G15" i="26"/>
  <c r="H79" i="32"/>
  <c r="H15" i="26" s="1"/>
  <c r="G14" i="26"/>
  <c r="H79" i="31"/>
  <c r="H14" i="26" s="1"/>
  <c r="G13" i="26"/>
  <c r="H79" i="30"/>
  <c r="H13" i="26" s="1"/>
  <c r="G12" i="26"/>
  <c r="H79" i="36"/>
  <c r="H12" i="26" s="1"/>
  <c r="G11" i="26"/>
  <c r="H79" i="37"/>
  <c r="H11" i="26" s="1"/>
  <c r="G10" i="26"/>
  <c r="H79" i="35"/>
  <c r="H10" i="26" s="1"/>
  <c r="AC125" i="37"/>
  <c r="AD125" i="37" s="1"/>
  <c r="AD134" i="37" s="1"/>
  <c r="AB125" i="37"/>
  <c r="AB100" i="37"/>
  <c r="D79" i="37" s="1"/>
  <c r="D11" i="26" s="1"/>
  <c r="AB97" i="37"/>
  <c r="E79" i="37" s="1"/>
  <c r="E11" i="26" s="1"/>
  <c r="AC125" i="36"/>
  <c r="AD125" i="36" s="1"/>
  <c r="AD134" i="36" s="1"/>
  <c r="AB125" i="36"/>
  <c r="AB100" i="36"/>
  <c r="D79" i="36" s="1"/>
  <c r="D12" i="26" s="1"/>
  <c r="AB97" i="36"/>
  <c r="E79" i="36" s="1"/>
  <c r="E12" i="26" s="1"/>
  <c r="AB125" i="35"/>
  <c r="AC125" i="35"/>
  <c r="AD125" i="35" s="1"/>
  <c r="AD134" i="35" s="1"/>
  <c r="AB97" i="35"/>
  <c r="E79" i="35" s="1"/>
  <c r="E10" i="26" s="1"/>
  <c r="AB100" i="35"/>
  <c r="D79" i="35" s="1"/>
  <c r="D10" i="26" s="1"/>
  <c r="AB125" i="34"/>
  <c r="AC125" i="34"/>
  <c r="AD125" i="34" s="1"/>
  <c r="AD134" i="34" s="1"/>
  <c r="AB100" i="34"/>
  <c r="D79" i="34" s="1"/>
  <c r="D16" i="26" s="1"/>
  <c r="AB97" i="34"/>
  <c r="E79" i="34" s="1"/>
  <c r="E16" i="26" s="1"/>
  <c r="AB100" i="33"/>
  <c r="D79" i="33" s="1"/>
  <c r="D23" i="26" s="1"/>
  <c r="AB97" i="33"/>
  <c r="E79" i="33" s="1"/>
  <c r="E23" i="26" s="1"/>
  <c r="AC125" i="33"/>
  <c r="AD125" i="33" s="1"/>
  <c r="AD134" i="33" s="1"/>
  <c r="AB125" i="33"/>
  <c r="AB97" i="32"/>
  <c r="E79" i="32" s="1"/>
  <c r="E15" i="26" s="1"/>
  <c r="AB100" i="32"/>
  <c r="D79" i="32" s="1"/>
  <c r="D15" i="26" s="1"/>
  <c r="AB134" i="32"/>
  <c r="AB131" i="32"/>
  <c r="AC125" i="31"/>
  <c r="AD125" i="31" s="1"/>
  <c r="AD134" i="31" s="1"/>
  <c r="AB125" i="31"/>
  <c r="AB100" i="31"/>
  <c r="D79" i="31" s="1"/>
  <c r="D14" i="26" s="1"/>
  <c r="AB97" i="31"/>
  <c r="E79" i="31" s="1"/>
  <c r="E14" i="26" s="1"/>
  <c r="AB100" i="30"/>
  <c r="D79" i="30" s="1"/>
  <c r="D13" i="26" s="1"/>
  <c r="AB97" i="30"/>
  <c r="E79" i="30" s="1"/>
  <c r="E13" i="26" s="1"/>
  <c r="AC125" i="30"/>
  <c r="AD125" i="30" s="1"/>
  <c r="AD134" i="30" s="1"/>
  <c r="AB125" i="30"/>
  <c r="AC125" i="29"/>
  <c r="AD125" i="29" s="1"/>
  <c r="AD134" i="29" s="1"/>
  <c r="AB125" i="29"/>
  <c r="AC125" i="28"/>
  <c r="AD125" i="28" s="1"/>
  <c r="AD134" i="28" s="1"/>
  <c r="AB125" i="28"/>
  <c r="AB100" i="28"/>
  <c r="D79" i="28" s="1"/>
  <c r="D26" i="26" s="1"/>
  <c r="AB97" i="28"/>
  <c r="E79" i="28" s="1"/>
  <c r="E26" i="26" s="1"/>
  <c r="AC91" i="27"/>
  <c r="AD91" i="27" s="1"/>
  <c r="AD100" i="27" s="1"/>
  <c r="G79" i="27" s="1"/>
  <c r="AB91" i="27"/>
  <c r="AB125" i="27"/>
  <c r="AC125" i="27"/>
  <c r="AD125" i="27" s="1"/>
  <c r="AD134" i="27" s="1"/>
  <c r="H79" i="27" l="1"/>
  <c r="H25" i="26" s="1"/>
  <c r="G25" i="26"/>
  <c r="AB134" i="37"/>
  <c r="AB131" i="37"/>
  <c r="AB134" i="36"/>
  <c r="AB131" i="36"/>
  <c r="AB134" i="35"/>
  <c r="AB131" i="35"/>
  <c r="AB134" i="34"/>
  <c r="AB131" i="34"/>
  <c r="AB134" i="33"/>
  <c r="AB131" i="33"/>
  <c r="AB134" i="31"/>
  <c r="AB131" i="31"/>
  <c r="AB134" i="30"/>
  <c r="AB131" i="30"/>
  <c r="AB134" i="29"/>
  <c r="AB131" i="29"/>
  <c r="AB134" i="28"/>
  <c r="AB131" i="28"/>
  <c r="AB134" i="27"/>
  <c r="AB131" i="27"/>
  <c r="AB100" i="27"/>
  <c r="D79" i="27" s="1"/>
  <c r="D25" i="26" s="1"/>
  <c r="AB97" i="27"/>
  <c r="E79" i="27" s="1"/>
  <c r="E25" i="26" s="1"/>
  <c r="C45" i="11" l="1"/>
  <c r="D45" i="11"/>
  <c r="E45" i="11"/>
  <c r="C46" i="11"/>
  <c r="D46" i="11"/>
  <c r="E46" i="11"/>
  <c r="C47" i="11"/>
  <c r="D47" i="11"/>
  <c r="E47" i="11"/>
  <c r="C48" i="11"/>
  <c r="D48" i="11"/>
  <c r="E48" i="11"/>
  <c r="C49" i="11"/>
  <c r="D49" i="11"/>
  <c r="E49" i="11"/>
  <c r="G85" i="25"/>
  <c r="F85" i="25"/>
  <c r="E85" i="25"/>
  <c r="D85" i="25"/>
  <c r="C85" i="25"/>
  <c r="B85" i="25"/>
  <c r="H85" i="25" s="1"/>
  <c r="A85" i="25"/>
  <c r="G84" i="25"/>
  <c r="F84" i="25"/>
  <c r="E84" i="25"/>
  <c r="D84" i="25"/>
  <c r="C84" i="25"/>
  <c r="B84" i="25"/>
  <c r="H84" i="25" s="1"/>
  <c r="A84" i="25"/>
  <c r="G83" i="25"/>
  <c r="F83" i="25"/>
  <c r="E83" i="25"/>
  <c r="D83" i="25"/>
  <c r="C83" i="25"/>
  <c r="B83" i="25"/>
  <c r="H83" i="25" s="1"/>
  <c r="A83" i="25"/>
  <c r="G82" i="25"/>
  <c r="F82" i="25"/>
  <c r="E82" i="25"/>
  <c r="D82" i="25"/>
  <c r="C82" i="25"/>
  <c r="B82" i="25"/>
  <c r="H82" i="25" s="1"/>
  <c r="A82" i="25"/>
  <c r="G81" i="25"/>
  <c r="F81" i="25"/>
  <c r="E81" i="25"/>
  <c r="D81" i="25"/>
  <c r="C81" i="25"/>
  <c r="B81" i="25"/>
  <c r="H81" i="25" s="1"/>
  <c r="A81" i="25"/>
  <c r="G80" i="25"/>
  <c r="F80" i="25"/>
  <c r="E80" i="25"/>
  <c r="D80" i="25"/>
  <c r="A80" i="25"/>
  <c r="F79" i="25"/>
  <c r="A79" i="25"/>
  <c r="A73" i="25"/>
  <c r="A72" i="25"/>
  <c r="A71" i="25"/>
  <c r="A70" i="25"/>
  <c r="A69" i="25"/>
  <c r="A68" i="25"/>
  <c r="A67" i="25"/>
  <c r="A66" i="25"/>
  <c r="A65" i="25"/>
  <c r="A64" i="25"/>
  <c r="A63" i="25"/>
  <c r="A62" i="25"/>
  <c r="A61" i="25"/>
  <c r="A60" i="25"/>
  <c r="C58" i="25"/>
  <c r="B58" i="25"/>
  <c r="G85" i="24"/>
  <c r="F85" i="24"/>
  <c r="E85" i="24"/>
  <c r="D85" i="24"/>
  <c r="C85" i="24"/>
  <c r="B85" i="24"/>
  <c r="H85" i="24" s="1"/>
  <c r="A85" i="24"/>
  <c r="G84" i="24"/>
  <c r="F84" i="24"/>
  <c r="E84" i="24"/>
  <c r="D84" i="24"/>
  <c r="C84" i="24"/>
  <c r="B84" i="24"/>
  <c r="H84" i="24" s="1"/>
  <c r="A84" i="24"/>
  <c r="G83" i="24"/>
  <c r="F83" i="24"/>
  <c r="E83" i="24"/>
  <c r="D83" i="24"/>
  <c r="C83" i="24"/>
  <c r="B83" i="24"/>
  <c r="H83" i="24" s="1"/>
  <c r="A83" i="24"/>
  <c r="G82" i="24"/>
  <c r="F82" i="24"/>
  <c r="E82" i="24"/>
  <c r="D82" i="24"/>
  <c r="C82" i="24"/>
  <c r="B82" i="24"/>
  <c r="H82" i="24" s="1"/>
  <c r="A82" i="24"/>
  <c r="G81" i="24"/>
  <c r="F81" i="24"/>
  <c r="E81" i="24"/>
  <c r="D81" i="24"/>
  <c r="C81" i="24"/>
  <c r="B81" i="24"/>
  <c r="H81" i="24" s="1"/>
  <c r="A81" i="24"/>
  <c r="G80" i="24"/>
  <c r="F80" i="24"/>
  <c r="E80" i="24"/>
  <c r="D80" i="24"/>
  <c r="A80" i="24"/>
  <c r="F79" i="24"/>
  <c r="A79" i="24"/>
  <c r="A73" i="24"/>
  <c r="A72" i="24"/>
  <c r="A71" i="24"/>
  <c r="A70" i="24"/>
  <c r="A69" i="24"/>
  <c r="A68" i="24"/>
  <c r="A67" i="24"/>
  <c r="A66" i="24"/>
  <c r="A65" i="24"/>
  <c r="A64" i="24"/>
  <c r="A63" i="24"/>
  <c r="A62" i="24"/>
  <c r="A61" i="24"/>
  <c r="A60" i="24"/>
  <c r="C58" i="24"/>
  <c r="B58" i="24"/>
  <c r="G85" i="23"/>
  <c r="F85" i="23"/>
  <c r="E85" i="23"/>
  <c r="D85" i="23"/>
  <c r="C85" i="23"/>
  <c r="B85" i="23"/>
  <c r="H85" i="23" s="1"/>
  <c r="A85" i="23"/>
  <c r="G84" i="23"/>
  <c r="F84" i="23"/>
  <c r="E84" i="23"/>
  <c r="D84" i="23"/>
  <c r="C84" i="23"/>
  <c r="B84" i="23"/>
  <c r="H84" i="23" s="1"/>
  <c r="A84" i="23"/>
  <c r="G83" i="23"/>
  <c r="F83" i="23"/>
  <c r="E83" i="23"/>
  <c r="D83" i="23"/>
  <c r="C83" i="23"/>
  <c r="B83" i="23"/>
  <c r="H83" i="23" s="1"/>
  <c r="A83" i="23"/>
  <c r="G82" i="23"/>
  <c r="F82" i="23"/>
  <c r="E82" i="23"/>
  <c r="D82" i="23"/>
  <c r="C82" i="23"/>
  <c r="B82" i="23"/>
  <c r="H82" i="23" s="1"/>
  <c r="A82" i="23"/>
  <c r="G81" i="23"/>
  <c r="F81" i="23"/>
  <c r="E81" i="23"/>
  <c r="D81" i="23"/>
  <c r="C81" i="23"/>
  <c r="B81" i="23"/>
  <c r="H81" i="23" s="1"/>
  <c r="A81" i="23"/>
  <c r="G80" i="23"/>
  <c r="F80" i="23"/>
  <c r="E80" i="23"/>
  <c r="D80" i="23"/>
  <c r="A80" i="23"/>
  <c r="F79" i="23"/>
  <c r="A79" i="23"/>
  <c r="A73" i="23"/>
  <c r="A72" i="23"/>
  <c r="A71" i="23"/>
  <c r="A70" i="23"/>
  <c r="A69" i="23"/>
  <c r="A68" i="23"/>
  <c r="A67" i="23"/>
  <c r="A66" i="23"/>
  <c r="A65" i="23"/>
  <c r="A64" i="23"/>
  <c r="A63" i="23"/>
  <c r="A62" i="23"/>
  <c r="A61" i="23"/>
  <c r="A60" i="23"/>
  <c r="C58" i="23"/>
  <c r="B58" i="23"/>
  <c r="G85" i="22"/>
  <c r="F85" i="22"/>
  <c r="E85" i="22"/>
  <c r="D85" i="22"/>
  <c r="C85" i="22"/>
  <c r="B85" i="22"/>
  <c r="H85" i="22" s="1"/>
  <c r="A85" i="22"/>
  <c r="G84" i="22"/>
  <c r="F84" i="22"/>
  <c r="E84" i="22"/>
  <c r="D84" i="22"/>
  <c r="C84" i="22"/>
  <c r="B84" i="22"/>
  <c r="H84" i="22" s="1"/>
  <c r="A84" i="22"/>
  <c r="G83" i="22"/>
  <c r="F83" i="22"/>
  <c r="E83" i="22"/>
  <c r="D83" i="22"/>
  <c r="C83" i="22"/>
  <c r="B83" i="22"/>
  <c r="H83" i="22" s="1"/>
  <c r="A83" i="22"/>
  <c r="G82" i="22"/>
  <c r="F82" i="22"/>
  <c r="E82" i="22"/>
  <c r="D82" i="22"/>
  <c r="C82" i="22"/>
  <c r="B82" i="22"/>
  <c r="H82" i="22" s="1"/>
  <c r="A82" i="22"/>
  <c r="G81" i="22"/>
  <c r="F81" i="22"/>
  <c r="E81" i="22"/>
  <c r="D81" i="22"/>
  <c r="C81" i="22"/>
  <c r="B81" i="22"/>
  <c r="H81" i="22" s="1"/>
  <c r="A81" i="22"/>
  <c r="G80" i="22"/>
  <c r="F80" i="22"/>
  <c r="E80" i="22"/>
  <c r="D80" i="22"/>
  <c r="A80" i="22"/>
  <c r="F79" i="22"/>
  <c r="A79" i="22"/>
  <c r="A73" i="22"/>
  <c r="A72" i="22"/>
  <c r="A71" i="22"/>
  <c r="A70" i="22"/>
  <c r="A69" i="22"/>
  <c r="A68" i="22"/>
  <c r="A67" i="22"/>
  <c r="A66" i="22"/>
  <c r="A65" i="22"/>
  <c r="A64" i="22"/>
  <c r="A63" i="22"/>
  <c r="A62" i="22"/>
  <c r="A61" i="22"/>
  <c r="A60" i="22"/>
  <c r="C58" i="22"/>
  <c r="B58" i="22"/>
  <c r="G85" i="21"/>
  <c r="F85" i="21"/>
  <c r="E85" i="21"/>
  <c r="D85" i="21"/>
  <c r="C85" i="21"/>
  <c r="B85" i="21"/>
  <c r="H85" i="21" s="1"/>
  <c r="A85" i="21"/>
  <c r="G84" i="21"/>
  <c r="F84" i="21"/>
  <c r="E84" i="21"/>
  <c r="D84" i="21"/>
  <c r="C84" i="21"/>
  <c r="B84" i="21"/>
  <c r="H84" i="21" s="1"/>
  <c r="A84" i="21"/>
  <c r="G83" i="21"/>
  <c r="F83" i="21"/>
  <c r="E83" i="21"/>
  <c r="D83" i="21"/>
  <c r="C83" i="21"/>
  <c r="B83" i="21"/>
  <c r="H83" i="21" s="1"/>
  <c r="A83" i="21"/>
  <c r="G82" i="21"/>
  <c r="F82" i="21"/>
  <c r="E82" i="21"/>
  <c r="D82" i="21"/>
  <c r="C82" i="21"/>
  <c r="B82" i="21"/>
  <c r="H82" i="21" s="1"/>
  <c r="A82" i="21"/>
  <c r="G81" i="21"/>
  <c r="F81" i="21"/>
  <c r="E81" i="21"/>
  <c r="D81" i="21"/>
  <c r="C81" i="21"/>
  <c r="B81" i="21"/>
  <c r="H81" i="21" s="1"/>
  <c r="A81" i="21"/>
  <c r="G80" i="21"/>
  <c r="F80" i="21"/>
  <c r="E80" i="21"/>
  <c r="D80" i="21"/>
  <c r="A80" i="21"/>
  <c r="F79" i="21"/>
  <c r="A79" i="21"/>
  <c r="A73" i="21"/>
  <c r="A72" i="21"/>
  <c r="A71" i="21"/>
  <c r="A70" i="21"/>
  <c r="A69" i="21"/>
  <c r="A68" i="21"/>
  <c r="A67" i="21"/>
  <c r="A66" i="21"/>
  <c r="A65" i="21"/>
  <c r="A64" i="21"/>
  <c r="A63" i="21"/>
  <c r="A62" i="21"/>
  <c r="A61" i="21"/>
  <c r="A60" i="21"/>
  <c r="C58" i="21"/>
  <c r="B58" i="21"/>
  <c r="G85" i="20"/>
  <c r="F85" i="20"/>
  <c r="E85" i="20"/>
  <c r="D85" i="20"/>
  <c r="C85" i="20"/>
  <c r="B85" i="20"/>
  <c r="H85" i="20" s="1"/>
  <c r="A85" i="20"/>
  <c r="G84" i="20"/>
  <c r="F84" i="20"/>
  <c r="E84" i="20"/>
  <c r="D84" i="20"/>
  <c r="C84" i="20"/>
  <c r="B84" i="20"/>
  <c r="H84" i="20" s="1"/>
  <c r="A84" i="20"/>
  <c r="G83" i="20"/>
  <c r="F83" i="20"/>
  <c r="E83" i="20"/>
  <c r="D83" i="20"/>
  <c r="C83" i="20"/>
  <c r="B83" i="20"/>
  <c r="H83" i="20" s="1"/>
  <c r="A83" i="20"/>
  <c r="G82" i="20"/>
  <c r="F82" i="20"/>
  <c r="E82" i="20"/>
  <c r="D82" i="20"/>
  <c r="C82" i="20"/>
  <c r="B82" i="20"/>
  <c r="H82" i="20" s="1"/>
  <c r="A82" i="20"/>
  <c r="G81" i="20"/>
  <c r="F81" i="20"/>
  <c r="E81" i="20"/>
  <c r="D81" i="20"/>
  <c r="C81" i="20"/>
  <c r="B81" i="20"/>
  <c r="H81" i="20" s="1"/>
  <c r="A81" i="20"/>
  <c r="G80" i="20"/>
  <c r="F80" i="20"/>
  <c r="E80" i="20"/>
  <c r="D80" i="20"/>
  <c r="A80" i="20"/>
  <c r="F79" i="20"/>
  <c r="A79" i="20"/>
  <c r="A73" i="20"/>
  <c r="A72" i="20"/>
  <c r="A71" i="20"/>
  <c r="A70" i="20"/>
  <c r="A69" i="20"/>
  <c r="A68" i="20"/>
  <c r="A67" i="20"/>
  <c r="A66" i="20"/>
  <c r="A65" i="20"/>
  <c r="A64" i="20"/>
  <c r="A63" i="20"/>
  <c r="A62" i="20"/>
  <c r="A61" i="20"/>
  <c r="A60" i="20"/>
  <c r="C58" i="20"/>
  <c r="B58" i="20"/>
  <c r="G85" i="19"/>
  <c r="F85" i="19"/>
  <c r="E85" i="19"/>
  <c r="D85" i="19"/>
  <c r="C85" i="19"/>
  <c r="B85" i="19"/>
  <c r="H85" i="19" s="1"/>
  <c r="A85" i="19"/>
  <c r="G84" i="19"/>
  <c r="F84" i="19"/>
  <c r="E84" i="19"/>
  <c r="D84" i="19"/>
  <c r="C84" i="19"/>
  <c r="B84" i="19"/>
  <c r="H84" i="19" s="1"/>
  <c r="A84" i="19"/>
  <c r="G83" i="19"/>
  <c r="F83" i="19"/>
  <c r="E83" i="19"/>
  <c r="D83" i="19"/>
  <c r="C83" i="19"/>
  <c r="B83" i="19"/>
  <c r="H83" i="19" s="1"/>
  <c r="A83" i="19"/>
  <c r="G82" i="19"/>
  <c r="F82" i="19"/>
  <c r="E82" i="19"/>
  <c r="D82" i="19"/>
  <c r="C82" i="19"/>
  <c r="B82" i="19"/>
  <c r="H82" i="19" s="1"/>
  <c r="A82" i="19"/>
  <c r="G81" i="19"/>
  <c r="F81" i="19"/>
  <c r="E81" i="19"/>
  <c r="D81" i="19"/>
  <c r="C81" i="19"/>
  <c r="B81" i="19"/>
  <c r="H81" i="19" s="1"/>
  <c r="A81" i="19"/>
  <c r="G80" i="19"/>
  <c r="F80" i="19"/>
  <c r="E80" i="19"/>
  <c r="D80" i="19"/>
  <c r="A80" i="19"/>
  <c r="F79" i="19"/>
  <c r="A79" i="19"/>
  <c r="A73" i="19"/>
  <c r="A72" i="19"/>
  <c r="A71" i="19"/>
  <c r="A70" i="19"/>
  <c r="A69" i="19"/>
  <c r="A68" i="19"/>
  <c r="A67" i="19"/>
  <c r="A66" i="19"/>
  <c r="A65" i="19"/>
  <c r="A64" i="19"/>
  <c r="A63" i="19"/>
  <c r="A62" i="19"/>
  <c r="A61" i="19"/>
  <c r="A60" i="19"/>
  <c r="C58" i="19"/>
  <c r="B58" i="19"/>
  <c r="G85" i="18"/>
  <c r="F85" i="18"/>
  <c r="E85" i="18"/>
  <c r="D85" i="18"/>
  <c r="C85" i="18"/>
  <c r="B85" i="18"/>
  <c r="H85" i="18" s="1"/>
  <c r="A85" i="18"/>
  <c r="G84" i="18"/>
  <c r="F84" i="18"/>
  <c r="E84" i="18"/>
  <c r="D84" i="18"/>
  <c r="C84" i="18"/>
  <c r="B84" i="18"/>
  <c r="H84" i="18" s="1"/>
  <c r="A84" i="18"/>
  <c r="G83" i="18"/>
  <c r="F83" i="18"/>
  <c r="E83" i="18"/>
  <c r="D83" i="18"/>
  <c r="C83" i="18"/>
  <c r="B83" i="18"/>
  <c r="H83" i="18" s="1"/>
  <c r="A83" i="18"/>
  <c r="G82" i="18"/>
  <c r="F82" i="18"/>
  <c r="E82" i="18"/>
  <c r="D82" i="18"/>
  <c r="C82" i="18"/>
  <c r="B82" i="18"/>
  <c r="H82" i="18" s="1"/>
  <c r="A82" i="18"/>
  <c r="G81" i="18"/>
  <c r="F81" i="18"/>
  <c r="E81" i="18"/>
  <c r="D81" i="18"/>
  <c r="C81" i="18"/>
  <c r="B81" i="18"/>
  <c r="H81" i="18" s="1"/>
  <c r="A81" i="18"/>
  <c r="G80" i="18"/>
  <c r="F80" i="18"/>
  <c r="E80" i="18"/>
  <c r="D80" i="18"/>
  <c r="A80" i="18"/>
  <c r="F79" i="18"/>
  <c r="A79" i="18"/>
  <c r="A73" i="18"/>
  <c r="A72" i="18"/>
  <c r="A71" i="18"/>
  <c r="A70" i="18"/>
  <c r="A69" i="18"/>
  <c r="A68" i="18"/>
  <c r="A67" i="18"/>
  <c r="A66" i="18"/>
  <c r="A65" i="18"/>
  <c r="A64" i="18"/>
  <c r="A63" i="18"/>
  <c r="A62" i="18"/>
  <c r="A61" i="18"/>
  <c r="A60" i="18"/>
  <c r="C58" i="18"/>
  <c r="B58" i="18"/>
  <c r="G85" i="17"/>
  <c r="F85" i="17"/>
  <c r="E85" i="17"/>
  <c r="D85" i="17"/>
  <c r="C85" i="17"/>
  <c r="B85" i="17"/>
  <c r="H85" i="17" s="1"/>
  <c r="A85" i="17"/>
  <c r="G84" i="17"/>
  <c r="F84" i="17"/>
  <c r="E84" i="17"/>
  <c r="D84" i="17"/>
  <c r="C84" i="17"/>
  <c r="B84" i="17"/>
  <c r="H84" i="17" s="1"/>
  <c r="A84" i="17"/>
  <c r="G83" i="17"/>
  <c r="F83" i="17"/>
  <c r="E83" i="17"/>
  <c r="D83" i="17"/>
  <c r="C83" i="17"/>
  <c r="B83" i="17"/>
  <c r="H83" i="17" s="1"/>
  <c r="A83" i="17"/>
  <c r="G82" i="17"/>
  <c r="F82" i="17"/>
  <c r="E82" i="17"/>
  <c r="D82" i="17"/>
  <c r="C82" i="17"/>
  <c r="B82" i="17"/>
  <c r="H82" i="17" s="1"/>
  <c r="A82" i="17"/>
  <c r="G81" i="17"/>
  <c r="F81" i="17"/>
  <c r="E81" i="17"/>
  <c r="D81" i="17"/>
  <c r="C81" i="17"/>
  <c r="B81" i="17"/>
  <c r="H81" i="17" s="1"/>
  <c r="A81" i="17"/>
  <c r="G80" i="17"/>
  <c r="F80" i="17"/>
  <c r="E80" i="17"/>
  <c r="D80" i="17"/>
  <c r="A80" i="17"/>
  <c r="F79" i="17"/>
  <c r="A79" i="17"/>
  <c r="A73" i="17"/>
  <c r="A72" i="17"/>
  <c r="A71" i="17"/>
  <c r="A70" i="17"/>
  <c r="A69" i="17"/>
  <c r="A68" i="17"/>
  <c r="A67" i="17"/>
  <c r="A66" i="17"/>
  <c r="A65" i="17"/>
  <c r="A64" i="17"/>
  <c r="A63" i="17"/>
  <c r="A62" i="17"/>
  <c r="A61" i="17"/>
  <c r="A60" i="17"/>
  <c r="C58" i="17"/>
  <c r="B58" i="17"/>
  <c r="G85" i="16"/>
  <c r="F85" i="16"/>
  <c r="E85" i="16"/>
  <c r="D85" i="16"/>
  <c r="C85" i="16"/>
  <c r="B85" i="16"/>
  <c r="H85" i="16" s="1"/>
  <c r="A85" i="16"/>
  <c r="G84" i="16"/>
  <c r="F84" i="16"/>
  <c r="E84" i="16"/>
  <c r="D84" i="16"/>
  <c r="C84" i="16"/>
  <c r="B84" i="16"/>
  <c r="H84" i="16" s="1"/>
  <c r="A84" i="16"/>
  <c r="G83" i="16"/>
  <c r="F83" i="16"/>
  <c r="E83" i="16"/>
  <c r="D83" i="16"/>
  <c r="C83" i="16"/>
  <c r="B83" i="16"/>
  <c r="H83" i="16" s="1"/>
  <c r="A83" i="16"/>
  <c r="G82" i="16"/>
  <c r="F82" i="16"/>
  <c r="E82" i="16"/>
  <c r="D82" i="16"/>
  <c r="C82" i="16"/>
  <c r="B82" i="16"/>
  <c r="H82" i="16" s="1"/>
  <c r="A82" i="16"/>
  <c r="G81" i="16"/>
  <c r="F81" i="16"/>
  <c r="E81" i="16"/>
  <c r="D81" i="16"/>
  <c r="C81" i="16"/>
  <c r="B81" i="16"/>
  <c r="H81" i="16" s="1"/>
  <c r="A81" i="16"/>
  <c r="G80" i="16"/>
  <c r="F80" i="16"/>
  <c r="E80" i="16"/>
  <c r="D80" i="16"/>
  <c r="A80" i="16"/>
  <c r="F79" i="16"/>
  <c r="A79" i="16"/>
  <c r="A73" i="16"/>
  <c r="A72" i="16"/>
  <c r="A71" i="16"/>
  <c r="A70" i="16"/>
  <c r="A69" i="16"/>
  <c r="A68" i="16"/>
  <c r="A67" i="16"/>
  <c r="A66" i="16"/>
  <c r="A65" i="16"/>
  <c r="A64" i="16"/>
  <c r="A63" i="16"/>
  <c r="A62" i="16"/>
  <c r="A61" i="16"/>
  <c r="A60" i="16"/>
  <c r="C58" i="16"/>
  <c r="B58" i="16"/>
  <c r="G85" i="15"/>
  <c r="F85" i="15"/>
  <c r="E85" i="15"/>
  <c r="D85" i="15"/>
  <c r="C85" i="15"/>
  <c r="B85" i="15"/>
  <c r="H85" i="15" s="1"/>
  <c r="A85" i="15"/>
  <c r="G84" i="15"/>
  <c r="F84" i="15"/>
  <c r="E84" i="15"/>
  <c r="D84" i="15"/>
  <c r="C84" i="15"/>
  <c r="B84" i="15"/>
  <c r="H84" i="15" s="1"/>
  <c r="A84" i="15"/>
  <c r="G83" i="15"/>
  <c r="F83" i="15"/>
  <c r="E83" i="15"/>
  <c r="D83" i="15"/>
  <c r="C83" i="15"/>
  <c r="B83" i="15"/>
  <c r="H83" i="15" s="1"/>
  <c r="A83" i="15"/>
  <c r="G82" i="15"/>
  <c r="F82" i="15"/>
  <c r="E82" i="15"/>
  <c r="D82" i="15"/>
  <c r="C82" i="15"/>
  <c r="B82" i="15"/>
  <c r="H82" i="15" s="1"/>
  <c r="A82" i="15"/>
  <c r="G81" i="15"/>
  <c r="F81" i="15"/>
  <c r="E81" i="15"/>
  <c r="D81" i="15"/>
  <c r="C81" i="15"/>
  <c r="B81" i="15"/>
  <c r="H81" i="15" s="1"/>
  <c r="A81" i="15"/>
  <c r="G80" i="15"/>
  <c r="F80" i="15"/>
  <c r="E80" i="15"/>
  <c r="D80" i="15"/>
  <c r="A80" i="15"/>
  <c r="F79" i="15"/>
  <c r="A79" i="15"/>
  <c r="A73" i="15"/>
  <c r="A72" i="15"/>
  <c r="A71" i="15"/>
  <c r="A70" i="15"/>
  <c r="A69" i="15"/>
  <c r="A68" i="15"/>
  <c r="A67" i="15"/>
  <c r="A66" i="15"/>
  <c r="A65" i="15"/>
  <c r="A64" i="15"/>
  <c r="A63" i="15"/>
  <c r="A62" i="15"/>
  <c r="A61" i="15"/>
  <c r="A60" i="15"/>
  <c r="C58" i="15"/>
  <c r="B58" i="15"/>
  <c r="G85" i="14"/>
  <c r="F85" i="14"/>
  <c r="E85" i="14"/>
  <c r="D85" i="14"/>
  <c r="C85" i="14"/>
  <c r="B85" i="14"/>
  <c r="H85" i="14" s="1"/>
  <c r="A85" i="14"/>
  <c r="G84" i="14"/>
  <c r="F84" i="14"/>
  <c r="E84" i="14"/>
  <c r="D84" i="14"/>
  <c r="C84" i="14"/>
  <c r="B84" i="14"/>
  <c r="H84" i="14" s="1"/>
  <c r="A84" i="14"/>
  <c r="G83" i="14"/>
  <c r="F83" i="14"/>
  <c r="E83" i="14"/>
  <c r="D83" i="14"/>
  <c r="C83" i="14"/>
  <c r="B83" i="14"/>
  <c r="H83" i="14" s="1"/>
  <c r="A83" i="14"/>
  <c r="G82" i="14"/>
  <c r="F82" i="14"/>
  <c r="E82" i="14"/>
  <c r="D82" i="14"/>
  <c r="C82" i="14"/>
  <c r="B82" i="14"/>
  <c r="H82" i="14" s="1"/>
  <c r="A82" i="14"/>
  <c r="G81" i="14"/>
  <c r="F81" i="14"/>
  <c r="E81" i="14"/>
  <c r="D81" i="14"/>
  <c r="C81" i="14"/>
  <c r="B81" i="14"/>
  <c r="H81" i="14" s="1"/>
  <c r="A81" i="14"/>
  <c r="G80" i="14"/>
  <c r="F80" i="14"/>
  <c r="E80" i="14"/>
  <c r="D80" i="14"/>
  <c r="A80" i="14"/>
  <c r="F79" i="14"/>
  <c r="A79" i="14"/>
  <c r="A73" i="14"/>
  <c r="A72" i="14"/>
  <c r="A71" i="14"/>
  <c r="A70" i="14"/>
  <c r="A69" i="14"/>
  <c r="A68" i="14"/>
  <c r="A67" i="14"/>
  <c r="A66" i="14"/>
  <c r="A65" i="14"/>
  <c r="A64" i="14"/>
  <c r="A63" i="14"/>
  <c r="A62" i="14"/>
  <c r="A61" i="14"/>
  <c r="A60" i="14"/>
  <c r="C58" i="14"/>
  <c r="B58" i="14"/>
  <c r="G85" i="11"/>
  <c r="F85" i="11"/>
  <c r="E85" i="11"/>
  <c r="D85" i="11"/>
  <c r="C85" i="11"/>
  <c r="B85" i="11"/>
  <c r="H85" i="11" s="1"/>
  <c r="A85" i="11"/>
  <c r="G84" i="11"/>
  <c r="F84" i="11"/>
  <c r="E84" i="11"/>
  <c r="D84" i="11"/>
  <c r="C84" i="11"/>
  <c r="B84" i="11"/>
  <c r="H84" i="11" s="1"/>
  <c r="A84" i="11"/>
  <c r="G83" i="11"/>
  <c r="F83" i="11"/>
  <c r="E83" i="11"/>
  <c r="D83" i="11"/>
  <c r="C83" i="11"/>
  <c r="B83" i="11"/>
  <c r="H83" i="11" s="1"/>
  <c r="A83" i="11"/>
  <c r="G82" i="11"/>
  <c r="F82" i="11"/>
  <c r="E82" i="11"/>
  <c r="D82" i="11"/>
  <c r="C82" i="11"/>
  <c r="B82" i="11"/>
  <c r="H82" i="11" s="1"/>
  <c r="A82" i="11"/>
  <c r="G81" i="11"/>
  <c r="F81" i="11"/>
  <c r="E81" i="11"/>
  <c r="D81" i="11"/>
  <c r="C81" i="11"/>
  <c r="B81" i="11"/>
  <c r="H81" i="11" s="1"/>
  <c r="A81" i="11"/>
  <c r="G80" i="11"/>
  <c r="F80" i="11"/>
  <c r="E80" i="11"/>
  <c r="D80" i="11"/>
  <c r="A80" i="11"/>
  <c r="F79" i="11"/>
  <c r="A79" i="11"/>
  <c r="A73" i="11"/>
  <c r="A72" i="11"/>
  <c r="A71" i="11"/>
  <c r="A70" i="11"/>
  <c r="A69" i="11"/>
  <c r="A68" i="11"/>
  <c r="A67" i="11"/>
  <c r="A66" i="11"/>
  <c r="A65" i="11"/>
  <c r="A64" i="11"/>
  <c r="A63" i="11"/>
  <c r="A62" i="11"/>
  <c r="A61" i="11"/>
  <c r="A60" i="11"/>
  <c r="C58" i="11"/>
  <c r="B58" i="11"/>
  <c r="G85" i="13"/>
  <c r="F85" i="13"/>
  <c r="E85" i="13"/>
  <c r="D85" i="13"/>
  <c r="C85" i="13"/>
  <c r="B85" i="13"/>
  <c r="H85" i="13" s="1"/>
  <c r="A85" i="13"/>
  <c r="G84" i="13"/>
  <c r="F84" i="13"/>
  <c r="E84" i="13"/>
  <c r="D84" i="13"/>
  <c r="C84" i="13"/>
  <c r="B84" i="13"/>
  <c r="H84" i="13" s="1"/>
  <c r="A84" i="13"/>
  <c r="G83" i="13"/>
  <c r="F83" i="13"/>
  <c r="E83" i="13"/>
  <c r="D83" i="13"/>
  <c r="C83" i="13"/>
  <c r="B83" i="13"/>
  <c r="H83" i="13" s="1"/>
  <c r="A83" i="13"/>
  <c r="G82" i="13"/>
  <c r="F82" i="13"/>
  <c r="E82" i="13"/>
  <c r="D82" i="13"/>
  <c r="C82" i="13"/>
  <c r="B82" i="13"/>
  <c r="H82" i="13" s="1"/>
  <c r="A82" i="13"/>
  <c r="G81" i="13"/>
  <c r="F81" i="13"/>
  <c r="E81" i="13"/>
  <c r="D81" i="13"/>
  <c r="C81" i="13"/>
  <c r="B81" i="13"/>
  <c r="H81" i="13" s="1"/>
  <c r="A81" i="13"/>
  <c r="G80" i="13"/>
  <c r="F80" i="13"/>
  <c r="E80" i="13"/>
  <c r="D80" i="13"/>
  <c r="A80" i="13"/>
  <c r="F79" i="13"/>
  <c r="A79" i="13"/>
  <c r="A73" i="13"/>
  <c r="A72" i="13"/>
  <c r="A71" i="13"/>
  <c r="A70" i="13"/>
  <c r="A69" i="13"/>
  <c r="A68" i="13"/>
  <c r="A67" i="13"/>
  <c r="A66" i="13"/>
  <c r="A65" i="13"/>
  <c r="A64" i="13"/>
  <c r="A63" i="13"/>
  <c r="A62" i="13"/>
  <c r="A61" i="13"/>
  <c r="A60" i="13"/>
  <c r="C58" i="13"/>
  <c r="B58" i="13"/>
  <c r="F8" i="26" l="1"/>
  <c r="F9" i="26"/>
  <c r="F17" i="26"/>
  <c r="F18" i="26"/>
  <c r="F19" i="26"/>
  <c r="F20" i="26"/>
  <c r="F21" i="26"/>
  <c r="F22" i="26"/>
  <c r="F24" i="26"/>
  <c r="F28" i="26"/>
  <c r="F29" i="26"/>
  <c r="F30" i="26"/>
  <c r="F31" i="26"/>
  <c r="A30" i="26"/>
  <c r="A29" i="26"/>
  <c r="A28" i="26"/>
  <c r="A24" i="26"/>
  <c r="A21" i="26"/>
  <c r="A20" i="26"/>
  <c r="A19" i="26"/>
  <c r="A18" i="26"/>
  <c r="A17" i="26"/>
  <c r="A9" i="26"/>
  <c r="A8" i="26"/>
  <c r="A7" i="26"/>
  <c r="F7" i="26"/>
  <c r="Y300" i="25"/>
  <c r="X300" i="25"/>
  <c r="W300" i="25"/>
  <c r="Y299" i="25"/>
  <c r="X299" i="25"/>
  <c r="W299" i="25"/>
  <c r="Y298" i="25"/>
  <c r="R298" i="25"/>
  <c r="Y297" i="25"/>
  <c r="V297" i="25"/>
  <c r="V298" i="25" s="1"/>
  <c r="W298" i="25" s="1"/>
  <c r="Y296" i="25"/>
  <c r="W296" i="25"/>
  <c r="V284" i="25"/>
  <c r="W284" i="25" s="1"/>
  <c r="R284" i="25"/>
  <c r="Q284" i="25"/>
  <c r="Q298" i="25" s="1"/>
  <c r="AA298" i="25" s="1"/>
  <c r="AB298" i="25" s="1"/>
  <c r="X278" i="25"/>
  <c r="Y278" i="25" s="1"/>
  <c r="V278" i="25"/>
  <c r="W278" i="25" s="1"/>
  <c r="X277" i="25"/>
  <c r="Y277" i="25" s="1"/>
  <c r="W277" i="25"/>
  <c r="S277" i="25"/>
  <c r="T277" i="25" s="1"/>
  <c r="R277" i="25"/>
  <c r="Q277" i="25"/>
  <c r="Q283" i="25" s="1"/>
  <c r="P273" i="25"/>
  <c r="Y266" i="25"/>
  <c r="X266" i="25"/>
  <c r="W266" i="25"/>
  <c r="Y265" i="25"/>
  <c r="X265" i="25"/>
  <c r="W265" i="25"/>
  <c r="R265" i="25"/>
  <c r="Q265" i="25"/>
  <c r="Y264" i="25"/>
  <c r="V264" i="25"/>
  <c r="W264" i="25" s="1"/>
  <c r="Y263" i="25"/>
  <c r="V263" i="25"/>
  <c r="W263" i="25" s="1"/>
  <c r="Y262" i="25"/>
  <c r="W262" i="25"/>
  <c r="R262" i="25"/>
  <c r="Q262" i="25"/>
  <c r="R254" i="25"/>
  <c r="Q254" i="25"/>
  <c r="S254" i="25" s="1"/>
  <c r="T254" i="25" s="1"/>
  <c r="V250" i="25"/>
  <c r="X250" i="25" s="1"/>
  <c r="Y250" i="25" s="1"/>
  <c r="Q250" i="25"/>
  <c r="Q260" i="25" s="1"/>
  <c r="Q248" i="25"/>
  <c r="S248" i="25" s="1"/>
  <c r="T248" i="25" s="1"/>
  <c r="R246" i="25"/>
  <c r="Q246" i="25"/>
  <c r="S246" i="25" s="1"/>
  <c r="T246" i="25" s="1"/>
  <c r="V245" i="25"/>
  <c r="V244" i="25"/>
  <c r="X244" i="25" s="1"/>
  <c r="Y244" i="25" s="1"/>
  <c r="R244" i="25"/>
  <c r="Q244" i="25"/>
  <c r="S244" i="25" s="1"/>
  <c r="T244" i="25" s="1"/>
  <c r="Y243" i="25"/>
  <c r="X243" i="25"/>
  <c r="W243" i="25"/>
  <c r="T243" i="25"/>
  <c r="S243" i="25"/>
  <c r="Q243" i="25"/>
  <c r="R243" i="25" s="1"/>
  <c r="P239" i="25"/>
  <c r="Y232" i="25"/>
  <c r="X232" i="25"/>
  <c r="W232" i="25"/>
  <c r="Q232" i="25"/>
  <c r="X231" i="25"/>
  <c r="Y231" i="25" s="1"/>
  <c r="W231" i="25"/>
  <c r="Y230" i="25"/>
  <c r="Y229" i="25"/>
  <c r="V229" i="25"/>
  <c r="R229" i="25"/>
  <c r="Q229" i="25"/>
  <c r="Y228" i="25"/>
  <c r="W228" i="25"/>
  <c r="Q226" i="25"/>
  <c r="R226" i="25" s="1"/>
  <c r="Q222" i="25"/>
  <c r="S222" i="25" s="1"/>
  <c r="T222" i="25" s="1"/>
  <c r="S221" i="25"/>
  <c r="T221" i="25" s="1"/>
  <c r="Q221" i="25"/>
  <c r="S219" i="25"/>
  <c r="T219" i="25" s="1"/>
  <c r="Q219" i="25"/>
  <c r="R219" i="25" s="1"/>
  <c r="S217" i="25"/>
  <c r="T217" i="25" s="1"/>
  <c r="Q217" i="25"/>
  <c r="R217" i="25" s="1"/>
  <c r="X216" i="25"/>
  <c r="Y216" i="25" s="1"/>
  <c r="V216" i="25"/>
  <c r="V217" i="25" s="1"/>
  <c r="S216" i="25"/>
  <c r="T216" i="25" s="1"/>
  <c r="R216" i="25"/>
  <c r="Q216" i="25"/>
  <c r="Q224" i="25" s="1"/>
  <c r="S215" i="25"/>
  <c r="T215" i="25" s="1"/>
  <c r="Q215" i="25"/>
  <c r="R215" i="25" s="1"/>
  <c r="S213" i="25"/>
  <c r="T213" i="25" s="1"/>
  <c r="Q213" i="25"/>
  <c r="R213" i="25" s="1"/>
  <c r="X211" i="25"/>
  <c r="Y211" i="25" s="1"/>
  <c r="S211" i="25"/>
  <c r="T211" i="25" s="1"/>
  <c r="Q211" i="25"/>
  <c r="R211" i="25" s="1"/>
  <c r="X210" i="25"/>
  <c r="Y210" i="25" s="1"/>
  <c r="V210" i="25"/>
  <c r="V211" i="25" s="1"/>
  <c r="AC209" i="25"/>
  <c r="AD209" i="25" s="1"/>
  <c r="AA209" i="25"/>
  <c r="AB209" i="25" s="1"/>
  <c r="X209" i="25"/>
  <c r="Y209" i="25" s="1"/>
  <c r="W209" i="25"/>
  <c r="R209" i="25"/>
  <c r="Q209" i="25"/>
  <c r="Q231" i="25" s="1"/>
  <c r="P205" i="25"/>
  <c r="X198" i="25"/>
  <c r="Y198" i="25" s="1"/>
  <c r="W198" i="25"/>
  <c r="R198" i="25"/>
  <c r="Q198" i="25"/>
  <c r="Y197" i="25"/>
  <c r="X197" i="25"/>
  <c r="W197" i="25"/>
  <c r="Y196" i="25"/>
  <c r="Y195" i="25"/>
  <c r="V195" i="25"/>
  <c r="V196" i="25" s="1"/>
  <c r="W196" i="25" s="1"/>
  <c r="Y194" i="25"/>
  <c r="W194" i="25"/>
  <c r="Q189" i="25"/>
  <c r="V182" i="25"/>
  <c r="Q182" i="25"/>
  <c r="Q181" i="25"/>
  <c r="Q180" i="25"/>
  <c r="Q179" i="25"/>
  <c r="Q178" i="25"/>
  <c r="Q177" i="25"/>
  <c r="V176" i="25"/>
  <c r="Q176" i="25"/>
  <c r="AA175" i="25"/>
  <c r="Y175" i="25"/>
  <c r="X175" i="25"/>
  <c r="W175" i="25"/>
  <c r="R175" i="25"/>
  <c r="Q175" i="25"/>
  <c r="Q197" i="25" s="1"/>
  <c r="P171" i="25"/>
  <c r="X164" i="25"/>
  <c r="Y164" i="25" s="1"/>
  <c r="W164" i="25"/>
  <c r="X163" i="25"/>
  <c r="Y163" i="25" s="1"/>
  <c r="W163" i="25"/>
  <c r="Y162" i="25"/>
  <c r="Y161" i="25"/>
  <c r="V161" i="25"/>
  <c r="Y160" i="25"/>
  <c r="W160" i="25"/>
  <c r="W149" i="25"/>
  <c r="V149" i="25"/>
  <c r="V150" i="25" s="1"/>
  <c r="X150" i="25" s="1"/>
  <c r="Y150" i="25" s="1"/>
  <c r="V148" i="25"/>
  <c r="X148" i="25" s="1"/>
  <c r="Y148" i="25" s="1"/>
  <c r="R148" i="25"/>
  <c r="Q148" i="25"/>
  <c r="Q159" i="25" s="1"/>
  <c r="X144" i="25"/>
  <c r="Y144" i="25" s="1"/>
  <c r="W143" i="25"/>
  <c r="V143" i="25"/>
  <c r="V144" i="25" s="1"/>
  <c r="X142" i="25"/>
  <c r="Y142" i="25" s="1"/>
  <c r="W142" i="25"/>
  <c r="V142" i="25"/>
  <c r="X141" i="25"/>
  <c r="Y141" i="25" s="1"/>
  <c r="W141" i="25"/>
  <c r="R141" i="25"/>
  <c r="Q141" i="25"/>
  <c r="Q164" i="25" s="1"/>
  <c r="R164" i="25" s="1"/>
  <c r="P137" i="25"/>
  <c r="X130" i="25"/>
  <c r="Y130" i="25" s="1"/>
  <c r="W130" i="25"/>
  <c r="Y129" i="25"/>
  <c r="X129" i="25"/>
  <c r="W129" i="25"/>
  <c r="Q129" i="25"/>
  <c r="Y128" i="25"/>
  <c r="V128" i="25"/>
  <c r="W128" i="25" s="1"/>
  <c r="Y127" i="25"/>
  <c r="W127" i="25"/>
  <c r="V127" i="25"/>
  <c r="Y126" i="25"/>
  <c r="W126" i="25"/>
  <c r="Q124" i="25"/>
  <c r="Q120" i="25"/>
  <c r="Q116" i="25"/>
  <c r="Q114" i="25"/>
  <c r="Q112" i="25"/>
  <c r="Q110" i="25"/>
  <c r="V109" i="25"/>
  <c r="V108" i="25"/>
  <c r="X108" i="25" s="1"/>
  <c r="Y108" i="25" s="1"/>
  <c r="Q108" i="25"/>
  <c r="AD107" i="25"/>
  <c r="AA107" i="25"/>
  <c r="AC107" i="25" s="1"/>
  <c r="Y107" i="25"/>
  <c r="X107" i="25"/>
  <c r="W107" i="25"/>
  <c r="S107" i="25"/>
  <c r="T107" i="25" s="1"/>
  <c r="Q107" i="25"/>
  <c r="R107" i="25" s="1"/>
  <c r="P103" i="25"/>
  <c r="AA96" i="25"/>
  <c r="Y96" i="25"/>
  <c r="X96" i="25"/>
  <c r="W96" i="25"/>
  <c r="S96" i="25"/>
  <c r="T96" i="25" s="1"/>
  <c r="Q96" i="25"/>
  <c r="R96" i="25" s="1"/>
  <c r="AC95" i="25"/>
  <c r="AD95" i="25" s="1"/>
  <c r="AA95" i="25"/>
  <c r="AB95" i="25" s="1"/>
  <c r="Y95" i="25"/>
  <c r="X95" i="25"/>
  <c r="W95" i="25"/>
  <c r="S95" i="25"/>
  <c r="T95" i="25" s="1"/>
  <c r="R95" i="25"/>
  <c r="Q95" i="25"/>
  <c r="Y94" i="25"/>
  <c r="Q94" i="25"/>
  <c r="Y93" i="25"/>
  <c r="V93" i="25"/>
  <c r="V94" i="25" s="1"/>
  <c r="W94" i="25" s="1"/>
  <c r="S93" i="25"/>
  <c r="T93" i="25" s="1"/>
  <c r="R93" i="25"/>
  <c r="Q93" i="25"/>
  <c r="AA93" i="25" s="1"/>
  <c r="AA92" i="25"/>
  <c r="AC92" i="25" s="1"/>
  <c r="AD92" i="25" s="1"/>
  <c r="Y92" i="25"/>
  <c r="W92" i="25"/>
  <c r="Q92" i="25"/>
  <c r="S92" i="25" s="1"/>
  <c r="T92" i="25" s="1"/>
  <c r="Q91" i="25"/>
  <c r="S91" i="25" s="1"/>
  <c r="T91" i="25" s="1"/>
  <c r="Q90" i="25"/>
  <c r="S90" i="25" s="1"/>
  <c r="T90" i="25" s="1"/>
  <c r="Q89" i="25"/>
  <c r="S89" i="25" s="1"/>
  <c r="T89" i="25" s="1"/>
  <c r="Q88" i="25"/>
  <c r="S88" i="25" s="1"/>
  <c r="T88" i="25" s="1"/>
  <c r="Q87" i="25"/>
  <c r="S87" i="25" s="1"/>
  <c r="T87" i="25" s="1"/>
  <c r="Q86" i="25"/>
  <c r="S86" i="25" s="1"/>
  <c r="T86" i="25" s="1"/>
  <c r="Q85" i="25"/>
  <c r="Q84" i="25"/>
  <c r="S84" i="25" s="1"/>
  <c r="T84" i="25" s="1"/>
  <c r="Q83" i="25"/>
  <c r="Q82" i="25"/>
  <c r="S82" i="25" s="1"/>
  <c r="T82" i="25" s="1"/>
  <c r="Q81" i="25"/>
  <c r="Q80" i="25"/>
  <c r="S80" i="25" s="1"/>
  <c r="T80" i="25" s="1"/>
  <c r="Q79" i="25"/>
  <c r="S79" i="25" s="1"/>
  <c r="T79" i="25" s="1"/>
  <c r="A31" i="26"/>
  <c r="Q78" i="25"/>
  <c r="S78" i="25" s="1"/>
  <c r="T78" i="25" s="1"/>
  <c r="Q77" i="25"/>
  <c r="S77" i="25" s="1"/>
  <c r="T77" i="25" s="1"/>
  <c r="Q76" i="25"/>
  <c r="S76" i="25" s="1"/>
  <c r="T76" i="25" s="1"/>
  <c r="Q75" i="25"/>
  <c r="S75" i="25" s="1"/>
  <c r="T75" i="25" s="1"/>
  <c r="V74" i="25"/>
  <c r="V75" i="25" s="1"/>
  <c r="Q74" i="25"/>
  <c r="S74" i="25" s="1"/>
  <c r="T74" i="25" s="1"/>
  <c r="Y73" i="25"/>
  <c r="X73" i="25"/>
  <c r="W73" i="25"/>
  <c r="Q73" i="25"/>
  <c r="S73" i="25" s="1"/>
  <c r="T73" i="25" s="1"/>
  <c r="L16" i="25"/>
  <c r="P69" i="25"/>
  <c r="E53" i="25"/>
  <c r="D53" i="25"/>
  <c r="C53" i="25"/>
  <c r="E52" i="25"/>
  <c r="D52" i="25"/>
  <c r="C52" i="25"/>
  <c r="E51" i="25"/>
  <c r="D51" i="25"/>
  <c r="C51" i="25"/>
  <c r="E50" i="25"/>
  <c r="Q16" i="25" s="1"/>
  <c r="Q33" i="25" s="1"/>
  <c r="D50" i="25"/>
  <c r="C50" i="25"/>
  <c r="E49" i="25"/>
  <c r="D49" i="25"/>
  <c r="C49" i="25"/>
  <c r="E48" i="25"/>
  <c r="D48" i="25"/>
  <c r="C48" i="25"/>
  <c r="E47" i="25"/>
  <c r="E46" i="25"/>
  <c r="D46" i="25"/>
  <c r="C46" i="25"/>
  <c r="E45" i="25"/>
  <c r="D45" i="25"/>
  <c r="C45" i="25"/>
  <c r="E44" i="25"/>
  <c r="O10" i="25" s="1"/>
  <c r="O27" i="25" s="1"/>
  <c r="D44" i="25"/>
  <c r="C44" i="25"/>
  <c r="E43" i="25"/>
  <c r="D43" i="25"/>
  <c r="C43" i="25"/>
  <c r="E42" i="25"/>
  <c r="D42" i="25"/>
  <c r="C42" i="25"/>
  <c r="E41" i="25"/>
  <c r="D41" i="25"/>
  <c r="C41" i="25"/>
  <c r="E40" i="25"/>
  <c r="D40" i="25"/>
  <c r="C40" i="25"/>
  <c r="R36" i="25"/>
  <c r="L36" i="25"/>
  <c r="R35" i="25"/>
  <c r="L35" i="25"/>
  <c r="R34" i="25"/>
  <c r="L34" i="25"/>
  <c r="L33" i="25"/>
  <c r="R32" i="25"/>
  <c r="L32" i="25"/>
  <c r="R31" i="25"/>
  <c r="L31" i="25"/>
  <c r="A31" i="25"/>
  <c r="S30" i="25"/>
  <c r="L30" i="25"/>
  <c r="A30" i="25"/>
  <c r="L29" i="25"/>
  <c r="A29" i="25"/>
  <c r="L28" i="25"/>
  <c r="A28" i="25"/>
  <c r="L27" i="25"/>
  <c r="L26" i="25"/>
  <c r="L25" i="25"/>
  <c r="L24" i="25"/>
  <c r="L23" i="25"/>
  <c r="S19" i="25"/>
  <c r="S36" i="25" s="1"/>
  <c r="R19" i="25"/>
  <c r="Q19" i="25"/>
  <c r="Q36" i="25" s="1"/>
  <c r="P19" i="25"/>
  <c r="P36" i="25" s="1"/>
  <c r="O19" i="25"/>
  <c r="O36" i="25" s="1"/>
  <c r="N19" i="25"/>
  <c r="N36" i="25" s="1"/>
  <c r="C73" i="25" s="1"/>
  <c r="M19" i="25"/>
  <c r="M36" i="25" s="1"/>
  <c r="B73" i="25" s="1"/>
  <c r="L19" i="25"/>
  <c r="S18" i="25"/>
  <c r="S35" i="25" s="1"/>
  <c r="R18" i="25"/>
  <c r="Q18" i="25"/>
  <c r="Q35" i="25" s="1"/>
  <c r="P18" i="25"/>
  <c r="P35" i="25" s="1"/>
  <c r="O18" i="25"/>
  <c r="O35" i="25" s="1"/>
  <c r="N18" i="25"/>
  <c r="N35" i="25" s="1"/>
  <c r="C72" i="25" s="1"/>
  <c r="M18" i="25"/>
  <c r="M35" i="25" s="1"/>
  <c r="B72" i="25" s="1"/>
  <c r="L18" i="25"/>
  <c r="F18" i="25"/>
  <c r="E18" i="25"/>
  <c r="AB17" i="25"/>
  <c r="S17" i="25"/>
  <c r="S34" i="25" s="1"/>
  <c r="R17" i="25"/>
  <c r="Q17" i="25"/>
  <c r="Q34" i="25" s="1"/>
  <c r="P17" i="25"/>
  <c r="P34" i="25" s="1"/>
  <c r="O17" i="25"/>
  <c r="O34" i="25" s="1"/>
  <c r="N17" i="25"/>
  <c r="N34" i="25" s="1"/>
  <c r="C71" i="25" s="1"/>
  <c r="M17" i="25"/>
  <c r="M34" i="25" s="1"/>
  <c r="B71" i="25" s="1"/>
  <c r="L17" i="25"/>
  <c r="F17" i="25"/>
  <c r="E17" i="25"/>
  <c r="S16" i="25"/>
  <c r="S33" i="25" s="1"/>
  <c r="AB15" i="25"/>
  <c r="S15" i="25"/>
  <c r="S32" i="25" s="1"/>
  <c r="R15" i="25"/>
  <c r="Q15" i="25"/>
  <c r="Q32" i="25" s="1"/>
  <c r="P15" i="25"/>
  <c r="P32" i="25" s="1"/>
  <c r="O15" i="25"/>
  <c r="O32" i="25" s="1"/>
  <c r="N15" i="25"/>
  <c r="N32" i="25" s="1"/>
  <c r="C69" i="25" s="1"/>
  <c r="M15" i="25"/>
  <c r="M32" i="25" s="1"/>
  <c r="B69" i="25" s="1"/>
  <c r="L15" i="25"/>
  <c r="AB14" i="25"/>
  <c r="S14" i="25"/>
  <c r="S31" i="25" s="1"/>
  <c r="R14" i="25"/>
  <c r="Q14" i="25"/>
  <c r="Q31" i="25" s="1"/>
  <c r="P14" i="25"/>
  <c r="P31" i="25" s="1"/>
  <c r="O14" i="25"/>
  <c r="O31" i="25" s="1"/>
  <c r="N14" i="25"/>
  <c r="N31" i="25" s="1"/>
  <c r="C68" i="25" s="1"/>
  <c r="M14" i="25"/>
  <c r="M31" i="25" s="1"/>
  <c r="B68" i="25" s="1"/>
  <c r="L14" i="25"/>
  <c r="AB13" i="25"/>
  <c r="S13" i="25"/>
  <c r="R13" i="25"/>
  <c r="R30" i="25" s="1"/>
  <c r="Q13" i="25"/>
  <c r="Q30" i="25" s="1"/>
  <c r="P13" i="25"/>
  <c r="P30" i="25" s="1"/>
  <c r="O13" i="25"/>
  <c r="O30" i="25" s="1"/>
  <c r="N13" i="25"/>
  <c r="N30" i="25" s="1"/>
  <c r="C67" i="25" s="1"/>
  <c r="M13" i="25"/>
  <c r="M30" i="25" s="1"/>
  <c r="B67" i="25" s="1"/>
  <c r="L13" i="25"/>
  <c r="AB12" i="25"/>
  <c r="S12" i="25"/>
  <c r="S29" i="25" s="1"/>
  <c r="R12" i="25"/>
  <c r="R29" i="25" s="1"/>
  <c r="Q12" i="25"/>
  <c r="Q29" i="25" s="1"/>
  <c r="P12" i="25"/>
  <c r="P29" i="25" s="1"/>
  <c r="O12" i="25"/>
  <c r="O29" i="25" s="1"/>
  <c r="N12" i="25"/>
  <c r="N29" i="25" s="1"/>
  <c r="C66" i="25" s="1"/>
  <c r="M12" i="25"/>
  <c r="M29" i="25" s="1"/>
  <c r="B66" i="25" s="1"/>
  <c r="L12" i="25"/>
  <c r="AB11" i="25"/>
  <c r="S11" i="25"/>
  <c r="S28" i="25" s="1"/>
  <c r="R11" i="25"/>
  <c r="R28" i="25" s="1"/>
  <c r="Q11" i="25"/>
  <c r="Q28" i="25" s="1"/>
  <c r="P11" i="25"/>
  <c r="P28" i="25" s="1"/>
  <c r="O11" i="25"/>
  <c r="O28" i="25" s="1"/>
  <c r="N11" i="25"/>
  <c r="N28" i="25" s="1"/>
  <c r="C65" i="25" s="1"/>
  <c r="M11" i="25"/>
  <c r="M28" i="25" s="1"/>
  <c r="B65" i="25" s="1"/>
  <c r="L11" i="25"/>
  <c r="AB10" i="25"/>
  <c r="Q10" i="25"/>
  <c r="Q27" i="25" s="1"/>
  <c r="L10" i="25"/>
  <c r="AB9" i="25"/>
  <c r="S9" i="25"/>
  <c r="S26" i="25" s="1"/>
  <c r="R9" i="25"/>
  <c r="R26" i="25" s="1"/>
  <c r="Q9" i="25"/>
  <c r="Q26" i="25" s="1"/>
  <c r="P9" i="25"/>
  <c r="P26" i="25" s="1"/>
  <c r="O9" i="25"/>
  <c r="O26" i="25" s="1"/>
  <c r="N9" i="25"/>
  <c r="N26" i="25" s="1"/>
  <c r="M9" i="25"/>
  <c r="M26" i="25" s="1"/>
  <c r="L9" i="25"/>
  <c r="S8" i="25"/>
  <c r="S25" i="25" s="1"/>
  <c r="R8" i="25"/>
  <c r="R25" i="25" s="1"/>
  <c r="Q8" i="25"/>
  <c r="Q25" i="25" s="1"/>
  <c r="P8" i="25"/>
  <c r="P25" i="25" s="1"/>
  <c r="O8" i="25"/>
  <c r="O25" i="25" s="1"/>
  <c r="N8" i="25"/>
  <c r="N25" i="25" s="1"/>
  <c r="M8" i="25"/>
  <c r="M25" i="25" s="1"/>
  <c r="L8" i="25"/>
  <c r="S7" i="25"/>
  <c r="S24" i="25" s="1"/>
  <c r="R7" i="25"/>
  <c r="R24" i="25" s="1"/>
  <c r="Q7" i="25"/>
  <c r="Q24" i="25" s="1"/>
  <c r="P7" i="25"/>
  <c r="P24" i="25" s="1"/>
  <c r="O7" i="25"/>
  <c r="O24" i="25" s="1"/>
  <c r="N7" i="25"/>
  <c r="N24" i="25" s="1"/>
  <c r="M7" i="25"/>
  <c r="M24" i="25" s="1"/>
  <c r="L7" i="25"/>
  <c r="S6" i="25"/>
  <c r="S23" i="25" s="1"/>
  <c r="R6" i="25"/>
  <c r="R23" i="25" s="1"/>
  <c r="Q6" i="25"/>
  <c r="Q23" i="25" s="1"/>
  <c r="P6" i="25"/>
  <c r="P23" i="25" s="1"/>
  <c r="O6" i="25"/>
  <c r="O23" i="25" s="1"/>
  <c r="N6" i="25"/>
  <c r="N23" i="25" s="1"/>
  <c r="M6" i="25"/>
  <c r="M23" i="25" s="1"/>
  <c r="L6" i="25"/>
  <c r="Y300" i="24"/>
  <c r="X300" i="24"/>
  <c r="W300" i="24"/>
  <c r="Y299" i="24"/>
  <c r="X299" i="24"/>
  <c r="W299" i="24"/>
  <c r="Y298" i="24"/>
  <c r="S298" i="24"/>
  <c r="T298" i="24" s="1"/>
  <c r="R298" i="24"/>
  <c r="Y297" i="24"/>
  <c r="W297" i="24"/>
  <c r="V297" i="24"/>
  <c r="V298" i="24" s="1"/>
  <c r="W298" i="24" s="1"/>
  <c r="Y296" i="24"/>
  <c r="W296" i="24"/>
  <c r="V284" i="24"/>
  <c r="W284" i="24" s="1"/>
  <c r="S284" i="24"/>
  <c r="T284" i="24" s="1"/>
  <c r="R284" i="24"/>
  <c r="Q284" i="24"/>
  <c r="Q298" i="24" s="1"/>
  <c r="AA298" i="24" s="1"/>
  <c r="AB298" i="24" s="1"/>
  <c r="S283" i="24"/>
  <c r="T283" i="24" s="1"/>
  <c r="S282" i="24"/>
  <c r="T282" i="24" s="1"/>
  <c r="R282" i="24"/>
  <c r="Q282" i="24"/>
  <c r="X280" i="24"/>
  <c r="Y280" i="24" s="1"/>
  <c r="S280" i="24"/>
  <c r="T280" i="24" s="1"/>
  <c r="R280" i="24"/>
  <c r="Q280" i="24"/>
  <c r="X279" i="24"/>
  <c r="Y279" i="24" s="1"/>
  <c r="W279" i="24"/>
  <c r="V279" i="24"/>
  <c r="V280" i="24" s="1"/>
  <c r="Y278" i="24"/>
  <c r="X278" i="24"/>
  <c r="W278" i="24"/>
  <c r="V278" i="24"/>
  <c r="S278" i="24"/>
  <c r="T278" i="24" s="1"/>
  <c r="R278" i="24"/>
  <c r="Q278" i="24"/>
  <c r="AA278" i="24" s="1"/>
  <c r="X277" i="24"/>
  <c r="Y277" i="24" s="1"/>
  <c r="W277" i="24"/>
  <c r="S277" i="24"/>
  <c r="T277" i="24" s="1"/>
  <c r="R277" i="24"/>
  <c r="Q277" i="24"/>
  <c r="Q283" i="24" s="1"/>
  <c r="P273" i="24"/>
  <c r="X266" i="24"/>
  <c r="Y266" i="24" s="1"/>
  <c r="W266" i="24"/>
  <c r="Q266" i="24"/>
  <c r="Y265" i="24"/>
  <c r="X265" i="24"/>
  <c r="W265" i="24"/>
  <c r="Q265" i="24"/>
  <c r="Y264" i="24"/>
  <c r="V264" i="24"/>
  <c r="W264" i="24" s="1"/>
  <c r="Y263" i="24"/>
  <c r="W263" i="24"/>
  <c r="V263" i="24"/>
  <c r="Y262" i="24"/>
  <c r="W262" i="24"/>
  <c r="Q262" i="24"/>
  <c r="R260" i="24"/>
  <c r="Q260" i="24"/>
  <c r="S260" i="24" s="1"/>
  <c r="T260" i="24" s="1"/>
  <c r="V250" i="24"/>
  <c r="X250" i="24" s="1"/>
  <c r="Y250" i="24" s="1"/>
  <c r="R250" i="24"/>
  <c r="Q250" i="24"/>
  <c r="Q249" i="24"/>
  <c r="S249" i="24" s="1"/>
  <c r="T249" i="24" s="1"/>
  <c r="T248" i="24"/>
  <c r="R248" i="24"/>
  <c r="Q248" i="24"/>
  <c r="S248" i="24" s="1"/>
  <c r="Q247" i="24"/>
  <c r="Q246" i="24"/>
  <c r="Q245" i="24"/>
  <c r="AA244" i="24"/>
  <c r="V244" i="24"/>
  <c r="T244" i="24"/>
  <c r="R244" i="24"/>
  <c r="Q244" i="24"/>
  <c r="S244" i="24" s="1"/>
  <c r="AA243" i="24"/>
  <c r="Y243" i="24"/>
  <c r="X243" i="24"/>
  <c r="W243" i="24"/>
  <c r="Q243" i="24"/>
  <c r="S243" i="24" s="1"/>
  <c r="T243" i="24" s="1"/>
  <c r="P239" i="24"/>
  <c r="Y232" i="24"/>
  <c r="X232" i="24"/>
  <c r="W232" i="24"/>
  <c r="Q232" i="24"/>
  <c r="Y231" i="24"/>
  <c r="X231" i="24"/>
  <c r="W231" i="24"/>
  <c r="Y230" i="24"/>
  <c r="Y229" i="24"/>
  <c r="V229" i="24"/>
  <c r="Y228" i="24"/>
  <c r="W228" i="24"/>
  <c r="Q227" i="24"/>
  <c r="S227" i="24" s="1"/>
  <c r="T227" i="24" s="1"/>
  <c r="Q223" i="24"/>
  <c r="Q221" i="24"/>
  <c r="Q219" i="24"/>
  <c r="Q217" i="24"/>
  <c r="V216" i="24"/>
  <c r="S216" i="24"/>
  <c r="T216" i="24" s="1"/>
  <c r="R216" i="24"/>
  <c r="Q216" i="24"/>
  <c r="Q229" i="24" s="1"/>
  <c r="S229" i="24" s="1"/>
  <c r="T229" i="24" s="1"/>
  <c r="Q215" i="24"/>
  <c r="Q213" i="24"/>
  <c r="Q211" i="24"/>
  <c r="V210" i="24"/>
  <c r="AA209" i="24"/>
  <c r="X209" i="24"/>
  <c r="Y209" i="24" s="1"/>
  <c r="W209" i="24"/>
  <c r="S209" i="24"/>
  <c r="T209" i="24" s="1"/>
  <c r="R209" i="24"/>
  <c r="Q209" i="24"/>
  <c r="Q231" i="24" s="1"/>
  <c r="P205" i="24"/>
  <c r="X198" i="24"/>
  <c r="Y198" i="24" s="1"/>
  <c r="W198" i="24"/>
  <c r="Y197" i="24"/>
  <c r="X197" i="24"/>
  <c r="W197" i="24"/>
  <c r="Y196" i="24"/>
  <c r="Y195" i="24"/>
  <c r="V195" i="24"/>
  <c r="Y194" i="24"/>
  <c r="W194" i="24"/>
  <c r="Q189" i="24"/>
  <c r="Q185" i="24"/>
  <c r="V182" i="24"/>
  <c r="Q182" i="24"/>
  <c r="Q181" i="24"/>
  <c r="Q179" i="24"/>
  <c r="V178" i="24"/>
  <c r="Q178" i="24"/>
  <c r="Q177" i="24"/>
  <c r="AA176" i="24"/>
  <c r="X176" i="24"/>
  <c r="Y176" i="24" s="1"/>
  <c r="W176" i="24"/>
  <c r="V176" i="24"/>
  <c r="V177" i="24" s="1"/>
  <c r="Q176" i="24"/>
  <c r="Y175" i="24"/>
  <c r="X175" i="24"/>
  <c r="W175" i="24"/>
  <c r="S175" i="24"/>
  <c r="T175" i="24" s="1"/>
  <c r="Q175" i="24"/>
  <c r="P171" i="24"/>
  <c r="Y164" i="24"/>
  <c r="X164" i="24"/>
  <c r="W164" i="24"/>
  <c r="X163" i="24"/>
  <c r="Y163" i="24" s="1"/>
  <c r="W163" i="24"/>
  <c r="Y162" i="24"/>
  <c r="V162" i="24"/>
  <c r="W162" i="24" s="1"/>
  <c r="S162" i="24"/>
  <c r="T162" i="24" s="1"/>
  <c r="Q162" i="24"/>
  <c r="Y161" i="24"/>
  <c r="W161" i="24"/>
  <c r="V161" i="24"/>
  <c r="Y160" i="24"/>
  <c r="W160" i="24"/>
  <c r="R159" i="24"/>
  <c r="Y148" i="24"/>
  <c r="X148" i="24"/>
  <c r="W148" i="24"/>
  <c r="V148" i="24"/>
  <c r="V149" i="24" s="1"/>
  <c r="S148" i="24"/>
  <c r="T148" i="24" s="1"/>
  <c r="R148" i="24"/>
  <c r="Q148" i="24"/>
  <c r="Q159" i="24" s="1"/>
  <c r="X142" i="24"/>
  <c r="Y142" i="24" s="1"/>
  <c r="W142" i="24"/>
  <c r="V142" i="24"/>
  <c r="V143" i="24" s="1"/>
  <c r="X141" i="24"/>
  <c r="Y141" i="24" s="1"/>
  <c r="W141" i="24"/>
  <c r="R141" i="24"/>
  <c r="Q141" i="24"/>
  <c r="P137" i="24"/>
  <c r="Y130" i="24"/>
  <c r="X130" i="24"/>
  <c r="W130" i="24"/>
  <c r="X129" i="24"/>
  <c r="Y129" i="24" s="1"/>
  <c r="W129" i="24"/>
  <c r="Y128" i="24"/>
  <c r="V128" i="24"/>
  <c r="W128" i="24" s="1"/>
  <c r="Y127" i="24"/>
  <c r="W127" i="24"/>
  <c r="V127" i="24"/>
  <c r="Y126" i="24"/>
  <c r="W126" i="24"/>
  <c r="Q126" i="24"/>
  <c r="Q119" i="24"/>
  <c r="S114" i="24"/>
  <c r="T114" i="24" s="1"/>
  <c r="R114" i="24"/>
  <c r="Q114" i="24"/>
  <c r="X109" i="24"/>
  <c r="Y109" i="24" s="1"/>
  <c r="W109" i="24"/>
  <c r="V109" i="24"/>
  <c r="V110" i="24" s="1"/>
  <c r="Y108" i="24"/>
  <c r="X108" i="24"/>
  <c r="W108" i="24"/>
  <c r="V108" i="24"/>
  <c r="X107" i="24"/>
  <c r="Y107" i="24" s="1"/>
  <c r="W107" i="24"/>
  <c r="S107" i="24"/>
  <c r="T107" i="24" s="1"/>
  <c r="R107" i="24"/>
  <c r="Q107" i="24"/>
  <c r="Q130" i="24" s="1"/>
  <c r="P103" i="24"/>
  <c r="Y96" i="24"/>
  <c r="X96" i="24"/>
  <c r="W96" i="24"/>
  <c r="Q96" i="24"/>
  <c r="S96" i="24" s="1"/>
  <c r="T96" i="24" s="1"/>
  <c r="X95" i="24"/>
  <c r="Y95" i="24" s="1"/>
  <c r="W95" i="24"/>
  <c r="R95" i="24"/>
  <c r="Q95" i="24"/>
  <c r="AA95" i="24" s="1"/>
  <c r="AB95" i="24" s="1"/>
  <c r="Y94" i="24"/>
  <c r="V94" i="24"/>
  <c r="T94" i="24"/>
  <c r="S94" i="24"/>
  <c r="Q94" i="24"/>
  <c r="R94" i="24" s="1"/>
  <c r="AA93" i="24"/>
  <c r="Y93" i="24"/>
  <c r="W93" i="24"/>
  <c r="V93" i="24"/>
  <c r="S93" i="24"/>
  <c r="T93" i="24" s="1"/>
  <c r="R93" i="24"/>
  <c r="Q93" i="24"/>
  <c r="Y92" i="24"/>
  <c r="W92" i="24"/>
  <c r="R92" i="24"/>
  <c r="Q92" i="24"/>
  <c r="AA92" i="24" s="1"/>
  <c r="Q91" i="24"/>
  <c r="S91" i="24" s="1"/>
  <c r="T91" i="24" s="1"/>
  <c r="R90" i="24"/>
  <c r="Q90" i="24"/>
  <c r="S90" i="24" s="1"/>
  <c r="T90" i="24" s="1"/>
  <c r="Q89" i="24"/>
  <c r="S89" i="24" s="1"/>
  <c r="T89" i="24" s="1"/>
  <c r="R88" i="24"/>
  <c r="Q88" i="24"/>
  <c r="S88" i="24" s="1"/>
  <c r="T88" i="24" s="1"/>
  <c r="Q87" i="24"/>
  <c r="S87" i="24" s="1"/>
  <c r="T87" i="24" s="1"/>
  <c r="R86" i="24"/>
  <c r="Q86" i="24"/>
  <c r="S86" i="24" s="1"/>
  <c r="T86" i="24" s="1"/>
  <c r="Q85" i="24"/>
  <c r="S85" i="24" s="1"/>
  <c r="T85" i="24" s="1"/>
  <c r="R84" i="24"/>
  <c r="Q84" i="24"/>
  <c r="S84" i="24" s="1"/>
  <c r="T84" i="24" s="1"/>
  <c r="Q83" i="24"/>
  <c r="S83" i="24" s="1"/>
  <c r="T83" i="24" s="1"/>
  <c r="R82" i="24"/>
  <c r="Q82" i="24"/>
  <c r="S82" i="24" s="1"/>
  <c r="T82" i="24" s="1"/>
  <c r="Q81" i="24"/>
  <c r="S81" i="24" s="1"/>
  <c r="T81" i="24" s="1"/>
  <c r="R80" i="24"/>
  <c r="Q80" i="24"/>
  <c r="S80" i="24" s="1"/>
  <c r="T80" i="24" s="1"/>
  <c r="Q79" i="24"/>
  <c r="S79" i="24" s="1"/>
  <c r="T79" i="24" s="1"/>
  <c r="T78" i="24"/>
  <c r="Q78" i="24"/>
  <c r="S78" i="24" s="1"/>
  <c r="Q77" i="24"/>
  <c r="S77" i="24" s="1"/>
  <c r="T77" i="24" s="1"/>
  <c r="R76" i="24"/>
  <c r="Q76" i="24"/>
  <c r="S76" i="24" s="1"/>
  <c r="T76" i="24" s="1"/>
  <c r="W75" i="24"/>
  <c r="V75" i="24"/>
  <c r="Q75" i="24"/>
  <c r="S75" i="24" s="1"/>
  <c r="T75" i="24" s="1"/>
  <c r="AA74" i="24"/>
  <c r="AC74" i="24" s="1"/>
  <c r="AD74" i="24" s="1"/>
  <c r="V74" i="24"/>
  <c r="X74" i="24" s="1"/>
  <c r="Y74" i="24" s="1"/>
  <c r="R74" i="24"/>
  <c r="Q74" i="24"/>
  <c r="S74" i="24" s="1"/>
  <c r="T74" i="24" s="1"/>
  <c r="X73" i="24"/>
  <c r="Y73" i="24" s="1"/>
  <c r="W73" i="24"/>
  <c r="Q73" i="24"/>
  <c r="P69" i="24"/>
  <c r="E53" i="24"/>
  <c r="D53" i="24"/>
  <c r="C53" i="24"/>
  <c r="E52" i="24"/>
  <c r="D52" i="24"/>
  <c r="C52" i="24"/>
  <c r="E51" i="24"/>
  <c r="D51" i="24"/>
  <c r="C51" i="24"/>
  <c r="E50" i="24"/>
  <c r="D50" i="24"/>
  <c r="C50" i="24"/>
  <c r="E49" i="24"/>
  <c r="P15" i="24" s="1"/>
  <c r="P32" i="24" s="1"/>
  <c r="D49" i="24"/>
  <c r="C49" i="24"/>
  <c r="E48" i="24"/>
  <c r="Q14" i="24" s="1"/>
  <c r="Q31" i="24" s="1"/>
  <c r="D48" i="24"/>
  <c r="C48" i="24"/>
  <c r="E47" i="24"/>
  <c r="E46" i="24"/>
  <c r="D46" i="24"/>
  <c r="C46" i="24"/>
  <c r="E45" i="24"/>
  <c r="D45" i="24"/>
  <c r="C45" i="24"/>
  <c r="E44" i="24"/>
  <c r="D44" i="24"/>
  <c r="C44" i="24"/>
  <c r="E43" i="24"/>
  <c r="N9" i="24" s="1"/>
  <c r="N26" i="24" s="1"/>
  <c r="D43" i="24"/>
  <c r="C43" i="24"/>
  <c r="E42" i="24"/>
  <c r="N8" i="24" s="1"/>
  <c r="N25" i="24" s="1"/>
  <c r="D42" i="24"/>
  <c r="C42" i="24"/>
  <c r="E41" i="24"/>
  <c r="R7" i="24" s="1"/>
  <c r="R24" i="24" s="1"/>
  <c r="D41" i="24"/>
  <c r="C41" i="24"/>
  <c r="E40" i="24"/>
  <c r="D40" i="24"/>
  <c r="C40" i="24"/>
  <c r="Q36" i="24"/>
  <c r="O36" i="24"/>
  <c r="L36" i="24"/>
  <c r="Q35" i="24"/>
  <c r="O35" i="24"/>
  <c r="L35" i="24"/>
  <c r="Q34" i="24"/>
  <c r="O34" i="24"/>
  <c r="L34" i="24"/>
  <c r="Q33" i="24"/>
  <c r="O33" i="24"/>
  <c r="L33" i="24"/>
  <c r="Q32" i="24"/>
  <c r="O32" i="24"/>
  <c r="L32" i="24"/>
  <c r="L31" i="24"/>
  <c r="A31" i="24"/>
  <c r="L30" i="24"/>
  <c r="A30" i="24"/>
  <c r="S29" i="24"/>
  <c r="L29" i="24"/>
  <c r="A29" i="24"/>
  <c r="L28" i="24"/>
  <c r="A28" i="24"/>
  <c r="L27" i="24"/>
  <c r="P26" i="24"/>
  <c r="L26" i="24"/>
  <c r="P25" i="24"/>
  <c r="L25" i="24"/>
  <c r="L24" i="24"/>
  <c r="S23" i="24"/>
  <c r="P23" i="24"/>
  <c r="L23" i="24"/>
  <c r="S19" i="24"/>
  <c r="S36" i="24" s="1"/>
  <c r="R19" i="24"/>
  <c r="R36" i="24" s="1"/>
  <c r="Q19" i="24"/>
  <c r="P19" i="24"/>
  <c r="P36" i="24" s="1"/>
  <c r="O19" i="24"/>
  <c r="N19" i="24"/>
  <c r="N36" i="24" s="1"/>
  <c r="C73" i="24" s="1"/>
  <c r="M19" i="24"/>
  <c r="M36" i="24" s="1"/>
  <c r="B73" i="24" s="1"/>
  <c r="L19" i="24"/>
  <c r="S18" i="24"/>
  <c r="S35" i="24" s="1"/>
  <c r="R18" i="24"/>
  <c r="R35" i="24" s="1"/>
  <c r="Q18" i="24"/>
  <c r="P18" i="24"/>
  <c r="P35" i="24" s="1"/>
  <c r="O18" i="24"/>
  <c r="N18" i="24"/>
  <c r="N35" i="24" s="1"/>
  <c r="C72" i="24" s="1"/>
  <c r="M18" i="24"/>
  <c r="M35" i="24" s="1"/>
  <c r="B72" i="24" s="1"/>
  <c r="L18" i="24"/>
  <c r="F18" i="24"/>
  <c r="E18" i="24"/>
  <c r="AB17" i="24"/>
  <c r="S17" i="24"/>
  <c r="S34" i="24" s="1"/>
  <c r="R17" i="24"/>
  <c r="R34" i="24" s="1"/>
  <c r="Q17" i="24"/>
  <c r="P17" i="24"/>
  <c r="P34" i="24" s="1"/>
  <c r="O17" i="24"/>
  <c r="N17" i="24"/>
  <c r="N34" i="24" s="1"/>
  <c r="C71" i="24" s="1"/>
  <c r="M17" i="24"/>
  <c r="M34" i="24" s="1"/>
  <c r="B71" i="24" s="1"/>
  <c r="L17" i="24"/>
  <c r="F17" i="24"/>
  <c r="E17" i="24"/>
  <c r="S16" i="24"/>
  <c r="S33" i="24" s="1"/>
  <c r="R16" i="24"/>
  <c r="R33" i="24" s="1"/>
  <c r="Q16" i="24"/>
  <c r="P16" i="24"/>
  <c r="P33" i="24" s="1"/>
  <c r="O16" i="24"/>
  <c r="N16" i="24"/>
  <c r="N33" i="24" s="1"/>
  <c r="C70" i="24" s="1"/>
  <c r="M16" i="24"/>
  <c r="M33" i="24" s="1"/>
  <c r="B70" i="24" s="1"/>
  <c r="L16" i="24"/>
  <c r="AB15" i="24"/>
  <c r="S15" i="24"/>
  <c r="S32" i="24" s="1"/>
  <c r="R15" i="24"/>
  <c r="R32" i="24" s="1"/>
  <c r="Q15" i="24"/>
  <c r="O15" i="24"/>
  <c r="N15" i="24"/>
  <c r="N32" i="24" s="1"/>
  <c r="C69" i="24" s="1"/>
  <c r="L15" i="24"/>
  <c r="AB14" i="24"/>
  <c r="S14" i="24"/>
  <c r="S31" i="24" s="1"/>
  <c r="R14" i="24"/>
  <c r="R31" i="24" s="1"/>
  <c r="P14" i="24"/>
  <c r="P31" i="24" s="1"/>
  <c r="O14" i="24"/>
  <c r="O31" i="24" s="1"/>
  <c r="M14" i="24"/>
  <c r="M31" i="24" s="1"/>
  <c r="B68" i="24" s="1"/>
  <c r="L14" i="24"/>
  <c r="AB13" i="24"/>
  <c r="M13" i="24"/>
  <c r="M30" i="24" s="1"/>
  <c r="B67" i="24" s="1"/>
  <c r="L13" i="24"/>
  <c r="AB12" i="24"/>
  <c r="S12" i="24"/>
  <c r="R12" i="24"/>
  <c r="R29" i="24" s="1"/>
  <c r="Q12" i="24"/>
  <c r="Q29" i="24" s="1"/>
  <c r="P12" i="24"/>
  <c r="P29" i="24" s="1"/>
  <c r="O12" i="24"/>
  <c r="O29" i="24" s="1"/>
  <c r="N12" i="24"/>
  <c r="N29" i="24" s="1"/>
  <c r="C66" i="24" s="1"/>
  <c r="M12" i="24"/>
  <c r="M29" i="24" s="1"/>
  <c r="B66" i="24" s="1"/>
  <c r="L12" i="24"/>
  <c r="AB11" i="24"/>
  <c r="S11" i="24"/>
  <c r="S28" i="24" s="1"/>
  <c r="R11" i="24"/>
  <c r="R28" i="24" s="1"/>
  <c r="Q11" i="24"/>
  <c r="Q28" i="24" s="1"/>
  <c r="P11" i="24"/>
  <c r="P28" i="24" s="1"/>
  <c r="O11" i="24"/>
  <c r="O28" i="24" s="1"/>
  <c r="N11" i="24"/>
  <c r="N28" i="24" s="1"/>
  <c r="C65" i="24" s="1"/>
  <c r="M11" i="24"/>
  <c r="M28" i="24" s="1"/>
  <c r="B65" i="24" s="1"/>
  <c r="L11" i="24"/>
  <c r="AB10" i="24"/>
  <c r="S10" i="24"/>
  <c r="S27" i="24" s="1"/>
  <c r="R10" i="24"/>
  <c r="R27" i="24" s="1"/>
  <c r="Q10" i="24"/>
  <c r="Q27" i="24" s="1"/>
  <c r="P10" i="24"/>
  <c r="P27" i="24" s="1"/>
  <c r="O10" i="24"/>
  <c r="O27" i="24" s="1"/>
  <c r="N10" i="24"/>
  <c r="N27" i="24" s="1"/>
  <c r="M10" i="24"/>
  <c r="M27" i="24" s="1"/>
  <c r="L10" i="24"/>
  <c r="AB9" i="24"/>
  <c r="Q9" i="24"/>
  <c r="Q26" i="24" s="1"/>
  <c r="P9" i="24"/>
  <c r="O9" i="24"/>
  <c r="O26" i="24" s="1"/>
  <c r="M9" i="24"/>
  <c r="M26" i="24" s="1"/>
  <c r="L9" i="24"/>
  <c r="Q8" i="24"/>
  <c r="Q25" i="24" s="1"/>
  <c r="P8" i="24"/>
  <c r="O8" i="24"/>
  <c r="O25" i="24" s="1"/>
  <c r="M8" i="24"/>
  <c r="M25" i="24" s="1"/>
  <c r="L8" i="24"/>
  <c r="Q7" i="24"/>
  <c r="Q24" i="24" s="1"/>
  <c r="L7" i="24"/>
  <c r="S6" i="24"/>
  <c r="R6" i="24"/>
  <c r="R23" i="24" s="1"/>
  <c r="Q6" i="24"/>
  <c r="Q23" i="24" s="1"/>
  <c r="P6" i="24"/>
  <c r="O6" i="24"/>
  <c r="O23" i="24" s="1"/>
  <c r="N6" i="24"/>
  <c r="N23" i="24" s="1"/>
  <c r="M6" i="24"/>
  <c r="M23" i="24" s="1"/>
  <c r="L6" i="24"/>
  <c r="X300" i="23"/>
  <c r="Y300" i="23" s="1"/>
  <c r="W300" i="23"/>
  <c r="Y299" i="23"/>
  <c r="X299" i="23"/>
  <c r="W299" i="23"/>
  <c r="Q299" i="23"/>
  <c r="R299" i="23" s="1"/>
  <c r="Y298" i="23"/>
  <c r="V298" i="23"/>
  <c r="W298" i="23" s="1"/>
  <c r="Y297" i="23"/>
  <c r="W297" i="23"/>
  <c r="V297" i="23"/>
  <c r="Y296" i="23"/>
  <c r="W296" i="23"/>
  <c r="V285" i="23"/>
  <c r="AA284" i="23"/>
  <c r="AC284" i="23" s="1"/>
  <c r="AD284" i="23" s="1"/>
  <c r="X284" i="23"/>
  <c r="Y284" i="23" s="1"/>
  <c r="W284" i="23"/>
  <c r="V284" i="23"/>
  <c r="Q284" i="23"/>
  <c r="W279" i="23"/>
  <c r="V279" i="23"/>
  <c r="X278" i="23"/>
  <c r="Y278" i="23" s="1"/>
  <c r="W278" i="23"/>
  <c r="V278" i="23"/>
  <c r="X277" i="23"/>
  <c r="Y277" i="23" s="1"/>
  <c r="W277" i="23"/>
  <c r="S277" i="23"/>
  <c r="T277" i="23" s="1"/>
  <c r="Q277" i="23"/>
  <c r="P273" i="23"/>
  <c r="AA266" i="23"/>
  <c r="AC266" i="23" s="1"/>
  <c r="AD266" i="23" s="1"/>
  <c r="X266" i="23"/>
  <c r="Y266" i="23" s="1"/>
  <c r="W266" i="23"/>
  <c r="Q266" i="23"/>
  <c r="AC265" i="23"/>
  <c r="AD265" i="23" s="1"/>
  <c r="AA265" i="23"/>
  <c r="AB265" i="23" s="1"/>
  <c r="Y265" i="23"/>
  <c r="X265" i="23"/>
  <c r="W265" i="23"/>
  <c r="R265" i="23"/>
  <c r="Q265" i="23"/>
  <c r="S265" i="23" s="1"/>
  <c r="T265" i="23" s="1"/>
  <c r="Y264" i="23"/>
  <c r="V264" i="23"/>
  <c r="W264" i="23" s="1"/>
  <c r="Y263" i="23"/>
  <c r="W263" i="23"/>
  <c r="V263" i="23"/>
  <c r="Y262" i="23"/>
  <c r="W262" i="23"/>
  <c r="Q256" i="23"/>
  <c r="Q252" i="23"/>
  <c r="V251" i="23"/>
  <c r="V250" i="23"/>
  <c r="X250" i="23" s="1"/>
  <c r="Y250" i="23" s="1"/>
  <c r="Q250" i="23"/>
  <c r="Q262" i="23" s="1"/>
  <c r="Q249" i="23"/>
  <c r="S249" i="23" s="1"/>
  <c r="T249" i="23" s="1"/>
  <c r="Q248" i="23"/>
  <c r="Q247" i="23"/>
  <c r="S247" i="23" s="1"/>
  <c r="T247" i="23" s="1"/>
  <c r="Q246" i="23"/>
  <c r="V245" i="23"/>
  <c r="Q245" i="23"/>
  <c r="S245" i="23" s="1"/>
  <c r="T245" i="23" s="1"/>
  <c r="AC244" i="23"/>
  <c r="AD244" i="23" s="1"/>
  <c r="AB244" i="23"/>
  <c r="V244" i="23"/>
  <c r="X244" i="23" s="1"/>
  <c r="Y244" i="23" s="1"/>
  <c r="Q244" i="23"/>
  <c r="AA244" i="23" s="1"/>
  <c r="AD243" i="23"/>
  <c r="AA243" i="23"/>
  <c r="AC243" i="23" s="1"/>
  <c r="X243" i="23"/>
  <c r="Y243" i="23" s="1"/>
  <c r="W243" i="23"/>
  <c r="T243" i="23"/>
  <c r="S243" i="23"/>
  <c r="Q243" i="23"/>
  <c r="R243" i="23" s="1"/>
  <c r="P239" i="23"/>
  <c r="Y232" i="23"/>
  <c r="X232" i="23"/>
  <c r="W232" i="23"/>
  <c r="AC231" i="23"/>
  <c r="AD231" i="23" s="1"/>
  <c r="X231" i="23"/>
  <c r="Y231" i="23" s="1"/>
  <c r="W231" i="23"/>
  <c r="S231" i="23"/>
  <c r="T231" i="23" s="1"/>
  <c r="Y230" i="23"/>
  <c r="V230" i="23"/>
  <c r="W230" i="23" s="1"/>
  <c r="Y229" i="23"/>
  <c r="V229" i="23"/>
  <c r="W229" i="23" s="1"/>
  <c r="Q229" i="23"/>
  <c r="Y228" i="23"/>
  <c r="W228" i="23"/>
  <c r="Q227" i="23"/>
  <c r="Q225" i="23"/>
  <c r="R225" i="23" s="1"/>
  <c r="Q223" i="23"/>
  <c r="Q221" i="23"/>
  <c r="Q220" i="23"/>
  <c r="S220" i="23" s="1"/>
  <c r="T220" i="23" s="1"/>
  <c r="V216" i="23"/>
  <c r="S216" i="23"/>
  <c r="T216" i="23" s="1"/>
  <c r="R216" i="23"/>
  <c r="Q216" i="23"/>
  <c r="Q219" i="23" s="1"/>
  <c r="Q215" i="23"/>
  <c r="S214" i="23"/>
  <c r="T214" i="23" s="1"/>
  <c r="R214" i="23"/>
  <c r="Q214" i="23"/>
  <c r="Q213" i="23"/>
  <c r="S212" i="23"/>
  <c r="T212" i="23" s="1"/>
  <c r="Q212" i="23"/>
  <c r="V211" i="23"/>
  <c r="X211" i="23" s="1"/>
  <c r="Y211" i="23" s="1"/>
  <c r="Q211" i="23"/>
  <c r="AC210" i="23"/>
  <c r="AD210" i="23" s="1"/>
  <c r="AB210" i="23"/>
  <c r="V210" i="23"/>
  <c r="S210" i="23"/>
  <c r="T210" i="23" s="1"/>
  <c r="Q210" i="23"/>
  <c r="AA210" i="23" s="1"/>
  <c r="AA209" i="23"/>
  <c r="X209" i="23"/>
  <c r="Y209" i="23" s="1"/>
  <c r="W209" i="23"/>
  <c r="T209" i="23"/>
  <c r="S209" i="23"/>
  <c r="Q209" i="23"/>
  <c r="Q231" i="23" s="1"/>
  <c r="AA231" i="23" s="1"/>
  <c r="AB231" i="23" s="1"/>
  <c r="P205" i="23"/>
  <c r="Y198" i="23"/>
  <c r="X198" i="23"/>
  <c r="W198" i="23"/>
  <c r="X197" i="23"/>
  <c r="Y197" i="23" s="1"/>
  <c r="W197" i="23"/>
  <c r="Y196" i="23"/>
  <c r="Y195" i="23"/>
  <c r="V195" i="23"/>
  <c r="V196" i="23" s="1"/>
  <c r="W196" i="23" s="1"/>
  <c r="Y194" i="23"/>
  <c r="W194" i="23"/>
  <c r="Q185" i="23"/>
  <c r="R185" i="23" s="1"/>
  <c r="Q183" i="23"/>
  <c r="V182" i="23"/>
  <c r="X182" i="23" s="1"/>
  <c r="Y182" i="23" s="1"/>
  <c r="Q182" i="23"/>
  <c r="Q181" i="23"/>
  <c r="Q180" i="23"/>
  <c r="Q179" i="23"/>
  <c r="S179" i="23" s="1"/>
  <c r="T179" i="23" s="1"/>
  <c r="Q178" i="23"/>
  <c r="R178" i="23" s="1"/>
  <c r="V177" i="23"/>
  <c r="Q177" i="23"/>
  <c r="S177" i="23" s="1"/>
  <c r="T177" i="23" s="1"/>
  <c r="AC176" i="23"/>
  <c r="AD176" i="23" s="1"/>
  <c r="AA176" i="23"/>
  <c r="AB176" i="23" s="1"/>
  <c r="W176" i="23"/>
  <c r="V176" i="23"/>
  <c r="X176" i="23" s="1"/>
  <c r="Y176" i="23" s="1"/>
  <c r="Q176" i="23"/>
  <c r="R176" i="23" s="1"/>
  <c r="AA175" i="23"/>
  <c r="X175" i="23"/>
  <c r="Y175" i="23" s="1"/>
  <c r="W175" i="23"/>
  <c r="Q175" i="23"/>
  <c r="P171" i="23"/>
  <c r="X164" i="23"/>
  <c r="Y164" i="23" s="1"/>
  <c r="W164" i="23"/>
  <c r="X163" i="23"/>
  <c r="Y163" i="23" s="1"/>
  <c r="W163" i="23"/>
  <c r="Y162" i="23"/>
  <c r="R162" i="23"/>
  <c r="Q162" i="23"/>
  <c r="AA162" i="23" s="1"/>
  <c r="AC162" i="23" s="1"/>
  <c r="AD162" i="23" s="1"/>
  <c r="Y161" i="23"/>
  <c r="V161" i="23"/>
  <c r="V162" i="23" s="1"/>
  <c r="W162" i="23" s="1"/>
  <c r="Q161" i="23"/>
  <c r="Y160" i="23"/>
  <c r="W160" i="23"/>
  <c r="Q159" i="23"/>
  <c r="Q157" i="23"/>
  <c r="S157" i="23" s="1"/>
  <c r="T157" i="23" s="1"/>
  <c r="Q151" i="23"/>
  <c r="Q150" i="23"/>
  <c r="V148" i="23"/>
  <c r="Q148" i="23"/>
  <c r="Q147" i="23"/>
  <c r="Q146" i="23"/>
  <c r="R145" i="23"/>
  <c r="Q145" i="23"/>
  <c r="Q144" i="23"/>
  <c r="R144" i="23" s="1"/>
  <c r="V143" i="23"/>
  <c r="S143" i="23"/>
  <c r="T143" i="23" s="1"/>
  <c r="Q143" i="23"/>
  <c r="X142" i="23"/>
  <c r="Y142" i="23" s="1"/>
  <c r="V142" i="23"/>
  <c r="W142" i="23" s="1"/>
  <c r="Q142" i="23"/>
  <c r="AA141" i="23"/>
  <c r="X141" i="23"/>
  <c r="Y141" i="23" s="1"/>
  <c r="W141" i="23"/>
  <c r="S141" i="23"/>
  <c r="T141" i="23" s="1"/>
  <c r="Q141" i="23"/>
  <c r="P137" i="23"/>
  <c r="Y130" i="23"/>
  <c r="X130" i="23"/>
  <c r="W130" i="23"/>
  <c r="Y129" i="23"/>
  <c r="X129" i="23"/>
  <c r="W129" i="23"/>
  <c r="Y128" i="23"/>
  <c r="V128" i="23"/>
  <c r="W128" i="23" s="1"/>
  <c r="Y127" i="23"/>
  <c r="W127" i="23"/>
  <c r="V127" i="23"/>
  <c r="Y126" i="23"/>
  <c r="W126" i="23"/>
  <c r="Q124" i="23"/>
  <c r="S124" i="23" s="1"/>
  <c r="T124" i="23" s="1"/>
  <c r="Q122" i="23"/>
  <c r="S122" i="23" s="1"/>
  <c r="T122" i="23" s="1"/>
  <c r="Q120" i="23"/>
  <c r="S120" i="23" s="1"/>
  <c r="T120" i="23" s="1"/>
  <c r="Q118" i="23"/>
  <c r="S118" i="23" s="1"/>
  <c r="T118" i="23" s="1"/>
  <c r="Q116" i="23"/>
  <c r="S116" i="23" s="1"/>
  <c r="T116" i="23" s="1"/>
  <c r="R114" i="23"/>
  <c r="Q114" i="23"/>
  <c r="Q112" i="23"/>
  <c r="W111" i="23"/>
  <c r="V111" i="23"/>
  <c r="AA110" i="23"/>
  <c r="Y110" i="23"/>
  <c r="S110" i="23"/>
  <c r="T110" i="23" s="1"/>
  <c r="Q110" i="23"/>
  <c r="R110" i="23" s="1"/>
  <c r="X109" i="23"/>
  <c r="Y109" i="23" s="1"/>
  <c r="W109" i="23"/>
  <c r="V109" i="23"/>
  <c r="V110" i="23" s="1"/>
  <c r="X110" i="23" s="1"/>
  <c r="AA108" i="23"/>
  <c r="AC108" i="23" s="1"/>
  <c r="AD108" i="23" s="1"/>
  <c r="Y108" i="23"/>
  <c r="W108" i="23"/>
  <c r="V108" i="23"/>
  <c r="X108" i="23" s="1"/>
  <c r="S108" i="23"/>
  <c r="T108" i="23" s="1"/>
  <c r="Q108" i="23"/>
  <c r="R108" i="23" s="1"/>
  <c r="X107" i="23"/>
  <c r="Y107" i="23" s="1"/>
  <c r="W107" i="23"/>
  <c r="S107" i="23"/>
  <c r="T107" i="23" s="1"/>
  <c r="Q107" i="23"/>
  <c r="P103" i="23"/>
  <c r="AC96" i="23"/>
  <c r="AD96" i="23" s="1"/>
  <c r="AA96" i="23"/>
  <c r="AB96" i="23" s="1"/>
  <c r="Y96" i="23"/>
  <c r="X96" i="23"/>
  <c r="W96" i="23"/>
  <c r="R96" i="23"/>
  <c r="Q96" i="23"/>
  <c r="S96" i="23" s="1"/>
  <c r="T96" i="23" s="1"/>
  <c r="AA95" i="23"/>
  <c r="AB95" i="23" s="1"/>
  <c r="X95" i="23"/>
  <c r="Y95" i="23" s="1"/>
  <c r="W95" i="23"/>
  <c r="T95" i="23"/>
  <c r="S95" i="23"/>
  <c r="R95" i="23"/>
  <c r="Q95" i="23"/>
  <c r="Y94" i="23"/>
  <c r="V94" i="23"/>
  <c r="S94" i="23"/>
  <c r="T94" i="23" s="1"/>
  <c r="Q94" i="23"/>
  <c r="R94" i="23" s="1"/>
  <c r="AA93" i="23"/>
  <c r="AC93" i="23" s="1"/>
  <c r="AD93" i="23" s="1"/>
  <c r="Y93" i="23"/>
  <c r="W93" i="23"/>
  <c r="V93" i="23"/>
  <c r="R93" i="23"/>
  <c r="Q93" i="23"/>
  <c r="S93" i="23" s="1"/>
  <c r="T93" i="23" s="1"/>
  <c r="AB92" i="23"/>
  <c r="AA92" i="23"/>
  <c r="AC92" i="23" s="1"/>
  <c r="AD92" i="23" s="1"/>
  <c r="Y92" i="23"/>
  <c r="W92" i="23"/>
  <c r="S92" i="23"/>
  <c r="T92" i="23" s="1"/>
  <c r="R92" i="23"/>
  <c r="Q92" i="23"/>
  <c r="Q91" i="23"/>
  <c r="T90" i="23"/>
  <c r="S90" i="23"/>
  <c r="R90" i="23"/>
  <c r="Q90" i="23"/>
  <c r="Q89" i="23"/>
  <c r="S89" i="23" s="1"/>
  <c r="T89" i="23" s="1"/>
  <c r="S88" i="23"/>
  <c r="T88" i="23" s="1"/>
  <c r="R88" i="23"/>
  <c r="Q88" i="23"/>
  <c r="T87" i="23"/>
  <c r="R87" i="23"/>
  <c r="Q87" i="23"/>
  <c r="S87" i="23" s="1"/>
  <c r="T86" i="23"/>
  <c r="S86" i="23"/>
  <c r="R86" i="23"/>
  <c r="Q86" i="23"/>
  <c r="T85" i="23"/>
  <c r="Q85" i="23"/>
  <c r="S85" i="23" s="1"/>
  <c r="S84" i="23"/>
  <c r="T84" i="23" s="1"/>
  <c r="R84" i="23"/>
  <c r="Q84" i="23"/>
  <c r="R83" i="23"/>
  <c r="Q83" i="23"/>
  <c r="S83" i="23" s="1"/>
  <c r="T83" i="23" s="1"/>
  <c r="Q82" i="23"/>
  <c r="R81" i="23"/>
  <c r="Q81" i="23"/>
  <c r="S81" i="23" s="1"/>
  <c r="T81" i="23" s="1"/>
  <c r="Q80" i="23"/>
  <c r="T79" i="23"/>
  <c r="R79" i="23"/>
  <c r="Q79" i="23"/>
  <c r="S79" i="23" s="1"/>
  <c r="Q78" i="23"/>
  <c r="T77" i="23"/>
  <c r="R77" i="23"/>
  <c r="Q77" i="23"/>
  <c r="S77" i="23" s="1"/>
  <c r="Q76" i="23"/>
  <c r="V75" i="23"/>
  <c r="T75" i="23"/>
  <c r="R75" i="23"/>
  <c r="Q75" i="23"/>
  <c r="S75" i="23" s="1"/>
  <c r="AA74" i="23"/>
  <c r="W74" i="23"/>
  <c r="V74" i="23"/>
  <c r="X74" i="23" s="1"/>
  <c r="Y74" i="23" s="1"/>
  <c r="Q74" i="23"/>
  <c r="X73" i="23"/>
  <c r="Y73" i="23" s="1"/>
  <c r="W73" i="23"/>
  <c r="T73" i="23"/>
  <c r="R73" i="23"/>
  <c r="Q73" i="23"/>
  <c r="S73" i="23" s="1"/>
  <c r="L18" i="23"/>
  <c r="P69" i="23"/>
  <c r="L15" i="23"/>
  <c r="L14" i="23"/>
  <c r="L10" i="23"/>
  <c r="L7" i="23"/>
  <c r="L6" i="23"/>
  <c r="E53" i="23"/>
  <c r="D53" i="23"/>
  <c r="C53" i="23"/>
  <c r="E52" i="23"/>
  <c r="P18" i="23" s="1"/>
  <c r="P35" i="23" s="1"/>
  <c r="D52" i="23"/>
  <c r="C52" i="23"/>
  <c r="E51" i="23"/>
  <c r="M17" i="23" s="1"/>
  <c r="M34" i="23" s="1"/>
  <c r="B71" i="23" s="1"/>
  <c r="D51" i="23"/>
  <c r="C51" i="23"/>
  <c r="E50" i="23"/>
  <c r="D50" i="23"/>
  <c r="C50" i="23"/>
  <c r="E49" i="23"/>
  <c r="N15" i="23" s="1"/>
  <c r="N32" i="23" s="1"/>
  <c r="C69" i="23" s="1"/>
  <c r="D49" i="23"/>
  <c r="C49" i="23"/>
  <c r="E48" i="23"/>
  <c r="D48" i="23"/>
  <c r="C48" i="23"/>
  <c r="E47" i="23"/>
  <c r="E46" i="23"/>
  <c r="Q12" i="23" s="1"/>
  <c r="Q29" i="23" s="1"/>
  <c r="D46" i="23"/>
  <c r="C46" i="23"/>
  <c r="E45" i="23"/>
  <c r="D45" i="23"/>
  <c r="C45" i="23"/>
  <c r="E44" i="23"/>
  <c r="D44" i="23"/>
  <c r="C44" i="23"/>
  <c r="E43" i="23"/>
  <c r="D43" i="23"/>
  <c r="C43" i="23"/>
  <c r="E42" i="23"/>
  <c r="D42" i="23"/>
  <c r="C42" i="23"/>
  <c r="E41" i="23"/>
  <c r="D41" i="23"/>
  <c r="C41" i="23"/>
  <c r="E40" i="23"/>
  <c r="D40" i="23"/>
  <c r="C40" i="23"/>
  <c r="P36" i="23"/>
  <c r="O36" i="23"/>
  <c r="L36" i="23"/>
  <c r="L35" i="23"/>
  <c r="L34" i="23"/>
  <c r="S33" i="23"/>
  <c r="M33" i="23"/>
  <c r="B70" i="23" s="1"/>
  <c r="L33" i="23"/>
  <c r="L32" i="23"/>
  <c r="O31" i="23"/>
  <c r="L31" i="23"/>
  <c r="A31" i="23"/>
  <c r="P30" i="23"/>
  <c r="O30" i="23"/>
  <c r="L30" i="23"/>
  <c r="A30" i="23"/>
  <c r="L29" i="23"/>
  <c r="A29" i="23"/>
  <c r="L28" i="23"/>
  <c r="A28" i="23"/>
  <c r="S27" i="23"/>
  <c r="R27" i="23"/>
  <c r="Q27" i="23"/>
  <c r="L27" i="23"/>
  <c r="L26" i="23"/>
  <c r="S25" i="23"/>
  <c r="R25" i="23"/>
  <c r="Q25" i="23"/>
  <c r="L25" i="23"/>
  <c r="S24" i="23"/>
  <c r="R24" i="23"/>
  <c r="Q24" i="23"/>
  <c r="L24" i="23"/>
  <c r="L23" i="23"/>
  <c r="S19" i="23"/>
  <c r="S36" i="23" s="1"/>
  <c r="R19" i="23"/>
  <c r="R36" i="23" s="1"/>
  <c r="Q19" i="23"/>
  <c r="Q36" i="23" s="1"/>
  <c r="P19" i="23"/>
  <c r="O19" i="23"/>
  <c r="N19" i="23"/>
  <c r="N36" i="23" s="1"/>
  <c r="C73" i="23" s="1"/>
  <c r="M19" i="23"/>
  <c r="M36" i="23" s="1"/>
  <c r="B73" i="23" s="1"/>
  <c r="L19" i="23"/>
  <c r="S18" i="23"/>
  <c r="S35" i="23" s="1"/>
  <c r="R18" i="23"/>
  <c r="R35" i="23" s="1"/>
  <c r="Q18" i="23"/>
  <c r="Q35" i="23" s="1"/>
  <c r="F18" i="23"/>
  <c r="E18" i="23"/>
  <c r="AB17" i="23"/>
  <c r="L17" i="23"/>
  <c r="F17" i="23"/>
  <c r="E17" i="23"/>
  <c r="S16" i="23"/>
  <c r="R16" i="23"/>
  <c r="R33" i="23" s="1"/>
  <c r="Q16" i="23"/>
  <c r="Q33" i="23" s="1"/>
  <c r="P16" i="23"/>
  <c r="P33" i="23" s="1"/>
  <c r="O16" i="23"/>
  <c r="O33" i="23" s="1"/>
  <c r="N16" i="23"/>
  <c r="N33" i="23" s="1"/>
  <c r="C70" i="23" s="1"/>
  <c r="M16" i="23"/>
  <c r="L16" i="23"/>
  <c r="AB15" i="23"/>
  <c r="Q15" i="23"/>
  <c r="Q32" i="23" s="1"/>
  <c r="P15" i="23"/>
  <c r="P32" i="23" s="1"/>
  <c r="O15" i="23"/>
  <c r="O32" i="23" s="1"/>
  <c r="AB14" i="23"/>
  <c r="S14" i="23"/>
  <c r="S31" i="23" s="1"/>
  <c r="R14" i="23"/>
  <c r="R31" i="23" s="1"/>
  <c r="Q14" i="23"/>
  <c r="Q31" i="23" s="1"/>
  <c r="P14" i="23"/>
  <c r="P31" i="23" s="1"/>
  <c r="O14" i="23"/>
  <c r="N14" i="23"/>
  <c r="N31" i="23" s="1"/>
  <c r="C68" i="23" s="1"/>
  <c r="M14" i="23"/>
  <c r="M31" i="23" s="1"/>
  <c r="B68" i="23" s="1"/>
  <c r="AB13" i="23"/>
  <c r="S13" i="23"/>
  <c r="S30" i="23" s="1"/>
  <c r="R13" i="23"/>
  <c r="R30" i="23" s="1"/>
  <c r="Q13" i="23"/>
  <c r="Q30" i="23" s="1"/>
  <c r="P13" i="23"/>
  <c r="O13" i="23"/>
  <c r="N13" i="23"/>
  <c r="N30" i="23" s="1"/>
  <c r="C67" i="23" s="1"/>
  <c r="M13" i="23"/>
  <c r="M30" i="23" s="1"/>
  <c r="B67" i="23" s="1"/>
  <c r="L13" i="23"/>
  <c r="AB12" i="23"/>
  <c r="S12" i="23"/>
  <c r="S29" i="23" s="1"/>
  <c r="R12" i="23"/>
  <c r="R29" i="23" s="1"/>
  <c r="L12" i="23"/>
  <c r="AB11" i="23"/>
  <c r="L11" i="23"/>
  <c r="AB10" i="23"/>
  <c r="S10" i="23"/>
  <c r="R10" i="23"/>
  <c r="Q10" i="23"/>
  <c r="P10" i="23"/>
  <c r="P27" i="23" s="1"/>
  <c r="O10" i="23"/>
  <c r="O27" i="23" s="1"/>
  <c r="N10" i="23"/>
  <c r="N27" i="23" s="1"/>
  <c r="M10" i="23"/>
  <c r="M27" i="23" s="1"/>
  <c r="AB9" i="23"/>
  <c r="O9" i="23"/>
  <c r="O26" i="23" s="1"/>
  <c r="N9" i="23"/>
  <c r="N26" i="23" s="1"/>
  <c r="M9" i="23"/>
  <c r="M26" i="23" s="1"/>
  <c r="L9" i="23"/>
  <c r="S8" i="23"/>
  <c r="R8" i="23"/>
  <c r="Q8" i="23"/>
  <c r="P8" i="23"/>
  <c r="P25" i="23" s="1"/>
  <c r="O8" i="23"/>
  <c r="O25" i="23" s="1"/>
  <c r="N8" i="23"/>
  <c r="N25" i="23" s="1"/>
  <c r="M8" i="23"/>
  <c r="M25" i="23" s="1"/>
  <c r="L8" i="23"/>
  <c r="S7" i="23"/>
  <c r="R7" i="23"/>
  <c r="Q7" i="23"/>
  <c r="P7" i="23"/>
  <c r="P24" i="23" s="1"/>
  <c r="O7" i="23"/>
  <c r="O24" i="23" s="1"/>
  <c r="N7" i="23"/>
  <c r="N24" i="23" s="1"/>
  <c r="M7" i="23"/>
  <c r="M24" i="23" s="1"/>
  <c r="N6" i="23"/>
  <c r="N23" i="23" s="1"/>
  <c r="X300" i="22"/>
  <c r="Y300" i="22" s="1"/>
  <c r="W300" i="22"/>
  <c r="Y299" i="22"/>
  <c r="X299" i="22"/>
  <c r="W299" i="22"/>
  <c r="Y298" i="22"/>
  <c r="Y297" i="22"/>
  <c r="W297" i="22"/>
  <c r="V297" i="22"/>
  <c r="V298" i="22" s="1"/>
  <c r="W298" i="22" s="1"/>
  <c r="Y296" i="22"/>
  <c r="W296" i="22"/>
  <c r="Y284" i="22"/>
  <c r="X284" i="22"/>
  <c r="W284" i="22"/>
  <c r="V284" i="22"/>
  <c r="V285" i="22" s="1"/>
  <c r="Q284" i="22"/>
  <c r="Q298" i="22" s="1"/>
  <c r="Y278" i="22"/>
  <c r="X278" i="22"/>
  <c r="W278" i="22"/>
  <c r="V278" i="22"/>
  <c r="V279" i="22" s="1"/>
  <c r="Y277" i="22"/>
  <c r="X277" i="22"/>
  <c r="W277" i="22"/>
  <c r="S277" i="22"/>
  <c r="T277" i="22" s="1"/>
  <c r="R277" i="22"/>
  <c r="Q277" i="22"/>
  <c r="Q283" i="22" s="1"/>
  <c r="P273" i="22"/>
  <c r="Y266" i="22"/>
  <c r="X266" i="22"/>
  <c r="W266" i="22"/>
  <c r="AC265" i="22"/>
  <c r="AD265" i="22" s="1"/>
  <c r="Y265" i="22"/>
  <c r="X265" i="22"/>
  <c r="W265" i="22"/>
  <c r="R265" i="22"/>
  <c r="Q265" i="22"/>
  <c r="AA265" i="22" s="1"/>
  <c r="AB265" i="22" s="1"/>
  <c r="Y264" i="22"/>
  <c r="V264" i="22"/>
  <c r="W264" i="22" s="1"/>
  <c r="Y263" i="22"/>
  <c r="W263" i="22"/>
  <c r="V263" i="22"/>
  <c r="Y262" i="22"/>
  <c r="W262" i="22"/>
  <c r="V250" i="22"/>
  <c r="X250" i="22" s="1"/>
  <c r="Y250" i="22" s="1"/>
  <c r="R250" i="22"/>
  <c r="Q250" i="22"/>
  <c r="Q264" i="22" s="1"/>
  <c r="R248" i="22"/>
  <c r="Q248" i="22"/>
  <c r="S248" i="22" s="1"/>
  <c r="T248" i="22" s="1"/>
  <c r="Q246" i="22"/>
  <c r="W245" i="22"/>
  <c r="V245" i="22"/>
  <c r="Q245" i="22"/>
  <c r="S245" i="22" s="1"/>
  <c r="T245" i="22" s="1"/>
  <c r="AB244" i="22"/>
  <c r="AA244" i="22"/>
  <c r="AC244" i="22" s="1"/>
  <c r="AD244" i="22" s="1"/>
  <c r="V244" i="22"/>
  <c r="X244" i="22" s="1"/>
  <c r="Y244" i="22" s="1"/>
  <c r="Q244" i="22"/>
  <c r="S244" i="22" s="1"/>
  <c r="T244" i="22" s="1"/>
  <c r="AA243" i="22"/>
  <c r="AC243" i="22" s="1"/>
  <c r="AD243" i="22" s="1"/>
  <c r="X243" i="22"/>
  <c r="Y243" i="22" s="1"/>
  <c r="W243" i="22"/>
  <c r="T243" i="22"/>
  <c r="S243" i="22"/>
  <c r="Q243" i="22"/>
  <c r="R243" i="22" s="1"/>
  <c r="P239" i="22"/>
  <c r="Y232" i="22"/>
  <c r="X232" i="22"/>
  <c r="W232" i="22"/>
  <c r="Y231" i="22"/>
  <c r="X231" i="22"/>
  <c r="W231" i="22"/>
  <c r="T231" i="22"/>
  <c r="Y230" i="22"/>
  <c r="Y229" i="22"/>
  <c r="V229" i="22"/>
  <c r="V230" i="22" s="1"/>
  <c r="W230" i="22" s="1"/>
  <c r="R229" i="22"/>
  <c r="Q229" i="22"/>
  <c r="Y228" i="22"/>
  <c r="W228" i="22"/>
  <c r="Q221" i="22"/>
  <c r="Q219" i="22"/>
  <c r="Q217" i="22"/>
  <c r="V216" i="22"/>
  <c r="Q216" i="22"/>
  <c r="Q222" i="22" s="1"/>
  <c r="Q215" i="22"/>
  <c r="Q213" i="22"/>
  <c r="Q211" i="22"/>
  <c r="V210" i="22"/>
  <c r="AA209" i="22"/>
  <c r="Y209" i="22"/>
  <c r="X209" i="22"/>
  <c r="W209" i="22"/>
  <c r="Q209" i="22"/>
  <c r="Q231" i="22" s="1"/>
  <c r="S231" i="22" s="1"/>
  <c r="P205" i="22"/>
  <c r="Y198" i="22"/>
  <c r="X198" i="22"/>
  <c r="W198" i="22"/>
  <c r="Y197" i="22"/>
  <c r="X197" i="22"/>
  <c r="W197" i="22"/>
  <c r="Y196" i="22"/>
  <c r="Y195" i="22"/>
  <c r="V195" i="22"/>
  <c r="Y194" i="22"/>
  <c r="W194" i="22"/>
  <c r="V183" i="22"/>
  <c r="V184" i="22" s="1"/>
  <c r="X182" i="22"/>
  <c r="Y182" i="22" s="1"/>
  <c r="W182" i="22"/>
  <c r="V182" i="22"/>
  <c r="Q182" i="22"/>
  <c r="Q193" i="22" s="1"/>
  <c r="Y178" i="22"/>
  <c r="X178" i="22"/>
  <c r="W178" i="22"/>
  <c r="V177" i="22"/>
  <c r="V178" i="22" s="1"/>
  <c r="V179" i="22" s="1"/>
  <c r="Y176" i="22"/>
  <c r="X176" i="22"/>
  <c r="W176" i="22"/>
  <c r="V176" i="22"/>
  <c r="X175" i="22"/>
  <c r="Y175" i="22" s="1"/>
  <c r="W175" i="22"/>
  <c r="Q175" i="22"/>
  <c r="P171" i="22"/>
  <c r="X164" i="22"/>
  <c r="Y164" i="22" s="1"/>
  <c r="W164" i="22"/>
  <c r="Y163" i="22"/>
  <c r="X163" i="22"/>
  <c r="W163" i="22"/>
  <c r="Y162" i="22"/>
  <c r="W162" i="22"/>
  <c r="V162" i="22"/>
  <c r="Y161" i="22"/>
  <c r="W161" i="22"/>
  <c r="V161" i="22"/>
  <c r="Y160" i="22"/>
  <c r="W160" i="22"/>
  <c r="V149" i="22"/>
  <c r="V150" i="22" s="1"/>
  <c r="V148" i="22"/>
  <c r="X148" i="22" s="1"/>
  <c r="Y148" i="22" s="1"/>
  <c r="R148" i="22"/>
  <c r="Q148" i="22"/>
  <c r="Q162" i="22" s="1"/>
  <c r="R146" i="22"/>
  <c r="Q146" i="22"/>
  <c r="S146" i="22" s="1"/>
  <c r="T146" i="22" s="1"/>
  <c r="Q145" i="22"/>
  <c r="S145" i="22" s="1"/>
  <c r="T145" i="22" s="1"/>
  <c r="R144" i="22"/>
  <c r="Q144" i="22"/>
  <c r="S144" i="22" s="1"/>
  <c r="T144" i="22" s="1"/>
  <c r="W143" i="22"/>
  <c r="V143" i="22"/>
  <c r="V144" i="22" s="1"/>
  <c r="Q143" i="22"/>
  <c r="S143" i="22" s="1"/>
  <c r="T143" i="22" s="1"/>
  <c r="V142" i="22"/>
  <c r="X142" i="22" s="1"/>
  <c r="Y142" i="22" s="1"/>
  <c r="R142" i="22"/>
  <c r="Q142" i="22"/>
  <c r="S142" i="22" s="1"/>
  <c r="T142" i="22" s="1"/>
  <c r="AA141" i="22"/>
  <c r="AC141" i="22" s="1"/>
  <c r="AD141" i="22" s="1"/>
  <c r="Y141" i="22"/>
  <c r="X141" i="22"/>
  <c r="W141" i="22"/>
  <c r="Q141" i="22"/>
  <c r="Q164" i="22" s="1"/>
  <c r="P137" i="22"/>
  <c r="X130" i="22"/>
  <c r="Y130" i="22" s="1"/>
  <c r="W130" i="22"/>
  <c r="X129" i="22"/>
  <c r="Y129" i="22" s="1"/>
  <c r="W129" i="22"/>
  <c r="Y128" i="22"/>
  <c r="AC127" i="22"/>
  <c r="AD127" i="22" s="1"/>
  <c r="Y127" i="22"/>
  <c r="V127" i="22"/>
  <c r="V128" i="22" s="1"/>
  <c r="W128" i="22" s="1"/>
  <c r="R127" i="22"/>
  <c r="Q127" i="22"/>
  <c r="AA127" i="22" s="1"/>
  <c r="AB127" i="22" s="1"/>
  <c r="Y126" i="22"/>
  <c r="W126" i="22"/>
  <c r="S115" i="22"/>
  <c r="T115" i="22" s="1"/>
  <c r="R115" i="22"/>
  <c r="Q115" i="22"/>
  <c r="S114" i="22"/>
  <c r="T114" i="22" s="1"/>
  <c r="Q114" i="22"/>
  <c r="R114" i="22" s="1"/>
  <c r="Y109" i="22"/>
  <c r="X109" i="22"/>
  <c r="X108" i="22"/>
  <c r="Y108" i="22" s="1"/>
  <c r="W108" i="22"/>
  <c r="V108" i="22"/>
  <c r="V109" i="22" s="1"/>
  <c r="Y107" i="22"/>
  <c r="X107" i="22"/>
  <c r="W107" i="22"/>
  <c r="Q107" i="22"/>
  <c r="P103" i="22"/>
  <c r="AD96" i="22"/>
  <c r="AC96" i="22"/>
  <c r="AA96" i="22"/>
  <c r="AB96" i="22" s="1"/>
  <c r="X96" i="22"/>
  <c r="Y96" i="22" s="1"/>
  <c r="W96" i="22"/>
  <c r="S96" i="22"/>
  <c r="T96" i="22" s="1"/>
  <c r="R96" i="22"/>
  <c r="Q96" i="22"/>
  <c r="X95" i="22"/>
  <c r="Y95" i="22" s="1"/>
  <c r="W95" i="22"/>
  <c r="Q95" i="22"/>
  <c r="R95" i="22" s="1"/>
  <c r="Y94" i="22"/>
  <c r="W94" i="22"/>
  <c r="S94" i="22"/>
  <c r="T94" i="22" s="1"/>
  <c r="Q94" i="22"/>
  <c r="R94" i="22" s="1"/>
  <c r="AA93" i="22"/>
  <c r="AC93" i="22" s="1"/>
  <c r="AD93" i="22" s="1"/>
  <c r="Y93" i="22"/>
  <c r="W93" i="22"/>
  <c r="V93" i="22"/>
  <c r="V94" i="22" s="1"/>
  <c r="Q93" i="22"/>
  <c r="S93" i="22" s="1"/>
  <c r="T93" i="22" s="1"/>
  <c r="Y92" i="22"/>
  <c r="W92" i="22"/>
  <c r="R92" i="22"/>
  <c r="Q92" i="22"/>
  <c r="AA92" i="22" s="1"/>
  <c r="R91" i="22"/>
  <c r="Q91" i="22"/>
  <c r="S91" i="22" s="1"/>
  <c r="T91" i="22" s="1"/>
  <c r="R90" i="22"/>
  <c r="Q90" i="22"/>
  <c r="S90" i="22" s="1"/>
  <c r="T90" i="22" s="1"/>
  <c r="R89" i="22"/>
  <c r="Q89" i="22"/>
  <c r="S89" i="22" s="1"/>
  <c r="T89" i="22" s="1"/>
  <c r="R88" i="22"/>
  <c r="Q88" i="22"/>
  <c r="S88" i="22" s="1"/>
  <c r="T88" i="22" s="1"/>
  <c r="R87" i="22"/>
  <c r="Q87" i="22"/>
  <c r="S87" i="22" s="1"/>
  <c r="T87" i="22" s="1"/>
  <c r="R86" i="22"/>
  <c r="Q86" i="22"/>
  <c r="S86" i="22" s="1"/>
  <c r="T86" i="22" s="1"/>
  <c r="R85" i="22"/>
  <c r="Q85" i="22"/>
  <c r="S85" i="22" s="1"/>
  <c r="T85" i="22" s="1"/>
  <c r="R84" i="22"/>
  <c r="Q84" i="22"/>
  <c r="S84" i="22" s="1"/>
  <c r="T84" i="22" s="1"/>
  <c r="R83" i="22"/>
  <c r="Q83" i="22"/>
  <c r="S83" i="22" s="1"/>
  <c r="T83" i="22" s="1"/>
  <c r="R82" i="22"/>
  <c r="Q82" i="22"/>
  <c r="S82" i="22" s="1"/>
  <c r="T82" i="22" s="1"/>
  <c r="R81" i="22"/>
  <c r="Q81" i="22"/>
  <c r="S81" i="22" s="1"/>
  <c r="T81" i="22" s="1"/>
  <c r="R80" i="22"/>
  <c r="Q80" i="22"/>
  <c r="S80" i="22" s="1"/>
  <c r="T80" i="22" s="1"/>
  <c r="R79" i="22"/>
  <c r="Q79" i="22"/>
  <c r="S79" i="22" s="1"/>
  <c r="T79" i="22" s="1"/>
  <c r="R78" i="22"/>
  <c r="Q78" i="22"/>
  <c r="S78" i="22" s="1"/>
  <c r="T78" i="22" s="1"/>
  <c r="R77" i="22"/>
  <c r="Q77" i="22"/>
  <c r="S77" i="22" s="1"/>
  <c r="T77" i="22" s="1"/>
  <c r="R76" i="22"/>
  <c r="Q76" i="22"/>
  <c r="S76" i="22" s="1"/>
  <c r="T76" i="22" s="1"/>
  <c r="R75" i="22"/>
  <c r="Q75" i="22"/>
  <c r="S75" i="22" s="1"/>
  <c r="T75" i="22" s="1"/>
  <c r="W74" i="22"/>
  <c r="V74" i="22"/>
  <c r="X74" i="22" s="1"/>
  <c r="Y74" i="22" s="1"/>
  <c r="R74" i="22"/>
  <c r="Q74" i="22"/>
  <c r="S74" i="22" s="1"/>
  <c r="T74" i="22" s="1"/>
  <c r="X73" i="22"/>
  <c r="Y73" i="22" s="1"/>
  <c r="W73" i="22"/>
  <c r="R73" i="22"/>
  <c r="Q73" i="22"/>
  <c r="S73" i="22" s="1"/>
  <c r="T73" i="22" s="1"/>
  <c r="P69" i="22"/>
  <c r="L15" i="22"/>
  <c r="L11" i="22"/>
  <c r="L7" i="22"/>
  <c r="E53" i="22"/>
  <c r="D53" i="22"/>
  <c r="C53" i="22"/>
  <c r="E52" i="22"/>
  <c r="D52" i="22"/>
  <c r="C52" i="22"/>
  <c r="E51" i="22"/>
  <c r="D51" i="22"/>
  <c r="C51" i="22"/>
  <c r="E50" i="22"/>
  <c r="D50" i="22"/>
  <c r="C50" i="22"/>
  <c r="E49" i="22"/>
  <c r="O15" i="22" s="1"/>
  <c r="O32" i="22" s="1"/>
  <c r="D49" i="22"/>
  <c r="C49" i="22"/>
  <c r="E48" i="22"/>
  <c r="D48" i="22"/>
  <c r="C48" i="22"/>
  <c r="E47" i="22"/>
  <c r="E46" i="22"/>
  <c r="D46" i="22"/>
  <c r="C46" i="22"/>
  <c r="E45" i="22"/>
  <c r="D45" i="22"/>
  <c r="C45" i="22"/>
  <c r="E44" i="22"/>
  <c r="D44" i="22"/>
  <c r="C44" i="22"/>
  <c r="E43" i="22"/>
  <c r="M9" i="22" s="1"/>
  <c r="M26" i="22" s="1"/>
  <c r="D43" i="22"/>
  <c r="C43" i="22"/>
  <c r="E42" i="22"/>
  <c r="D42" i="22"/>
  <c r="C42" i="22"/>
  <c r="E41" i="22"/>
  <c r="D41" i="22"/>
  <c r="C41" i="22"/>
  <c r="E40" i="22"/>
  <c r="D40" i="22"/>
  <c r="C40" i="22"/>
  <c r="O36" i="22"/>
  <c r="L36" i="22"/>
  <c r="O35" i="22"/>
  <c r="L35" i="22"/>
  <c r="O34" i="22"/>
  <c r="L34" i="22"/>
  <c r="O33" i="22"/>
  <c r="L33" i="22"/>
  <c r="L32" i="22"/>
  <c r="O31" i="22"/>
  <c r="L31" i="22"/>
  <c r="A31" i="22"/>
  <c r="P30" i="22"/>
  <c r="L30" i="22"/>
  <c r="A30" i="22"/>
  <c r="Q29" i="22"/>
  <c r="L29" i="22"/>
  <c r="A29" i="22"/>
  <c r="R28" i="22"/>
  <c r="L28" i="22"/>
  <c r="A28" i="22"/>
  <c r="S27" i="22"/>
  <c r="L27" i="22"/>
  <c r="L26" i="22"/>
  <c r="S25" i="22"/>
  <c r="L25" i="22"/>
  <c r="S24" i="22"/>
  <c r="L24" i="22"/>
  <c r="S23" i="22"/>
  <c r="L23" i="22"/>
  <c r="S19" i="22"/>
  <c r="S36" i="22" s="1"/>
  <c r="R19" i="22"/>
  <c r="R36" i="22" s="1"/>
  <c r="Q19" i="22"/>
  <c r="Q36" i="22" s="1"/>
  <c r="P19" i="22"/>
  <c r="P36" i="22" s="1"/>
  <c r="O19" i="22"/>
  <c r="N19" i="22"/>
  <c r="N36" i="22" s="1"/>
  <c r="C73" i="22" s="1"/>
  <c r="M19" i="22"/>
  <c r="M36" i="22" s="1"/>
  <c r="B73" i="22" s="1"/>
  <c r="L19" i="22"/>
  <c r="S18" i="22"/>
  <c r="S35" i="22" s="1"/>
  <c r="R18" i="22"/>
  <c r="R35" i="22" s="1"/>
  <c r="Q18" i="22"/>
  <c r="Q35" i="22" s="1"/>
  <c r="P18" i="22"/>
  <c r="P35" i="22" s="1"/>
  <c r="O18" i="22"/>
  <c r="N18" i="22"/>
  <c r="N35" i="22" s="1"/>
  <c r="C72" i="22" s="1"/>
  <c r="M18" i="22"/>
  <c r="M35" i="22" s="1"/>
  <c r="B72" i="22" s="1"/>
  <c r="L18" i="22"/>
  <c r="F18" i="22"/>
  <c r="E18" i="22"/>
  <c r="AB17" i="22"/>
  <c r="S17" i="22"/>
  <c r="S34" i="22" s="1"/>
  <c r="R17" i="22"/>
  <c r="R34" i="22" s="1"/>
  <c r="Q17" i="22"/>
  <c r="Q34" i="22" s="1"/>
  <c r="P17" i="22"/>
  <c r="P34" i="22" s="1"/>
  <c r="O17" i="22"/>
  <c r="N17" i="22"/>
  <c r="N34" i="22" s="1"/>
  <c r="C71" i="22" s="1"/>
  <c r="M17" i="22"/>
  <c r="M34" i="22" s="1"/>
  <c r="B71" i="22" s="1"/>
  <c r="L17" i="22"/>
  <c r="F17" i="22"/>
  <c r="E17" i="22"/>
  <c r="S16" i="22"/>
  <c r="S33" i="22" s="1"/>
  <c r="R16" i="22"/>
  <c r="R33" i="22" s="1"/>
  <c r="Q16" i="22"/>
  <c r="Q33" i="22" s="1"/>
  <c r="P16" i="22"/>
  <c r="P33" i="22" s="1"/>
  <c r="O16" i="22"/>
  <c r="N16" i="22"/>
  <c r="N33" i="22" s="1"/>
  <c r="C70" i="22" s="1"/>
  <c r="M16" i="22"/>
  <c r="M33" i="22" s="1"/>
  <c r="B70" i="22" s="1"/>
  <c r="L16" i="22"/>
  <c r="AB15" i="22"/>
  <c r="Q15" i="22"/>
  <c r="Q32" i="22" s="1"/>
  <c r="AB14" i="22"/>
  <c r="S14" i="22"/>
  <c r="S31" i="22" s="1"/>
  <c r="R14" i="22"/>
  <c r="R31" i="22" s="1"/>
  <c r="Q14" i="22"/>
  <c r="Q31" i="22" s="1"/>
  <c r="P14" i="22"/>
  <c r="P31" i="22" s="1"/>
  <c r="O14" i="22"/>
  <c r="N14" i="22"/>
  <c r="N31" i="22" s="1"/>
  <c r="C68" i="22" s="1"/>
  <c r="M14" i="22"/>
  <c r="M31" i="22" s="1"/>
  <c r="B68" i="22" s="1"/>
  <c r="L14" i="22"/>
  <c r="AB13" i="22"/>
  <c r="S13" i="22"/>
  <c r="S30" i="22" s="1"/>
  <c r="R13" i="22"/>
  <c r="R30" i="22" s="1"/>
  <c r="Q13" i="22"/>
  <c r="Q30" i="22" s="1"/>
  <c r="P13" i="22"/>
  <c r="O13" i="22"/>
  <c r="O30" i="22" s="1"/>
  <c r="N13" i="22"/>
  <c r="N30" i="22" s="1"/>
  <c r="C67" i="22" s="1"/>
  <c r="M13" i="22"/>
  <c r="M30" i="22" s="1"/>
  <c r="B67" i="22" s="1"/>
  <c r="L13" i="22"/>
  <c r="AB12" i="22"/>
  <c r="S12" i="22"/>
  <c r="S29" i="22" s="1"/>
  <c r="R12" i="22"/>
  <c r="R29" i="22" s="1"/>
  <c r="Q12" i="22"/>
  <c r="P12" i="22"/>
  <c r="P29" i="22" s="1"/>
  <c r="O12" i="22"/>
  <c r="O29" i="22" s="1"/>
  <c r="N12" i="22"/>
  <c r="N29" i="22" s="1"/>
  <c r="C66" i="22" s="1"/>
  <c r="M12" i="22"/>
  <c r="M29" i="22" s="1"/>
  <c r="B66" i="22" s="1"/>
  <c r="L12" i="22"/>
  <c r="AB11" i="22"/>
  <c r="S11" i="22"/>
  <c r="S28" i="22" s="1"/>
  <c r="R11" i="22"/>
  <c r="Q11" i="22"/>
  <c r="Q28" i="22" s="1"/>
  <c r="P11" i="22"/>
  <c r="P28" i="22" s="1"/>
  <c r="O11" i="22"/>
  <c r="O28" i="22" s="1"/>
  <c r="N11" i="22"/>
  <c r="N28" i="22" s="1"/>
  <c r="C65" i="22" s="1"/>
  <c r="M11" i="22"/>
  <c r="M28" i="22" s="1"/>
  <c r="B65" i="22" s="1"/>
  <c r="AB10" i="22"/>
  <c r="S10" i="22"/>
  <c r="R10" i="22"/>
  <c r="R27" i="22" s="1"/>
  <c r="Q10" i="22"/>
  <c r="Q27" i="22" s="1"/>
  <c r="P10" i="22"/>
  <c r="P27" i="22" s="1"/>
  <c r="O10" i="22"/>
  <c r="O27" i="22" s="1"/>
  <c r="N10" i="22"/>
  <c r="N27" i="22" s="1"/>
  <c r="M10" i="22"/>
  <c r="M27" i="22" s="1"/>
  <c r="L10" i="22"/>
  <c r="AB9" i="22"/>
  <c r="O9" i="22"/>
  <c r="O26" i="22" s="1"/>
  <c r="L9" i="22"/>
  <c r="S8" i="22"/>
  <c r="R8" i="22"/>
  <c r="R25" i="22" s="1"/>
  <c r="Q8" i="22"/>
  <c r="Q25" i="22" s="1"/>
  <c r="P8" i="22"/>
  <c r="P25" i="22" s="1"/>
  <c r="O8" i="22"/>
  <c r="O25" i="22" s="1"/>
  <c r="N8" i="22"/>
  <c r="N25" i="22" s="1"/>
  <c r="M8" i="22"/>
  <c r="M25" i="22" s="1"/>
  <c r="L8" i="22"/>
  <c r="S7" i="22"/>
  <c r="R7" i="22"/>
  <c r="R24" i="22" s="1"/>
  <c r="Q7" i="22"/>
  <c r="Q24" i="22" s="1"/>
  <c r="P7" i="22"/>
  <c r="P24" i="22" s="1"/>
  <c r="O7" i="22"/>
  <c r="O24" i="22" s="1"/>
  <c r="N7" i="22"/>
  <c r="N24" i="22" s="1"/>
  <c r="M7" i="22"/>
  <c r="M24" i="22" s="1"/>
  <c r="S6" i="22"/>
  <c r="R6" i="22"/>
  <c r="R23" i="22" s="1"/>
  <c r="Q6" i="22"/>
  <c r="Q23" i="22" s="1"/>
  <c r="P6" i="22"/>
  <c r="P23" i="22" s="1"/>
  <c r="O6" i="22"/>
  <c r="O23" i="22" s="1"/>
  <c r="N6" i="22"/>
  <c r="N23" i="22" s="1"/>
  <c r="M6" i="22"/>
  <c r="M23" i="22" s="1"/>
  <c r="L6" i="22"/>
  <c r="X300" i="21"/>
  <c r="Y300" i="21" s="1"/>
  <c r="W300" i="21"/>
  <c r="AA299" i="21"/>
  <c r="Y299" i="21"/>
  <c r="X299" i="21"/>
  <c r="W299" i="21"/>
  <c r="Q299" i="21"/>
  <c r="S299" i="21" s="1"/>
  <c r="T299" i="21" s="1"/>
  <c r="Y298" i="21"/>
  <c r="Y297" i="21"/>
  <c r="W297" i="21"/>
  <c r="V297" i="21"/>
  <c r="V298" i="21" s="1"/>
  <c r="W298" i="21" s="1"/>
  <c r="Y296" i="21"/>
  <c r="W296" i="21"/>
  <c r="V285" i="21"/>
  <c r="V286" i="21" s="1"/>
  <c r="X284" i="21"/>
  <c r="Y284" i="21" s="1"/>
  <c r="V284" i="21"/>
  <c r="W284" i="21" s="1"/>
  <c r="Q284" i="21"/>
  <c r="Q298" i="21" s="1"/>
  <c r="Q282" i="21"/>
  <c r="S282" i="21" s="1"/>
  <c r="T282" i="21" s="1"/>
  <c r="Q280" i="21"/>
  <c r="S280" i="21" s="1"/>
  <c r="T280" i="21" s="1"/>
  <c r="V279" i="21"/>
  <c r="V280" i="21" s="1"/>
  <c r="Y278" i="21"/>
  <c r="X278" i="21"/>
  <c r="V278" i="21"/>
  <c r="W278" i="21" s="1"/>
  <c r="Q278" i="21"/>
  <c r="S278" i="21" s="1"/>
  <c r="T278" i="21" s="1"/>
  <c r="X277" i="21"/>
  <c r="Y277" i="21" s="1"/>
  <c r="W277" i="21"/>
  <c r="S277" i="21"/>
  <c r="T277" i="21" s="1"/>
  <c r="R277" i="21"/>
  <c r="Q277" i="21"/>
  <c r="Q283" i="21" s="1"/>
  <c r="P273" i="21"/>
  <c r="Y266" i="21"/>
  <c r="X266" i="21"/>
  <c r="W266" i="21"/>
  <c r="X265" i="21"/>
  <c r="Y265" i="21" s="1"/>
  <c r="W265" i="21"/>
  <c r="Y264" i="21"/>
  <c r="V264" i="21"/>
  <c r="W264" i="21" s="1"/>
  <c r="Y263" i="21"/>
  <c r="W263" i="21"/>
  <c r="V263" i="21"/>
  <c r="Y262" i="21"/>
  <c r="W262" i="21"/>
  <c r="W251" i="21"/>
  <c r="V251" i="21"/>
  <c r="V252" i="21" s="1"/>
  <c r="V250" i="21"/>
  <c r="X250" i="21" s="1"/>
  <c r="Y250" i="21" s="1"/>
  <c r="S250" i="21"/>
  <c r="T250" i="21" s="1"/>
  <c r="R250" i="21"/>
  <c r="Q250" i="21"/>
  <c r="Q264" i="21" s="1"/>
  <c r="S248" i="21"/>
  <c r="T248" i="21" s="1"/>
  <c r="R248" i="21"/>
  <c r="Q248" i="21"/>
  <c r="Q247" i="21"/>
  <c r="S247" i="21" s="1"/>
  <c r="T247" i="21" s="1"/>
  <c r="S246" i="21"/>
  <c r="T246" i="21" s="1"/>
  <c r="R246" i="21"/>
  <c r="Q246" i="21"/>
  <c r="AA246" i="21" s="1"/>
  <c r="X245" i="21"/>
  <c r="Y245" i="21" s="1"/>
  <c r="W245" i="21"/>
  <c r="V245" i="21"/>
  <c r="V246" i="21" s="1"/>
  <c r="Q245" i="21"/>
  <c r="S245" i="21" s="1"/>
  <c r="T245" i="21" s="1"/>
  <c r="V244" i="21"/>
  <c r="X244" i="21" s="1"/>
  <c r="Y244" i="21" s="1"/>
  <c r="S244" i="21"/>
  <c r="T244" i="21" s="1"/>
  <c r="R244" i="21"/>
  <c r="Q244" i="21"/>
  <c r="AA244" i="21" s="1"/>
  <c r="AC244" i="21" s="1"/>
  <c r="AD244" i="21" s="1"/>
  <c r="AA243" i="21"/>
  <c r="AC243" i="21" s="1"/>
  <c r="AD243" i="21" s="1"/>
  <c r="X243" i="21"/>
  <c r="Y243" i="21" s="1"/>
  <c r="W243" i="21"/>
  <c r="T243" i="21"/>
  <c r="S243" i="21"/>
  <c r="Q243" i="21"/>
  <c r="R243" i="21" s="1"/>
  <c r="P239" i="21"/>
  <c r="Y232" i="21"/>
  <c r="X232" i="21"/>
  <c r="W232" i="21"/>
  <c r="Y231" i="21"/>
  <c r="X231" i="21"/>
  <c r="W231" i="21"/>
  <c r="Y230" i="21"/>
  <c r="Y229" i="21"/>
  <c r="V229" i="21"/>
  <c r="S229" i="21"/>
  <c r="T229" i="21" s="1"/>
  <c r="Y228" i="21"/>
  <c r="W228" i="21"/>
  <c r="Q227" i="21"/>
  <c r="Q223" i="21"/>
  <c r="Q221" i="21"/>
  <c r="Q219" i="21"/>
  <c r="Q217" i="21"/>
  <c r="V216" i="21"/>
  <c r="S216" i="21"/>
  <c r="T216" i="21" s="1"/>
  <c r="R216" i="21"/>
  <c r="Q216" i="21"/>
  <c r="Q229" i="21" s="1"/>
  <c r="Q215" i="21"/>
  <c r="Q213" i="21"/>
  <c r="Q211" i="21"/>
  <c r="V210" i="21"/>
  <c r="AA209" i="21"/>
  <c r="X209" i="21"/>
  <c r="Y209" i="21" s="1"/>
  <c r="W209" i="21"/>
  <c r="Q209" i="21"/>
  <c r="P205" i="21"/>
  <c r="X198" i="21"/>
  <c r="Y198" i="21" s="1"/>
  <c r="W198" i="21"/>
  <c r="Q198" i="21"/>
  <c r="Y197" i="21"/>
  <c r="X197" i="21"/>
  <c r="W197" i="21"/>
  <c r="Y196" i="21"/>
  <c r="Y195" i="21"/>
  <c r="V195" i="21"/>
  <c r="Y194" i="21"/>
  <c r="W194" i="21"/>
  <c r="S193" i="21"/>
  <c r="T193" i="21" s="1"/>
  <c r="Q193" i="21"/>
  <c r="R193" i="21" s="1"/>
  <c r="S191" i="21"/>
  <c r="T191" i="21" s="1"/>
  <c r="Q191" i="21"/>
  <c r="R191" i="21" s="1"/>
  <c r="Q189" i="21"/>
  <c r="Q187" i="21"/>
  <c r="R187" i="21" s="1"/>
  <c r="Q185" i="21"/>
  <c r="Q183" i="21"/>
  <c r="R183" i="21" s="1"/>
  <c r="V182" i="21"/>
  <c r="Q182" i="21"/>
  <c r="Q195" i="21" s="1"/>
  <c r="S181" i="21"/>
  <c r="T181" i="21" s="1"/>
  <c r="Q181" i="21"/>
  <c r="R181" i="21" s="1"/>
  <c r="Q179" i="21"/>
  <c r="S177" i="21"/>
  <c r="T177" i="21" s="1"/>
  <c r="Q177" i="21"/>
  <c r="R177" i="21" s="1"/>
  <c r="V176" i="21"/>
  <c r="Q176" i="21"/>
  <c r="S176" i="21" s="1"/>
  <c r="T176" i="21" s="1"/>
  <c r="AA175" i="21"/>
  <c r="AB175" i="21" s="1"/>
  <c r="Y175" i="21"/>
  <c r="X175" i="21"/>
  <c r="W175" i="21"/>
  <c r="S175" i="21"/>
  <c r="T175" i="21" s="1"/>
  <c r="R175" i="21"/>
  <c r="Q175" i="21"/>
  <c r="Q197" i="21" s="1"/>
  <c r="P171" i="21"/>
  <c r="X164" i="21"/>
  <c r="Y164" i="21" s="1"/>
  <c r="W164" i="21"/>
  <c r="Y163" i="21"/>
  <c r="X163" i="21"/>
  <c r="W163" i="21"/>
  <c r="Y162" i="21"/>
  <c r="Y161" i="21"/>
  <c r="V161" i="21"/>
  <c r="V162" i="21" s="1"/>
  <c r="W162" i="21" s="1"/>
  <c r="Y160" i="21"/>
  <c r="W160" i="21"/>
  <c r="Q152" i="21"/>
  <c r="W148" i="21"/>
  <c r="V148" i="21"/>
  <c r="V149" i="21" s="1"/>
  <c r="Q148" i="21"/>
  <c r="V143" i="21"/>
  <c r="X142" i="21"/>
  <c r="Y142" i="21" s="1"/>
  <c r="W142" i="21"/>
  <c r="V142" i="21"/>
  <c r="X141" i="21"/>
  <c r="Y141" i="21" s="1"/>
  <c r="W141" i="21"/>
  <c r="Q141" i="21"/>
  <c r="Q144" i="21" s="1"/>
  <c r="P137" i="21"/>
  <c r="AA130" i="21"/>
  <c r="X130" i="21"/>
  <c r="Y130" i="21" s="1"/>
  <c r="W130" i="21"/>
  <c r="Q130" i="21"/>
  <c r="S130" i="21" s="1"/>
  <c r="T130" i="21" s="1"/>
  <c r="AA129" i="21"/>
  <c r="Y129" i="21"/>
  <c r="X129" i="21"/>
  <c r="W129" i="21"/>
  <c r="S129" i="21"/>
  <c r="T129" i="21" s="1"/>
  <c r="Q129" i="21"/>
  <c r="R129" i="21" s="1"/>
  <c r="Y128" i="21"/>
  <c r="W128" i="21"/>
  <c r="V128" i="21"/>
  <c r="Y127" i="21"/>
  <c r="W127" i="21"/>
  <c r="V127" i="21"/>
  <c r="R127" i="21"/>
  <c r="Q127" i="21"/>
  <c r="Y126" i="21"/>
  <c r="W126" i="21"/>
  <c r="T114" i="21"/>
  <c r="S114" i="21"/>
  <c r="Q114" i="21"/>
  <c r="Q128" i="21" s="1"/>
  <c r="T112" i="21"/>
  <c r="S112" i="21"/>
  <c r="Q112" i="21"/>
  <c r="R112" i="21" s="1"/>
  <c r="V111" i="21"/>
  <c r="Q110" i="21"/>
  <c r="R110" i="21" s="1"/>
  <c r="Y109" i="21"/>
  <c r="X109" i="21"/>
  <c r="V109" i="21"/>
  <c r="V110" i="21" s="1"/>
  <c r="AA108" i="21"/>
  <c r="AC108" i="21" s="1"/>
  <c r="AD108" i="21" s="1"/>
  <c r="Y108" i="21"/>
  <c r="X108" i="21"/>
  <c r="V108" i="21"/>
  <c r="W108" i="21" s="1"/>
  <c r="S108" i="21"/>
  <c r="T108" i="21" s="1"/>
  <c r="R108" i="21"/>
  <c r="Q108" i="21"/>
  <c r="Y107" i="21"/>
  <c r="X107" i="21"/>
  <c r="W107" i="21"/>
  <c r="S107" i="21"/>
  <c r="T107" i="21" s="1"/>
  <c r="R107" i="21"/>
  <c r="Q107" i="21"/>
  <c r="Q113" i="21" s="1"/>
  <c r="P103" i="21"/>
  <c r="AB96" i="21"/>
  <c r="AA96" i="21"/>
  <c r="AC96" i="21" s="1"/>
  <c r="AD96" i="21" s="1"/>
  <c r="Y96" i="21"/>
  <c r="X96" i="21"/>
  <c r="W96" i="21"/>
  <c r="S96" i="21"/>
  <c r="T96" i="21" s="1"/>
  <c r="R96" i="21"/>
  <c r="Q96" i="21"/>
  <c r="AD95" i="21"/>
  <c r="AC95" i="21"/>
  <c r="X95" i="21"/>
  <c r="Y95" i="21" s="1"/>
  <c r="W95" i="21"/>
  <c r="S95" i="21"/>
  <c r="T95" i="21" s="1"/>
  <c r="R95" i="21"/>
  <c r="Q95" i="21"/>
  <c r="AA95" i="21" s="1"/>
  <c r="AB95" i="21" s="1"/>
  <c r="AB94" i="21"/>
  <c r="AA94" i="21"/>
  <c r="AC94" i="21" s="1"/>
  <c r="AD94" i="21" s="1"/>
  <c r="Y94" i="21"/>
  <c r="V94" i="21"/>
  <c r="W94" i="21" s="1"/>
  <c r="Q94" i="21"/>
  <c r="Y93" i="21"/>
  <c r="V93" i="21"/>
  <c r="W93" i="21" s="1"/>
  <c r="Q93" i="21"/>
  <c r="AA93" i="21" s="1"/>
  <c r="Y92" i="21"/>
  <c r="W92" i="21"/>
  <c r="Q92" i="21"/>
  <c r="AA92" i="21" s="1"/>
  <c r="AB92" i="21" s="1"/>
  <c r="Q91" i="21"/>
  <c r="S91" i="21" s="1"/>
  <c r="T91" i="21" s="1"/>
  <c r="S90" i="21"/>
  <c r="T90" i="21" s="1"/>
  <c r="R90" i="21"/>
  <c r="Q90" i="21"/>
  <c r="R89" i="21"/>
  <c r="Q89" i="21"/>
  <c r="S89" i="21" s="1"/>
  <c r="T89" i="21" s="1"/>
  <c r="Q88" i="21"/>
  <c r="S88" i="21" s="1"/>
  <c r="T88" i="21" s="1"/>
  <c r="Q87" i="21"/>
  <c r="S87" i="21" s="1"/>
  <c r="T87" i="21" s="1"/>
  <c r="Q86" i="21"/>
  <c r="S86" i="21" s="1"/>
  <c r="T86" i="21" s="1"/>
  <c r="Q85" i="21"/>
  <c r="S85" i="21" s="1"/>
  <c r="T85" i="21" s="1"/>
  <c r="S84" i="21"/>
  <c r="T84" i="21" s="1"/>
  <c r="R84" i="21"/>
  <c r="Q84" i="21"/>
  <c r="Q83" i="21"/>
  <c r="S83" i="21" s="1"/>
  <c r="T83" i="21" s="1"/>
  <c r="S82" i="21"/>
  <c r="T82" i="21" s="1"/>
  <c r="R82" i="21"/>
  <c r="Q82" i="21"/>
  <c r="Q81" i="21"/>
  <c r="S81" i="21" s="1"/>
  <c r="T81" i="21" s="1"/>
  <c r="S80" i="21"/>
  <c r="T80" i="21" s="1"/>
  <c r="R80" i="21"/>
  <c r="Q80" i="21"/>
  <c r="Q79" i="21"/>
  <c r="S79" i="21" s="1"/>
  <c r="T79" i="21" s="1"/>
  <c r="S78" i="21"/>
  <c r="T78" i="21" s="1"/>
  <c r="R78" i="21"/>
  <c r="Q78" i="21"/>
  <c r="Q77" i="21"/>
  <c r="S77" i="21" s="1"/>
  <c r="T77" i="21" s="1"/>
  <c r="S76" i="21"/>
  <c r="T76" i="21" s="1"/>
  <c r="R76" i="21"/>
  <c r="Q76" i="21"/>
  <c r="Q75" i="21"/>
  <c r="S75" i="21" s="1"/>
  <c r="T75" i="21" s="1"/>
  <c r="V74" i="21"/>
  <c r="V75" i="21" s="1"/>
  <c r="S74" i="21"/>
  <c r="T74" i="21" s="1"/>
  <c r="R74" i="21"/>
  <c r="Q74" i="21"/>
  <c r="AA74" i="21" s="1"/>
  <c r="Y73" i="21"/>
  <c r="X73" i="21"/>
  <c r="W73" i="21"/>
  <c r="Q73" i="21"/>
  <c r="S73" i="21" s="1"/>
  <c r="T73" i="21" s="1"/>
  <c r="P69" i="21"/>
  <c r="L15" i="21"/>
  <c r="L11" i="21"/>
  <c r="L7" i="21"/>
  <c r="E53" i="21"/>
  <c r="D53" i="21"/>
  <c r="C53" i="21"/>
  <c r="E52" i="21"/>
  <c r="R18" i="21" s="1"/>
  <c r="R35" i="21" s="1"/>
  <c r="D52" i="21"/>
  <c r="C52" i="21"/>
  <c r="E51" i="21"/>
  <c r="D51" i="21"/>
  <c r="C51" i="21"/>
  <c r="E50" i="21"/>
  <c r="D50" i="21"/>
  <c r="C50" i="21"/>
  <c r="E49" i="21"/>
  <c r="P15" i="21" s="1"/>
  <c r="P32" i="21" s="1"/>
  <c r="D49" i="21"/>
  <c r="C49" i="21"/>
  <c r="E48" i="21"/>
  <c r="D48" i="21"/>
  <c r="C48" i="21"/>
  <c r="E47" i="21"/>
  <c r="E46" i="21"/>
  <c r="S12" i="21" s="1"/>
  <c r="S29" i="21" s="1"/>
  <c r="D46" i="21"/>
  <c r="C46" i="21"/>
  <c r="E45" i="21"/>
  <c r="D45" i="21"/>
  <c r="C45" i="21"/>
  <c r="E44" i="21"/>
  <c r="D44" i="21"/>
  <c r="C44" i="21"/>
  <c r="E43" i="21"/>
  <c r="N9" i="21" s="1"/>
  <c r="N26" i="21" s="1"/>
  <c r="D43" i="21"/>
  <c r="C43" i="21"/>
  <c r="E42" i="21"/>
  <c r="D42" i="21"/>
  <c r="C42" i="21"/>
  <c r="E41" i="21"/>
  <c r="D41" i="21"/>
  <c r="C41" i="21"/>
  <c r="E40" i="21"/>
  <c r="D40" i="21"/>
  <c r="C40" i="21"/>
  <c r="R36" i="21"/>
  <c r="P36" i="21"/>
  <c r="O36" i="21"/>
  <c r="L36" i="21"/>
  <c r="L35" i="21"/>
  <c r="R34" i="21"/>
  <c r="P34" i="21"/>
  <c r="L34" i="21"/>
  <c r="R33" i="21"/>
  <c r="P33" i="21"/>
  <c r="O33" i="21"/>
  <c r="L33" i="21"/>
  <c r="L32" i="21"/>
  <c r="P31" i="21"/>
  <c r="O31" i="21"/>
  <c r="L31" i="21"/>
  <c r="A31" i="21"/>
  <c r="Q30" i="21"/>
  <c r="P30" i="21"/>
  <c r="L30" i="21"/>
  <c r="A30" i="21"/>
  <c r="L29" i="21"/>
  <c r="A29" i="21"/>
  <c r="S28" i="21"/>
  <c r="R28" i="21"/>
  <c r="L28" i="21"/>
  <c r="A28" i="21"/>
  <c r="S27" i="21"/>
  <c r="L27" i="21"/>
  <c r="L26" i="21"/>
  <c r="S25" i="21"/>
  <c r="L25" i="21"/>
  <c r="S24" i="21"/>
  <c r="L24" i="21"/>
  <c r="S23" i="21"/>
  <c r="L23" i="21"/>
  <c r="S19" i="21"/>
  <c r="S36" i="21" s="1"/>
  <c r="R19" i="21"/>
  <c r="Q19" i="21"/>
  <c r="Q36" i="21" s="1"/>
  <c r="P19" i="21"/>
  <c r="O19" i="21"/>
  <c r="N19" i="21"/>
  <c r="N36" i="21" s="1"/>
  <c r="C73" i="21" s="1"/>
  <c r="M19" i="21"/>
  <c r="M36" i="21" s="1"/>
  <c r="B73" i="21" s="1"/>
  <c r="L19" i="21"/>
  <c r="L18" i="21"/>
  <c r="F18" i="21"/>
  <c r="E18" i="21"/>
  <c r="AB17" i="21"/>
  <c r="S17" i="21"/>
  <c r="S34" i="21" s="1"/>
  <c r="R17" i="21"/>
  <c r="Q17" i="21"/>
  <c r="Q34" i="21" s="1"/>
  <c r="P17" i="21"/>
  <c r="O17" i="21"/>
  <c r="O34" i="21" s="1"/>
  <c r="N17" i="21"/>
  <c r="N34" i="21" s="1"/>
  <c r="C71" i="21" s="1"/>
  <c r="M17" i="21"/>
  <c r="M34" i="21" s="1"/>
  <c r="B71" i="21" s="1"/>
  <c r="L17" i="21"/>
  <c r="F17" i="21"/>
  <c r="E17" i="21"/>
  <c r="S16" i="21"/>
  <c r="S33" i="21" s="1"/>
  <c r="R16" i="21"/>
  <c r="Q16" i="21"/>
  <c r="Q33" i="21" s="1"/>
  <c r="P16" i="21"/>
  <c r="O16" i="21"/>
  <c r="N16" i="21"/>
  <c r="N33" i="21" s="1"/>
  <c r="C70" i="21" s="1"/>
  <c r="M16" i="21"/>
  <c r="M33" i="21" s="1"/>
  <c r="B70" i="21" s="1"/>
  <c r="L16" i="21"/>
  <c r="AB15" i="21"/>
  <c r="R15" i="21"/>
  <c r="R32" i="21" s="1"/>
  <c r="Q15" i="21"/>
  <c r="Q32" i="21" s="1"/>
  <c r="AB14" i="21"/>
  <c r="S14" i="21"/>
  <c r="S31" i="21" s="1"/>
  <c r="R14" i="21"/>
  <c r="R31" i="21" s="1"/>
  <c r="Q14" i="21"/>
  <c r="Q31" i="21" s="1"/>
  <c r="P14" i="21"/>
  <c r="O14" i="21"/>
  <c r="N14" i="21"/>
  <c r="N31" i="21" s="1"/>
  <c r="C68" i="21" s="1"/>
  <c r="M14" i="21"/>
  <c r="M31" i="21" s="1"/>
  <c r="B68" i="21" s="1"/>
  <c r="L14" i="21"/>
  <c r="AB13" i="21"/>
  <c r="S13" i="21"/>
  <c r="S30" i="21" s="1"/>
  <c r="R13" i="21"/>
  <c r="R30" i="21" s="1"/>
  <c r="Q13" i="21"/>
  <c r="P13" i="21"/>
  <c r="O13" i="21"/>
  <c r="O30" i="21" s="1"/>
  <c r="N13" i="21"/>
  <c r="N30" i="21" s="1"/>
  <c r="C67" i="21" s="1"/>
  <c r="M13" i="21"/>
  <c r="M30" i="21" s="1"/>
  <c r="B67" i="21" s="1"/>
  <c r="L13" i="21"/>
  <c r="AB12" i="21"/>
  <c r="M12" i="21"/>
  <c r="M29" i="21" s="1"/>
  <c r="B66" i="21" s="1"/>
  <c r="L12" i="21"/>
  <c r="AB11" i="21"/>
  <c r="S11" i="21"/>
  <c r="R11" i="21"/>
  <c r="Q11" i="21"/>
  <c r="Q28" i="21" s="1"/>
  <c r="P11" i="21"/>
  <c r="P28" i="21" s="1"/>
  <c r="O11" i="21"/>
  <c r="O28" i="21" s="1"/>
  <c r="N11" i="21"/>
  <c r="N28" i="21" s="1"/>
  <c r="C65" i="21" s="1"/>
  <c r="M11" i="21"/>
  <c r="M28" i="21" s="1"/>
  <c r="B65" i="21" s="1"/>
  <c r="AB10" i="21"/>
  <c r="S10" i="21"/>
  <c r="R10" i="21"/>
  <c r="R27" i="21" s="1"/>
  <c r="Q10" i="21"/>
  <c r="Q27" i="21" s="1"/>
  <c r="P10" i="21"/>
  <c r="P27" i="21" s="1"/>
  <c r="O10" i="21"/>
  <c r="O27" i="21" s="1"/>
  <c r="N10" i="21"/>
  <c r="N27" i="21" s="1"/>
  <c r="M10" i="21"/>
  <c r="M27" i="21" s="1"/>
  <c r="L10" i="21"/>
  <c r="AB9" i="21"/>
  <c r="P9" i="21"/>
  <c r="P26" i="21" s="1"/>
  <c r="O9" i="21"/>
  <c r="O26" i="21" s="1"/>
  <c r="L9" i="21"/>
  <c r="S8" i="21"/>
  <c r="R8" i="21"/>
  <c r="R25" i="21" s="1"/>
  <c r="Q8" i="21"/>
  <c r="Q25" i="21" s="1"/>
  <c r="P8" i="21"/>
  <c r="P25" i="21" s="1"/>
  <c r="O8" i="21"/>
  <c r="O25" i="21" s="1"/>
  <c r="N8" i="21"/>
  <c r="N25" i="21" s="1"/>
  <c r="M8" i="21"/>
  <c r="M25" i="21" s="1"/>
  <c r="L8" i="21"/>
  <c r="S7" i="21"/>
  <c r="R7" i="21"/>
  <c r="R24" i="21" s="1"/>
  <c r="Q7" i="21"/>
  <c r="Q24" i="21" s="1"/>
  <c r="P7" i="21"/>
  <c r="P24" i="21" s="1"/>
  <c r="O7" i="21"/>
  <c r="O24" i="21" s="1"/>
  <c r="N7" i="21"/>
  <c r="N24" i="21" s="1"/>
  <c r="M7" i="21"/>
  <c r="M24" i="21" s="1"/>
  <c r="S6" i="21"/>
  <c r="R6" i="21"/>
  <c r="R23" i="21" s="1"/>
  <c r="Q6" i="21"/>
  <c r="Q23" i="21" s="1"/>
  <c r="P6" i="21"/>
  <c r="P23" i="21" s="1"/>
  <c r="O6" i="21"/>
  <c r="O23" i="21" s="1"/>
  <c r="N6" i="21"/>
  <c r="N23" i="21" s="1"/>
  <c r="M6" i="21"/>
  <c r="M23" i="21" s="1"/>
  <c r="L6" i="21"/>
  <c r="X300" i="20"/>
  <c r="Y300" i="20" s="1"/>
  <c r="W300" i="20"/>
  <c r="AA299" i="20"/>
  <c r="AC299" i="20" s="1"/>
  <c r="AD299" i="20" s="1"/>
  <c r="Y299" i="20"/>
  <c r="X299" i="20"/>
  <c r="W299" i="20"/>
  <c r="Q299" i="20"/>
  <c r="Y298" i="20"/>
  <c r="Y297" i="20"/>
  <c r="W297" i="20"/>
  <c r="V297" i="20"/>
  <c r="V298" i="20" s="1"/>
  <c r="W298" i="20" s="1"/>
  <c r="Y296" i="20"/>
  <c r="W296" i="20"/>
  <c r="Q296" i="20"/>
  <c r="Q290" i="20"/>
  <c r="Q288" i="20"/>
  <c r="V285" i="20"/>
  <c r="AA284" i="20"/>
  <c r="V284" i="20"/>
  <c r="W284" i="20" s="1"/>
  <c r="Q284" i="20"/>
  <c r="T283" i="20"/>
  <c r="S283" i="20"/>
  <c r="Q283" i="20"/>
  <c r="R283" i="20" s="1"/>
  <c r="Q282" i="20"/>
  <c r="T281" i="20"/>
  <c r="S281" i="20"/>
  <c r="Q281" i="20"/>
  <c r="R281" i="20" s="1"/>
  <c r="Q280" i="20"/>
  <c r="V279" i="20"/>
  <c r="T279" i="20"/>
  <c r="S279" i="20"/>
  <c r="Q279" i="20"/>
  <c r="R279" i="20" s="1"/>
  <c r="Y278" i="20"/>
  <c r="X278" i="20"/>
  <c r="V278" i="20"/>
  <c r="W278" i="20" s="1"/>
  <c r="Q278" i="20"/>
  <c r="AD277" i="20"/>
  <c r="AC277" i="20"/>
  <c r="AA277" i="20"/>
  <c r="AB277" i="20" s="1"/>
  <c r="X277" i="20"/>
  <c r="Y277" i="20" s="1"/>
  <c r="W277" i="20"/>
  <c r="S277" i="20"/>
  <c r="T277" i="20" s="1"/>
  <c r="R277" i="20"/>
  <c r="Q277" i="20"/>
  <c r="Q300" i="20" s="1"/>
  <c r="P273" i="20"/>
  <c r="Y266" i="20"/>
  <c r="X266" i="20"/>
  <c r="W266" i="20"/>
  <c r="Y265" i="20"/>
  <c r="X265" i="20"/>
  <c r="W265" i="20"/>
  <c r="Q265" i="20"/>
  <c r="Y264" i="20"/>
  <c r="V264" i="20"/>
  <c r="W264" i="20" s="1"/>
  <c r="Y263" i="20"/>
  <c r="V263" i="20"/>
  <c r="W263" i="20" s="1"/>
  <c r="Y262" i="20"/>
  <c r="W262" i="20"/>
  <c r="Q262" i="20"/>
  <c r="V250" i="20"/>
  <c r="V251" i="20" s="1"/>
  <c r="R250" i="20"/>
  <c r="Q250" i="20"/>
  <c r="S248" i="20"/>
  <c r="T248" i="20" s="1"/>
  <c r="R248" i="20"/>
  <c r="Q248" i="20"/>
  <c r="AA246" i="20"/>
  <c r="S246" i="20"/>
  <c r="T246" i="20" s="1"/>
  <c r="Q246" i="20"/>
  <c r="R246" i="20" s="1"/>
  <c r="V245" i="20"/>
  <c r="V246" i="20" s="1"/>
  <c r="AB244" i="20"/>
  <c r="AA244" i="20"/>
  <c r="AC244" i="20" s="1"/>
  <c r="AD244" i="20" s="1"/>
  <c r="X244" i="20"/>
  <c r="Y244" i="20" s="1"/>
  <c r="W244" i="20"/>
  <c r="V244" i="20"/>
  <c r="Q244" i="20"/>
  <c r="S244" i="20" s="1"/>
  <c r="T244" i="20" s="1"/>
  <c r="X243" i="20"/>
  <c r="Y243" i="20" s="1"/>
  <c r="W243" i="20"/>
  <c r="T243" i="20"/>
  <c r="R243" i="20"/>
  <c r="Q243" i="20"/>
  <c r="S243" i="20" s="1"/>
  <c r="P239" i="20"/>
  <c r="X232" i="20"/>
  <c r="Y232" i="20" s="1"/>
  <c r="W232" i="20"/>
  <c r="X231" i="20"/>
  <c r="Y231" i="20" s="1"/>
  <c r="W231" i="20"/>
  <c r="Y230" i="20"/>
  <c r="W230" i="20"/>
  <c r="Y229" i="20"/>
  <c r="W229" i="20"/>
  <c r="V229" i="20"/>
  <c r="V230" i="20" s="1"/>
  <c r="Q229" i="20"/>
  <c r="Y228" i="20"/>
  <c r="W228" i="20"/>
  <c r="Q228" i="20"/>
  <c r="Q227" i="20"/>
  <c r="Q226" i="20"/>
  <c r="R226" i="20" s="1"/>
  <c r="Q221" i="20"/>
  <c r="Q219" i="20"/>
  <c r="Q217" i="20"/>
  <c r="V216" i="20"/>
  <c r="R216" i="20"/>
  <c r="Q216" i="20"/>
  <c r="Q230" i="20" s="1"/>
  <c r="AA230" i="20" s="1"/>
  <c r="Q215" i="20"/>
  <c r="Q213" i="20"/>
  <c r="V210" i="20"/>
  <c r="AA209" i="20"/>
  <c r="Y209" i="20"/>
  <c r="X209" i="20"/>
  <c r="W209" i="20"/>
  <c r="Q209" i="20"/>
  <c r="P205" i="20"/>
  <c r="X198" i="20"/>
  <c r="Y198" i="20" s="1"/>
  <c r="W198" i="20"/>
  <c r="X197" i="20"/>
  <c r="Y197" i="20" s="1"/>
  <c r="W197" i="20"/>
  <c r="Y196" i="20"/>
  <c r="Y195" i="20"/>
  <c r="W195" i="20"/>
  <c r="V195" i="20"/>
  <c r="V196" i="20" s="1"/>
  <c r="W196" i="20" s="1"/>
  <c r="Y194" i="20"/>
  <c r="W194" i="20"/>
  <c r="Q186" i="20"/>
  <c r="Q184" i="20"/>
  <c r="V183" i="20"/>
  <c r="AA182" i="20"/>
  <c r="X182" i="20"/>
  <c r="Y182" i="20" s="1"/>
  <c r="W182" i="20"/>
  <c r="V182" i="20"/>
  <c r="Q182" i="20"/>
  <c r="Q196" i="20" s="1"/>
  <c r="V177" i="20"/>
  <c r="X176" i="20"/>
  <c r="Y176" i="20" s="1"/>
  <c r="W176" i="20"/>
  <c r="V176" i="20"/>
  <c r="X175" i="20"/>
  <c r="Y175" i="20" s="1"/>
  <c r="W175" i="20"/>
  <c r="Q175" i="20"/>
  <c r="P171" i="20"/>
  <c r="X164" i="20"/>
  <c r="Y164" i="20" s="1"/>
  <c r="W164" i="20"/>
  <c r="Y163" i="20"/>
  <c r="X163" i="20"/>
  <c r="W163" i="20"/>
  <c r="Q163" i="20"/>
  <c r="Y162" i="20"/>
  <c r="Q162" i="20"/>
  <c r="Y161" i="20"/>
  <c r="V161" i="20"/>
  <c r="V162" i="20" s="1"/>
  <c r="W162" i="20" s="1"/>
  <c r="Q161" i="20"/>
  <c r="Y160" i="20"/>
  <c r="W160" i="20"/>
  <c r="Q160" i="20"/>
  <c r="Q152" i="20"/>
  <c r="V148" i="20"/>
  <c r="V149" i="20" s="1"/>
  <c r="Q148" i="20"/>
  <c r="Q154" i="20" s="1"/>
  <c r="Q146" i="20"/>
  <c r="S144" i="20"/>
  <c r="T144" i="20" s="1"/>
  <c r="R144" i="20"/>
  <c r="Q144" i="20"/>
  <c r="V143" i="20"/>
  <c r="X142" i="20"/>
  <c r="Y142" i="20" s="1"/>
  <c r="W142" i="20"/>
  <c r="V142" i="20"/>
  <c r="X141" i="20"/>
  <c r="Y141" i="20" s="1"/>
  <c r="W141" i="20"/>
  <c r="Q141" i="20"/>
  <c r="P137" i="20"/>
  <c r="AA130" i="20"/>
  <c r="Y130" i="20"/>
  <c r="X130" i="20"/>
  <c r="W130" i="20"/>
  <c r="Q130" i="20"/>
  <c r="S130" i="20" s="1"/>
  <c r="T130" i="20" s="1"/>
  <c r="AA129" i="20"/>
  <c r="AC129" i="20" s="1"/>
  <c r="AD129" i="20" s="1"/>
  <c r="X129" i="20"/>
  <c r="Y129" i="20" s="1"/>
  <c r="W129" i="20"/>
  <c r="R129" i="20"/>
  <c r="Q129" i="20"/>
  <c r="S129" i="20" s="1"/>
  <c r="T129" i="20" s="1"/>
  <c r="AA128" i="20"/>
  <c r="Y128" i="20"/>
  <c r="W128" i="20"/>
  <c r="V128" i="20"/>
  <c r="Y127" i="20"/>
  <c r="W127" i="20"/>
  <c r="V127" i="20"/>
  <c r="Q127" i="20"/>
  <c r="Y126" i="20"/>
  <c r="W126" i="20"/>
  <c r="Q126" i="20"/>
  <c r="Q125" i="20"/>
  <c r="Q118" i="20"/>
  <c r="Q117" i="20"/>
  <c r="Q114" i="20"/>
  <c r="Q128" i="20" s="1"/>
  <c r="R128" i="20" s="1"/>
  <c r="Q113" i="20"/>
  <c r="S112" i="20"/>
  <c r="T112" i="20" s="1"/>
  <c r="Q112" i="20"/>
  <c r="R112" i="20" s="1"/>
  <c r="Q111" i="20"/>
  <c r="Q110" i="20"/>
  <c r="Q109" i="20"/>
  <c r="AA108" i="20"/>
  <c r="AC108" i="20" s="1"/>
  <c r="AD108" i="20" s="1"/>
  <c r="V108" i="20"/>
  <c r="S108" i="20"/>
  <c r="T108" i="20" s="1"/>
  <c r="R108" i="20"/>
  <c r="Q108" i="20"/>
  <c r="AA107" i="20"/>
  <c r="X107" i="20"/>
  <c r="Y107" i="20" s="1"/>
  <c r="W107" i="20"/>
  <c r="T107" i="20"/>
  <c r="S107" i="20"/>
  <c r="Q107" i="20"/>
  <c r="R107" i="20" s="1"/>
  <c r="P103" i="20"/>
  <c r="X96" i="20"/>
  <c r="Y96" i="20" s="1"/>
  <c r="W96" i="20"/>
  <c r="R96" i="20"/>
  <c r="Q96" i="20"/>
  <c r="S96" i="20" s="1"/>
  <c r="T96" i="20" s="1"/>
  <c r="X95" i="20"/>
  <c r="Y95" i="20" s="1"/>
  <c r="W95" i="20"/>
  <c r="Q95" i="20"/>
  <c r="S95" i="20" s="1"/>
  <c r="T95" i="20" s="1"/>
  <c r="Y94" i="20"/>
  <c r="V94" i="20"/>
  <c r="S94" i="20"/>
  <c r="T94" i="20" s="1"/>
  <c r="Q94" i="20"/>
  <c r="R94" i="20" s="1"/>
  <c r="AA93" i="20"/>
  <c r="Y93" i="20"/>
  <c r="W93" i="20"/>
  <c r="V93" i="20"/>
  <c r="S93" i="20"/>
  <c r="T93" i="20" s="1"/>
  <c r="Q93" i="20"/>
  <c r="R93" i="20" s="1"/>
  <c r="Y92" i="20"/>
  <c r="W92" i="20"/>
  <c r="R92" i="20"/>
  <c r="Q92" i="20"/>
  <c r="Q91" i="20"/>
  <c r="S91" i="20" s="1"/>
  <c r="T91" i="20" s="1"/>
  <c r="Q90" i="20"/>
  <c r="S90" i="20" s="1"/>
  <c r="T90" i="20" s="1"/>
  <c r="Q89" i="20"/>
  <c r="S89" i="20" s="1"/>
  <c r="T89" i="20" s="1"/>
  <c r="R88" i="20"/>
  <c r="Q88" i="20"/>
  <c r="S88" i="20" s="1"/>
  <c r="T88" i="20" s="1"/>
  <c r="T87" i="20"/>
  <c r="Q87" i="20"/>
  <c r="S87" i="20" s="1"/>
  <c r="Q86" i="20"/>
  <c r="S86" i="20" s="1"/>
  <c r="T86" i="20" s="1"/>
  <c r="Q85" i="20"/>
  <c r="S85" i="20" s="1"/>
  <c r="T85" i="20" s="1"/>
  <c r="R84" i="20"/>
  <c r="Q84" i="20"/>
  <c r="S84" i="20" s="1"/>
  <c r="T84" i="20" s="1"/>
  <c r="Q83" i="20"/>
  <c r="R82" i="20"/>
  <c r="Q82" i="20"/>
  <c r="S82" i="20" s="1"/>
  <c r="T82" i="20" s="1"/>
  <c r="Q81" i="20"/>
  <c r="R80" i="20"/>
  <c r="Q80" i="20"/>
  <c r="S80" i="20" s="1"/>
  <c r="T80" i="20" s="1"/>
  <c r="Q79" i="20"/>
  <c r="S78" i="20"/>
  <c r="T78" i="20" s="1"/>
  <c r="Q78" i="20"/>
  <c r="R78" i="20" s="1"/>
  <c r="Q77" i="20"/>
  <c r="R76" i="20"/>
  <c r="Q76" i="20"/>
  <c r="S76" i="20" s="1"/>
  <c r="T76" i="20" s="1"/>
  <c r="Q75" i="20"/>
  <c r="AA74" i="20"/>
  <c r="AC74" i="20" s="1"/>
  <c r="AD74" i="20" s="1"/>
  <c r="V74" i="20"/>
  <c r="T74" i="20"/>
  <c r="S74" i="20"/>
  <c r="R74" i="20"/>
  <c r="Q74" i="20"/>
  <c r="AB73" i="20"/>
  <c r="AA73" i="20"/>
  <c r="AC73" i="20" s="1"/>
  <c r="AD73" i="20" s="1"/>
  <c r="X73" i="20"/>
  <c r="Y73" i="20" s="1"/>
  <c r="W73" i="20"/>
  <c r="Q73" i="20"/>
  <c r="L19" i="20"/>
  <c r="P69" i="20"/>
  <c r="L15" i="20"/>
  <c r="L6" i="20"/>
  <c r="E53" i="20"/>
  <c r="D53" i="20"/>
  <c r="C53" i="20"/>
  <c r="E52" i="20"/>
  <c r="D52" i="20"/>
  <c r="C52" i="20"/>
  <c r="E51" i="20"/>
  <c r="R17" i="20" s="1"/>
  <c r="R34" i="20" s="1"/>
  <c r="D51" i="20"/>
  <c r="C51" i="20"/>
  <c r="E50" i="20"/>
  <c r="D50" i="20"/>
  <c r="C50" i="20"/>
  <c r="E49" i="20"/>
  <c r="D49" i="20"/>
  <c r="C49" i="20"/>
  <c r="E48" i="20"/>
  <c r="D48" i="20"/>
  <c r="C48" i="20"/>
  <c r="E47" i="20"/>
  <c r="E46" i="20"/>
  <c r="D46" i="20"/>
  <c r="C46" i="20"/>
  <c r="E45" i="20"/>
  <c r="Q11" i="20" s="1"/>
  <c r="Q28" i="20" s="1"/>
  <c r="D45" i="20"/>
  <c r="C45" i="20"/>
  <c r="E44" i="20"/>
  <c r="D44" i="20"/>
  <c r="C44" i="20"/>
  <c r="E43" i="20"/>
  <c r="D43" i="20"/>
  <c r="C43" i="20"/>
  <c r="E42" i="20"/>
  <c r="D42" i="20"/>
  <c r="C42" i="20"/>
  <c r="E41" i="20"/>
  <c r="D41" i="20"/>
  <c r="C41" i="20"/>
  <c r="E40" i="20"/>
  <c r="D40" i="20"/>
  <c r="C40" i="20"/>
  <c r="L36" i="20"/>
  <c r="L35" i="20"/>
  <c r="L34" i="20"/>
  <c r="L33" i="20"/>
  <c r="L32" i="20"/>
  <c r="L31" i="20"/>
  <c r="A31" i="20"/>
  <c r="L30" i="20"/>
  <c r="A30" i="20"/>
  <c r="O29" i="20"/>
  <c r="L29" i="20"/>
  <c r="A29" i="20"/>
  <c r="L28" i="20"/>
  <c r="A28" i="20"/>
  <c r="Q27" i="20"/>
  <c r="L27" i="20"/>
  <c r="Q26" i="20"/>
  <c r="L26" i="20"/>
  <c r="Q25" i="20"/>
  <c r="L25" i="20"/>
  <c r="Q24" i="20"/>
  <c r="L24" i="20"/>
  <c r="Q23" i="20"/>
  <c r="L23" i="20"/>
  <c r="S19" i="20"/>
  <c r="S36" i="20" s="1"/>
  <c r="R19" i="20"/>
  <c r="R36" i="20" s="1"/>
  <c r="Q19" i="20"/>
  <c r="Q36" i="20" s="1"/>
  <c r="P19" i="20"/>
  <c r="P36" i="20" s="1"/>
  <c r="O19" i="20"/>
  <c r="O36" i="20" s="1"/>
  <c r="N19" i="20"/>
  <c r="N36" i="20" s="1"/>
  <c r="C73" i="20" s="1"/>
  <c r="M19" i="20"/>
  <c r="M36" i="20" s="1"/>
  <c r="B73" i="20" s="1"/>
  <c r="S18" i="20"/>
  <c r="S35" i="20" s="1"/>
  <c r="R18" i="20"/>
  <c r="R35" i="20" s="1"/>
  <c r="Q18" i="20"/>
  <c r="Q35" i="20" s="1"/>
  <c r="P18" i="20"/>
  <c r="P35" i="20" s="1"/>
  <c r="O18" i="20"/>
  <c r="O35" i="20" s="1"/>
  <c r="N18" i="20"/>
  <c r="N35" i="20" s="1"/>
  <c r="C72" i="20" s="1"/>
  <c r="M18" i="20"/>
  <c r="M35" i="20" s="1"/>
  <c r="B72" i="20" s="1"/>
  <c r="L18" i="20"/>
  <c r="F18" i="20"/>
  <c r="E18" i="20"/>
  <c r="AB17" i="20"/>
  <c r="L17" i="20"/>
  <c r="F17" i="20"/>
  <c r="E17" i="20"/>
  <c r="S16" i="20"/>
  <c r="S33" i="20" s="1"/>
  <c r="R16" i="20"/>
  <c r="R33" i="20" s="1"/>
  <c r="Q16" i="20"/>
  <c r="Q33" i="20" s="1"/>
  <c r="P16" i="20"/>
  <c r="P33" i="20" s="1"/>
  <c r="O16" i="20"/>
  <c r="O33" i="20" s="1"/>
  <c r="N16" i="20"/>
  <c r="N33" i="20" s="1"/>
  <c r="C70" i="20" s="1"/>
  <c r="M16" i="20"/>
  <c r="M33" i="20" s="1"/>
  <c r="B70" i="20" s="1"/>
  <c r="L16" i="20"/>
  <c r="AB15" i="20"/>
  <c r="S15" i="20"/>
  <c r="S32" i="20" s="1"/>
  <c r="R15" i="20"/>
  <c r="R32" i="20" s="1"/>
  <c r="Q15" i="20"/>
  <c r="Q32" i="20" s="1"/>
  <c r="P15" i="20"/>
  <c r="P32" i="20" s="1"/>
  <c r="O15" i="20"/>
  <c r="O32" i="20" s="1"/>
  <c r="N15" i="20"/>
  <c r="N32" i="20" s="1"/>
  <c r="C69" i="20" s="1"/>
  <c r="M15" i="20"/>
  <c r="M32" i="20" s="1"/>
  <c r="B69" i="20" s="1"/>
  <c r="AB14" i="20"/>
  <c r="S14" i="20"/>
  <c r="S31" i="20" s="1"/>
  <c r="R14" i="20"/>
  <c r="R31" i="20" s="1"/>
  <c r="Q14" i="20"/>
  <c r="Q31" i="20" s="1"/>
  <c r="P14" i="20"/>
  <c r="P31" i="20" s="1"/>
  <c r="O14" i="20"/>
  <c r="O31" i="20" s="1"/>
  <c r="N14" i="20"/>
  <c r="N31" i="20" s="1"/>
  <c r="C68" i="20" s="1"/>
  <c r="M14" i="20"/>
  <c r="M31" i="20" s="1"/>
  <c r="B68" i="20" s="1"/>
  <c r="L14" i="20"/>
  <c r="AB13" i="20"/>
  <c r="S13" i="20"/>
  <c r="S30" i="20" s="1"/>
  <c r="R13" i="20"/>
  <c r="R30" i="20" s="1"/>
  <c r="Q13" i="20"/>
  <c r="Q30" i="20" s="1"/>
  <c r="P13" i="20"/>
  <c r="P30" i="20" s="1"/>
  <c r="O13" i="20"/>
  <c r="O30" i="20" s="1"/>
  <c r="N13" i="20"/>
  <c r="N30" i="20" s="1"/>
  <c r="C67" i="20" s="1"/>
  <c r="M13" i="20"/>
  <c r="M30" i="20" s="1"/>
  <c r="B67" i="20" s="1"/>
  <c r="L13" i="20"/>
  <c r="AB12" i="20"/>
  <c r="S12" i="20"/>
  <c r="S29" i="20" s="1"/>
  <c r="R12" i="20"/>
  <c r="R29" i="20" s="1"/>
  <c r="Q12" i="20"/>
  <c r="Q29" i="20" s="1"/>
  <c r="P12" i="20"/>
  <c r="P29" i="20" s="1"/>
  <c r="O12" i="20"/>
  <c r="N12" i="20"/>
  <c r="N29" i="20" s="1"/>
  <c r="C66" i="20" s="1"/>
  <c r="M12" i="20"/>
  <c r="M29" i="20" s="1"/>
  <c r="B66" i="20" s="1"/>
  <c r="L12" i="20"/>
  <c r="AB11" i="20"/>
  <c r="S11" i="20"/>
  <c r="S28" i="20" s="1"/>
  <c r="L11" i="20"/>
  <c r="AB10" i="20"/>
  <c r="S10" i="20"/>
  <c r="S27" i="20" s="1"/>
  <c r="R10" i="20"/>
  <c r="R27" i="20" s="1"/>
  <c r="Q10" i="20"/>
  <c r="P10" i="20"/>
  <c r="P27" i="20" s="1"/>
  <c r="O10" i="20"/>
  <c r="O27" i="20" s="1"/>
  <c r="N10" i="20"/>
  <c r="N27" i="20" s="1"/>
  <c r="M10" i="20"/>
  <c r="M27" i="20" s="1"/>
  <c r="L10" i="20"/>
  <c r="AB9" i="20"/>
  <c r="S9" i="20"/>
  <c r="S26" i="20" s="1"/>
  <c r="R9" i="20"/>
  <c r="R26" i="20" s="1"/>
  <c r="Q9" i="20"/>
  <c r="P9" i="20"/>
  <c r="P26" i="20" s="1"/>
  <c r="O9" i="20"/>
  <c r="O26" i="20" s="1"/>
  <c r="N9" i="20"/>
  <c r="N26" i="20" s="1"/>
  <c r="M9" i="20"/>
  <c r="M26" i="20" s="1"/>
  <c r="L9" i="20"/>
  <c r="S8" i="20"/>
  <c r="S25" i="20" s="1"/>
  <c r="R8" i="20"/>
  <c r="R25" i="20" s="1"/>
  <c r="Q8" i="20"/>
  <c r="P8" i="20"/>
  <c r="P25" i="20" s="1"/>
  <c r="O8" i="20"/>
  <c r="O25" i="20" s="1"/>
  <c r="N8" i="20"/>
  <c r="N25" i="20" s="1"/>
  <c r="M8" i="20"/>
  <c r="M25" i="20" s="1"/>
  <c r="L8" i="20"/>
  <c r="S7" i="20"/>
  <c r="S24" i="20" s="1"/>
  <c r="R7" i="20"/>
  <c r="R24" i="20" s="1"/>
  <c r="Q7" i="20"/>
  <c r="P7" i="20"/>
  <c r="P24" i="20" s="1"/>
  <c r="O7" i="20"/>
  <c r="O24" i="20" s="1"/>
  <c r="N7" i="20"/>
  <c r="N24" i="20" s="1"/>
  <c r="M7" i="20"/>
  <c r="M24" i="20" s="1"/>
  <c r="L7" i="20"/>
  <c r="S6" i="20"/>
  <c r="S23" i="20" s="1"/>
  <c r="R6" i="20"/>
  <c r="R23" i="20" s="1"/>
  <c r="Q6" i="20"/>
  <c r="P6" i="20"/>
  <c r="P23" i="20" s="1"/>
  <c r="O6" i="20"/>
  <c r="O23" i="20" s="1"/>
  <c r="N6" i="20"/>
  <c r="N23" i="20" s="1"/>
  <c r="M6" i="20"/>
  <c r="M23" i="20" s="1"/>
  <c r="Y300" i="19"/>
  <c r="X300" i="19"/>
  <c r="W300" i="19"/>
  <c r="Y299" i="19"/>
  <c r="X299" i="19"/>
  <c r="W299" i="19"/>
  <c r="Y298" i="19"/>
  <c r="V298" i="19"/>
  <c r="W298" i="19" s="1"/>
  <c r="AA297" i="19"/>
  <c r="Y297" i="19"/>
  <c r="V297" i="19"/>
  <c r="W297" i="19" s="1"/>
  <c r="Q297" i="19"/>
  <c r="S297" i="19" s="1"/>
  <c r="T297" i="19" s="1"/>
  <c r="Y296" i="19"/>
  <c r="W296" i="19"/>
  <c r="V284" i="19"/>
  <c r="W284" i="19" s="1"/>
  <c r="S284" i="19"/>
  <c r="T284" i="19" s="1"/>
  <c r="R284" i="19"/>
  <c r="Q284" i="19"/>
  <c r="Q298" i="19" s="1"/>
  <c r="S279" i="19"/>
  <c r="T279" i="19" s="1"/>
  <c r="Q279" i="19"/>
  <c r="R279" i="19" s="1"/>
  <c r="AB278" i="19"/>
  <c r="X278" i="19"/>
  <c r="Y278" i="19" s="1"/>
  <c r="V278" i="19"/>
  <c r="W278" i="19" s="1"/>
  <c r="S278" i="19"/>
  <c r="T278" i="19" s="1"/>
  <c r="R278" i="19"/>
  <c r="Q278" i="19"/>
  <c r="AA278" i="19" s="1"/>
  <c r="AC278" i="19" s="1"/>
  <c r="AD278" i="19" s="1"/>
  <c r="AC277" i="19"/>
  <c r="AD277" i="19" s="1"/>
  <c r="AA277" i="19"/>
  <c r="AB277" i="19" s="1"/>
  <c r="X277" i="19"/>
  <c r="Y277" i="19" s="1"/>
  <c r="W277" i="19"/>
  <c r="S277" i="19"/>
  <c r="T277" i="19" s="1"/>
  <c r="R277" i="19"/>
  <c r="Q277" i="19"/>
  <c r="Q283" i="19" s="1"/>
  <c r="P273" i="19"/>
  <c r="X266" i="19"/>
  <c r="Y266" i="19" s="1"/>
  <c r="W266" i="19"/>
  <c r="Q266" i="19"/>
  <c r="Y265" i="19"/>
  <c r="X265" i="19"/>
  <c r="W265" i="19"/>
  <c r="Q265" i="19"/>
  <c r="Y264" i="19"/>
  <c r="V264" i="19"/>
  <c r="W264" i="19" s="1"/>
  <c r="Y263" i="19"/>
  <c r="V263" i="19"/>
  <c r="W263" i="19" s="1"/>
  <c r="Y262" i="19"/>
  <c r="W262" i="19"/>
  <c r="W251" i="19"/>
  <c r="V251" i="19"/>
  <c r="V250" i="19"/>
  <c r="X250" i="19" s="1"/>
  <c r="Y250" i="19" s="1"/>
  <c r="Q250" i="19"/>
  <c r="Q249" i="19"/>
  <c r="S249" i="19" s="1"/>
  <c r="T249" i="19" s="1"/>
  <c r="T248" i="19"/>
  <c r="Q248" i="19"/>
  <c r="S248" i="19" s="1"/>
  <c r="Q247" i="19"/>
  <c r="S247" i="19" s="1"/>
  <c r="T247" i="19" s="1"/>
  <c r="T246" i="19"/>
  <c r="R246" i="19"/>
  <c r="Q246" i="19"/>
  <c r="S246" i="19" s="1"/>
  <c r="W245" i="19"/>
  <c r="V245" i="19"/>
  <c r="Q245" i="19"/>
  <c r="S245" i="19" s="1"/>
  <c r="T245" i="19" s="1"/>
  <c r="AA244" i="19"/>
  <c r="V244" i="19"/>
  <c r="X244" i="19" s="1"/>
  <c r="Y244" i="19" s="1"/>
  <c r="T244" i="19"/>
  <c r="R244" i="19"/>
  <c r="Q244" i="19"/>
  <c r="S244" i="19" s="1"/>
  <c r="AA243" i="19"/>
  <c r="Y243" i="19"/>
  <c r="X243" i="19"/>
  <c r="W243" i="19"/>
  <c r="T243" i="19"/>
  <c r="S243" i="19"/>
  <c r="R243" i="19"/>
  <c r="Q243" i="19"/>
  <c r="P239" i="19"/>
  <c r="X232" i="19"/>
  <c r="Y232" i="19" s="1"/>
  <c r="W232" i="19"/>
  <c r="Y231" i="19"/>
  <c r="X231" i="19"/>
  <c r="W231" i="19"/>
  <c r="Y230" i="19"/>
  <c r="Q230" i="19"/>
  <c r="Y229" i="19"/>
  <c r="V229" i="19"/>
  <c r="Y228" i="19"/>
  <c r="W228" i="19"/>
  <c r="T226" i="19"/>
  <c r="S226" i="19"/>
  <c r="Q226" i="19"/>
  <c r="R226" i="19" s="1"/>
  <c r="S224" i="19"/>
  <c r="T224" i="19" s="1"/>
  <c r="Q224" i="19"/>
  <c r="R224" i="19" s="1"/>
  <c r="Q222" i="19"/>
  <c r="Q221" i="19"/>
  <c r="Q219" i="19"/>
  <c r="Q217" i="19"/>
  <c r="V216" i="19"/>
  <c r="S216" i="19"/>
  <c r="T216" i="19" s="1"/>
  <c r="R216" i="19"/>
  <c r="Q216" i="19"/>
  <c r="Q215" i="19"/>
  <c r="Q213" i="19"/>
  <c r="S211" i="19"/>
  <c r="T211" i="19" s="1"/>
  <c r="R211" i="19"/>
  <c r="Q211" i="19"/>
  <c r="V210" i="19"/>
  <c r="AC209" i="19"/>
  <c r="AD209" i="19" s="1"/>
  <c r="AB209" i="19"/>
  <c r="AA209" i="19"/>
  <c r="X209" i="19"/>
  <c r="Y209" i="19" s="1"/>
  <c r="W209" i="19"/>
  <c r="S209" i="19"/>
  <c r="T209" i="19" s="1"/>
  <c r="R209" i="19"/>
  <c r="Q209" i="19"/>
  <c r="P205" i="19"/>
  <c r="X198" i="19"/>
  <c r="Y198" i="19" s="1"/>
  <c r="W198" i="19"/>
  <c r="AA197" i="19"/>
  <c r="Y197" i="19"/>
  <c r="X197" i="19"/>
  <c r="W197" i="19"/>
  <c r="Q197" i="19"/>
  <c r="S197" i="19" s="1"/>
  <c r="T197" i="19" s="1"/>
  <c r="Y196" i="19"/>
  <c r="Y195" i="19"/>
  <c r="V195" i="19"/>
  <c r="Y194" i="19"/>
  <c r="W194" i="19"/>
  <c r="Q194" i="19"/>
  <c r="Q190" i="19"/>
  <c r="Q189" i="19"/>
  <c r="Q184" i="19"/>
  <c r="V182" i="19"/>
  <c r="W182" i="19" s="1"/>
  <c r="Q182" i="19"/>
  <c r="Q181" i="19"/>
  <c r="T180" i="19"/>
  <c r="R180" i="19"/>
  <c r="Q180" i="19"/>
  <c r="S180" i="19" s="1"/>
  <c r="Q179" i="19"/>
  <c r="R179" i="19" s="1"/>
  <c r="R178" i="19"/>
  <c r="Q178" i="19"/>
  <c r="S178" i="19" s="1"/>
  <c r="T178" i="19" s="1"/>
  <c r="T177" i="19"/>
  <c r="S177" i="19"/>
  <c r="Q177" i="19"/>
  <c r="R177" i="19" s="1"/>
  <c r="V176" i="19"/>
  <c r="W176" i="19" s="1"/>
  <c r="Q176" i="19"/>
  <c r="AA175" i="19"/>
  <c r="Y175" i="19"/>
  <c r="X175" i="19"/>
  <c r="W175" i="19"/>
  <c r="S175" i="19"/>
  <c r="T175" i="19" s="1"/>
  <c r="R175" i="19"/>
  <c r="Q175" i="19"/>
  <c r="Q198" i="19" s="1"/>
  <c r="P171" i="19"/>
  <c r="Y164" i="19"/>
  <c r="X164" i="19"/>
  <c r="W164" i="19"/>
  <c r="Y163" i="19"/>
  <c r="X163" i="19"/>
  <c r="W163" i="19"/>
  <c r="R163" i="19"/>
  <c r="Y162" i="19"/>
  <c r="W162" i="19"/>
  <c r="V162" i="19"/>
  <c r="Y161" i="19"/>
  <c r="W161" i="19"/>
  <c r="V161" i="19"/>
  <c r="Q161" i="19"/>
  <c r="Y160" i="19"/>
  <c r="W160" i="19"/>
  <c r="V148" i="19"/>
  <c r="X148" i="19" s="1"/>
  <c r="Y148" i="19" s="1"/>
  <c r="S148" i="19"/>
  <c r="T148" i="19" s="1"/>
  <c r="Q148" i="19"/>
  <c r="Q162" i="19" s="1"/>
  <c r="Y142" i="19"/>
  <c r="W142" i="19"/>
  <c r="V142" i="19"/>
  <c r="X142" i="19" s="1"/>
  <c r="X141" i="19"/>
  <c r="Y141" i="19" s="1"/>
  <c r="W141" i="19"/>
  <c r="S141" i="19"/>
  <c r="T141" i="19" s="1"/>
  <c r="Q141" i="19"/>
  <c r="Q163" i="19" s="1"/>
  <c r="P137" i="19"/>
  <c r="Y130" i="19"/>
  <c r="X130" i="19"/>
  <c r="W130" i="19"/>
  <c r="Y129" i="19"/>
  <c r="X129" i="19"/>
  <c r="W129" i="19"/>
  <c r="Y128" i="19"/>
  <c r="V128" i="19"/>
  <c r="W128" i="19" s="1"/>
  <c r="AA127" i="19"/>
  <c r="Y127" i="19"/>
  <c r="W127" i="19"/>
  <c r="V127" i="19"/>
  <c r="S127" i="19"/>
  <c r="T127" i="19" s="1"/>
  <c r="Q127" i="19"/>
  <c r="R127" i="19" s="1"/>
  <c r="Y126" i="19"/>
  <c r="W126" i="19"/>
  <c r="Q125" i="19"/>
  <c r="Q123" i="19"/>
  <c r="T121" i="19"/>
  <c r="S121" i="19"/>
  <c r="Q121" i="19"/>
  <c r="R121" i="19" s="1"/>
  <c r="S119" i="19"/>
  <c r="T119" i="19" s="1"/>
  <c r="Q119" i="19"/>
  <c r="R119" i="19" s="1"/>
  <c r="S117" i="19"/>
  <c r="T117" i="19" s="1"/>
  <c r="Q117" i="19"/>
  <c r="R117" i="19" s="1"/>
  <c r="Q115" i="19"/>
  <c r="R115" i="19" s="1"/>
  <c r="S114" i="19"/>
  <c r="T114" i="19" s="1"/>
  <c r="R114" i="19"/>
  <c r="Q114" i="19"/>
  <c r="Q126" i="19" s="1"/>
  <c r="Q113" i="19"/>
  <c r="Q111" i="19"/>
  <c r="R111" i="19" s="1"/>
  <c r="S109" i="19"/>
  <c r="T109" i="19" s="1"/>
  <c r="Q109" i="19"/>
  <c r="R109" i="19" s="1"/>
  <c r="V108" i="19"/>
  <c r="AA107" i="19"/>
  <c r="X107" i="19"/>
  <c r="Y107" i="19" s="1"/>
  <c r="W107" i="19"/>
  <c r="S107" i="19"/>
  <c r="T107" i="19" s="1"/>
  <c r="R107" i="19"/>
  <c r="Q107" i="19"/>
  <c r="Q129" i="19" s="1"/>
  <c r="P103" i="19"/>
  <c r="AB96" i="19"/>
  <c r="X96" i="19"/>
  <c r="Y96" i="19" s="1"/>
  <c r="W96" i="19"/>
  <c r="S96" i="19"/>
  <c r="T96" i="19" s="1"/>
  <c r="Q96" i="19"/>
  <c r="AA96" i="19" s="1"/>
  <c r="AC96" i="19" s="1"/>
  <c r="AD96" i="19" s="1"/>
  <c r="X95" i="19"/>
  <c r="Y95" i="19" s="1"/>
  <c r="W95" i="19"/>
  <c r="Q95" i="19"/>
  <c r="Y94" i="19"/>
  <c r="T94" i="19"/>
  <c r="Q94" i="19"/>
  <c r="S94" i="19" s="1"/>
  <c r="Y93" i="19"/>
  <c r="V93" i="19"/>
  <c r="AA93" i="19" s="1"/>
  <c r="S93" i="19"/>
  <c r="T93" i="19" s="1"/>
  <c r="R93" i="19"/>
  <c r="Q93" i="19"/>
  <c r="AA92" i="19"/>
  <c r="AC92" i="19" s="1"/>
  <c r="AD92" i="19" s="1"/>
  <c r="Y92" i="19"/>
  <c r="W92" i="19"/>
  <c r="Q92" i="19"/>
  <c r="S92" i="19" s="1"/>
  <c r="T92" i="19" s="1"/>
  <c r="S91" i="19"/>
  <c r="T91" i="19" s="1"/>
  <c r="Q91" i="19"/>
  <c r="R91" i="19" s="1"/>
  <c r="T90" i="19"/>
  <c r="Q90" i="19"/>
  <c r="S90" i="19" s="1"/>
  <c r="S89" i="19"/>
  <c r="T89" i="19" s="1"/>
  <c r="Q89" i="19"/>
  <c r="R89" i="19" s="1"/>
  <c r="T88" i="19"/>
  <c r="Q88" i="19"/>
  <c r="S88" i="19" s="1"/>
  <c r="S87" i="19"/>
  <c r="T87" i="19" s="1"/>
  <c r="Q87" i="19"/>
  <c r="R87" i="19" s="1"/>
  <c r="Q86" i="19"/>
  <c r="S86" i="19" s="1"/>
  <c r="T86" i="19" s="1"/>
  <c r="S85" i="19"/>
  <c r="T85" i="19" s="1"/>
  <c r="Q85" i="19"/>
  <c r="R85" i="19" s="1"/>
  <c r="Q84" i="19"/>
  <c r="S84" i="19" s="1"/>
  <c r="T84" i="19" s="1"/>
  <c r="S83" i="19"/>
  <c r="T83" i="19" s="1"/>
  <c r="Q83" i="19"/>
  <c r="R83" i="19" s="1"/>
  <c r="Q82" i="19"/>
  <c r="S82" i="19" s="1"/>
  <c r="T82" i="19" s="1"/>
  <c r="S81" i="19"/>
  <c r="T81" i="19" s="1"/>
  <c r="Q81" i="19"/>
  <c r="R81" i="19" s="1"/>
  <c r="T80" i="19"/>
  <c r="Q80" i="19"/>
  <c r="S80" i="19" s="1"/>
  <c r="S79" i="19"/>
  <c r="T79" i="19" s="1"/>
  <c r="Q79" i="19"/>
  <c r="R79" i="19" s="1"/>
  <c r="T78" i="19"/>
  <c r="Q78" i="19"/>
  <c r="S78" i="19" s="1"/>
  <c r="S77" i="19"/>
  <c r="T77" i="19" s="1"/>
  <c r="Q77" i="19"/>
  <c r="R77" i="19" s="1"/>
  <c r="Q76" i="19"/>
  <c r="S76" i="19" s="1"/>
  <c r="T76" i="19" s="1"/>
  <c r="S75" i="19"/>
  <c r="T75" i="19" s="1"/>
  <c r="Q75" i="19"/>
  <c r="R75" i="19" s="1"/>
  <c r="X74" i="19"/>
  <c r="Y74" i="19" s="1"/>
  <c r="V74" i="19"/>
  <c r="V75" i="19" s="1"/>
  <c r="Q74" i="19"/>
  <c r="S74" i="19" s="1"/>
  <c r="T74" i="19" s="1"/>
  <c r="AA73" i="19"/>
  <c r="X73" i="19"/>
  <c r="Y73" i="19" s="1"/>
  <c r="W73" i="19"/>
  <c r="S73" i="19"/>
  <c r="T73" i="19" s="1"/>
  <c r="Q73" i="19"/>
  <c r="R73" i="19" s="1"/>
  <c r="P69" i="19"/>
  <c r="E53" i="19"/>
  <c r="D53" i="19"/>
  <c r="C53" i="19"/>
  <c r="E52" i="19"/>
  <c r="D52" i="19"/>
  <c r="C52" i="19"/>
  <c r="E51" i="19"/>
  <c r="N17" i="19" s="1"/>
  <c r="N34" i="19" s="1"/>
  <c r="C71" i="19" s="1"/>
  <c r="D51" i="19"/>
  <c r="C51" i="19"/>
  <c r="E50" i="19"/>
  <c r="D50" i="19"/>
  <c r="C50" i="19"/>
  <c r="E49" i="19"/>
  <c r="D49" i="19"/>
  <c r="C49" i="19"/>
  <c r="E48" i="19"/>
  <c r="D48" i="19"/>
  <c r="C48" i="19"/>
  <c r="E47" i="19"/>
  <c r="P13" i="19" s="1"/>
  <c r="P30" i="19" s="1"/>
  <c r="E46" i="19"/>
  <c r="D46" i="19"/>
  <c r="C46" i="19"/>
  <c r="E45" i="19"/>
  <c r="D45" i="19"/>
  <c r="C45" i="19"/>
  <c r="E44" i="19"/>
  <c r="D44" i="19"/>
  <c r="C44" i="19"/>
  <c r="E43" i="19"/>
  <c r="D43" i="19"/>
  <c r="C43" i="19"/>
  <c r="E42" i="19"/>
  <c r="D42" i="19"/>
  <c r="C42" i="19"/>
  <c r="E41" i="19"/>
  <c r="R7" i="19" s="1"/>
  <c r="R24" i="19" s="1"/>
  <c r="D41" i="19"/>
  <c r="C41" i="19"/>
  <c r="E40" i="19"/>
  <c r="D40" i="19"/>
  <c r="C40" i="19"/>
  <c r="L36" i="19"/>
  <c r="L35" i="19"/>
  <c r="L34" i="19"/>
  <c r="L33" i="19"/>
  <c r="L32" i="19"/>
  <c r="L31" i="19"/>
  <c r="A31" i="19"/>
  <c r="L30" i="19"/>
  <c r="A30" i="19"/>
  <c r="L29" i="19"/>
  <c r="A29" i="19"/>
  <c r="P28" i="19"/>
  <c r="L28" i="19"/>
  <c r="A28" i="19"/>
  <c r="L27" i="19"/>
  <c r="L26" i="19"/>
  <c r="P25" i="19"/>
  <c r="L25" i="19"/>
  <c r="L24" i="19"/>
  <c r="P23" i="19"/>
  <c r="L23" i="19"/>
  <c r="S19" i="19"/>
  <c r="S36" i="19" s="1"/>
  <c r="R19" i="19"/>
  <c r="R36" i="19" s="1"/>
  <c r="Q19" i="19"/>
  <c r="Q36" i="19" s="1"/>
  <c r="P19" i="19"/>
  <c r="P36" i="19" s="1"/>
  <c r="O19" i="19"/>
  <c r="O36" i="19" s="1"/>
  <c r="N19" i="19"/>
  <c r="N36" i="19" s="1"/>
  <c r="C73" i="19" s="1"/>
  <c r="M19" i="19"/>
  <c r="M36" i="19" s="1"/>
  <c r="B73" i="19" s="1"/>
  <c r="L19" i="19"/>
  <c r="S18" i="19"/>
  <c r="S35" i="19" s="1"/>
  <c r="R18" i="19"/>
  <c r="R35" i="19" s="1"/>
  <c r="Q18" i="19"/>
  <c r="Q35" i="19" s="1"/>
  <c r="P18" i="19"/>
  <c r="P35" i="19" s="1"/>
  <c r="O18" i="19"/>
  <c r="O35" i="19" s="1"/>
  <c r="N18" i="19"/>
  <c r="N35" i="19" s="1"/>
  <c r="C72" i="19" s="1"/>
  <c r="M18" i="19"/>
  <c r="M35" i="19" s="1"/>
  <c r="B72" i="19" s="1"/>
  <c r="L18" i="19"/>
  <c r="F18" i="19"/>
  <c r="E18" i="19"/>
  <c r="AB17" i="19"/>
  <c r="S17" i="19"/>
  <c r="S34" i="19" s="1"/>
  <c r="Q17" i="19"/>
  <c r="Q34" i="19" s="1"/>
  <c r="P17" i="19"/>
  <c r="P34" i="19" s="1"/>
  <c r="O17" i="19"/>
  <c r="O34" i="19" s="1"/>
  <c r="M17" i="19"/>
  <c r="M34" i="19" s="1"/>
  <c r="B71" i="19" s="1"/>
  <c r="L17" i="19"/>
  <c r="F17" i="19"/>
  <c r="E17" i="19"/>
  <c r="S16" i="19"/>
  <c r="S33" i="19" s="1"/>
  <c r="R16" i="19"/>
  <c r="R33" i="19" s="1"/>
  <c r="Q16" i="19"/>
  <c r="Q33" i="19" s="1"/>
  <c r="P16" i="19"/>
  <c r="P33" i="19" s="1"/>
  <c r="O16" i="19"/>
  <c r="O33" i="19" s="1"/>
  <c r="N16" i="19"/>
  <c r="N33" i="19" s="1"/>
  <c r="C70" i="19" s="1"/>
  <c r="M16" i="19"/>
  <c r="M33" i="19" s="1"/>
  <c r="B70" i="19" s="1"/>
  <c r="L16" i="19"/>
  <c r="AB15" i="19"/>
  <c r="S15" i="19"/>
  <c r="S32" i="19" s="1"/>
  <c r="R15" i="19"/>
  <c r="R32" i="19" s="1"/>
  <c r="Q15" i="19"/>
  <c r="Q32" i="19" s="1"/>
  <c r="P15" i="19"/>
  <c r="P32" i="19" s="1"/>
  <c r="O15" i="19"/>
  <c r="O32" i="19" s="1"/>
  <c r="N15" i="19"/>
  <c r="N32" i="19" s="1"/>
  <c r="C69" i="19" s="1"/>
  <c r="M15" i="19"/>
  <c r="M32" i="19" s="1"/>
  <c r="B69" i="19" s="1"/>
  <c r="L15" i="19"/>
  <c r="AB14" i="19"/>
  <c r="S14" i="19"/>
  <c r="S31" i="19" s="1"/>
  <c r="R14" i="19"/>
  <c r="R31" i="19" s="1"/>
  <c r="Q14" i="19"/>
  <c r="Q31" i="19" s="1"/>
  <c r="P14" i="19"/>
  <c r="P31" i="19" s="1"/>
  <c r="O14" i="19"/>
  <c r="O31" i="19" s="1"/>
  <c r="N14" i="19"/>
  <c r="N31" i="19" s="1"/>
  <c r="C68" i="19" s="1"/>
  <c r="M14" i="19"/>
  <c r="M31" i="19" s="1"/>
  <c r="B68" i="19" s="1"/>
  <c r="L14" i="19"/>
  <c r="AB13" i="19"/>
  <c r="R13" i="19"/>
  <c r="R30" i="19" s="1"/>
  <c r="M13" i="19"/>
  <c r="M30" i="19" s="1"/>
  <c r="B67" i="19" s="1"/>
  <c r="L13" i="19"/>
  <c r="AB12" i="19"/>
  <c r="S12" i="19"/>
  <c r="S29" i="19" s="1"/>
  <c r="R12" i="19"/>
  <c r="R29" i="19" s="1"/>
  <c r="Q12" i="19"/>
  <c r="Q29" i="19" s="1"/>
  <c r="P12" i="19"/>
  <c r="P29" i="19" s="1"/>
  <c r="O12" i="19"/>
  <c r="O29" i="19" s="1"/>
  <c r="N12" i="19"/>
  <c r="N29" i="19" s="1"/>
  <c r="C66" i="19" s="1"/>
  <c r="M12" i="19"/>
  <c r="M29" i="19" s="1"/>
  <c r="B66" i="19" s="1"/>
  <c r="L12" i="19"/>
  <c r="AB11" i="19"/>
  <c r="S11" i="19"/>
  <c r="S28" i="19" s="1"/>
  <c r="R11" i="19"/>
  <c r="R28" i="19" s="1"/>
  <c r="Q11" i="19"/>
  <c r="Q28" i="19" s="1"/>
  <c r="P11" i="19"/>
  <c r="O11" i="19"/>
  <c r="O28" i="19" s="1"/>
  <c r="N11" i="19"/>
  <c r="N28" i="19" s="1"/>
  <c r="C65" i="19" s="1"/>
  <c r="M11" i="19"/>
  <c r="M28" i="19" s="1"/>
  <c r="B65" i="19" s="1"/>
  <c r="L11" i="19"/>
  <c r="AB10" i="19"/>
  <c r="S10" i="19"/>
  <c r="S27" i="19" s="1"/>
  <c r="R10" i="19"/>
  <c r="R27" i="19" s="1"/>
  <c r="Q10" i="19"/>
  <c r="Q27" i="19" s="1"/>
  <c r="P10" i="19"/>
  <c r="P27" i="19" s="1"/>
  <c r="O10" i="19"/>
  <c r="O27" i="19" s="1"/>
  <c r="N10" i="19"/>
  <c r="N27" i="19" s="1"/>
  <c r="M10" i="19"/>
  <c r="M27" i="19" s="1"/>
  <c r="L10" i="19"/>
  <c r="AB9" i="19"/>
  <c r="S9" i="19"/>
  <c r="S26" i="19" s="1"/>
  <c r="R9" i="19"/>
  <c r="R26" i="19" s="1"/>
  <c r="Q9" i="19"/>
  <c r="Q26" i="19" s="1"/>
  <c r="P9" i="19"/>
  <c r="P26" i="19" s="1"/>
  <c r="O9" i="19"/>
  <c r="O26" i="19" s="1"/>
  <c r="N9" i="19"/>
  <c r="N26" i="19" s="1"/>
  <c r="M9" i="19"/>
  <c r="M26" i="19" s="1"/>
  <c r="L9" i="19"/>
  <c r="S8" i="19"/>
  <c r="S25" i="19" s="1"/>
  <c r="R8" i="19"/>
  <c r="R25" i="19" s="1"/>
  <c r="Q8" i="19"/>
  <c r="Q25" i="19" s="1"/>
  <c r="P8" i="19"/>
  <c r="O8" i="19"/>
  <c r="O25" i="19" s="1"/>
  <c r="N8" i="19"/>
  <c r="N25" i="19" s="1"/>
  <c r="M8" i="19"/>
  <c r="M25" i="19" s="1"/>
  <c r="L8" i="19"/>
  <c r="Q7" i="19"/>
  <c r="Q24" i="19" s="1"/>
  <c r="L7" i="19"/>
  <c r="S6" i="19"/>
  <c r="S23" i="19" s="1"/>
  <c r="R6" i="19"/>
  <c r="R23" i="19" s="1"/>
  <c r="Q6" i="19"/>
  <c r="Q23" i="19" s="1"/>
  <c r="P6" i="19"/>
  <c r="O6" i="19"/>
  <c r="O23" i="19" s="1"/>
  <c r="N6" i="19"/>
  <c r="N23" i="19" s="1"/>
  <c r="M6" i="19"/>
  <c r="M23" i="19" s="1"/>
  <c r="L6" i="19"/>
  <c r="X300" i="18"/>
  <c r="Y300" i="18" s="1"/>
  <c r="W300" i="18"/>
  <c r="AB299" i="18"/>
  <c r="AA299" i="18"/>
  <c r="AC299" i="18" s="1"/>
  <c r="AD299" i="18" s="1"/>
  <c r="Y299" i="18"/>
  <c r="X299" i="18"/>
  <c r="W299" i="18"/>
  <c r="Q299" i="18"/>
  <c r="Y298" i="18"/>
  <c r="Y297" i="18"/>
  <c r="V297" i="18"/>
  <c r="V298" i="18" s="1"/>
  <c r="W298" i="18" s="1"/>
  <c r="Y296" i="18"/>
  <c r="W296" i="18"/>
  <c r="Q294" i="18"/>
  <c r="Q292" i="18"/>
  <c r="Q290" i="18"/>
  <c r="Q288" i="18"/>
  <c r="Q286" i="18"/>
  <c r="V284" i="18"/>
  <c r="W284" i="18" s="1"/>
  <c r="Q284" i="18"/>
  <c r="Q296" i="18" s="1"/>
  <c r="S283" i="18"/>
  <c r="T283" i="18" s="1"/>
  <c r="Q282" i="18"/>
  <c r="Q280" i="18"/>
  <c r="V279" i="18"/>
  <c r="T279" i="18"/>
  <c r="S279" i="18"/>
  <c r="Q279" i="18"/>
  <c r="R279" i="18" s="1"/>
  <c r="X278" i="18"/>
  <c r="Y278" i="18" s="1"/>
  <c r="V278" i="18"/>
  <c r="W278" i="18" s="1"/>
  <c r="Q278" i="18"/>
  <c r="AD277" i="18"/>
  <c r="AC277" i="18"/>
  <c r="AA277" i="18"/>
  <c r="AB277" i="18" s="1"/>
  <c r="Y277" i="18"/>
  <c r="X277" i="18"/>
  <c r="W277" i="18"/>
  <c r="S277" i="18"/>
  <c r="T277" i="18" s="1"/>
  <c r="R277" i="18"/>
  <c r="Q277" i="18"/>
  <c r="Q283" i="18" s="1"/>
  <c r="P273" i="18"/>
  <c r="Y266" i="18"/>
  <c r="X266" i="18"/>
  <c r="W266" i="18"/>
  <c r="Y265" i="18"/>
  <c r="X265" i="18"/>
  <c r="W265" i="18"/>
  <c r="S265" i="18"/>
  <c r="T265" i="18" s="1"/>
  <c r="Q265" i="18"/>
  <c r="AA265" i="18" s="1"/>
  <c r="AC265" i="18" s="1"/>
  <c r="AD265" i="18" s="1"/>
  <c r="Y264" i="18"/>
  <c r="V264" i="18"/>
  <c r="W264" i="18" s="1"/>
  <c r="Y263" i="18"/>
  <c r="V263" i="18"/>
  <c r="W263" i="18" s="1"/>
  <c r="Y262" i="18"/>
  <c r="W262" i="18"/>
  <c r="Q256" i="18"/>
  <c r="R254" i="18"/>
  <c r="Q254" i="18"/>
  <c r="Q252" i="18"/>
  <c r="X250" i="18"/>
  <c r="Y250" i="18" s="1"/>
  <c r="V250" i="18"/>
  <c r="W250" i="18" s="1"/>
  <c r="S250" i="18"/>
  <c r="T250" i="18" s="1"/>
  <c r="Q250" i="18"/>
  <c r="Q263" i="18" s="1"/>
  <c r="R248" i="18"/>
  <c r="Q248" i="18"/>
  <c r="S248" i="18" s="1"/>
  <c r="T248" i="18" s="1"/>
  <c r="S246" i="18"/>
  <c r="T246" i="18" s="1"/>
  <c r="Q246" i="18"/>
  <c r="V245" i="18"/>
  <c r="X244" i="18"/>
  <c r="Y244" i="18" s="1"/>
  <c r="V244" i="18"/>
  <c r="W244" i="18" s="1"/>
  <c r="Q244" i="18"/>
  <c r="AC243" i="18"/>
  <c r="AD243" i="18" s="1"/>
  <c r="AA243" i="18"/>
  <c r="AB243" i="18" s="1"/>
  <c r="X243" i="18"/>
  <c r="Y243" i="18" s="1"/>
  <c r="W243" i="18"/>
  <c r="R243" i="18"/>
  <c r="Q243" i="18"/>
  <c r="S243" i="18" s="1"/>
  <c r="T243" i="18" s="1"/>
  <c r="P239" i="18"/>
  <c r="X232" i="18"/>
  <c r="Y232" i="18" s="1"/>
  <c r="W232" i="18"/>
  <c r="Y231" i="18"/>
  <c r="X231" i="18"/>
  <c r="W231" i="18"/>
  <c r="Y230" i="18"/>
  <c r="Y229" i="18"/>
  <c r="V229" i="18"/>
  <c r="S229" i="18"/>
  <c r="T229" i="18" s="1"/>
  <c r="Q229" i="18"/>
  <c r="AA229" i="18" s="1"/>
  <c r="AC229" i="18" s="1"/>
  <c r="AD229" i="18" s="1"/>
  <c r="Y228" i="18"/>
  <c r="W228" i="18"/>
  <c r="S227" i="18"/>
  <c r="T227" i="18" s="1"/>
  <c r="Q227" i="18"/>
  <c r="R227" i="18" s="1"/>
  <c r="S226" i="18"/>
  <c r="T226" i="18" s="1"/>
  <c r="Q226" i="18"/>
  <c r="R226" i="18" s="1"/>
  <c r="R223" i="18"/>
  <c r="Q223" i="18"/>
  <c r="S223" i="18" s="1"/>
  <c r="T223" i="18" s="1"/>
  <c r="Q221" i="18"/>
  <c r="Q219" i="18"/>
  <c r="Q217" i="18"/>
  <c r="V216" i="18"/>
  <c r="S216" i="18"/>
  <c r="T216" i="18" s="1"/>
  <c r="R216" i="18"/>
  <c r="Q216" i="18"/>
  <c r="Q230" i="18" s="1"/>
  <c r="Q215" i="18"/>
  <c r="R214" i="18"/>
  <c r="Q213" i="18"/>
  <c r="Q211" i="18"/>
  <c r="V210" i="18"/>
  <c r="AA209" i="18"/>
  <c r="X209" i="18"/>
  <c r="Y209" i="18" s="1"/>
  <c r="W209" i="18"/>
  <c r="S209" i="18"/>
  <c r="T209" i="18" s="1"/>
  <c r="Q209" i="18"/>
  <c r="Q214" i="18" s="1"/>
  <c r="P205" i="18"/>
  <c r="Y198" i="18"/>
  <c r="X198" i="18"/>
  <c r="W198" i="18"/>
  <c r="Y197" i="18"/>
  <c r="X197" i="18"/>
  <c r="W197" i="18"/>
  <c r="Y196" i="18"/>
  <c r="Q196" i="18"/>
  <c r="S196" i="18" s="1"/>
  <c r="T196" i="18" s="1"/>
  <c r="Y195" i="18"/>
  <c r="V195" i="18"/>
  <c r="Y194" i="18"/>
  <c r="W194" i="18"/>
  <c r="S193" i="18"/>
  <c r="T193" i="18" s="1"/>
  <c r="Q193" i="18"/>
  <c r="R191" i="18"/>
  <c r="Q191" i="18"/>
  <c r="S191" i="18" s="1"/>
  <c r="T191" i="18" s="1"/>
  <c r="Q189" i="18"/>
  <c r="S189" i="18" s="1"/>
  <c r="T189" i="18" s="1"/>
  <c r="S187" i="18"/>
  <c r="T187" i="18" s="1"/>
  <c r="R187" i="18"/>
  <c r="Q187" i="18"/>
  <c r="W185" i="18"/>
  <c r="T185" i="18"/>
  <c r="S185" i="18"/>
  <c r="R185" i="18"/>
  <c r="Q185" i="18"/>
  <c r="V184" i="18"/>
  <c r="V185" i="18" s="1"/>
  <c r="X185" i="18" s="1"/>
  <c r="Y185" i="18" s="1"/>
  <c r="W183" i="18"/>
  <c r="R183" i="18"/>
  <c r="Q183" i="18"/>
  <c r="S183" i="18" s="1"/>
  <c r="T183" i="18" s="1"/>
  <c r="X182" i="18"/>
  <c r="Y182" i="18" s="1"/>
  <c r="W182" i="18"/>
  <c r="V182" i="18"/>
  <c r="V183" i="18" s="1"/>
  <c r="X183" i="18" s="1"/>
  <c r="Y183" i="18" s="1"/>
  <c r="R182" i="18"/>
  <c r="Q182" i="18"/>
  <c r="Q195" i="18" s="1"/>
  <c r="S195" i="18" s="1"/>
  <c r="T195" i="18" s="1"/>
  <c r="Q181" i="18"/>
  <c r="S179" i="18"/>
  <c r="T179" i="18" s="1"/>
  <c r="Q179" i="18"/>
  <c r="R179" i="18" s="1"/>
  <c r="W177" i="18"/>
  <c r="T177" i="18"/>
  <c r="Q177" i="18"/>
  <c r="S177" i="18" s="1"/>
  <c r="V176" i="18"/>
  <c r="V177" i="18" s="1"/>
  <c r="X177" i="18" s="1"/>
  <c r="Y177" i="18" s="1"/>
  <c r="AD175" i="18"/>
  <c r="AA175" i="18"/>
  <c r="AC175" i="18" s="1"/>
  <c r="Y175" i="18"/>
  <c r="X175" i="18"/>
  <c r="W175" i="18"/>
  <c r="S175" i="18"/>
  <c r="T175" i="18" s="1"/>
  <c r="Q175" i="18"/>
  <c r="P171" i="18"/>
  <c r="Y164" i="18"/>
  <c r="X164" i="18"/>
  <c r="W164" i="18"/>
  <c r="S164" i="18"/>
  <c r="T164" i="18" s="1"/>
  <c r="Q164" i="18"/>
  <c r="X163" i="18"/>
  <c r="Y163" i="18" s="1"/>
  <c r="W163" i="18"/>
  <c r="Y162" i="18"/>
  <c r="V162" i="18"/>
  <c r="W162" i="18" s="1"/>
  <c r="Q162" i="18"/>
  <c r="Y161" i="18"/>
  <c r="V161" i="18"/>
  <c r="W161" i="18" s="1"/>
  <c r="R161" i="18"/>
  <c r="Y160" i="18"/>
  <c r="W160" i="18"/>
  <c r="S155" i="18"/>
  <c r="T155" i="18" s="1"/>
  <c r="R155" i="18"/>
  <c r="Q155" i="18"/>
  <c r="S153" i="18"/>
  <c r="T153" i="18" s="1"/>
  <c r="R153" i="18"/>
  <c r="Q153" i="18"/>
  <c r="S151" i="18"/>
  <c r="T151" i="18" s="1"/>
  <c r="R151" i="18"/>
  <c r="Q151" i="18"/>
  <c r="S149" i="18"/>
  <c r="T149" i="18" s="1"/>
  <c r="R149" i="18"/>
  <c r="Q149" i="18"/>
  <c r="V148" i="18"/>
  <c r="V149" i="18" s="1"/>
  <c r="R148" i="18"/>
  <c r="Q148" i="18"/>
  <c r="Q161" i="18" s="1"/>
  <c r="S161" i="18" s="1"/>
  <c r="T161" i="18" s="1"/>
  <c r="Q145" i="18"/>
  <c r="S145" i="18" s="1"/>
  <c r="T145" i="18" s="1"/>
  <c r="S143" i="18"/>
  <c r="T143" i="18" s="1"/>
  <c r="R143" i="18"/>
  <c r="Q143" i="18"/>
  <c r="AA143" i="18" s="1"/>
  <c r="V142" i="18"/>
  <c r="V143" i="18" s="1"/>
  <c r="X143" i="18" s="1"/>
  <c r="Y143" i="18" s="1"/>
  <c r="AA141" i="18"/>
  <c r="AC141" i="18" s="1"/>
  <c r="AD141" i="18" s="1"/>
  <c r="Y141" i="18"/>
  <c r="X141" i="18"/>
  <c r="W141" i="18"/>
  <c r="S141" i="18"/>
  <c r="T141" i="18" s="1"/>
  <c r="R141" i="18"/>
  <c r="Q141" i="18"/>
  <c r="P137" i="18"/>
  <c r="Y130" i="18"/>
  <c r="X130" i="18"/>
  <c r="W130" i="18"/>
  <c r="X129" i="18"/>
  <c r="Y129" i="18" s="1"/>
  <c r="W129" i="18"/>
  <c r="Y128" i="18"/>
  <c r="Q128" i="18"/>
  <c r="Y127" i="18"/>
  <c r="V127" i="18"/>
  <c r="V128" i="18" s="1"/>
  <c r="W128" i="18" s="1"/>
  <c r="Q127" i="18"/>
  <c r="Y126" i="18"/>
  <c r="W126" i="18"/>
  <c r="Q124" i="18"/>
  <c r="S124" i="18" s="1"/>
  <c r="T124" i="18" s="1"/>
  <c r="S114" i="18"/>
  <c r="T114" i="18" s="1"/>
  <c r="R114" i="18"/>
  <c r="Q114" i="18"/>
  <c r="Q122" i="18" s="1"/>
  <c r="X109" i="18"/>
  <c r="Y109" i="18" s="1"/>
  <c r="W109" i="18"/>
  <c r="V109" i="18"/>
  <c r="V110" i="18" s="1"/>
  <c r="X108" i="18"/>
  <c r="Y108" i="18" s="1"/>
  <c r="W108" i="18"/>
  <c r="V108" i="18"/>
  <c r="X107" i="18"/>
  <c r="Y107" i="18" s="1"/>
  <c r="W107" i="18"/>
  <c r="Q107" i="18"/>
  <c r="Q130" i="18" s="1"/>
  <c r="P103" i="18"/>
  <c r="X96" i="18"/>
  <c r="Y96" i="18" s="1"/>
  <c r="W96" i="18"/>
  <c r="S96" i="18"/>
  <c r="T96" i="18" s="1"/>
  <c r="R96" i="18"/>
  <c r="Q96" i="18"/>
  <c r="AA96" i="18" s="1"/>
  <c r="AB96" i="18" s="1"/>
  <c r="AA95" i="18"/>
  <c r="AC95" i="18" s="1"/>
  <c r="AD95" i="18" s="1"/>
  <c r="X95" i="18"/>
  <c r="Y95" i="18" s="1"/>
  <c r="W95" i="18"/>
  <c r="T95" i="18"/>
  <c r="S95" i="18"/>
  <c r="Q95" i="18"/>
  <c r="R95" i="18" s="1"/>
  <c r="Y94" i="18"/>
  <c r="Q94" i="18"/>
  <c r="S94" i="18" s="1"/>
  <c r="T94" i="18" s="1"/>
  <c r="Y93" i="18"/>
  <c r="W93" i="18"/>
  <c r="V93" i="18"/>
  <c r="V94" i="18" s="1"/>
  <c r="W94" i="18" s="1"/>
  <c r="S93" i="18"/>
  <c r="T93" i="18" s="1"/>
  <c r="R93" i="18"/>
  <c r="Q93" i="18"/>
  <c r="AA93" i="18" s="1"/>
  <c r="Y92" i="18"/>
  <c r="W92" i="18"/>
  <c r="T92" i="18"/>
  <c r="S92" i="18"/>
  <c r="Q92" i="18"/>
  <c r="R92" i="18" s="1"/>
  <c r="Q91" i="18"/>
  <c r="T90" i="18"/>
  <c r="S90" i="18"/>
  <c r="Q90" i="18"/>
  <c r="R90" i="18" s="1"/>
  <c r="Q89" i="18"/>
  <c r="T88" i="18"/>
  <c r="Q88" i="18"/>
  <c r="S88" i="18" s="1"/>
  <c r="Q87" i="18"/>
  <c r="T86" i="18"/>
  <c r="Q86" i="18"/>
  <c r="S86" i="18" s="1"/>
  <c r="R85" i="18"/>
  <c r="Q85" i="18"/>
  <c r="S85" i="18" s="1"/>
  <c r="T85" i="18" s="1"/>
  <c r="Q84" i="18"/>
  <c r="S84" i="18" s="1"/>
  <c r="T84" i="18" s="1"/>
  <c r="Q83" i="18"/>
  <c r="S83" i="18" s="1"/>
  <c r="T83" i="18" s="1"/>
  <c r="Q82" i="18"/>
  <c r="Q81" i="18"/>
  <c r="S81" i="18" s="1"/>
  <c r="T81" i="18" s="1"/>
  <c r="Q80" i="18"/>
  <c r="R80" i="18" s="1"/>
  <c r="T79" i="18"/>
  <c r="R79" i="18"/>
  <c r="Q79" i="18"/>
  <c r="S79" i="18" s="1"/>
  <c r="Q78" i="18"/>
  <c r="R78" i="18" s="1"/>
  <c r="T77" i="18"/>
  <c r="R77" i="18"/>
  <c r="Q77" i="18"/>
  <c r="S77" i="18" s="1"/>
  <c r="T76" i="18"/>
  <c r="S76" i="18"/>
  <c r="Q76" i="18"/>
  <c r="R76" i="18" s="1"/>
  <c r="Q75" i="18"/>
  <c r="S75" i="18" s="1"/>
  <c r="T75" i="18" s="1"/>
  <c r="V74" i="18"/>
  <c r="V75" i="18" s="1"/>
  <c r="S74" i="18"/>
  <c r="T74" i="18" s="1"/>
  <c r="R74" i="18"/>
  <c r="Q74" i="18"/>
  <c r="AA74" i="18" s="1"/>
  <c r="X73" i="18"/>
  <c r="Y73" i="18" s="1"/>
  <c r="W73" i="18"/>
  <c r="Q73" i="18"/>
  <c r="S73" i="18" s="1"/>
  <c r="T73" i="18" s="1"/>
  <c r="L16" i="18"/>
  <c r="P69" i="18"/>
  <c r="L15" i="18"/>
  <c r="L11" i="18"/>
  <c r="L8" i="18"/>
  <c r="L7" i="18"/>
  <c r="E53" i="18"/>
  <c r="D53" i="18"/>
  <c r="C53" i="18"/>
  <c r="E52" i="18"/>
  <c r="R18" i="18" s="1"/>
  <c r="R35" i="18" s="1"/>
  <c r="D52" i="18"/>
  <c r="C52" i="18"/>
  <c r="E51" i="18"/>
  <c r="D51" i="18"/>
  <c r="C51" i="18"/>
  <c r="E50" i="18"/>
  <c r="O16" i="18" s="1"/>
  <c r="O33" i="18" s="1"/>
  <c r="D50" i="18"/>
  <c r="C50" i="18"/>
  <c r="E49" i="18"/>
  <c r="P15" i="18" s="1"/>
  <c r="P32" i="18" s="1"/>
  <c r="D49" i="18"/>
  <c r="C49" i="18"/>
  <c r="E48" i="18"/>
  <c r="D48" i="18"/>
  <c r="C48" i="18"/>
  <c r="E47" i="18"/>
  <c r="R13" i="18" s="1"/>
  <c r="R30" i="18" s="1"/>
  <c r="E46" i="18"/>
  <c r="S12" i="18" s="1"/>
  <c r="S29" i="18" s="1"/>
  <c r="D46" i="18"/>
  <c r="C46" i="18"/>
  <c r="E45" i="18"/>
  <c r="D45" i="18"/>
  <c r="C45" i="18"/>
  <c r="E44" i="18"/>
  <c r="D44" i="18"/>
  <c r="C44" i="18"/>
  <c r="E43" i="18"/>
  <c r="N9" i="18" s="1"/>
  <c r="N26" i="18" s="1"/>
  <c r="D43" i="18"/>
  <c r="C43" i="18"/>
  <c r="E42" i="18"/>
  <c r="D42" i="18"/>
  <c r="C42" i="18"/>
  <c r="E41" i="18"/>
  <c r="N7" i="18" s="1"/>
  <c r="N24" i="18" s="1"/>
  <c r="D41" i="18"/>
  <c r="C41" i="18"/>
  <c r="E40" i="18"/>
  <c r="D40" i="18"/>
  <c r="C40" i="18"/>
  <c r="R36" i="18"/>
  <c r="Q36" i="18"/>
  <c r="P36" i="18"/>
  <c r="O36" i="18"/>
  <c r="L36" i="18"/>
  <c r="L35" i="18"/>
  <c r="R34" i="18"/>
  <c r="P34" i="18"/>
  <c r="O34" i="18"/>
  <c r="L34" i="18"/>
  <c r="L33" i="18"/>
  <c r="L32" i="18"/>
  <c r="Q31" i="18"/>
  <c r="P31" i="18"/>
  <c r="O31" i="18"/>
  <c r="L31" i="18"/>
  <c r="A31" i="18"/>
  <c r="L30" i="18"/>
  <c r="A30" i="18"/>
  <c r="L29" i="18"/>
  <c r="A29" i="18"/>
  <c r="S28" i="18"/>
  <c r="R28" i="18"/>
  <c r="L28" i="18"/>
  <c r="A28" i="18"/>
  <c r="L27" i="18"/>
  <c r="L26" i="18"/>
  <c r="S25" i="18"/>
  <c r="L25" i="18"/>
  <c r="L24" i="18"/>
  <c r="S23" i="18"/>
  <c r="L23" i="18"/>
  <c r="S19" i="18"/>
  <c r="S36" i="18" s="1"/>
  <c r="R19" i="18"/>
  <c r="Q19" i="18"/>
  <c r="P19" i="18"/>
  <c r="O19" i="18"/>
  <c r="N19" i="18"/>
  <c r="N36" i="18" s="1"/>
  <c r="C73" i="18" s="1"/>
  <c r="M19" i="18"/>
  <c r="M36" i="18" s="1"/>
  <c r="B73" i="18" s="1"/>
  <c r="L19" i="18"/>
  <c r="S18" i="18"/>
  <c r="S35" i="18" s="1"/>
  <c r="L18" i="18"/>
  <c r="F18" i="18"/>
  <c r="E18" i="18"/>
  <c r="AB17" i="18"/>
  <c r="S17" i="18"/>
  <c r="S34" i="18" s="1"/>
  <c r="R17" i="18"/>
  <c r="Q17" i="18"/>
  <c r="Q34" i="18" s="1"/>
  <c r="P17" i="18"/>
  <c r="O17" i="18"/>
  <c r="N17" i="18"/>
  <c r="N34" i="18" s="1"/>
  <c r="C71" i="18" s="1"/>
  <c r="M17" i="18"/>
  <c r="M34" i="18" s="1"/>
  <c r="B71" i="18" s="1"/>
  <c r="L17" i="18"/>
  <c r="F17" i="18"/>
  <c r="E17" i="18"/>
  <c r="S16" i="18"/>
  <c r="S33" i="18" s="1"/>
  <c r="R16" i="18"/>
  <c r="R33" i="18" s="1"/>
  <c r="Q16" i="18"/>
  <c r="Q33" i="18" s="1"/>
  <c r="P16" i="18"/>
  <c r="P33" i="18" s="1"/>
  <c r="AB15" i="18"/>
  <c r="Q15" i="18"/>
  <c r="Q32" i="18" s="1"/>
  <c r="AB14" i="18"/>
  <c r="S14" i="18"/>
  <c r="S31" i="18" s="1"/>
  <c r="R14" i="18"/>
  <c r="R31" i="18" s="1"/>
  <c r="Q14" i="18"/>
  <c r="P14" i="18"/>
  <c r="O14" i="18"/>
  <c r="N14" i="18"/>
  <c r="N31" i="18" s="1"/>
  <c r="C68" i="18" s="1"/>
  <c r="M14" i="18"/>
  <c r="M31" i="18" s="1"/>
  <c r="B68" i="18" s="1"/>
  <c r="L14" i="18"/>
  <c r="AB13" i="18"/>
  <c r="S13" i="18"/>
  <c r="S30" i="18" s="1"/>
  <c r="N13" i="18"/>
  <c r="N30" i="18" s="1"/>
  <c r="C67" i="18" s="1"/>
  <c r="M13" i="18"/>
  <c r="M30" i="18" s="1"/>
  <c r="B67" i="18" s="1"/>
  <c r="L13" i="18"/>
  <c r="AB12" i="18"/>
  <c r="M12" i="18"/>
  <c r="M29" i="18" s="1"/>
  <c r="B66" i="18" s="1"/>
  <c r="L12" i="18"/>
  <c r="AB11" i="18"/>
  <c r="S11" i="18"/>
  <c r="R11" i="18"/>
  <c r="Q11" i="18"/>
  <c r="Q28" i="18" s="1"/>
  <c r="P11" i="18"/>
  <c r="P28" i="18" s="1"/>
  <c r="O11" i="18"/>
  <c r="O28" i="18" s="1"/>
  <c r="N11" i="18"/>
  <c r="N28" i="18" s="1"/>
  <c r="C65" i="18" s="1"/>
  <c r="M11" i="18"/>
  <c r="M28" i="18" s="1"/>
  <c r="B65" i="18" s="1"/>
  <c r="AB10" i="18"/>
  <c r="Q10" i="18"/>
  <c r="Q27" i="18" s="1"/>
  <c r="P10" i="18"/>
  <c r="P27" i="18" s="1"/>
  <c r="O10" i="18"/>
  <c r="O27" i="18" s="1"/>
  <c r="N10" i="18"/>
  <c r="N27" i="18" s="1"/>
  <c r="L10" i="18"/>
  <c r="AB9" i="18"/>
  <c r="O9" i="18"/>
  <c r="O26" i="18" s="1"/>
  <c r="L9" i="18"/>
  <c r="S8" i="18"/>
  <c r="R8" i="18"/>
  <c r="R25" i="18" s="1"/>
  <c r="Q8" i="18"/>
  <c r="Q25" i="18" s="1"/>
  <c r="P8" i="18"/>
  <c r="P25" i="18" s="1"/>
  <c r="O8" i="18"/>
  <c r="O25" i="18" s="1"/>
  <c r="N8" i="18"/>
  <c r="N25" i="18" s="1"/>
  <c r="M8" i="18"/>
  <c r="M25" i="18" s="1"/>
  <c r="R7" i="18"/>
  <c r="R24" i="18" s="1"/>
  <c r="Q7" i="18"/>
  <c r="Q24" i="18" s="1"/>
  <c r="P7" i="18"/>
  <c r="P24" i="18" s="1"/>
  <c r="O7" i="18"/>
  <c r="O24" i="18" s="1"/>
  <c r="S6" i="18"/>
  <c r="R6" i="18"/>
  <c r="R23" i="18" s="1"/>
  <c r="Q6" i="18"/>
  <c r="Q23" i="18" s="1"/>
  <c r="P6" i="18"/>
  <c r="P23" i="18" s="1"/>
  <c r="O6" i="18"/>
  <c r="O23" i="18" s="1"/>
  <c r="N6" i="18"/>
  <c r="N23" i="18" s="1"/>
  <c r="M6" i="18"/>
  <c r="M23" i="18" s="1"/>
  <c r="L6" i="18"/>
  <c r="X300" i="17"/>
  <c r="Y300" i="17" s="1"/>
  <c r="W300" i="17"/>
  <c r="Y299" i="17"/>
  <c r="X299" i="17"/>
  <c r="W299" i="17"/>
  <c r="Y298" i="17"/>
  <c r="Y297" i="17"/>
  <c r="W297" i="17"/>
  <c r="V297" i="17"/>
  <c r="V298" i="17" s="1"/>
  <c r="W298" i="17" s="1"/>
  <c r="Y296" i="17"/>
  <c r="W296" i="17"/>
  <c r="V284" i="17"/>
  <c r="W284" i="17" s="1"/>
  <c r="S284" i="17"/>
  <c r="T284" i="17" s="1"/>
  <c r="Q284" i="17"/>
  <c r="Q298" i="17" s="1"/>
  <c r="T279" i="17"/>
  <c r="S279" i="17"/>
  <c r="Q279" i="17"/>
  <c r="R279" i="17" s="1"/>
  <c r="Y278" i="17"/>
  <c r="X278" i="17"/>
  <c r="V278" i="17"/>
  <c r="W278" i="17" s="1"/>
  <c r="S278" i="17"/>
  <c r="T278" i="17" s="1"/>
  <c r="Q278" i="17"/>
  <c r="R278" i="17" s="1"/>
  <c r="AD277" i="17"/>
  <c r="AC277" i="17"/>
  <c r="AA277" i="17"/>
  <c r="AB277" i="17" s="1"/>
  <c r="X277" i="17"/>
  <c r="Y277" i="17" s="1"/>
  <c r="W277" i="17"/>
  <c r="S277" i="17"/>
  <c r="T277" i="17" s="1"/>
  <c r="R277" i="17"/>
  <c r="Q277" i="17"/>
  <c r="Q283" i="17" s="1"/>
  <c r="P273" i="17"/>
  <c r="Y266" i="17"/>
  <c r="X266" i="17"/>
  <c r="W266" i="17"/>
  <c r="Y265" i="17"/>
  <c r="X265" i="17"/>
  <c r="W265" i="17"/>
  <c r="R265" i="17"/>
  <c r="Q265" i="17"/>
  <c r="AA265" i="17" s="1"/>
  <c r="Y264" i="17"/>
  <c r="V264" i="17"/>
  <c r="W264" i="17" s="1"/>
  <c r="Y263" i="17"/>
  <c r="V263" i="17"/>
  <c r="W263" i="17" s="1"/>
  <c r="Y262" i="17"/>
  <c r="W262" i="17"/>
  <c r="Q252" i="17"/>
  <c r="S252" i="17" s="1"/>
  <c r="T252" i="17" s="1"/>
  <c r="V250" i="17"/>
  <c r="X250" i="17" s="1"/>
  <c r="Y250" i="17" s="1"/>
  <c r="R250" i="17"/>
  <c r="Q250" i="17"/>
  <c r="Q249" i="17"/>
  <c r="S249" i="17" s="1"/>
  <c r="T249" i="17" s="1"/>
  <c r="Q248" i="17"/>
  <c r="S248" i="17" s="1"/>
  <c r="T248" i="17" s="1"/>
  <c r="Q247" i="17"/>
  <c r="S247" i="17" s="1"/>
  <c r="T247" i="17" s="1"/>
  <c r="Q246" i="17"/>
  <c r="W245" i="17"/>
  <c r="V245" i="17"/>
  <c r="Q245" i="17"/>
  <c r="S245" i="17" s="1"/>
  <c r="T245" i="17" s="1"/>
  <c r="V244" i="17"/>
  <c r="X244" i="17" s="1"/>
  <c r="Y244" i="17" s="1"/>
  <c r="Q244" i="17"/>
  <c r="AA243" i="17"/>
  <c r="AC243" i="17" s="1"/>
  <c r="AD243" i="17" s="1"/>
  <c r="X243" i="17"/>
  <c r="Y243" i="17" s="1"/>
  <c r="W243" i="17"/>
  <c r="T243" i="17"/>
  <c r="S243" i="17"/>
  <c r="R243" i="17"/>
  <c r="Q243" i="17"/>
  <c r="Q266" i="17" s="1"/>
  <c r="P239" i="17"/>
  <c r="Y232" i="17"/>
  <c r="X232" i="17"/>
  <c r="W232" i="17"/>
  <c r="Q232" i="17"/>
  <c r="Y231" i="17"/>
  <c r="X231" i="17"/>
  <c r="W231" i="17"/>
  <c r="S231" i="17"/>
  <c r="T231" i="17" s="1"/>
  <c r="Y230" i="17"/>
  <c r="Y229" i="17"/>
  <c r="V229" i="17"/>
  <c r="Y228" i="17"/>
  <c r="W228" i="17"/>
  <c r="Q220" i="17"/>
  <c r="S218" i="17"/>
  <c r="T218" i="17" s="1"/>
  <c r="R218" i="17"/>
  <c r="Q218" i="17"/>
  <c r="V217" i="17"/>
  <c r="V218" i="17" s="1"/>
  <c r="V216" i="17"/>
  <c r="X216" i="17" s="1"/>
  <c r="Y216" i="17" s="1"/>
  <c r="Q216" i="17"/>
  <c r="Q215" i="17"/>
  <c r="S215" i="17" s="1"/>
  <c r="T215" i="17" s="1"/>
  <c r="S214" i="17"/>
  <c r="T214" i="17" s="1"/>
  <c r="Q214" i="17"/>
  <c r="R214" i="17" s="1"/>
  <c r="V213" i="17"/>
  <c r="Q213" i="17"/>
  <c r="S213" i="17" s="1"/>
  <c r="T213" i="17" s="1"/>
  <c r="Q212" i="17"/>
  <c r="V211" i="17"/>
  <c r="V212" i="17" s="1"/>
  <c r="Q211" i="17"/>
  <c r="S211" i="17" s="1"/>
  <c r="T211" i="17" s="1"/>
  <c r="AC210" i="17"/>
  <c r="AD210" i="17" s="1"/>
  <c r="AA210" i="17"/>
  <c r="AB210" i="17" s="1"/>
  <c r="V210" i="17"/>
  <c r="X210" i="17" s="1"/>
  <c r="Y210" i="17" s="1"/>
  <c r="Q210" i="17"/>
  <c r="S210" i="17" s="1"/>
  <c r="T210" i="17" s="1"/>
  <c r="AA209" i="17"/>
  <c r="AC209" i="17" s="1"/>
  <c r="AD209" i="17" s="1"/>
  <c r="X209" i="17"/>
  <c r="Y209" i="17" s="1"/>
  <c r="W209" i="17"/>
  <c r="R209" i="17"/>
  <c r="Q209" i="17"/>
  <c r="Q231" i="17" s="1"/>
  <c r="P205" i="17"/>
  <c r="X198" i="17"/>
  <c r="Y198" i="17" s="1"/>
  <c r="W198" i="17"/>
  <c r="X197" i="17"/>
  <c r="Y197" i="17" s="1"/>
  <c r="W197" i="17"/>
  <c r="Y196" i="17"/>
  <c r="W196" i="17"/>
  <c r="Y195" i="17"/>
  <c r="V195" i="17"/>
  <c r="V196" i="17" s="1"/>
  <c r="Q195" i="17"/>
  <c r="Y194" i="17"/>
  <c r="W194" i="17"/>
  <c r="Q185" i="17"/>
  <c r="S183" i="17"/>
  <c r="T183" i="17" s="1"/>
  <c r="R183" i="17"/>
  <c r="Q183" i="17"/>
  <c r="V182" i="17"/>
  <c r="Q182" i="17"/>
  <c r="V176" i="17"/>
  <c r="X176" i="17" s="1"/>
  <c r="Y176" i="17" s="1"/>
  <c r="X175" i="17"/>
  <c r="Y175" i="17" s="1"/>
  <c r="W175" i="17"/>
  <c r="Q175" i="17"/>
  <c r="P171" i="17"/>
  <c r="X164" i="17"/>
  <c r="Y164" i="17" s="1"/>
  <c r="W164" i="17"/>
  <c r="X163" i="17"/>
  <c r="Y163" i="17" s="1"/>
  <c r="W163" i="17"/>
  <c r="Q163" i="17"/>
  <c r="Y162" i="17"/>
  <c r="Q162" i="17"/>
  <c r="Y161" i="17"/>
  <c r="V161" i="17"/>
  <c r="T161" i="17"/>
  <c r="S161" i="17"/>
  <c r="Q161" i="17"/>
  <c r="Y160" i="17"/>
  <c r="W160" i="17"/>
  <c r="Q160" i="17"/>
  <c r="Q157" i="17"/>
  <c r="Q155" i="17"/>
  <c r="Q153" i="17"/>
  <c r="S153" i="17" s="1"/>
  <c r="T153" i="17" s="1"/>
  <c r="Q151" i="17"/>
  <c r="S151" i="17" s="1"/>
  <c r="T151" i="17" s="1"/>
  <c r="Q149" i="17"/>
  <c r="S149" i="17" s="1"/>
  <c r="T149" i="17" s="1"/>
  <c r="W148" i="17"/>
  <c r="V148" i="17"/>
  <c r="T148" i="17"/>
  <c r="S148" i="17"/>
  <c r="R148" i="17"/>
  <c r="Q148" i="17"/>
  <c r="Q159" i="17" s="1"/>
  <c r="V142" i="17"/>
  <c r="X141" i="17"/>
  <c r="Y141" i="17" s="1"/>
  <c r="W141" i="17"/>
  <c r="Q141" i="17"/>
  <c r="P137" i="17"/>
  <c r="X130" i="17"/>
  <c r="Y130" i="17" s="1"/>
  <c r="W130" i="17"/>
  <c r="Q130" i="17"/>
  <c r="AA129" i="17"/>
  <c r="Y129" i="17"/>
  <c r="X129" i="17"/>
  <c r="W129" i="17"/>
  <c r="Y128" i="17"/>
  <c r="Y127" i="17"/>
  <c r="W127" i="17"/>
  <c r="V127" i="17"/>
  <c r="V128" i="17" s="1"/>
  <c r="W128" i="17" s="1"/>
  <c r="Y126" i="17"/>
  <c r="W126" i="17"/>
  <c r="Q122" i="17"/>
  <c r="R120" i="17"/>
  <c r="Q120" i="17"/>
  <c r="S120" i="17" s="1"/>
  <c r="T120" i="17" s="1"/>
  <c r="Q118" i="17"/>
  <c r="S118" i="17" s="1"/>
  <c r="T118" i="17" s="1"/>
  <c r="R116" i="17"/>
  <c r="Q116" i="17"/>
  <c r="S116" i="17" s="1"/>
  <c r="T116" i="17" s="1"/>
  <c r="R114" i="17"/>
  <c r="Q114" i="17"/>
  <c r="Q112" i="17"/>
  <c r="S112" i="17" s="1"/>
  <c r="T112" i="17" s="1"/>
  <c r="Q110" i="17"/>
  <c r="S110" i="17" s="1"/>
  <c r="T110" i="17" s="1"/>
  <c r="V109" i="17"/>
  <c r="AA108" i="17"/>
  <c r="AC108" i="17" s="1"/>
  <c r="AD108" i="17" s="1"/>
  <c r="Y108" i="17"/>
  <c r="X108" i="17"/>
  <c r="V108" i="17"/>
  <c r="W108" i="17" s="1"/>
  <c r="Q108" i="17"/>
  <c r="S108" i="17" s="1"/>
  <c r="T108" i="17" s="1"/>
  <c r="X107" i="17"/>
  <c r="Y107" i="17" s="1"/>
  <c r="W107" i="17"/>
  <c r="S107" i="17"/>
  <c r="T107" i="17" s="1"/>
  <c r="R107" i="17"/>
  <c r="Q107" i="17"/>
  <c r="Q129" i="17" s="1"/>
  <c r="P103" i="17"/>
  <c r="AA96" i="17"/>
  <c r="AC96" i="17" s="1"/>
  <c r="AD96" i="17" s="1"/>
  <c r="Y96" i="17"/>
  <c r="X96" i="17"/>
  <c r="W96" i="17"/>
  <c r="Q96" i="17"/>
  <c r="AC95" i="17"/>
  <c r="AD95" i="17" s="1"/>
  <c r="X95" i="17"/>
  <c r="Y95" i="17" s="1"/>
  <c r="W95" i="17"/>
  <c r="T95" i="17"/>
  <c r="S95" i="17"/>
  <c r="R95" i="17"/>
  <c r="Q95" i="17"/>
  <c r="AA95" i="17" s="1"/>
  <c r="AB95" i="17" s="1"/>
  <c r="Y94" i="17"/>
  <c r="V94" i="17"/>
  <c r="AA94" i="17" s="1"/>
  <c r="Q94" i="17"/>
  <c r="S94" i="17" s="1"/>
  <c r="T94" i="17" s="1"/>
  <c r="AC93" i="17"/>
  <c r="AD93" i="17" s="1"/>
  <c r="AB93" i="17"/>
  <c r="AA93" i="17"/>
  <c r="Y93" i="17"/>
  <c r="V93" i="17"/>
  <c r="W93" i="17" s="1"/>
  <c r="S93" i="17"/>
  <c r="T93" i="17" s="1"/>
  <c r="R93" i="17"/>
  <c r="Q93" i="17"/>
  <c r="Y92" i="17"/>
  <c r="W92" i="17"/>
  <c r="S92" i="17"/>
  <c r="T92" i="17" s="1"/>
  <c r="R92" i="17"/>
  <c r="Q92" i="17"/>
  <c r="AA92" i="17" s="1"/>
  <c r="Q91" i="17"/>
  <c r="T90" i="17"/>
  <c r="S90" i="17"/>
  <c r="R90" i="17"/>
  <c r="Q90" i="17"/>
  <c r="Q89" i="17"/>
  <c r="T88" i="17"/>
  <c r="S88" i="17"/>
  <c r="R88" i="17"/>
  <c r="Q88" i="17"/>
  <c r="Q87" i="17"/>
  <c r="S86" i="17"/>
  <c r="T86" i="17" s="1"/>
  <c r="R86" i="17"/>
  <c r="Q86" i="17"/>
  <c r="Q85" i="17"/>
  <c r="S84" i="17"/>
  <c r="T84" i="17" s="1"/>
  <c r="R84" i="17"/>
  <c r="Q84" i="17"/>
  <c r="Q83" i="17"/>
  <c r="S83" i="17" s="1"/>
  <c r="T83" i="17" s="1"/>
  <c r="T82" i="17"/>
  <c r="S82" i="17"/>
  <c r="R82" i="17"/>
  <c r="Q82" i="17"/>
  <c r="R81" i="17"/>
  <c r="Q81" i="17"/>
  <c r="S81" i="17" s="1"/>
  <c r="T81" i="17" s="1"/>
  <c r="R80" i="17"/>
  <c r="Q80" i="17"/>
  <c r="S80" i="17" s="1"/>
  <c r="T80" i="17" s="1"/>
  <c r="R79" i="17"/>
  <c r="Q79" i="17"/>
  <c r="S79" i="17" s="1"/>
  <c r="T79" i="17" s="1"/>
  <c r="Q78" i="17"/>
  <c r="S78" i="17" s="1"/>
  <c r="T78" i="17" s="1"/>
  <c r="Q77" i="17"/>
  <c r="S77" i="17" s="1"/>
  <c r="T77" i="17" s="1"/>
  <c r="Q76" i="17"/>
  <c r="S76" i="17" s="1"/>
  <c r="T76" i="17" s="1"/>
  <c r="V75" i="17"/>
  <c r="V76" i="17" s="1"/>
  <c r="Q75" i="17"/>
  <c r="S75" i="17" s="1"/>
  <c r="T75" i="17" s="1"/>
  <c r="V74" i="17"/>
  <c r="X74" i="17" s="1"/>
  <c r="Y74" i="17" s="1"/>
  <c r="Q74" i="17"/>
  <c r="S74" i="17" s="1"/>
  <c r="T74" i="17" s="1"/>
  <c r="X73" i="17"/>
  <c r="Y73" i="17" s="1"/>
  <c r="W73" i="17"/>
  <c r="Q73" i="17"/>
  <c r="S73" i="17" s="1"/>
  <c r="T73" i="17" s="1"/>
  <c r="P69" i="17"/>
  <c r="L14" i="17"/>
  <c r="L6" i="17"/>
  <c r="E53" i="17"/>
  <c r="D53" i="17"/>
  <c r="C53" i="17"/>
  <c r="E52" i="17"/>
  <c r="D52" i="17"/>
  <c r="C52" i="17"/>
  <c r="E51" i="17"/>
  <c r="S17" i="17" s="1"/>
  <c r="S34" i="17" s="1"/>
  <c r="D51" i="17"/>
  <c r="C51" i="17"/>
  <c r="E50" i="17"/>
  <c r="D50" i="17"/>
  <c r="C50" i="17"/>
  <c r="E49" i="17"/>
  <c r="D49" i="17"/>
  <c r="C49" i="17"/>
  <c r="E48" i="17"/>
  <c r="D48" i="17"/>
  <c r="C48" i="17"/>
  <c r="E47" i="17"/>
  <c r="E46" i="17"/>
  <c r="D46" i="17"/>
  <c r="C46" i="17"/>
  <c r="E45" i="17"/>
  <c r="R11" i="17" s="1"/>
  <c r="R28" i="17" s="1"/>
  <c r="D45" i="17"/>
  <c r="C45" i="17"/>
  <c r="E44" i="17"/>
  <c r="D44" i="17"/>
  <c r="C44" i="17"/>
  <c r="E43" i="17"/>
  <c r="D43" i="17"/>
  <c r="C43" i="17"/>
  <c r="E42" i="17"/>
  <c r="D42" i="17"/>
  <c r="C42" i="17"/>
  <c r="E41" i="17"/>
  <c r="D41" i="17"/>
  <c r="C41" i="17"/>
  <c r="E40" i="17"/>
  <c r="S6" i="17" s="1"/>
  <c r="S23" i="17" s="1"/>
  <c r="D40" i="17"/>
  <c r="C40" i="17"/>
  <c r="O36" i="17"/>
  <c r="L36" i="17"/>
  <c r="O35" i="17"/>
  <c r="L35" i="17"/>
  <c r="L34" i="17"/>
  <c r="L33" i="17"/>
  <c r="L32" i="17"/>
  <c r="O31" i="17"/>
  <c r="L31" i="17"/>
  <c r="A31" i="17"/>
  <c r="P30" i="17"/>
  <c r="O30" i="17"/>
  <c r="L30" i="17"/>
  <c r="A30" i="17"/>
  <c r="Q29" i="17"/>
  <c r="P29" i="17"/>
  <c r="O29" i="17"/>
  <c r="L29" i="17"/>
  <c r="A29" i="17"/>
  <c r="L28" i="17"/>
  <c r="A28" i="17"/>
  <c r="S27" i="17"/>
  <c r="R27" i="17"/>
  <c r="Q27" i="17"/>
  <c r="L27" i="17"/>
  <c r="S26" i="17"/>
  <c r="R26" i="17"/>
  <c r="Q26" i="17"/>
  <c r="L26" i="17"/>
  <c r="S25" i="17"/>
  <c r="R25" i="17"/>
  <c r="Q25" i="17"/>
  <c r="L25" i="17"/>
  <c r="S24" i="17"/>
  <c r="R24" i="17"/>
  <c r="Q24" i="17"/>
  <c r="L24" i="17"/>
  <c r="R23" i="17"/>
  <c r="Q23" i="17"/>
  <c r="L23" i="17"/>
  <c r="S19" i="17"/>
  <c r="S36" i="17" s="1"/>
  <c r="R19" i="17"/>
  <c r="R36" i="17" s="1"/>
  <c r="Q19" i="17"/>
  <c r="Q36" i="17" s="1"/>
  <c r="P19" i="17"/>
  <c r="P36" i="17" s="1"/>
  <c r="O19" i="17"/>
  <c r="N19" i="17"/>
  <c r="N36" i="17" s="1"/>
  <c r="C73" i="17" s="1"/>
  <c r="M19" i="17"/>
  <c r="M36" i="17" s="1"/>
  <c r="B73" i="17" s="1"/>
  <c r="L19" i="17"/>
  <c r="S18" i="17"/>
  <c r="S35" i="17" s="1"/>
  <c r="R18" i="17"/>
  <c r="R35" i="17" s="1"/>
  <c r="Q18" i="17"/>
  <c r="Q35" i="17" s="1"/>
  <c r="P18" i="17"/>
  <c r="P35" i="17" s="1"/>
  <c r="O18" i="17"/>
  <c r="N18" i="17"/>
  <c r="N35" i="17" s="1"/>
  <c r="C72" i="17" s="1"/>
  <c r="M18" i="17"/>
  <c r="M35" i="17" s="1"/>
  <c r="B72" i="17" s="1"/>
  <c r="L18" i="17"/>
  <c r="F18" i="17"/>
  <c r="E18" i="17"/>
  <c r="AB17" i="17"/>
  <c r="L17" i="17"/>
  <c r="F17" i="17"/>
  <c r="E17" i="17"/>
  <c r="S16" i="17"/>
  <c r="S33" i="17" s="1"/>
  <c r="R16" i="17"/>
  <c r="R33" i="17" s="1"/>
  <c r="Q16" i="17"/>
  <c r="Q33" i="17" s="1"/>
  <c r="P16" i="17"/>
  <c r="P33" i="17" s="1"/>
  <c r="O16" i="17"/>
  <c r="O33" i="17" s="1"/>
  <c r="N16" i="17"/>
  <c r="N33" i="17" s="1"/>
  <c r="C70" i="17" s="1"/>
  <c r="M16" i="17"/>
  <c r="M33" i="17" s="1"/>
  <c r="B70" i="17" s="1"/>
  <c r="L16" i="17"/>
  <c r="AB15" i="17"/>
  <c r="S15" i="17"/>
  <c r="S32" i="17" s="1"/>
  <c r="R15" i="17"/>
  <c r="R32" i="17" s="1"/>
  <c r="Q15" i="17"/>
  <c r="Q32" i="17" s="1"/>
  <c r="P15" i="17"/>
  <c r="P32" i="17" s="1"/>
  <c r="O15" i="17"/>
  <c r="O32" i="17" s="1"/>
  <c r="N15" i="17"/>
  <c r="N32" i="17" s="1"/>
  <c r="C69" i="17" s="1"/>
  <c r="M15" i="17"/>
  <c r="M32" i="17" s="1"/>
  <c r="B69" i="17" s="1"/>
  <c r="L15" i="17"/>
  <c r="AB14" i="17"/>
  <c r="S14" i="17"/>
  <c r="S31" i="17" s="1"/>
  <c r="R14" i="17"/>
  <c r="R31" i="17" s="1"/>
  <c r="Q14" i="17"/>
  <c r="Q31" i="17" s="1"/>
  <c r="P14" i="17"/>
  <c r="P31" i="17" s="1"/>
  <c r="O14" i="17"/>
  <c r="N14" i="17"/>
  <c r="N31" i="17" s="1"/>
  <c r="C68" i="17" s="1"/>
  <c r="M14" i="17"/>
  <c r="M31" i="17" s="1"/>
  <c r="B68" i="17" s="1"/>
  <c r="AB13" i="17"/>
  <c r="S13" i="17"/>
  <c r="S30" i="17" s="1"/>
  <c r="R13" i="17"/>
  <c r="R30" i="17" s="1"/>
  <c r="Q13" i="17"/>
  <c r="Q30" i="17" s="1"/>
  <c r="P13" i="17"/>
  <c r="O13" i="17"/>
  <c r="N13" i="17"/>
  <c r="N30" i="17" s="1"/>
  <c r="C67" i="17" s="1"/>
  <c r="M13" i="17"/>
  <c r="M30" i="17" s="1"/>
  <c r="B67" i="17" s="1"/>
  <c r="L13" i="17"/>
  <c r="AB12" i="17"/>
  <c r="S12" i="17"/>
  <c r="S29" i="17" s="1"/>
  <c r="R12" i="17"/>
  <c r="R29" i="17" s="1"/>
  <c r="Q12" i="17"/>
  <c r="P12" i="17"/>
  <c r="O12" i="17"/>
  <c r="N12" i="17"/>
  <c r="N29" i="17" s="1"/>
  <c r="C66" i="17" s="1"/>
  <c r="M12" i="17"/>
  <c r="M29" i="17" s="1"/>
  <c r="B66" i="17" s="1"/>
  <c r="L12" i="17"/>
  <c r="AB11" i="17"/>
  <c r="S11" i="17"/>
  <c r="S28" i="17" s="1"/>
  <c r="L11" i="17"/>
  <c r="AB10" i="17"/>
  <c r="S10" i="17"/>
  <c r="R10" i="17"/>
  <c r="Q10" i="17"/>
  <c r="P10" i="17"/>
  <c r="P27" i="17" s="1"/>
  <c r="O10" i="17"/>
  <c r="O27" i="17" s="1"/>
  <c r="N10" i="17"/>
  <c r="N27" i="17" s="1"/>
  <c r="M10" i="17"/>
  <c r="M27" i="17" s="1"/>
  <c r="L10" i="17"/>
  <c r="AB9" i="17"/>
  <c r="S9" i="17"/>
  <c r="R9" i="17"/>
  <c r="Q9" i="17"/>
  <c r="P9" i="17"/>
  <c r="P26" i="17" s="1"/>
  <c r="O9" i="17"/>
  <c r="O26" i="17" s="1"/>
  <c r="N9" i="17"/>
  <c r="N26" i="17" s="1"/>
  <c r="M9" i="17"/>
  <c r="M26" i="17" s="1"/>
  <c r="L9" i="17"/>
  <c r="S8" i="17"/>
  <c r="R8" i="17"/>
  <c r="Q8" i="17"/>
  <c r="P8" i="17"/>
  <c r="P25" i="17" s="1"/>
  <c r="O8" i="17"/>
  <c r="O25" i="17" s="1"/>
  <c r="N8" i="17"/>
  <c r="N25" i="17" s="1"/>
  <c r="M8" i="17"/>
  <c r="M25" i="17" s="1"/>
  <c r="L8" i="17"/>
  <c r="S7" i="17"/>
  <c r="R7" i="17"/>
  <c r="Q7" i="17"/>
  <c r="P7" i="17"/>
  <c r="P24" i="17" s="1"/>
  <c r="O7" i="17"/>
  <c r="O24" i="17" s="1"/>
  <c r="N7" i="17"/>
  <c r="N24" i="17" s="1"/>
  <c r="M7" i="17"/>
  <c r="M24" i="17" s="1"/>
  <c r="L7" i="17"/>
  <c r="R6" i="17"/>
  <c r="Q6" i="17"/>
  <c r="P6" i="17"/>
  <c r="P23" i="17" s="1"/>
  <c r="O6" i="17"/>
  <c r="O23" i="17" s="1"/>
  <c r="N6" i="17"/>
  <c r="N23" i="17" s="1"/>
  <c r="M6" i="17"/>
  <c r="M23" i="17" s="1"/>
  <c r="Y300" i="16"/>
  <c r="X300" i="16"/>
  <c r="W300" i="16"/>
  <c r="Y299" i="16"/>
  <c r="X299" i="16"/>
  <c r="W299" i="16"/>
  <c r="Y298" i="16"/>
  <c r="Y297" i="16"/>
  <c r="W297" i="16"/>
  <c r="V297" i="16"/>
  <c r="V298" i="16" s="1"/>
  <c r="W298" i="16" s="1"/>
  <c r="Y296" i="16"/>
  <c r="W296" i="16"/>
  <c r="Y284" i="16"/>
  <c r="X284" i="16"/>
  <c r="V284" i="16"/>
  <c r="W284" i="16" s="1"/>
  <c r="R284" i="16"/>
  <c r="Q284" i="16"/>
  <c r="Q298" i="16" s="1"/>
  <c r="Y278" i="16"/>
  <c r="X278" i="16"/>
  <c r="V278" i="16"/>
  <c r="W278" i="16" s="1"/>
  <c r="Y277" i="16"/>
  <c r="X277" i="16"/>
  <c r="W277" i="16"/>
  <c r="S277" i="16"/>
  <c r="T277" i="16" s="1"/>
  <c r="R277" i="16"/>
  <c r="Q277" i="16"/>
  <c r="Q283" i="16" s="1"/>
  <c r="P273" i="16"/>
  <c r="Y266" i="16"/>
  <c r="X266" i="16"/>
  <c r="W266" i="16"/>
  <c r="Y265" i="16"/>
  <c r="X265" i="16"/>
  <c r="W265" i="16"/>
  <c r="R265" i="16"/>
  <c r="Q265" i="16"/>
  <c r="Y264" i="16"/>
  <c r="V264" i="16"/>
  <c r="W264" i="16" s="1"/>
  <c r="Y263" i="16"/>
  <c r="W263" i="16"/>
  <c r="V263" i="16"/>
  <c r="Y262" i="16"/>
  <c r="W262" i="16"/>
  <c r="V251" i="16"/>
  <c r="V250" i="16"/>
  <c r="X250" i="16" s="1"/>
  <c r="Y250" i="16" s="1"/>
  <c r="Q250" i="16"/>
  <c r="R248" i="16"/>
  <c r="Q248" i="16"/>
  <c r="S248" i="16" s="1"/>
  <c r="T248" i="16" s="1"/>
  <c r="Q246" i="16"/>
  <c r="S246" i="16" s="1"/>
  <c r="T246" i="16" s="1"/>
  <c r="V245" i="16"/>
  <c r="V244" i="16"/>
  <c r="X244" i="16" s="1"/>
  <c r="Y244" i="16" s="1"/>
  <c r="Q244" i="16"/>
  <c r="Y243" i="16"/>
  <c r="X243" i="16"/>
  <c r="W243" i="16"/>
  <c r="Q243" i="16"/>
  <c r="S243" i="16" s="1"/>
  <c r="T243" i="16" s="1"/>
  <c r="P239" i="16"/>
  <c r="Y232" i="16"/>
  <c r="X232" i="16"/>
  <c r="W232" i="16"/>
  <c r="Q232" i="16"/>
  <c r="X231" i="16"/>
  <c r="Y231" i="16" s="1"/>
  <c r="W231" i="16"/>
  <c r="S231" i="16"/>
  <c r="T231" i="16" s="1"/>
  <c r="Y230" i="16"/>
  <c r="W230" i="16"/>
  <c r="Y229" i="16"/>
  <c r="W229" i="16"/>
  <c r="V229" i="16"/>
  <c r="V230" i="16" s="1"/>
  <c r="Y228" i="16"/>
  <c r="W228" i="16"/>
  <c r="Q220" i="16"/>
  <c r="AA216" i="16"/>
  <c r="AC216" i="16" s="1"/>
  <c r="AD216" i="16" s="1"/>
  <c r="V216" i="16"/>
  <c r="W216" i="16" s="1"/>
  <c r="R216" i="16"/>
  <c r="Q216" i="16"/>
  <c r="Q214" i="16"/>
  <c r="Q212" i="16"/>
  <c r="S212" i="16" s="1"/>
  <c r="T212" i="16" s="1"/>
  <c r="V211" i="16"/>
  <c r="X210" i="16"/>
  <c r="Y210" i="16" s="1"/>
  <c r="V210" i="16"/>
  <c r="W210" i="16" s="1"/>
  <c r="Q210" i="16"/>
  <c r="S210" i="16" s="1"/>
  <c r="T210" i="16" s="1"/>
  <c r="Y209" i="16"/>
  <c r="X209" i="16"/>
  <c r="W209" i="16"/>
  <c r="R209" i="16"/>
  <c r="Q209" i="16"/>
  <c r="Q231" i="16" s="1"/>
  <c r="P205" i="16"/>
  <c r="X198" i="16"/>
  <c r="Y198" i="16" s="1"/>
  <c r="W198" i="16"/>
  <c r="Q198" i="16"/>
  <c r="R198" i="16" s="1"/>
  <c r="X197" i="16"/>
  <c r="Y197" i="16" s="1"/>
  <c r="W197" i="16"/>
  <c r="Y196" i="16"/>
  <c r="W196" i="16"/>
  <c r="Q196" i="16"/>
  <c r="Y195" i="16"/>
  <c r="W195" i="16"/>
  <c r="V195" i="16"/>
  <c r="V196" i="16" s="1"/>
  <c r="S195" i="16"/>
  <c r="T195" i="16" s="1"/>
  <c r="R195" i="16"/>
  <c r="Q195" i="16"/>
  <c r="AA195" i="16" s="1"/>
  <c r="AC195" i="16" s="1"/>
  <c r="AD195" i="16" s="1"/>
  <c r="Y194" i="16"/>
  <c r="W194" i="16"/>
  <c r="Q193" i="16"/>
  <c r="S193" i="16" s="1"/>
  <c r="T193" i="16" s="1"/>
  <c r="R191" i="16"/>
  <c r="Q191" i="16"/>
  <c r="Q189" i="16"/>
  <c r="S189" i="16" s="1"/>
  <c r="T189" i="16" s="1"/>
  <c r="R187" i="16"/>
  <c r="Q187" i="16"/>
  <c r="Q185" i="16"/>
  <c r="S185" i="16" s="1"/>
  <c r="T185" i="16" s="1"/>
  <c r="R183" i="16"/>
  <c r="Q183" i="16"/>
  <c r="V182" i="16"/>
  <c r="S182" i="16"/>
  <c r="T182" i="16" s="1"/>
  <c r="Q182" i="16"/>
  <c r="R182" i="16" s="1"/>
  <c r="Q181" i="16"/>
  <c r="S181" i="16" s="1"/>
  <c r="T181" i="16" s="1"/>
  <c r="Q177" i="16"/>
  <c r="S177" i="16" s="1"/>
  <c r="T177" i="16" s="1"/>
  <c r="W176" i="16"/>
  <c r="V176" i="16"/>
  <c r="AA175" i="16"/>
  <c r="AC175" i="16" s="1"/>
  <c r="AD175" i="16" s="1"/>
  <c r="X175" i="16"/>
  <c r="Y175" i="16" s="1"/>
  <c r="W175" i="16"/>
  <c r="Q175" i="16"/>
  <c r="P171" i="16"/>
  <c r="X164" i="16"/>
  <c r="Y164" i="16" s="1"/>
  <c r="W164" i="16"/>
  <c r="X163" i="16"/>
  <c r="Y163" i="16" s="1"/>
  <c r="W163" i="16"/>
  <c r="Y162" i="16"/>
  <c r="W162" i="16"/>
  <c r="Y161" i="16"/>
  <c r="W161" i="16"/>
  <c r="V161" i="16"/>
  <c r="V162" i="16" s="1"/>
  <c r="Y160" i="16"/>
  <c r="W160" i="16"/>
  <c r="Q156" i="16"/>
  <c r="S156" i="16" s="1"/>
  <c r="T156" i="16" s="1"/>
  <c r="Q154" i="16"/>
  <c r="S154" i="16" s="1"/>
  <c r="T154" i="16" s="1"/>
  <c r="Q152" i="16"/>
  <c r="S152" i="16" s="1"/>
  <c r="T152" i="16" s="1"/>
  <c r="Q150" i="16"/>
  <c r="V149" i="16"/>
  <c r="AA148" i="16"/>
  <c r="AC148" i="16" s="1"/>
  <c r="AD148" i="16" s="1"/>
  <c r="X148" i="16"/>
  <c r="Y148" i="16" s="1"/>
  <c r="V148" i="16"/>
  <c r="W148" i="16" s="1"/>
  <c r="Q148" i="16"/>
  <c r="Q158" i="16" s="1"/>
  <c r="R146" i="16"/>
  <c r="Q146" i="16"/>
  <c r="S146" i="16" s="1"/>
  <c r="T146" i="16" s="1"/>
  <c r="Q144" i="16"/>
  <c r="S144" i="16" s="1"/>
  <c r="T144" i="16" s="1"/>
  <c r="V143" i="16"/>
  <c r="Y142" i="16"/>
  <c r="X142" i="16"/>
  <c r="V142" i="16"/>
  <c r="W142" i="16" s="1"/>
  <c r="Q142" i="16"/>
  <c r="AD141" i="16"/>
  <c r="AA141" i="16"/>
  <c r="AC141" i="16" s="1"/>
  <c r="X141" i="16"/>
  <c r="Y141" i="16" s="1"/>
  <c r="W141" i="16"/>
  <c r="S141" i="16"/>
  <c r="T141" i="16" s="1"/>
  <c r="R141" i="16"/>
  <c r="Q141" i="16"/>
  <c r="Q147" i="16" s="1"/>
  <c r="P137" i="16"/>
  <c r="Y130" i="16"/>
  <c r="X130" i="16"/>
  <c r="W130" i="16"/>
  <c r="Y129" i="16"/>
  <c r="X129" i="16"/>
  <c r="W129" i="16"/>
  <c r="Y128" i="16"/>
  <c r="V128" i="16"/>
  <c r="W128" i="16" s="1"/>
  <c r="AA127" i="16"/>
  <c r="Y127" i="16"/>
  <c r="V127" i="16"/>
  <c r="W127" i="16" s="1"/>
  <c r="R127" i="16"/>
  <c r="Q127" i="16"/>
  <c r="S127" i="16" s="1"/>
  <c r="T127" i="16" s="1"/>
  <c r="Y126" i="16"/>
  <c r="W126" i="16"/>
  <c r="T126" i="16"/>
  <c r="S126" i="16"/>
  <c r="Q125" i="16"/>
  <c r="Q123" i="16"/>
  <c r="Q121" i="16"/>
  <c r="Q119" i="16"/>
  <c r="Q117" i="16"/>
  <c r="Q115" i="16"/>
  <c r="T114" i="16"/>
  <c r="S114" i="16"/>
  <c r="R114" i="16"/>
  <c r="Q114" i="16"/>
  <c r="Q126" i="16" s="1"/>
  <c r="AA126" i="16" s="1"/>
  <c r="Q113" i="16"/>
  <c r="V109" i="16"/>
  <c r="V110" i="16" s="1"/>
  <c r="W110" i="16" s="1"/>
  <c r="X108" i="16"/>
  <c r="Y108" i="16" s="1"/>
  <c r="W108" i="16"/>
  <c r="V108" i="16"/>
  <c r="Y107" i="16"/>
  <c r="X107" i="16"/>
  <c r="W107" i="16"/>
  <c r="S107" i="16"/>
  <c r="T107" i="16" s="1"/>
  <c r="R107" i="16"/>
  <c r="Q107" i="16"/>
  <c r="Q129" i="16" s="1"/>
  <c r="AA129" i="16" s="1"/>
  <c r="AB129" i="16" s="1"/>
  <c r="P103" i="16"/>
  <c r="AA96" i="16"/>
  <c r="AC96" i="16" s="1"/>
  <c r="AD96" i="16" s="1"/>
  <c r="X96" i="16"/>
  <c r="Y96" i="16" s="1"/>
  <c r="W96" i="16"/>
  <c r="Q96" i="16"/>
  <c r="S96" i="16" s="1"/>
  <c r="T96" i="16" s="1"/>
  <c r="X95" i="16"/>
  <c r="Y95" i="16" s="1"/>
  <c r="W95" i="16"/>
  <c r="Q95" i="16"/>
  <c r="Y94" i="16"/>
  <c r="V94" i="16"/>
  <c r="W94" i="16" s="1"/>
  <c r="T94" i="16"/>
  <c r="S94" i="16"/>
  <c r="Q94" i="16"/>
  <c r="R94" i="16" s="1"/>
  <c r="AA93" i="16"/>
  <c r="AC93" i="16" s="1"/>
  <c r="AD93" i="16" s="1"/>
  <c r="Y93" i="16"/>
  <c r="W93" i="16"/>
  <c r="V93" i="16"/>
  <c r="Q93" i="16"/>
  <c r="S93" i="16" s="1"/>
  <c r="T93" i="16" s="1"/>
  <c r="Y92" i="16"/>
  <c r="W92" i="16"/>
  <c r="Q92" i="16"/>
  <c r="R91" i="16"/>
  <c r="Q91" i="16"/>
  <c r="S91" i="16" s="1"/>
  <c r="T91" i="16" s="1"/>
  <c r="Q90" i="16"/>
  <c r="R89" i="16"/>
  <c r="Q89" i="16"/>
  <c r="S89" i="16" s="1"/>
  <c r="T89" i="16" s="1"/>
  <c r="Q88" i="16"/>
  <c r="R87" i="16"/>
  <c r="Q87" i="16"/>
  <c r="S87" i="16" s="1"/>
  <c r="T87" i="16" s="1"/>
  <c r="Q86" i="16"/>
  <c r="R85" i="16"/>
  <c r="Q85" i="16"/>
  <c r="S85" i="16" s="1"/>
  <c r="T85" i="16" s="1"/>
  <c r="Q84" i="16"/>
  <c r="Q83" i="16"/>
  <c r="S83" i="16" s="1"/>
  <c r="T83" i="16" s="1"/>
  <c r="Q82" i="16"/>
  <c r="Q81" i="16"/>
  <c r="S81" i="16" s="1"/>
  <c r="T81" i="16" s="1"/>
  <c r="Q80" i="16"/>
  <c r="S80" i="16" s="1"/>
  <c r="T80" i="16" s="1"/>
  <c r="Q79" i="16"/>
  <c r="S79" i="16" s="1"/>
  <c r="T79" i="16" s="1"/>
  <c r="Q78" i="16"/>
  <c r="S78" i="16" s="1"/>
  <c r="T78" i="16" s="1"/>
  <c r="Q77" i="16"/>
  <c r="S77" i="16" s="1"/>
  <c r="T77" i="16" s="1"/>
  <c r="Q76" i="16"/>
  <c r="S76" i="16" s="1"/>
  <c r="T76" i="16" s="1"/>
  <c r="W75" i="16"/>
  <c r="V75" i="16"/>
  <c r="Q75" i="16"/>
  <c r="S75" i="16" s="1"/>
  <c r="T75" i="16" s="1"/>
  <c r="AA74" i="16"/>
  <c r="AC74" i="16" s="1"/>
  <c r="AD74" i="16" s="1"/>
  <c r="V74" i="16"/>
  <c r="X74" i="16" s="1"/>
  <c r="Y74" i="16" s="1"/>
  <c r="Q74" i="16"/>
  <c r="S74" i="16" s="1"/>
  <c r="T74" i="16" s="1"/>
  <c r="X73" i="16"/>
  <c r="Y73" i="16" s="1"/>
  <c r="W73" i="16"/>
  <c r="Q73" i="16"/>
  <c r="S73" i="16" s="1"/>
  <c r="T73" i="16" s="1"/>
  <c r="L18" i="16"/>
  <c r="P69" i="16"/>
  <c r="L7" i="16"/>
  <c r="E53" i="16"/>
  <c r="D53" i="16"/>
  <c r="C53" i="16"/>
  <c r="E52" i="16"/>
  <c r="D52" i="16"/>
  <c r="C52" i="16"/>
  <c r="E51" i="16"/>
  <c r="D51" i="16"/>
  <c r="C51" i="16"/>
  <c r="E50" i="16"/>
  <c r="D50" i="16"/>
  <c r="C50" i="16"/>
  <c r="E49" i="16"/>
  <c r="R15" i="16" s="1"/>
  <c r="R32" i="16" s="1"/>
  <c r="D49" i="16"/>
  <c r="C49" i="16"/>
  <c r="E48" i="16"/>
  <c r="D48" i="16"/>
  <c r="C48" i="16"/>
  <c r="E47" i="16"/>
  <c r="E46" i="16"/>
  <c r="D46" i="16"/>
  <c r="C46" i="16"/>
  <c r="E45" i="16"/>
  <c r="D45" i="16"/>
  <c r="C45" i="16"/>
  <c r="E44" i="16"/>
  <c r="D44" i="16"/>
  <c r="C44" i="16"/>
  <c r="E43" i="16"/>
  <c r="R9" i="16" s="1"/>
  <c r="R26" i="16" s="1"/>
  <c r="D43" i="16"/>
  <c r="C43" i="16"/>
  <c r="E42" i="16"/>
  <c r="D42" i="16"/>
  <c r="C42" i="16"/>
  <c r="E41" i="16"/>
  <c r="D41" i="16"/>
  <c r="C41" i="16"/>
  <c r="E40" i="16"/>
  <c r="S6" i="16" s="1"/>
  <c r="S23" i="16" s="1"/>
  <c r="D40" i="16"/>
  <c r="C40" i="16"/>
  <c r="P36" i="16"/>
  <c r="O36" i="16"/>
  <c r="L36" i="16"/>
  <c r="P35" i="16"/>
  <c r="O35" i="16"/>
  <c r="L35" i="16"/>
  <c r="L34" i="16"/>
  <c r="L33" i="16"/>
  <c r="L32" i="16"/>
  <c r="O31" i="16"/>
  <c r="L31" i="16"/>
  <c r="A31" i="16"/>
  <c r="L30" i="16"/>
  <c r="A30" i="16"/>
  <c r="L29" i="16"/>
  <c r="A29" i="16"/>
  <c r="R28" i="16"/>
  <c r="Q28" i="16"/>
  <c r="L28" i="16"/>
  <c r="A28" i="16"/>
  <c r="L27" i="16"/>
  <c r="L26" i="16"/>
  <c r="S25" i="16"/>
  <c r="L25" i="16"/>
  <c r="L24" i="16"/>
  <c r="L23" i="16"/>
  <c r="S19" i="16"/>
  <c r="S36" i="16" s="1"/>
  <c r="R19" i="16"/>
  <c r="R36" i="16" s="1"/>
  <c r="Q19" i="16"/>
  <c r="Q36" i="16" s="1"/>
  <c r="P19" i="16"/>
  <c r="O19" i="16"/>
  <c r="N19" i="16"/>
  <c r="N36" i="16" s="1"/>
  <c r="C73" i="16" s="1"/>
  <c r="M19" i="16"/>
  <c r="M36" i="16" s="1"/>
  <c r="B73" i="16" s="1"/>
  <c r="L19" i="16"/>
  <c r="S18" i="16"/>
  <c r="S35" i="16" s="1"/>
  <c r="R18" i="16"/>
  <c r="R35" i="16" s="1"/>
  <c r="Q18" i="16"/>
  <c r="Q35" i="16" s="1"/>
  <c r="P18" i="16"/>
  <c r="O18" i="16"/>
  <c r="N18" i="16"/>
  <c r="N35" i="16" s="1"/>
  <c r="C72" i="16" s="1"/>
  <c r="M18" i="16"/>
  <c r="M35" i="16" s="1"/>
  <c r="B72" i="16" s="1"/>
  <c r="F18" i="16"/>
  <c r="E18" i="16"/>
  <c r="AB17" i="16"/>
  <c r="S17" i="16"/>
  <c r="S34" i="16" s="1"/>
  <c r="R17" i="16"/>
  <c r="R34" i="16" s="1"/>
  <c r="Q17" i="16"/>
  <c r="Q34" i="16" s="1"/>
  <c r="P17" i="16"/>
  <c r="P34" i="16" s="1"/>
  <c r="O17" i="16"/>
  <c r="O34" i="16" s="1"/>
  <c r="N17" i="16"/>
  <c r="N34" i="16" s="1"/>
  <c r="C71" i="16" s="1"/>
  <c r="M17" i="16"/>
  <c r="M34" i="16" s="1"/>
  <c r="B71" i="16" s="1"/>
  <c r="L17" i="16"/>
  <c r="F17" i="16"/>
  <c r="E17" i="16"/>
  <c r="S16" i="16"/>
  <c r="S33" i="16" s="1"/>
  <c r="R16" i="16"/>
  <c r="R33" i="16" s="1"/>
  <c r="Q16" i="16"/>
  <c r="Q33" i="16" s="1"/>
  <c r="P16" i="16"/>
  <c r="P33" i="16" s="1"/>
  <c r="O16" i="16"/>
  <c r="O33" i="16" s="1"/>
  <c r="N16" i="16"/>
  <c r="N33" i="16" s="1"/>
  <c r="C70" i="16" s="1"/>
  <c r="M16" i="16"/>
  <c r="M33" i="16" s="1"/>
  <c r="B70" i="16" s="1"/>
  <c r="L16" i="16"/>
  <c r="AB15" i="16"/>
  <c r="P15" i="16"/>
  <c r="P32" i="16" s="1"/>
  <c r="O15" i="16"/>
  <c r="O32" i="16" s="1"/>
  <c r="L15" i="16"/>
  <c r="AB14" i="16"/>
  <c r="S14" i="16"/>
  <c r="S31" i="16" s="1"/>
  <c r="R14" i="16"/>
  <c r="R31" i="16" s="1"/>
  <c r="Q14" i="16"/>
  <c r="Q31" i="16" s="1"/>
  <c r="P14" i="16"/>
  <c r="P31" i="16" s="1"/>
  <c r="O14" i="16"/>
  <c r="N14" i="16"/>
  <c r="N31" i="16" s="1"/>
  <c r="C68" i="16" s="1"/>
  <c r="M14" i="16"/>
  <c r="M31" i="16" s="1"/>
  <c r="B68" i="16" s="1"/>
  <c r="L14" i="16"/>
  <c r="AB13" i="16"/>
  <c r="S13" i="16"/>
  <c r="S30" i="16" s="1"/>
  <c r="R13" i="16"/>
  <c r="R30" i="16" s="1"/>
  <c r="Q13" i="16"/>
  <c r="Q30" i="16" s="1"/>
  <c r="P13" i="16"/>
  <c r="P30" i="16" s="1"/>
  <c r="O13" i="16"/>
  <c r="O30" i="16" s="1"/>
  <c r="N13" i="16"/>
  <c r="N30" i="16" s="1"/>
  <c r="C67" i="16" s="1"/>
  <c r="M13" i="16"/>
  <c r="M30" i="16" s="1"/>
  <c r="B67" i="16" s="1"/>
  <c r="L13" i="16"/>
  <c r="AB12" i="16"/>
  <c r="S12" i="16"/>
  <c r="S29" i="16" s="1"/>
  <c r="R12" i="16"/>
  <c r="R29" i="16" s="1"/>
  <c r="Q12" i="16"/>
  <c r="Q29" i="16" s="1"/>
  <c r="P12" i="16"/>
  <c r="P29" i="16" s="1"/>
  <c r="O12" i="16"/>
  <c r="O29" i="16" s="1"/>
  <c r="N12" i="16"/>
  <c r="N29" i="16" s="1"/>
  <c r="C66" i="16" s="1"/>
  <c r="M12" i="16"/>
  <c r="M29" i="16" s="1"/>
  <c r="B66" i="16" s="1"/>
  <c r="L12" i="16"/>
  <c r="AB11" i="16"/>
  <c r="S11" i="16"/>
  <c r="S28" i="16" s="1"/>
  <c r="R11" i="16"/>
  <c r="Q11" i="16"/>
  <c r="P11" i="16"/>
  <c r="P28" i="16" s="1"/>
  <c r="O11" i="16"/>
  <c r="O28" i="16" s="1"/>
  <c r="N11" i="16"/>
  <c r="N28" i="16" s="1"/>
  <c r="C65" i="16" s="1"/>
  <c r="M11" i="16"/>
  <c r="M28" i="16" s="1"/>
  <c r="B65" i="16" s="1"/>
  <c r="L11" i="16"/>
  <c r="AB10" i="16"/>
  <c r="S10" i="16"/>
  <c r="S27" i="16" s="1"/>
  <c r="R10" i="16"/>
  <c r="R27" i="16" s="1"/>
  <c r="Q10" i="16"/>
  <c r="Q27" i="16" s="1"/>
  <c r="P10" i="16"/>
  <c r="P27" i="16" s="1"/>
  <c r="O10" i="16"/>
  <c r="O27" i="16" s="1"/>
  <c r="N10" i="16"/>
  <c r="N27" i="16" s="1"/>
  <c r="M10" i="16"/>
  <c r="M27" i="16" s="1"/>
  <c r="L10" i="16"/>
  <c r="AB9" i="16"/>
  <c r="O9" i="16"/>
  <c r="O26" i="16" s="1"/>
  <c r="N9" i="16"/>
  <c r="N26" i="16" s="1"/>
  <c r="M9" i="16"/>
  <c r="M26" i="16" s="1"/>
  <c r="L9" i="16"/>
  <c r="S8" i="16"/>
  <c r="R8" i="16"/>
  <c r="R25" i="16" s="1"/>
  <c r="Q8" i="16"/>
  <c r="Q25" i="16" s="1"/>
  <c r="P8" i="16"/>
  <c r="P25" i="16" s="1"/>
  <c r="O8" i="16"/>
  <c r="O25" i="16" s="1"/>
  <c r="N8" i="16"/>
  <c r="N25" i="16" s="1"/>
  <c r="M8" i="16"/>
  <c r="M25" i="16" s="1"/>
  <c r="L8" i="16"/>
  <c r="S7" i="16"/>
  <c r="S24" i="16" s="1"/>
  <c r="R7" i="16"/>
  <c r="R24" i="16" s="1"/>
  <c r="Q7" i="16"/>
  <c r="Q24" i="16" s="1"/>
  <c r="P7" i="16"/>
  <c r="P24" i="16" s="1"/>
  <c r="O7" i="16"/>
  <c r="O24" i="16" s="1"/>
  <c r="N7" i="16"/>
  <c r="N24" i="16" s="1"/>
  <c r="M7" i="16"/>
  <c r="M24" i="16" s="1"/>
  <c r="N6" i="16"/>
  <c r="N23" i="16" s="1"/>
  <c r="M6" i="16"/>
  <c r="M23" i="16" s="1"/>
  <c r="L6" i="16"/>
  <c r="X300" i="15"/>
  <c r="Y300" i="15" s="1"/>
  <c r="W300" i="15"/>
  <c r="Y299" i="15"/>
  <c r="X299" i="15"/>
  <c r="W299" i="15"/>
  <c r="Y298" i="15"/>
  <c r="Y297" i="15"/>
  <c r="W297" i="15"/>
  <c r="V297" i="15"/>
  <c r="V298" i="15" s="1"/>
  <c r="W298" i="15" s="1"/>
  <c r="Y296" i="15"/>
  <c r="W296" i="15"/>
  <c r="V284" i="15"/>
  <c r="W284" i="15" s="1"/>
  <c r="Q284" i="15"/>
  <c r="Q298" i="15" s="1"/>
  <c r="Q280" i="15"/>
  <c r="S280" i="15" s="1"/>
  <c r="T280" i="15" s="1"/>
  <c r="T279" i="15"/>
  <c r="S279" i="15"/>
  <c r="Q279" i="15"/>
  <c r="R279" i="15" s="1"/>
  <c r="Y278" i="15"/>
  <c r="X278" i="15"/>
  <c r="V278" i="15"/>
  <c r="W278" i="15" s="1"/>
  <c r="Q278" i="15"/>
  <c r="S278" i="15" s="1"/>
  <c r="T278" i="15" s="1"/>
  <c r="AD277" i="15"/>
  <c r="AC277" i="15"/>
  <c r="AA277" i="15"/>
  <c r="AB277" i="15" s="1"/>
  <c r="Y277" i="15"/>
  <c r="X277" i="15"/>
  <c r="W277" i="15"/>
  <c r="S277" i="15"/>
  <c r="T277" i="15" s="1"/>
  <c r="R277" i="15"/>
  <c r="Q277" i="15"/>
  <c r="Q283" i="15" s="1"/>
  <c r="P273" i="15"/>
  <c r="Y266" i="15"/>
  <c r="X266" i="15"/>
  <c r="W266" i="15"/>
  <c r="Y265" i="15"/>
  <c r="X265" i="15"/>
  <c r="W265" i="15"/>
  <c r="R265" i="15"/>
  <c r="Q265" i="15"/>
  <c r="AA265" i="15" s="1"/>
  <c r="Y264" i="15"/>
  <c r="V264" i="15"/>
  <c r="W264" i="15" s="1"/>
  <c r="Y263" i="15"/>
  <c r="V263" i="15"/>
  <c r="W263" i="15" s="1"/>
  <c r="Y262" i="15"/>
  <c r="W262" i="15"/>
  <c r="R256" i="15"/>
  <c r="Q256" i="15"/>
  <c r="Q254" i="15"/>
  <c r="S254" i="15" s="1"/>
  <c r="T254" i="15" s="1"/>
  <c r="Q252" i="15"/>
  <c r="S252" i="15" s="1"/>
  <c r="T252" i="15" s="1"/>
  <c r="V251" i="15"/>
  <c r="AA250" i="15"/>
  <c r="AC250" i="15" s="1"/>
  <c r="AD250" i="15" s="1"/>
  <c r="X250" i="15"/>
  <c r="Y250" i="15" s="1"/>
  <c r="W250" i="15"/>
  <c r="V250" i="15"/>
  <c r="R250" i="15"/>
  <c r="Q250" i="15"/>
  <c r="Q248" i="15"/>
  <c r="S248" i="15" s="1"/>
  <c r="T248" i="15" s="1"/>
  <c r="R246" i="15"/>
  <c r="Q246" i="15"/>
  <c r="S246" i="15" s="1"/>
  <c r="T246" i="15" s="1"/>
  <c r="V245" i="15"/>
  <c r="AB244" i="15"/>
  <c r="AA244" i="15"/>
  <c r="AC244" i="15" s="1"/>
  <c r="AD244" i="15" s="1"/>
  <c r="X244" i="15"/>
  <c r="Y244" i="15" s="1"/>
  <c r="W244" i="15"/>
  <c r="V244" i="15"/>
  <c r="R244" i="15"/>
  <c r="Q244" i="15"/>
  <c r="S244" i="15" s="1"/>
  <c r="T244" i="15" s="1"/>
  <c r="X243" i="15"/>
  <c r="Y243" i="15" s="1"/>
  <c r="W243" i="15"/>
  <c r="T243" i="15"/>
  <c r="S243" i="15"/>
  <c r="R243" i="15"/>
  <c r="Q243" i="15"/>
  <c r="Q249" i="15" s="1"/>
  <c r="P239" i="15"/>
  <c r="X232" i="15"/>
  <c r="Y232" i="15" s="1"/>
  <c r="W232" i="15"/>
  <c r="Q232" i="15"/>
  <c r="Y231" i="15"/>
  <c r="X231" i="15"/>
  <c r="W231" i="15"/>
  <c r="Q231" i="15"/>
  <c r="Y230" i="15"/>
  <c r="W230" i="15"/>
  <c r="V230" i="15"/>
  <c r="Y229" i="15"/>
  <c r="W229" i="15"/>
  <c r="V229" i="15"/>
  <c r="Y228" i="15"/>
  <c r="W228" i="15"/>
  <c r="V216" i="15"/>
  <c r="W216" i="15" s="1"/>
  <c r="Q216" i="15"/>
  <c r="Q230" i="15" s="1"/>
  <c r="Q214" i="15"/>
  <c r="S214" i="15" s="1"/>
  <c r="T214" i="15" s="1"/>
  <c r="X212" i="15"/>
  <c r="Y212" i="15" s="1"/>
  <c r="Q212" i="15"/>
  <c r="S212" i="15" s="1"/>
  <c r="T212" i="15" s="1"/>
  <c r="V211" i="15"/>
  <c r="V212" i="15" s="1"/>
  <c r="X210" i="15"/>
  <c r="Y210" i="15" s="1"/>
  <c r="W210" i="15"/>
  <c r="V210" i="15"/>
  <c r="Q210" i="15"/>
  <c r="S210" i="15" s="1"/>
  <c r="T210" i="15" s="1"/>
  <c r="X209" i="15"/>
  <c r="Y209" i="15" s="1"/>
  <c r="W209" i="15"/>
  <c r="S209" i="15"/>
  <c r="T209" i="15" s="1"/>
  <c r="R209" i="15"/>
  <c r="Q209" i="15"/>
  <c r="Q215" i="15" s="1"/>
  <c r="P205" i="15"/>
  <c r="X198" i="15"/>
  <c r="Y198" i="15" s="1"/>
  <c r="W198" i="15"/>
  <c r="X197" i="15"/>
  <c r="Y197" i="15" s="1"/>
  <c r="W197" i="15"/>
  <c r="R197" i="15"/>
  <c r="Q197" i="15"/>
  <c r="Y196" i="15"/>
  <c r="V196" i="15"/>
  <c r="W196" i="15" s="1"/>
  <c r="Y195" i="15"/>
  <c r="W195" i="15"/>
  <c r="V195" i="15"/>
  <c r="Y194" i="15"/>
  <c r="W194" i="15"/>
  <c r="Q194" i="15"/>
  <c r="Q184" i="15"/>
  <c r="Q183" i="15"/>
  <c r="V182" i="15"/>
  <c r="V183" i="15" s="1"/>
  <c r="Q182" i="15"/>
  <c r="Q192" i="15" s="1"/>
  <c r="Q181" i="15"/>
  <c r="Q180" i="15"/>
  <c r="Q179" i="15"/>
  <c r="Q178" i="15"/>
  <c r="S178" i="15" s="1"/>
  <c r="T178" i="15" s="1"/>
  <c r="V177" i="15"/>
  <c r="Q177" i="15"/>
  <c r="V176" i="15"/>
  <c r="Q176" i="15"/>
  <c r="AA175" i="15"/>
  <c r="X175" i="15"/>
  <c r="Y175" i="15" s="1"/>
  <c r="W175" i="15"/>
  <c r="Q175" i="15"/>
  <c r="S175" i="15" s="1"/>
  <c r="T175" i="15" s="1"/>
  <c r="P171" i="15"/>
  <c r="Y164" i="15"/>
  <c r="X164" i="15"/>
  <c r="W164" i="15"/>
  <c r="AA163" i="15"/>
  <c r="X163" i="15"/>
  <c r="Y163" i="15" s="1"/>
  <c r="W163" i="15"/>
  <c r="Y162" i="15"/>
  <c r="W162" i="15"/>
  <c r="Y161" i="15"/>
  <c r="W161" i="15"/>
  <c r="V161" i="15"/>
  <c r="V162" i="15" s="1"/>
  <c r="Q161" i="15"/>
  <c r="AA161" i="15" s="1"/>
  <c r="AC161" i="15" s="1"/>
  <c r="AD161" i="15" s="1"/>
  <c r="Y160" i="15"/>
  <c r="W160" i="15"/>
  <c r="Q159" i="15"/>
  <c r="S159" i="15" s="1"/>
  <c r="T159" i="15" s="1"/>
  <c r="Q157" i="15"/>
  <c r="S155" i="15"/>
  <c r="T155" i="15" s="1"/>
  <c r="Q155" i="15"/>
  <c r="R155" i="15" s="1"/>
  <c r="S153" i="15"/>
  <c r="T153" i="15" s="1"/>
  <c r="Q153" i="15"/>
  <c r="R153" i="15" s="1"/>
  <c r="S151" i="15"/>
  <c r="T151" i="15" s="1"/>
  <c r="Q151" i="15"/>
  <c r="R151" i="15" s="1"/>
  <c r="S149" i="15"/>
  <c r="T149" i="15" s="1"/>
  <c r="Q149" i="15"/>
  <c r="R149" i="15" s="1"/>
  <c r="V148" i="15"/>
  <c r="V149" i="15" s="1"/>
  <c r="R148" i="15"/>
  <c r="Q148" i="15"/>
  <c r="S147" i="15"/>
  <c r="T147" i="15" s="1"/>
  <c r="Q147" i="15"/>
  <c r="R147" i="15" s="1"/>
  <c r="S145" i="15"/>
  <c r="T145" i="15" s="1"/>
  <c r="Q145" i="15"/>
  <c r="R145" i="15" s="1"/>
  <c r="S143" i="15"/>
  <c r="T143" i="15" s="1"/>
  <c r="Q143" i="15"/>
  <c r="R143" i="15" s="1"/>
  <c r="X142" i="15"/>
  <c r="Y142" i="15" s="1"/>
  <c r="V142" i="15"/>
  <c r="V143" i="15" s="1"/>
  <c r="AC141" i="15"/>
  <c r="AD141" i="15" s="1"/>
  <c r="AA141" i="15"/>
  <c r="AB141" i="15" s="1"/>
  <c r="Y141" i="15"/>
  <c r="X141" i="15"/>
  <c r="W141" i="15"/>
  <c r="S141" i="15"/>
  <c r="T141" i="15" s="1"/>
  <c r="R141" i="15"/>
  <c r="Q141" i="15"/>
  <c r="Q163" i="15" s="1"/>
  <c r="R163" i="15" s="1"/>
  <c r="P137" i="15"/>
  <c r="X130" i="15"/>
  <c r="Y130" i="15" s="1"/>
  <c r="W130" i="15"/>
  <c r="X129" i="15"/>
  <c r="Y129" i="15" s="1"/>
  <c r="W129" i="15"/>
  <c r="Y128" i="15"/>
  <c r="Y127" i="15"/>
  <c r="V127" i="15"/>
  <c r="V128" i="15" s="1"/>
  <c r="W128" i="15" s="1"/>
  <c r="Y126" i="15"/>
  <c r="W126" i="15"/>
  <c r="Q126" i="15"/>
  <c r="Q122" i="15"/>
  <c r="Q116" i="15"/>
  <c r="Q114" i="15"/>
  <c r="W108" i="15"/>
  <c r="V108" i="15"/>
  <c r="V109" i="15" s="1"/>
  <c r="Y107" i="15"/>
  <c r="X107" i="15"/>
  <c r="W107" i="15"/>
  <c r="Q107" i="15"/>
  <c r="Q129" i="15" s="1"/>
  <c r="P103" i="15"/>
  <c r="AA96" i="15"/>
  <c r="AC96" i="15" s="1"/>
  <c r="AD96" i="15" s="1"/>
  <c r="X96" i="15"/>
  <c r="Y96" i="15" s="1"/>
  <c r="W96" i="15"/>
  <c r="Q96" i="15"/>
  <c r="S96" i="15" s="1"/>
  <c r="T96" i="15" s="1"/>
  <c r="AA95" i="15"/>
  <c r="AC95" i="15" s="1"/>
  <c r="AD95" i="15" s="1"/>
  <c r="Y95" i="15"/>
  <c r="X95" i="15"/>
  <c r="W95" i="15"/>
  <c r="S95" i="15"/>
  <c r="T95" i="15" s="1"/>
  <c r="Q95" i="15"/>
  <c r="R95" i="15" s="1"/>
  <c r="Y94" i="15"/>
  <c r="S94" i="15"/>
  <c r="T94" i="15" s="1"/>
  <c r="R94" i="15"/>
  <c r="Q94" i="15"/>
  <c r="Y93" i="15"/>
  <c r="W93" i="15"/>
  <c r="V93" i="15"/>
  <c r="V94" i="15" s="1"/>
  <c r="W94" i="15" s="1"/>
  <c r="Q93" i="15"/>
  <c r="S93" i="15" s="1"/>
  <c r="T93" i="15" s="1"/>
  <c r="AB92" i="15"/>
  <c r="AA92" i="15"/>
  <c r="AC92" i="15" s="1"/>
  <c r="AD92" i="15" s="1"/>
  <c r="Y92" i="15"/>
  <c r="W92" i="15"/>
  <c r="S92" i="15"/>
  <c r="T92" i="15" s="1"/>
  <c r="Q92" i="15"/>
  <c r="R92" i="15" s="1"/>
  <c r="T91" i="15"/>
  <c r="S91" i="15"/>
  <c r="Q91" i="15"/>
  <c r="R91" i="15" s="1"/>
  <c r="S90" i="15"/>
  <c r="T90" i="15" s="1"/>
  <c r="Q90" i="15"/>
  <c r="R90" i="15" s="1"/>
  <c r="T89" i="15"/>
  <c r="S89" i="15"/>
  <c r="Q89" i="15"/>
  <c r="R89" i="15" s="1"/>
  <c r="S88" i="15"/>
  <c r="T88" i="15" s="1"/>
  <c r="Q88" i="15"/>
  <c r="R88" i="15" s="1"/>
  <c r="T87" i="15"/>
  <c r="S87" i="15"/>
  <c r="Q87" i="15"/>
  <c r="R87" i="15" s="1"/>
  <c r="S86" i="15"/>
  <c r="T86" i="15" s="1"/>
  <c r="Q86" i="15"/>
  <c r="R86" i="15" s="1"/>
  <c r="T85" i="15"/>
  <c r="S85" i="15"/>
  <c r="Q85" i="15"/>
  <c r="R85" i="15" s="1"/>
  <c r="S84" i="15"/>
  <c r="T84" i="15" s="1"/>
  <c r="Q84" i="15"/>
  <c r="R84" i="15" s="1"/>
  <c r="T83" i="15"/>
  <c r="S83" i="15"/>
  <c r="Q83" i="15"/>
  <c r="R83" i="15" s="1"/>
  <c r="S82" i="15"/>
  <c r="T82" i="15" s="1"/>
  <c r="Q82" i="15"/>
  <c r="R82" i="15" s="1"/>
  <c r="T81" i="15"/>
  <c r="S81" i="15"/>
  <c r="Q81" i="15"/>
  <c r="R81" i="15" s="1"/>
  <c r="S80" i="15"/>
  <c r="T80" i="15" s="1"/>
  <c r="Q80" i="15"/>
  <c r="R80" i="15" s="1"/>
  <c r="T79" i="15"/>
  <c r="S79" i="15"/>
  <c r="Q79" i="15"/>
  <c r="R79" i="15" s="1"/>
  <c r="S78" i="15"/>
  <c r="T78" i="15" s="1"/>
  <c r="Q78" i="15"/>
  <c r="R78" i="15" s="1"/>
  <c r="T77" i="15"/>
  <c r="S77" i="15"/>
  <c r="Q77" i="15"/>
  <c r="R77" i="15" s="1"/>
  <c r="S76" i="15"/>
  <c r="T76" i="15" s="1"/>
  <c r="Q76" i="15"/>
  <c r="R76" i="15" s="1"/>
  <c r="T75" i="15"/>
  <c r="S75" i="15"/>
  <c r="Q75" i="15"/>
  <c r="R75" i="15" s="1"/>
  <c r="Y74" i="15"/>
  <c r="X74" i="15"/>
  <c r="V74" i="15"/>
  <c r="W74" i="15" s="1"/>
  <c r="S74" i="15"/>
  <c r="T74" i="15" s="1"/>
  <c r="Q74" i="15"/>
  <c r="R74" i="15" s="1"/>
  <c r="Y73" i="15"/>
  <c r="X73" i="15"/>
  <c r="W73" i="15"/>
  <c r="T73" i="15"/>
  <c r="S73" i="15"/>
  <c r="Q73" i="15"/>
  <c r="R73" i="15" s="1"/>
  <c r="P69" i="15"/>
  <c r="L14" i="15"/>
  <c r="L6" i="15"/>
  <c r="E53" i="15"/>
  <c r="D53" i="15"/>
  <c r="C53" i="15"/>
  <c r="E52" i="15"/>
  <c r="D52" i="15"/>
  <c r="C52" i="15"/>
  <c r="E51" i="15"/>
  <c r="S17" i="15" s="1"/>
  <c r="S34" i="15" s="1"/>
  <c r="D51" i="15"/>
  <c r="C51" i="15"/>
  <c r="E50" i="15"/>
  <c r="D50" i="15"/>
  <c r="C50" i="15"/>
  <c r="E49" i="15"/>
  <c r="D49" i="15"/>
  <c r="C49" i="15"/>
  <c r="E48" i="15"/>
  <c r="D48" i="15"/>
  <c r="C48" i="15"/>
  <c r="E47" i="15"/>
  <c r="E46" i="15"/>
  <c r="D46" i="15"/>
  <c r="C46" i="15"/>
  <c r="E45" i="15"/>
  <c r="R11" i="15" s="1"/>
  <c r="R28" i="15" s="1"/>
  <c r="D45" i="15"/>
  <c r="C45" i="15"/>
  <c r="E44" i="15"/>
  <c r="D44" i="15"/>
  <c r="C44" i="15"/>
  <c r="E43" i="15"/>
  <c r="D43" i="15"/>
  <c r="C43" i="15"/>
  <c r="E42" i="15"/>
  <c r="D42" i="15"/>
  <c r="C42" i="15"/>
  <c r="E41" i="15"/>
  <c r="D41" i="15"/>
  <c r="C41" i="15"/>
  <c r="E40" i="15"/>
  <c r="D40" i="15"/>
  <c r="C40" i="15"/>
  <c r="L36" i="15"/>
  <c r="L35" i="15"/>
  <c r="L34" i="15"/>
  <c r="L33" i="15"/>
  <c r="L32" i="15"/>
  <c r="L31" i="15"/>
  <c r="A31" i="15"/>
  <c r="L30" i="15"/>
  <c r="A30" i="15"/>
  <c r="O29" i="15"/>
  <c r="L29" i="15"/>
  <c r="A29" i="15"/>
  <c r="L28" i="15"/>
  <c r="A28" i="15"/>
  <c r="Q27" i="15"/>
  <c r="L27" i="15"/>
  <c r="Q26" i="15"/>
  <c r="L26" i="15"/>
  <c r="Q25" i="15"/>
  <c r="L25" i="15"/>
  <c r="Q24" i="15"/>
  <c r="L24" i="15"/>
  <c r="Q23" i="15"/>
  <c r="L23" i="15"/>
  <c r="S19" i="15"/>
  <c r="S36" i="15" s="1"/>
  <c r="R19" i="15"/>
  <c r="R36" i="15" s="1"/>
  <c r="Q19" i="15"/>
  <c r="Q36" i="15" s="1"/>
  <c r="P19" i="15"/>
  <c r="P36" i="15" s="1"/>
  <c r="O19" i="15"/>
  <c r="O36" i="15" s="1"/>
  <c r="N19" i="15"/>
  <c r="N36" i="15" s="1"/>
  <c r="C73" i="15" s="1"/>
  <c r="M19" i="15"/>
  <c r="M36" i="15" s="1"/>
  <c r="B73" i="15" s="1"/>
  <c r="L19" i="15"/>
  <c r="S18" i="15"/>
  <c r="S35" i="15" s="1"/>
  <c r="R18" i="15"/>
  <c r="R35" i="15" s="1"/>
  <c r="Q18" i="15"/>
  <c r="Q35" i="15" s="1"/>
  <c r="P18" i="15"/>
  <c r="P35" i="15" s="1"/>
  <c r="O18" i="15"/>
  <c r="O35" i="15" s="1"/>
  <c r="N18" i="15"/>
  <c r="N35" i="15" s="1"/>
  <c r="C72" i="15" s="1"/>
  <c r="M18" i="15"/>
  <c r="M35" i="15" s="1"/>
  <c r="B72" i="15" s="1"/>
  <c r="L18" i="15"/>
  <c r="F18" i="15"/>
  <c r="E18" i="15"/>
  <c r="AB17" i="15"/>
  <c r="L17" i="15"/>
  <c r="F17" i="15"/>
  <c r="E17" i="15"/>
  <c r="S16" i="15"/>
  <c r="S33" i="15" s="1"/>
  <c r="R16" i="15"/>
  <c r="R33" i="15" s="1"/>
  <c r="Q16" i="15"/>
  <c r="Q33" i="15" s="1"/>
  <c r="P16" i="15"/>
  <c r="P33" i="15" s="1"/>
  <c r="O16" i="15"/>
  <c r="O33" i="15" s="1"/>
  <c r="N16" i="15"/>
  <c r="N33" i="15" s="1"/>
  <c r="C70" i="15" s="1"/>
  <c r="M16" i="15"/>
  <c r="M33" i="15" s="1"/>
  <c r="B70" i="15" s="1"/>
  <c r="L16" i="15"/>
  <c r="AB15" i="15"/>
  <c r="S15" i="15"/>
  <c r="S32" i="15" s="1"/>
  <c r="R15" i="15"/>
  <c r="R32" i="15" s="1"/>
  <c r="Q15" i="15"/>
  <c r="Q32" i="15" s="1"/>
  <c r="P15" i="15"/>
  <c r="P32" i="15" s="1"/>
  <c r="O15" i="15"/>
  <c r="O32" i="15" s="1"/>
  <c r="N15" i="15"/>
  <c r="N32" i="15" s="1"/>
  <c r="C69" i="15" s="1"/>
  <c r="M15" i="15"/>
  <c r="M32" i="15" s="1"/>
  <c r="B69" i="15" s="1"/>
  <c r="L15" i="15"/>
  <c r="AB14" i="15"/>
  <c r="S14" i="15"/>
  <c r="S31" i="15" s="1"/>
  <c r="R14" i="15"/>
  <c r="R31" i="15" s="1"/>
  <c r="Q14" i="15"/>
  <c r="Q31" i="15" s="1"/>
  <c r="P14" i="15"/>
  <c r="P31" i="15" s="1"/>
  <c r="O14" i="15"/>
  <c r="O31" i="15" s="1"/>
  <c r="N14" i="15"/>
  <c r="N31" i="15" s="1"/>
  <c r="C68" i="15" s="1"/>
  <c r="M14" i="15"/>
  <c r="M31" i="15" s="1"/>
  <c r="B68" i="15" s="1"/>
  <c r="AB13" i="15"/>
  <c r="S13" i="15"/>
  <c r="S30" i="15" s="1"/>
  <c r="R13" i="15"/>
  <c r="R30" i="15" s="1"/>
  <c r="Q13" i="15"/>
  <c r="Q30" i="15" s="1"/>
  <c r="P13" i="15"/>
  <c r="P30" i="15" s="1"/>
  <c r="O13" i="15"/>
  <c r="O30" i="15" s="1"/>
  <c r="N13" i="15"/>
  <c r="N30" i="15" s="1"/>
  <c r="C67" i="15" s="1"/>
  <c r="M13" i="15"/>
  <c r="M30" i="15" s="1"/>
  <c r="B67" i="15" s="1"/>
  <c r="L13" i="15"/>
  <c r="AB12" i="15"/>
  <c r="S12" i="15"/>
  <c r="S29" i="15" s="1"/>
  <c r="R12" i="15"/>
  <c r="R29" i="15" s="1"/>
  <c r="Q12" i="15"/>
  <c r="Q29" i="15" s="1"/>
  <c r="P12" i="15"/>
  <c r="P29" i="15" s="1"/>
  <c r="O12" i="15"/>
  <c r="N12" i="15"/>
  <c r="N29" i="15" s="1"/>
  <c r="C66" i="15" s="1"/>
  <c r="M12" i="15"/>
  <c r="M29" i="15" s="1"/>
  <c r="B66" i="15" s="1"/>
  <c r="L12" i="15"/>
  <c r="AB11" i="15"/>
  <c r="S11" i="15"/>
  <c r="S28" i="15" s="1"/>
  <c r="L11" i="15"/>
  <c r="AB10" i="15"/>
  <c r="S10" i="15"/>
  <c r="S27" i="15" s="1"/>
  <c r="R10" i="15"/>
  <c r="R27" i="15" s="1"/>
  <c r="Q10" i="15"/>
  <c r="P10" i="15"/>
  <c r="P27" i="15" s="1"/>
  <c r="O10" i="15"/>
  <c r="O27" i="15" s="1"/>
  <c r="N10" i="15"/>
  <c r="N27" i="15" s="1"/>
  <c r="M10" i="15"/>
  <c r="M27" i="15" s="1"/>
  <c r="L10" i="15"/>
  <c r="AB9" i="15"/>
  <c r="S9" i="15"/>
  <c r="S26" i="15" s="1"/>
  <c r="R9" i="15"/>
  <c r="R26" i="15" s="1"/>
  <c r="Q9" i="15"/>
  <c r="P9" i="15"/>
  <c r="P26" i="15" s="1"/>
  <c r="O9" i="15"/>
  <c r="O26" i="15" s="1"/>
  <c r="N9" i="15"/>
  <c r="N26" i="15" s="1"/>
  <c r="M9" i="15"/>
  <c r="M26" i="15" s="1"/>
  <c r="L9" i="15"/>
  <c r="S8" i="15"/>
  <c r="S25" i="15" s="1"/>
  <c r="R8" i="15"/>
  <c r="R25" i="15" s="1"/>
  <c r="Q8" i="15"/>
  <c r="P8" i="15"/>
  <c r="P25" i="15" s="1"/>
  <c r="O8" i="15"/>
  <c r="O25" i="15" s="1"/>
  <c r="N8" i="15"/>
  <c r="N25" i="15" s="1"/>
  <c r="M8" i="15"/>
  <c r="M25" i="15" s="1"/>
  <c r="L8" i="15"/>
  <c r="S7" i="15"/>
  <c r="S24" i="15" s="1"/>
  <c r="R7" i="15"/>
  <c r="R24" i="15" s="1"/>
  <c r="Q7" i="15"/>
  <c r="P7" i="15"/>
  <c r="P24" i="15" s="1"/>
  <c r="O7" i="15"/>
  <c r="O24" i="15" s="1"/>
  <c r="N7" i="15"/>
  <c r="N24" i="15" s="1"/>
  <c r="M7" i="15"/>
  <c r="M24" i="15" s="1"/>
  <c r="L7" i="15"/>
  <c r="S6" i="15"/>
  <c r="S23" i="15" s="1"/>
  <c r="R6" i="15"/>
  <c r="R23" i="15" s="1"/>
  <c r="Q6" i="15"/>
  <c r="P6" i="15"/>
  <c r="P23" i="15" s="1"/>
  <c r="O6" i="15"/>
  <c r="O23" i="15" s="1"/>
  <c r="N6" i="15"/>
  <c r="N23" i="15" s="1"/>
  <c r="M6" i="15"/>
  <c r="M23" i="15" s="1"/>
  <c r="X300" i="14"/>
  <c r="Y300" i="14" s="1"/>
  <c r="W300" i="14"/>
  <c r="Y299" i="14"/>
  <c r="X299" i="14"/>
  <c r="W299" i="14"/>
  <c r="Y298" i="14"/>
  <c r="S298" i="14"/>
  <c r="T298" i="14" s="1"/>
  <c r="Y297" i="14"/>
  <c r="W297" i="14"/>
  <c r="V297" i="14"/>
  <c r="V298" i="14" s="1"/>
  <c r="W298" i="14" s="1"/>
  <c r="Y296" i="14"/>
  <c r="W296" i="14"/>
  <c r="V284" i="14"/>
  <c r="W284" i="14" s="1"/>
  <c r="Q284" i="14"/>
  <c r="Q298" i="14" s="1"/>
  <c r="Q280" i="14"/>
  <c r="S280" i="14" s="1"/>
  <c r="T280" i="14" s="1"/>
  <c r="V279" i="14"/>
  <c r="V280" i="14" s="1"/>
  <c r="T279" i="14"/>
  <c r="S279" i="14"/>
  <c r="Q279" i="14"/>
  <c r="R279" i="14" s="1"/>
  <c r="Y278" i="14"/>
  <c r="X278" i="14"/>
  <c r="V278" i="14"/>
  <c r="W278" i="14" s="1"/>
  <c r="Q278" i="14"/>
  <c r="S278" i="14" s="1"/>
  <c r="T278" i="14" s="1"/>
  <c r="AD277" i="14"/>
  <c r="AC277" i="14"/>
  <c r="AA277" i="14"/>
  <c r="AB277" i="14" s="1"/>
  <c r="Y277" i="14"/>
  <c r="X277" i="14"/>
  <c r="W277" i="14"/>
  <c r="S277" i="14"/>
  <c r="T277" i="14" s="1"/>
  <c r="R277" i="14"/>
  <c r="Q277" i="14"/>
  <c r="Q283" i="14" s="1"/>
  <c r="P273" i="14"/>
  <c r="Y266" i="14"/>
  <c r="X266" i="14"/>
  <c r="W266" i="14"/>
  <c r="Y265" i="14"/>
  <c r="X265" i="14"/>
  <c r="W265" i="14"/>
  <c r="Y264" i="14"/>
  <c r="V264" i="14"/>
  <c r="W264" i="14" s="1"/>
  <c r="Y263" i="14"/>
  <c r="V263" i="14"/>
  <c r="W263" i="14" s="1"/>
  <c r="Y262" i="14"/>
  <c r="W262" i="14"/>
  <c r="V250" i="14"/>
  <c r="X250" i="14" s="1"/>
  <c r="Y250" i="14" s="1"/>
  <c r="R250" i="14"/>
  <c r="Q250" i="14"/>
  <c r="Q264" i="14" s="1"/>
  <c r="W245" i="14"/>
  <c r="V245" i="14"/>
  <c r="V246" i="14" s="1"/>
  <c r="W244" i="14"/>
  <c r="V244" i="14"/>
  <c r="X244" i="14" s="1"/>
  <c r="Y244" i="14" s="1"/>
  <c r="R244" i="14"/>
  <c r="Q244" i="14"/>
  <c r="S244" i="14" s="1"/>
  <c r="T244" i="14" s="1"/>
  <c r="X243" i="14"/>
  <c r="Y243" i="14" s="1"/>
  <c r="W243" i="14"/>
  <c r="Q243" i="14"/>
  <c r="S243" i="14" s="1"/>
  <c r="T243" i="14" s="1"/>
  <c r="P239" i="14"/>
  <c r="X232" i="14"/>
  <c r="Y232" i="14" s="1"/>
  <c r="W232" i="14"/>
  <c r="X231" i="14"/>
  <c r="Y231" i="14" s="1"/>
  <c r="W231" i="14"/>
  <c r="Y230" i="14"/>
  <c r="Y229" i="14"/>
  <c r="V229" i="14"/>
  <c r="V230" i="14" s="1"/>
  <c r="W230" i="14" s="1"/>
  <c r="Y228" i="14"/>
  <c r="W228" i="14"/>
  <c r="V216" i="14"/>
  <c r="V217" i="14" s="1"/>
  <c r="S216" i="14"/>
  <c r="T216" i="14" s="1"/>
  <c r="Q216" i="14"/>
  <c r="W210" i="14"/>
  <c r="V210" i="14"/>
  <c r="V211" i="14" s="1"/>
  <c r="X209" i="14"/>
  <c r="Y209" i="14" s="1"/>
  <c r="W209" i="14"/>
  <c r="Q209" i="14"/>
  <c r="P205" i="14"/>
  <c r="X198" i="14"/>
  <c r="Y198" i="14" s="1"/>
  <c r="W198" i="14"/>
  <c r="X197" i="14"/>
  <c r="Y197" i="14" s="1"/>
  <c r="W197" i="14"/>
  <c r="Y196" i="14"/>
  <c r="S196" i="14"/>
  <c r="T196" i="14" s="1"/>
  <c r="Q196" i="14"/>
  <c r="R196" i="14" s="1"/>
  <c r="Y195" i="14"/>
  <c r="W195" i="14"/>
  <c r="V195" i="14"/>
  <c r="V196" i="14" s="1"/>
  <c r="W196" i="14" s="1"/>
  <c r="S195" i="14"/>
  <c r="T195" i="14" s="1"/>
  <c r="Q195" i="14"/>
  <c r="R195" i="14" s="1"/>
  <c r="Y194" i="14"/>
  <c r="W194" i="14"/>
  <c r="Q193" i="14"/>
  <c r="S193" i="14" s="1"/>
  <c r="T193" i="14" s="1"/>
  <c r="Q191" i="14"/>
  <c r="S191" i="14" s="1"/>
  <c r="T191" i="14" s="1"/>
  <c r="Q189" i="14"/>
  <c r="S189" i="14" s="1"/>
  <c r="T189" i="14" s="1"/>
  <c r="T187" i="14"/>
  <c r="R187" i="14"/>
  <c r="Q187" i="14"/>
  <c r="S187" i="14" s="1"/>
  <c r="T185" i="14"/>
  <c r="Q185" i="14"/>
  <c r="S185" i="14" s="1"/>
  <c r="Q183" i="14"/>
  <c r="V182" i="14"/>
  <c r="S182" i="14"/>
  <c r="T182" i="14" s="1"/>
  <c r="Q182" i="14"/>
  <c r="R182" i="14" s="1"/>
  <c r="Q181" i="14"/>
  <c r="R179" i="14"/>
  <c r="Q179" i="14"/>
  <c r="S179" i="14" s="1"/>
  <c r="T179" i="14" s="1"/>
  <c r="T177" i="14"/>
  <c r="R177" i="14"/>
  <c r="Q177" i="14"/>
  <c r="S177" i="14" s="1"/>
  <c r="V176" i="14"/>
  <c r="AA175" i="14"/>
  <c r="X175" i="14"/>
  <c r="Y175" i="14" s="1"/>
  <c r="W175" i="14"/>
  <c r="Q175" i="14"/>
  <c r="P171" i="14"/>
  <c r="Y164" i="14"/>
  <c r="X164" i="14"/>
  <c r="W164" i="14"/>
  <c r="Y163" i="14"/>
  <c r="X163" i="14"/>
  <c r="W163" i="14"/>
  <c r="Y162" i="14"/>
  <c r="V162" i="14"/>
  <c r="W162" i="14" s="1"/>
  <c r="Y161" i="14"/>
  <c r="V161" i="14"/>
  <c r="W161" i="14" s="1"/>
  <c r="Y160" i="14"/>
  <c r="W160" i="14"/>
  <c r="Q159" i="14"/>
  <c r="R158" i="14"/>
  <c r="Q158" i="14"/>
  <c r="S157" i="14"/>
  <c r="T157" i="14" s="1"/>
  <c r="Q157" i="14"/>
  <c r="Q156" i="14"/>
  <c r="Q155" i="14"/>
  <c r="Q151" i="14"/>
  <c r="S151" i="14" s="1"/>
  <c r="T151" i="14" s="1"/>
  <c r="R149" i="14"/>
  <c r="Q149" i="14"/>
  <c r="S149" i="14" s="1"/>
  <c r="T149" i="14" s="1"/>
  <c r="V148" i="14"/>
  <c r="W148" i="14" s="1"/>
  <c r="S148" i="14"/>
  <c r="T148" i="14" s="1"/>
  <c r="Q148" i="14"/>
  <c r="Q152" i="14" s="1"/>
  <c r="Q143" i="14"/>
  <c r="S143" i="14" s="1"/>
  <c r="T143" i="14" s="1"/>
  <c r="V142" i="14"/>
  <c r="W142" i="14" s="1"/>
  <c r="X141" i="14"/>
  <c r="Y141" i="14" s="1"/>
  <c r="W141" i="14"/>
  <c r="Q141" i="14"/>
  <c r="P137" i="14"/>
  <c r="AA130" i="14"/>
  <c r="AC130" i="14" s="1"/>
  <c r="AD130" i="14" s="1"/>
  <c r="X130" i="14"/>
  <c r="Y130" i="14" s="1"/>
  <c r="W130" i="14"/>
  <c r="Q130" i="14"/>
  <c r="S130" i="14" s="1"/>
  <c r="T130" i="14" s="1"/>
  <c r="Y129" i="14"/>
  <c r="X129" i="14"/>
  <c r="W129" i="14"/>
  <c r="Y128" i="14"/>
  <c r="Y127" i="14"/>
  <c r="W127" i="14"/>
  <c r="V127" i="14"/>
  <c r="V128" i="14" s="1"/>
  <c r="W128" i="14" s="1"/>
  <c r="S127" i="14"/>
  <c r="T127" i="14" s="1"/>
  <c r="R127" i="14"/>
  <c r="Q127" i="14"/>
  <c r="Y126" i="14"/>
  <c r="W126" i="14"/>
  <c r="T125" i="14"/>
  <c r="S125" i="14"/>
  <c r="Q125" i="14"/>
  <c r="R125" i="14" s="1"/>
  <c r="S123" i="14"/>
  <c r="T123" i="14" s="1"/>
  <c r="Q123" i="14"/>
  <c r="R123" i="14" s="1"/>
  <c r="Q121" i="14"/>
  <c r="R121" i="14" s="1"/>
  <c r="Q119" i="14"/>
  <c r="R119" i="14" s="1"/>
  <c r="S117" i="14"/>
  <c r="T117" i="14" s="1"/>
  <c r="Q117" i="14"/>
  <c r="R117" i="14" s="1"/>
  <c r="Q115" i="14"/>
  <c r="R115" i="14" s="1"/>
  <c r="T114" i="14"/>
  <c r="S114" i="14"/>
  <c r="R114" i="14"/>
  <c r="Q114" i="14"/>
  <c r="Q126" i="14" s="1"/>
  <c r="R126" i="14" s="1"/>
  <c r="S113" i="14"/>
  <c r="T113" i="14" s="1"/>
  <c r="Q113" i="14"/>
  <c r="R113" i="14" s="1"/>
  <c r="Q111" i="14"/>
  <c r="R111" i="14" s="1"/>
  <c r="S109" i="14"/>
  <c r="T109" i="14" s="1"/>
  <c r="Q109" i="14"/>
  <c r="R109" i="14" s="1"/>
  <c r="X108" i="14"/>
  <c r="Y108" i="14" s="1"/>
  <c r="V108" i="14"/>
  <c r="AC107" i="14"/>
  <c r="AD107" i="14" s="1"/>
  <c r="AA107" i="14"/>
  <c r="AB107" i="14" s="1"/>
  <c r="X107" i="14"/>
  <c r="Y107" i="14" s="1"/>
  <c r="W107" i="14"/>
  <c r="S107" i="14"/>
  <c r="T107" i="14" s="1"/>
  <c r="R107" i="14"/>
  <c r="Q107" i="14"/>
  <c r="Q129" i="14" s="1"/>
  <c r="R129" i="14" s="1"/>
  <c r="P103" i="14"/>
  <c r="Y96" i="14"/>
  <c r="X96" i="14"/>
  <c r="W96" i="14"/>
  <c r="T96" i="14"/>
  <c r="S96" i="14"/>
  <c r="R96" i="14"/>
  <c r="Q96" i="14"/>
  <c r="AA96" i="14" s="1"/>
  <c r="AB96" i="14" s="1"/>
  <c r="Y95" i="14"/>
  <c r="X95" i="14"/>
  <c r="W95" i="14"/>
  <c r="R95" i="14"/>
  <c r="Q95" i="14"/>
  <c r="Y94" i="14"/>
  <c r="T94" i="14"/>
  <c r="R94" i="14"/>
  <c r="Q94" i="14"/>
  <c r="S94" i="14" s="1"/>
  <c r="Y93" i="14"/>
  <c r="V93" i="14"/>
  <c r="W93" i="14" s="1"/>
  <c r="S93" i="14"/>
  <c r="T93" i="14" s="1"/>
  <c r="R93" i="14"/>
  <c r="Q93" i="14"/>
  <c r="Y92" i="14"/>
  <c r="W92" i="14"/>
  <c r="R92" i="14"/>
  <c r="Q92" i="14"/>
  <c r="S92" i="14" s="1"/>
  <c r="T92" i="14" s="1"/>
  <c r="S91" i="14"/>
  <c r="T91" i="14" s="1"/>
  <c r="R91" i="14"/>
  <c r="Q91" i="14"/>
  <c r="T90" i="14"/>
  <c r="Q90" i="14"/>
  <c r="S90" i="14" s="1"/>
  <c r="S89" i="14"/>
  <c r="T89" i="14" s="1"/>
  <c r="R89" i="14"/>
  <c r="Q89" i="14"/>
  <c r="Q88" i="14"/>
  <c r="S88" i="14" s="1"/>
  <c r="T88" i="14" s="1"/>
  <c r="R87" i="14"/>
  <c r="Q87" i="14"/>
  <c r="Q86" i="14"/>
  <c r="S86" i="14" s="1"/>
  <c r="T86" i="14" s="1"/>
  <c r="R85" i="14"/>
  <c r="Q85" i="14"/>
  <c r="Q84" i="14"/>
  <c r="S84" i="14" s="1"/>
  <c r="T84" i="14" s="1"/>
  <c r="R83" i="14"/>
  <c r="Q83" i="14"/>
  <c r="Q82" i="14"/>
  <c r="S82" i="14" s="1"/>
  <c r="T82" i="14" s="1"/>
  <c r="R81" i="14"/>
  <c r="Q81" i="14"/>
  <c r="Q80" i="14"/>
  <c r="S80" i="14" s="1"/>
  <c r="T80" i="14" s="1"/>
  <c r="R79" i="14"/>
  <c r="Q79" i="14"/>
  <c r="Q78" i="14"/>
  <c r="S78" i="14" s="1"/>
  <c r="T78" i="14" s="1"/>
  <c r="R77" i="14"/>
  <c r="Q77" i="14"/>
  <c r="Q76" i="14"/>
  <c r="S76" i="14" s="1"/>
  <c r="T76" i="14" s="1"/>
  <c r="R75" i="14"/>
  <c r="Q75" i="14"/>
  <c r="W74" i="14"/>
  <c r="V74" i="14"/>
  <c r="V75" i="14" s="1"/>
  <c r="Q74" i="14"/>
  <c r="S74" i="14" s="1"/>
  <c r="T74" i="14" s="1"/>
  <c r="Y73" i="14"/>
  <c r="X73" i="14"/>
  <c r="W73" i="14"/>
  <c r="R73" i="14"/>
  <c r="Q73" i="14"/>
  <c r="AA73" i="14" s="1"/>
  <c r="AB73" i="14" s="1"/>
  <c r="P69" i="14"/>
  <c r="L13" i="14"/>
  <c r="L9" i="14"/>
  <c r="E53" i="14"/>
  <c r="D53" i="14"/>
  <c r="C53" i="14"/>
  <c r="E52" i="14"/>
  <c r="D52" i="14"/>
  <c r="C52" i="14"/>
  <c r="E51" i="14"/>
  <c r="D51" i="14"/>
  <c r="C51" i="14"/>
  <c r="E50" i="14"/>
  <c r="D50" i="14"/>
  <c r="C50" i="14"/>
  <c r="E49" i="14"/>
  <c r="D49" i="14"/>
  <c r="C49" i="14"/>
  <c r="E48" i="14"/>
  <c r="D48" i="14"/>
  <c r="C48" i="14"/>
  <c r="E47" i="14"/>
  <c r="E46" i="14"/>
  <c r="D46" i="14"/>
  <c r="C46" i="14"/>
  <c r="E45" i="14"/>
  <c r="D45" i="14"/>
  <c r="C45" i="14"/>
  <c r="E44" i="14"/>
  <c r="D44" i="14"/>
  <c r="C44" i="14"/>
  <c r="E43" i="14"/>
  <c r="D43" i="14"/>
  <c r="C43" i="14"/>
  <c r="E42" i="14"/>
  <c r="D42" i="14"/>
  <c r="C42" i="14"/>
  <c r="E41" i="14"/>
  <c r="D41" i="14"/>
  <c r="C41" i="14"/>
  <c r="E40" i="14"/>
  <c r="D40" i="14"/>
  <c r="C40" i="14"/>
  <c r="L36" i="14"/>
  <c r="S35" i="14"/>
  <c r="L35" i="14"/>
  <c r="S34" i="14"/>
  <c r="L34" i="14"/>
  <c r="S33" i="14"/>
  <c r="L33" i="14"/>
  <c r="S32" i="14"/>
  <c r="L32" i="14"/>
  <c r="S31" i="14"/>
  <c r="L31" i="14"/>
  <c r="A31" i="14"/>
  <c r="L30" i="14"/>
  <c r="A30" i="14"/>
  <c r="L29" i="14"/>
  <c r="A29" i="14"/>
  <c r="L28" i="14"/>
  <c r="A28" i="14"/>
  <c r="O27" i="14"/>
  <c r="L27" i="14"/>
  <c r="O26" i="14"/>
  <c r="L26" i="14"/>
  <c r="O25" i="14"/>
  <c r="L25" i="14"/>
  <c r="O24" i="14"/>
  <c r="L24" i="14"/>
  <c r="O23" i="14"/>
  <c r="L23" i="14"/>
  <c r="L19" i="14"/>
  <c r="S18" i="14"/>
  <c r="R18" i="14"/>
  <c r="R35" i="14" s="1"/>
  <c r="Q18" i="14"/>
  <c r="Q35" i="14" s="1"/>
  <c r="P18" i="14"/>
  <c r="P35" i="14" s="1"/>
  <c r="O18" i="14"/>
  <c r="O35" i="14" s="1"/>
  <c r="N18" i="14"/>
  <c r="N35" i="14" s="1"/>
  <c r="C72" i="14" s="1"/>
  <c r="M18" i="14"/>
  <c r="M35" i="14" s="1"/>
  <c r="B72" i="14" s="1"/>
  <c r="L18" i="14"/>
  <c r="F18" i="14"/>
  <c r="E18" i="14"/>
  <c r="AB17" i="14"/>
  <c r="S17" i="14"/>
  <c r="R17" i="14"/>
  <c r="R34" i="14" s="1"/>
  <c r="Q17" i="14"/>
  <c r="Q34" i="14" s="1"/>
  <c r="P17" i="14"/>
  <c r="P34" i="14" s="1"/>
  <c r="O17" i="14"/>
  <c r="O34" i="14" s="1"/>
  <c r="N17" i="14"/>
  <c r="N34" i="14" s="1"/>
  <c r="C71" i="14" s="1"/>
  <c r="M17" i="14"/>
  <c r="M34" i="14" s="1"/>
  <c r="B71" i="14" s="1"/>
  <c r="L17" i="14"/>
  <c r="F17" i="14"/>
  <c r="E17" i="14"/>
  <c r="S16" i="14"/>
  <c r="R16" i="14"/>
  <c r="R33" i="14" s="1"/>
  <c r="Q16" i="14"/>
  <c r="Q33" i="14" s="1"/>
  <c r="P16" i="14"/>
  <c r="P33" i="14" s="1"/>
  <c r="O16" i="14"/>
  <c r="O33" i="14" s="1"/>
  <c r="N16" i="14"/>
  <c r="N33" i="14" s="1"/>
  <c r="C70" i="14" s="1"/>
  <c r="M16" i="14"/>
  <c r="M33" i="14" s="1"/>
  <c r="B70" i="14" s="1"/>
  <c r="L16" i="14"/>
  <c r="AB15" i="14"/>
  <c r="S15" i="14"/>
  <c r="R15" i="14"/>
  <c r="R32" i="14" s="1"/>
  <c r="Q15" i="14"/>
  <c r="Q32" i="14" s="1"/>
  <c r="P15" i="14"/>
  <c r="P32" i="14" s="1"/>
  <c r="O15" i="14"/>
  <c r="O32" i="14" s="1"/>
  <c r="N15" i="14"/>
  <c r="N32" i="14" s="1"/>
  <c r="C69" i="14" s="1"/>
  <c r="M15" i="14"/>
  <c r="M32" i="14" s="1"/>
  <c r="B69" i="14" s="1"/>
  <c r="L15" i="14"/>
  <c r="AB14" i="14"/>
  <c r="S14" i="14"/>
  <c r="R14" i="14"/>
  <c r="R31" i="14" s="1"/>
  <c r="Q14" i="14"/>
  <c r="Q31" i="14" s="1"/>
  <c r="P14" i="14"/>
  <c r="P31" i="14" s="1"/>
  <c r="O14" i="14"/>
  <c r="O31" i="14" s="1"/>
  <c r="N14" i="14"/>
  <c r="N31" i="14" s="1"/>
  <c r="C68" i="14" s="1"/>
  <c r="M14" i="14"/>
  <c r="M31" i="14" s="1"/>
  <c r="B68" i="14" s="1"/>
  <c r="L14" i="14"/>
  <c r="AB13" i="14"/>
  <c r="S13" i="14"/>
  <c r="S30" i="14" s="1"/>
  <c r="R13" i="14"/>
  <c r="R30" i="14" s="1"/>
  <c r="Q13" i="14"/>
  <c r="Q30" i="14" s="1"/>
  <c r="P13" i="14"/>
  <c r="P30" i="14" s="1"/>
  <c r="O13" i="14"/>
  <c r="O30" i="14" s="1"/>
  <c r="N13" i="14"/>
  <c r="N30" i="14" s="1"/>
  <c r="C67" i="14" s="1"/>
  <c r="M13" i="14"/>
  <c r="M30" i="14" s="1"/>
  <c r="B67" i="14" s="1"/>
  <c r="AB12" i="14"/>
  <c r="S12" i="14"/>
  <c r="S29" i="14" s="1"/>
  <c r="R12" i="14"/>
  <c r="R29" i="14" s="1"/>
  <c r="Q12" i="14"/>
  <c r="Q29" i="14" s="1"/>
  <c r="P12" i="14"/>
  <c r="P29" i="14" s="1"/>
  <c r="O12" i="14"/>
  <c r="O29" i="14" s="1"/>
  <c r="N12" i="14"/>
  <c r="N29" i="14" s="1"/>
  <c r="C66" i="14" s="1"/>
  <c r="M12" i="14"/>
  <c r="M29" i="14" s="1"/>
  <c r="B66" i="14" s="1"/>
  <c r="L12" i="14"/>
  <c r="AB11" i="14"/>
  <c r="S11" i="14"/>
  <c r="S28" i="14" s="1"/>
  <c r="R11" i="14"/>
  <c r="R28" i="14" s="1"/>
  <c r="Q11" i="14"/>
  <c r="Q28" i="14" s="1"/>
  <c r="P11" i="14"/>
  <c r="P28" i="14" s="1"/>
  <c r="O11" i="14"/>
  <c r="O28" i="14" s="1"/>
  <c r="N11" i="14"/>
  <c r="N28" i="14" s="1"/>
  <c r="C65" i="14" s="1"/>
  <c r="M11" i="14"/>
  <c r="M28" i="14" s="1"/>
  <c r="B65" i="14" s="1"/>
  <c r="L11" i="14"/>
  <c r="AB10" i="14"/>
  <c r="S10" i="14"/>
  <c r="S27" i="14" s="1"/>
  <c r="R10" i="14"/>
  <c r="R27" i="14" s="1"/>
  <c r="Q10" i="14"/>
  <c r="Q27" i="14" s="1"/>
  <c r="P10" i="14"/>
  <c r="P27" i="14" s="1"/>
  <c r="O10" i="14"/>
  <c r="N10" i="14"/>
  <c r="N27" i="14" s="1"/>
  <c r="M10" i="14"/>
  <c r="M27" i="14" s="1"/>
  <c r="L10" i="14"/>
  <c r="AB9" i="14"/>
  <c r="S9" i="14"/>
  <c r="S26" i="14" s="1"/>
  <c r="R9" i="14"/>
  <c r="R26" i="14" s="1"/>
  <c r="Q9" i="14"/>
  <c r="Q26" i="14" s="1"/>
  <c r="P9" i="14"/>
  <c r="P26" i="14" s="1"/>
  <c r="O9" i="14"/>
  <c r="N9" i="14"/>
  <c r="N26" i="14" s="1"/>
  <c r="M9" i="14"/>
  <c r="M26" i="14" s="1"/>
  <c r="S8" i="14"/>
  <c r="S25" i="14" s="1"/>
  <c r="R8" i="14"/>
  <c r="R25" i="14" s="1"/>
  <c r="Q8" i="14"/>
  <c r="Q25" i="14" s="1"/>
  <c r="P8" i="14"/>
  <c r="P25" i="14" s="1"/>
  <c r="O8" i="14"/>
  <c r="N8" i="14"/>
  <c r="N25" i="14" s="1"/>
  <c r="M8" i="14"/>
  <c r="M25" i="14" s="1"/>
  <c r="L8" i="14"/>
  <c r="S7" i="14"/>
  <c r="S24" i="14" s="1"/>
  <c r="R7" i="14"/>
  <c r="R24" i="14" s="1"/>
  <c r="Q7" i="14"/>
  <c r="Q24" i="14" s="1"/>
  <c r="P7" i="14"/>
  <c r="P24" i="14" s="1"/>
  <c r="O7" i="14"/>
  <c r="N7" i="14"/>
  <c r="N24" i="14" s="1"/>
  <c r="M7" i="14"/>
  <c r="M24" i="14" s="1"/>
  <c r="L7" i="14"/>
  <c r="S6" i="14"/>
  <c r="S23" i="14" s="1"/>
  <c r="R6" i="14"/>
  <c r="R23" i="14" s="1"/>
  <c r="Q6" i="14"/>
  <c r="Q23" i="14" s="1"/>
  <c r="P6" i="14"/>
  <c r="P23" i="14" s="1"/>
  <c r="O6" i="14"/>
  <c r="N6" i="14"/>
  <c r="N23" i="14" s="1"/>
  <c r="M6" i="14"/>
  <c r="M23" i="14" s="1"/>
  <c r="L6" i="14"/>
  <c r="Y300" i="13"/>
  <c r="X300" i="13"/>
  <c r="W300" i="13"/>
  <c r="Y299" i="13"/>
  <c r="X299" i="13"/>
  <c r="W299" i="13"/>
  <c r="Y298" i="13"/>
  <c r="Y297" i="13"/>
  <c r="V297" i="13"/>
  <c r="V298" i="13" s="1"/>
  <c r="W298" i="13" s="1"/>
  <c r="Y296" i="13"/>
  <c r="W296" i="13"/>
  <c r="V284" i="13"/>
  <c r="W284" i="13" s="1"/>
  <c r="R284" i="13"/>
  <c r="Q284" i="13"/>
  <c r="Q298" i="13" s="1"/>
  <c r="AA298" i="13" s="1"/>
  <c r="R282" i="13"/>
  <c r="Q282" i="13"/>
  <c r="S282" i="13" s="1"/>
  <c r="T282" i="13" s="1"/>
  <c r="X280" i="13"/>
  <c r="Y280" i="13" s="1"/>
  <c r="R280" i="13"/>
  <c r="Q280" i="13"/>
  <c r="S280" i="13" s="1"/>
  <c r="T280" i="13" s="1"/>
  <c r="W279" i="13"/>
  <c r="V279" i="13"/>
  <c r="V280" i="13" s="1"/>
  <c r="X278" i="13"/>
  <c r="Y278" i="13" s="1"/>
  <c r="V278" i="13"/>
  <c r="W278" i="13" s="1"/>
  <c r="R278" i="13"/>
  <c r="Q278" i="13"/>
  <c r="S278" i="13" s="1"/>
  <c r="T278" i="13" s="1"/>
  <c r="AC277" i="13"/>
  <c r="AD277" i="13" s="1"/>
  <c r="AA277" i="13"/>
  <c r="AB277" i="13" s="1"/>
  <c r="X277" i="13"/>
  <c r="Y277" i="13" s="1"/>
  <c r="W277" i="13"/>
  <c r="S277" i="13"/>
  <c r="T277" i="13" s="1"/>
  <c r="R277" i="13"/>
  <c r="Q277" i="13"/>
  <c r="Q283" i="13" s="1"/>
  <c r="S283" i="13" s="1"/>
  <c r="T283" i="13" s="1"/>
  <c r="P273" i="13"/>
  <c r="X266" i="13"/>
  <c r="Y266" i="13" s="1"/>
  <c r="W266" i="13"/>
  <c r="Y265" i="13"/>
  <c r="X265" i="13"/>
  <c r="W265" i="13"/>
  <c r="Q265" i="13"/>
  <c r="R265" i="13" s="1"/>
  <c r="Y264" i="13"/>
  <c r="V264" i="13"/>
  <c r="W264" i="13" s="1"/>
  <c r="Y263" i="13"/>
  <c r="V263" i="13"/>
  <c r="W263" i="13" s="1"/>
  <c r="Y262" i="13"/>
  <c r="W262" i="13"/>
  <c r="R258" i="13"/>
  <c r="Q258" i="13"/>
  <c r="Q256" i="13"/>
  <c r="S256" i="13" s="1"/>
  <c r="T256" i="13" s="1"/>
  <c r="V250" i="13"/>
  <c r="W250" i="13" s="1"/>
  <c r="R250" i="13"/>
  <c r="Q250" i="13"/>
  <c r="Q262" i="13" s="1"/>
  <c r="R248" i="13"/>
  <c r="Q248" i="13"/>
  <c r="Q246" i="13"/>
  <c r="S246" i="13" s="1"/>
  <c r="T246" i="13" s="1"/>
  <c r="W245" i="13"/>
  <c r="V245" i="13"/>
  <c r="V244" i="13"/>
  <c r="X244" i="13" s="1"/>
  <c r="Y244" i="13" s="1"/>
  <c r="Q244" i="13"/>
  <c r="S244" i="13" s="1"/>
  <c r="T244" i="13" s="1"/>
  <c r="AA243" i="13"/>
  <c r="AC243" i="13" s="1"/>
  <c r="AD243" i="13" s="1"/>
  <c r="Y243" i="13"/>
  <c r="X243" i="13"/>
  <c r="W243" i="13"/>
  <c r="R243" i="13"/>
  <c r="Q243" i="13"/>
  <c r="S243" i="13" s="1"/>
  <c r="T243" i="13" s="1"/>
  <c r="P239" i="13"/>
  <c r="X232" i="13"/>
  <c r="Y232" i="13" s="1"/>
  <c r="W232" i="13"/>
  <c r="X231" i="13"/>
  <c r="Y231" i="13" s="1"/>
  <c r="W231" i="13"/>
  <c r="Y230" i="13"/>
  <c r="W230" i="13"/>
  <c r="Q230" i="13"/>
  <c r="Y229" i="13"/>
  <c r="V229" i="13"/>
  <c r="V230" i="13" s="1"/>
  <c r="Y228" i="13"/>
  <c r="W228" i="13"/>
  <c r="Q227" i="13"/>
  <c r="S226" i="13"/>
  <c r="T226" i="13" s="1"/>
  <c r="Q226" i="13"/>
  <c r="R226" i="13" s="1"/>
  <c r="V217" i="13"/>
  <c r="V218" i="13" s="1"/>
  <c r="X218" i="13" s="1"/>
  <c r="Y218" i="13" s="1"/>
  <c r="X216" i="13"/>
  <c r="Y216" i="13" s="1"/>
  <c r="V216" i="13"/>
  <c r="W216" i="13" s="1"/>
  <c r="Q216" i="13"/>
  <c r="Q228" i="13" s="1"/>
  <c r="V211" i="13"/>
  <c r="V212" i="13" s="1"/>
  <c r="X210" i="13"/>
  <c r="Y210" i="13" s="1"/>
  <c r="W210" i="13"/>
  <c r="V210" i="13"/>
  <c r="X209" i="13"/>
  <c r="Y209" i="13" s="1"/>
  <c r="W209" i="13"/>
  <c r="S209" i="13"/>
  <c r="T209" i="13" s="1"/>
  <c r="R209" i="13"/>
  <c r="Q209" i="13"/>
  <c r="Q231" i="13" s="1"/>
  <c r="P205" i="13"/>
  <c r="X198" i="13"/>
  <c r="Y198" i="13" s="1"/>
  <c r="W198" i="13"/>
  <c r="X197" i="13"/>
  <c r="Y197" i="13" s="1"/>
  <c r="W197" i="13"/>
  <c r="R197" i="13"/>
  <c r="Q197" i="13"/>
  <c r="Y196" i="13"/>
  <c r="V196" i="13"/>
  <c r="W196" i="13" s="1"/>
  <c r="Y195" i="13"/>
  <c r="W195" i="13"/>
  <c r="V195" i="13"/>
  <c r="Y194" i="13"/>
  <c r="W194" i="13"/>
  <c r="Q192" i="13"/>
  <c r="Y182" i="13"/>
  <c r="V182" i="13"/>
  <c r="X182" i="13" s="1"/>
  <c r="R182" i="13"/>
  <c r="Q182" i="13"/>
  <c r="R180" i="13"/>
  <c r="Q180" i="13"/>
  <c r="S180" i="13" s="1"/>
  <c r="T180" i="13" s="1"/>
  <c r="Q178" i="13"/>
  <c r="V177" i="13"/>
  <c r="AA176" i="13"/>
  <c r="AC176" i="13" s="1"/>
  <c r="AD176" i="13" s="1"/>
  <c r="V176" i="13"/>
  <c r="X176" i="13" s="1"/>
  <c r="Y176" i="13" s="1"/>
  <c r="Q176" i="13"/>
  <c r="S176" i="13" s="1"/>
  <c r="T176" i="13" s="1"/>
  <c r="X175" i="13"/>
  <c r="Y175" i="13" s="1"/>
  <c r="W175" i="13"/>
  <c r="T175" i="13"/>
  <c r="S175" i="13"/>
  <c r="Q175" i="13"/>
  <c r="R175" i="13" s="1"/>
  <c r="P171" i="13"/>
  <c r="Y164" i="13"/>
  <c r="X164" i="13"/>
  <c r="W164" i="13"/>
  <c r="X163" i="13"/>
  <c r="Y163" i="13" s="1"/>
  <c r="W163" i="13"/>
  <c r="S163" i="13"/>
  <c r="T163" i="13" s="1"/>
  <c r="Y162" i="13"/>
  <c r="V162" i="13"/>
  <c r="W162" i="13" s="1"/>
  <c r="Y161" i="13"/>
  <c r="V161" i="13"/>
  <c r="W161" i="13" s="1"/>
  <c r="R161" i="13"/>
  <c r="Q161" i="13"/>
  <c r="Y160" i="13"/>
  <c r="W160" i="13"/>
  <c r="Q157" i="13"/>
  <c r="R157" i="13" s="1"/>
  <c r="S155" i="13"/>
  <c r="T155" i="13" s="1"/>
  <c r="Q155" i="13"/>
  <c r="Q153" i="13"/>
  <c r="R153" i="13" s="1"/>
  <c r="Q151" i="13"/>
  <c r="Q149" i="13"/>
  <c r="R149" i="13" s="1"/>
  <c r="X148" i="13"/>
  <c r="Y148" i="13" s="1"/>
  <c r="V148" i="13"/>
  <c r="R148" i="13"/>
  <c r="Q148" i="13"/>
  <c r="T147" i="13"/>
  <c r="S147" i="13"/>
  <c r="Q147" i="13"/>
  <c r="R147" i="13" s="1"/>
  <c r="Q145" i="13"/>
  <c r="R145" i="13" s="1"/>
  <c r="T143" i="13"/>
  <c r="S143" i="13"/>
  <c r="Q143" i="13"/>
  <c r="R143" i="13" s="1"/>
  <c r="V142" i="13"/>
  <c r="AD141" i="13"/>
  <c r="AC141" i="13"/>
  <c r="AA141" i="13"/>
  <c r="AB141" i="13" s="1"/>
  <c r="X141" i="13"/>
  <c r="Y141" i="13" s="1"/>
  <c r="W141" i="13"/>
  <c r="S141" i="13"/>
  <c r="T141" i="13" s="1"/>
  <c r="R141" i="13"/>
  <c r="Q141" i="13"/>
  <c r="Q163" i="13" s="1"/>
  <c r="AA163" i="13" s="1"/>
  <c r="AB163" i="13" s="1"/>
  <c r="P137" i="13"/>
  <c r="Y130" i="13"/>
  <c r="X130" i="13"/>
  <c r="W130" i="13"/>
  <c r="Q130" i="13"/>
  <c r="Y129" i="13"/>
  <c r="X129" i="13"/>
  <c r="W129" i="13"/>
  <c r="R129" i="13"/>
  <c r="Q129" i="13"/>
  <c r="Y128" i="13"/>
  <c r="V128" i="13"/>
  <c r="W128" i="13" s="1"/>
  <c r="Y127" i="13"/>
  <c r="V127" i="13"/>
  <c r="W127" i="13" s="1"/>
  <c r="Y126" i="13"/>
  <c r="W126" i="13"/>
  <c r="Q118" i="13"/>
  <c r="Q114" i="13"/>
  <c r="Q120" i="13" s="1"/>
  <c r="Q112" i="13"/>
  <c r="Q109" i="13"/>
  <c r="V108" i="13"/>
  <c r="AA107" i="13"/>
  <c r="Y107" i="13"/>
  <c r="X107" i="13"/>
  <c r="W107" i="13"/>
  <c r="S107" i="13"/>
  <c r="T107" i="13" s="1"/>
  <c r="R107" i="13"/>
  <c r="Q107" i="13"/>
  <c r="P103" i="13"/>
  <c r="AD96" i="13"/>
  <c r="AC96" i="13"/>
  <c r="AA96" i="13"/>
  <c r="AB96" i="13" s="1"/>
  <c r="X96" i="13"/>
  <c r="Y96" i="13" s="1"/>
  <c r="W96" i="13"/>
  <c r="S96" i="13"/>
  <c r="T96" i="13" s="1"/>
  <c r="R96" i="13"/>
  <c r="Q96" i="13"/>
  <c r="X95" i="13"/>
  <c r="Y95" i="13" s="1"/>
  <c r="W95" i="13"/>
  <c r="Q95" i="13"/>
  <c r="S95" i="13" s="1"/>
  <c r="T95" i="13" s="1"/>
  <c r="Y94" i="13"/>
  <c r="Q94" i="13"/>
  <c r="S94" i="13" s="1"/>
  <c r="T94" i="13" s="1"/>
  <c r="Y93" i="13"/>
  <c r="V93" i="13"/>
  <c r="S93" i="13"/>
  <c r="T93" i="13" s="1"/>
  <c r="Q93" i="13"/>
  <c r="R93" i="13" s="1"/>
  <c r="AA92" i="13"/>
  <c r="Y92" i="13"/>
  <c r="W92" i="13"/>
  <c r="Q92" i="13"/>
  <c r="S92" i="13" s="1"/>
  <c r="T92" i="13" s="1"/>
  <c r="S91" i="13"/>
  <c r="T91" i="13" s="1"/>
  <c r="Q91" i="13"/>
  <c r="R91" i="13" s="1"/>
  <c r="Q90" i="13"/>
  <c r="S90" i="13" s="1"/>
  <c r="T90" i="13" s="1"/>
  <c r="R89" i="13"/>
  <c r="Q89" i="13"/>
  <c r="Q88" i="13"/>
  <c r="S88" i="13" s="1"/>
  <c r="T88" i="13" s="1"/>
  <c r="Q87" i="13"/>
  <c r="Q86" i="13"/>
  <c r="S86" i="13" s="1"/>
  <c r="T86" i="13" s="1"/>
  <c r="S85" i="13"/>
  <c r="T85" i="13" s="1"/>
  <c r="R85" i="13"/>
  <c r="Q85" i="13"/>
  <c r="Q84" i="13"/>
  <c r="S84" i="13" s="1"/>
  <c r="T84" i="13" s="1"/>
  <c r="S83" i="13"/>
  <c r="T83" i="13" s="1"/>
  <c r="R83" i="13"/>
  <c r="Q83" i="13"/>
  <c r="Q82" i="13"/>
  <c r="Q81" i="13"/>
  <c r="S81" i="13" s="1"/>
  <c r="T81" i="13" s="1"/>
  <c r="R80" i="13"/>
  <c r="Q80" i="13"/>
  <c r="S80" i="13" s="1"/>
  <c r="T80" i="13" s="1"/>
  <c r="Q79" i="13"/>
  <c r="Q78" i="13"/>
  <c r="S78" i="13" s="1"/>
  <c r="T78" i="13" s="1"/>
  <c r="Q77" i="13"/>
  <c r="S77" i="13" s="1"/>
  <c r="T77" i="13" s="1"/>
  <c r="Q76" i="13"/>
  <c r="S76" i="13" s="1"/>
  <c r="T76" i="13" s="1"/>
  <c r="X75" i="13"/>
  <c r="Y75" i="13" s="1"/>
  <c r="W75" i="13"/>
  <c r="V75" i="13"/>
  <c r="AA75" i="13" s="1"/>
  <c r="R75" i="13"/>
  <c r="Q75" i="13"/>
  <c r="S75" i="13" s="1"/>
  <c r="T75" i="13" s="1"/>
  <c r="AA74" i="13"/>
  <c r="AB74" i="13" s="1"/>
  <c r="V74" i="13"/>
  <c r="X74" i="13" s="1"/>
  <c r="Y74" i="13" s="1"/>
  <c r="Q74" i="13"/>
  <c r="S74" i="13" s="1"/>
  <c r="T74" i="13" s="1"/>
  <c r="AB73" i="13"/>
  <c r="Y73" i="13"/>
  <c r="X73" i="13"/>
  <c r="W73" i="13"/>
  <c r="S73" i="13"/>
  <c r="T73" i="13" s="1"/>
  <c r="R73" i="13"/>
  <c r="Q73" i="13"/>
  <c r="AA73" i="13" s="1"/>
  <c r="AC73" i="13" s="1"/>
  <c r="AD73" i="13" s="1"/>
  <c r="L17" i="13"/>
  <c r="P69" i="13"/>
  <c r="L13" i="13"/>
  <c r="L9" i="13"/>
  <c r="E53" i="13"/>
  <c r="S19" i="13" s="1"/>
  <c r="S36" i="13" s="1"/>
  <c r="D53" i="13"/>
  <c r="C53" i="13"/>
  <c r="E52" i="13"/>
  <c r="D52" i="13"/>
  <c r="C52" i="13"/>
  <c r="E51" i="13"/>
  <c r="D51" i="13"/>
  <c r="C51" i="13"/>
  <c r="E50" i="13"/>
  <c r="D50" i="13"/>
  <c r="C50" i="13"/>
  <c r="E49" i="13"/>
  <c r="D49" i="13"/>
  <c r="C49" i="13"/>
  <c r="E48" i="13"/>
  <c r="S14" i="13" s="1"/>
  <c r="S31" i="13" s="1"/>
  <c r="D48" i="13"/>
  <c r="C48" i="13"/>
  <c r="E47" i="13"/>
  <c r="E46" i="13"/>
  <c r="D46" i="13"/>
  <c r="C46" i="13"/>
  <c r="E45" i="13"/>
  <c r="D45" i="13"/>
  <c r="C45" i="13"/>
  <c r="E44" i="13"/>
  <c r="D44" i="13"/>
  <c r="C44" i="13"/>
  <c r="E43" i="13"/>
  <c r="D43" i="13"/>
  <c r="C43" i="13"/>
  <c r="E42" i="13"/>
  <c r="Q8" i="13" s="1"/>
  <c r="Q25" i="13" s="1"/>
  <c r="D42" i="13"/>
  <c r="C42" i="13"/>
  <c r="E41" i="13"/>
  <c r="D41" i="13"/>
  <c r="C41" i="13"/>
  <c r="E40" i="13"/>
  <c r="D40" i="13"/>
  <c r="C40" i="13"/>
  <c r="L36" i="13"/>
  <c r="S35" i="13"/>
  <c r="L35" i="13"/>
  <c r="S34" i="13"/>
  <c r="L34" i="13"/>
  <c r="S33" i="13"/>
  <c r="L33" i="13"/>
  <c r="S32" i="13"/>
  <c r="L32" i="13"/>
  <c r="L31" i="13"/>
  <c r="A31" i="13"/>
  <c r="L30" i="13"/>
  <c r="A30" i="13"/>
  <c r="L29" i="13"/>
  <c r="A29" i="13"/>
  <c r="O28" i="13"/>
  <c r="L28" i="13"/>
  <c r="A28" i="13"/>
  <c r="P27" i="13"/>
  <c r="O27" i="13"/>
  <c r="L27" i="13"/>
  <c r="P26" i="13"/>
  <c r="O26" i="13"/>
  <c r="L26" i="13"/>
  <c r="L25" i="13"/>
  <c r="P24" i="13"/>
  <c r="O24" i="13"/>
  <c r="L24" i="13"/>
  <c r="P23" i="13"/>
  <c r="O23" i="13"/>
  <c r="L23" i="13"/>
  <c r="O19" i="13"/>
  <c r="O36" i="13" s="1"/>
  <c r="L19" i="13"/>
  <c r="S18" i="13"/>
  <c r="R18" i="13"/>
  <c r="R35" i="13" s="1"/>
  <c r="Q18" i="13"/>
  <c r="Q35" i="13" s="1"/>
  <c r="P18" i="13"/>
  <c r="P35" i="13" s="1"/>
  <c r="O18" i="13"/>
  <c r="O35" i="13" s="1"/>
  <c r="N18" i="13"/>
  <c r="N35" i="13" s="1"/>
  <c r="C72" i="13" s="1"/>
  <c r="M18" i="13"/>
  <c r="M35" i="13" s="1"/>
  <c r="B72" i="13" s="1"/>
  <c r="L18" i="13"/>
  <c r="F18" i="13"/>
  <c r="E18" i="13"/>
  <c r="AB17" i="13"/>
  <c r="S17" i="13"/>
  <c r="R17" i="13"/>
  <c r="R34" i="13" s="1"/>
  <c r="Q17" i="13"/>
  <c r="Q34" i="13" s="1"/>
  <c r="P17" i="13"/>
  <c r="P34" i="13" s="1"/>
  <c r="O17" i="13"/>
  <c r="O34" i="13" s="1"/>
  <c r="N17" i="13"/>
  <c r="N34" i="13" s="1"/>
  <c r="C71" i="13" s="1"/>
  <c r="M17" i="13"/>
  <c r="M34" i="13" s="1"/>
  <c r="B71" i="13" s="1"/>
  <c r="F17" i="13"/>
  <c r="E17" i="13"/>
  <c r="S16" i="13"/>
  <c r="R16" i="13"/>
  <c r="R33" i="13" s="1"/>
  <c r="Q16" i="13"/>
  <c r="Q33" i="13" s="1"/>
  <c r="P16" i="13"/>
  <c r="P33" i="13" s="1"/>
  <c r="O16" i="13"/>
  <c r="O33" i="13" s="1"/>
  <c r="N16" i="13"/>
  <c r="N33" i="13" s="1"/>
  <c r="C70" i="13" s="1"/>
  <c r="M16" i="13"/>
  <c r="M33" i="13" s="1"/>
  <c r="B70" i="13" s="1"/>
  <c r="L16" i="13"/>
  <c r="AB15" i="13"/>
  <c r="S15" i="13"/>
  <c r="R15" i="13"/>
  <c r="R32" i="13" s="1"/>
  <c r="Q15" i="13"/>
  <c r="Q32" i="13" s="1"/>
  <c r="P15" i="13"/>
  <c r="P32" i="13" s="1"/>
  <c r="O15" i="13"/>
  <c r="O32" i="13" s="1"/>
  <c r="N15" i="13"/>
  <c r="N32" i="13" s="1"/>
  <c r="C69" i="13" s="1"/>
  <c r="M15" i="13"/>
  <c r="M32" i="13" s="1"/>
  <c r="B69" i="13" s="1"/>
  <c r="L15" i="13"/>
  <c r="AB14" i="13"/>
  <c r="O14" i="13"/>
  <c r="O31" i="13" s="1"/>
  <c r="N14" i="13"/>
  <c r="N31" i="13" s="1"/>
  <c r="C68" i="13" s="1"/>
  <c r="L14" i="13"/>
  <c r="AB13" i="13"/>
  <c r="S13" i="13"/>
  <c r="S30" i="13" s="1"/>
  <c r="R13" i="13"/>
  <c r="R30" i="13" s="1"/>
  <c r="Q13" i="13"/>
  <c r="Q30" i="13" s="1"/>
  <c r="P13" i="13"/>
  <c r="P30" i="13" s="1"/>
  <c r="O13" i="13"/>
  <c r="O30" i="13" s="1"/>
  <c r="N13" i="13"/>
  <c r="N30" i="13" s="1"/>
  <c r="C67" i="13" s="1"/>
  <c r="M13" i="13"/>
  <c r="M30" i="13" s="1"/>
  <c r="B67" i="13" s="1"/>
  <c r="AB12" i="13"/>
  <c r="S12" i="13"/>
  <c r="S29" i="13" s="1"/>
  <c r="R12" i="13"/>
  <c r="R29" i="13" s="1"/>
  <c r="Q12" i="13"/>
  <c r="Q29" i="13" s="1"/>
  <c r="P12" i="13"/>
  <c r="P29" i="13" s="1"/>
  <c r="O12" i="13"/>
  <c r="O29" i="13" s="1"/>
  <c r="N12" i="13"/>
  <c r="N29" i="13" s="1"/>
  <c r="C66" i="13" s="1"/>
  <c r="M12" i="13"/>
  <c r="M29" i="13" s="1"/>
  <c r="B66" i="13" s="1"/>
  <c r="L12" i="13"/>
  <c r="AB11" i="13"/>
  <c r="S11" i="13"/>
  <c r="S28" i="13" s="1"/>
  <c r="R11" i="13"/>
  <c r="R28" i="13" s="1"/>
  <c r="Q11" i="13"/>
  <c r="Q28" i="13" s="1"/>
  <c r="P11" i="13"/>
  <c r="P28" i="13" s="1"/>
  <c r="O11" i="13"/>
  <c r="N11" i="13"/>
  <c r="N28" i="13" s="1"/>
  <c r="C65" i="13" s="1"/>
  <c r="M11" i="13"/>
  <c r="M28" i="13" s="1"/>
  <c r="B65" i="13" s="1"/>
  <c r="L11" i="13"/>
  <c r="AB10" i="13"/>
  <c r="S10" i="13"/>
  <c r="S27" i="13" s="1"/>
  <c r="R10" i="13"/>
  <c r="R27" i="13" s="1"/>
  <c r="Q10" i="13"/>
  <c r="Q27" i="13" s="1"/>
  <c r="P10" i="13"/>
  <c r="O10" i="13"/>
  <c r="N10" i="13"/>
  <c r="N27" i="13" s="1"/>
  <c r="M10" i="13"/>
  <c r="M27" i="13" s="1"/>
  <c r="L10" i="13"/>
  <c r="AB9" i="13"/>
  <c r="S9" i="13"/>
  <c r="S26" i="13" s="1"/>
  <c r="R9" i="13"/>
  <c r="R26" i="13" s="1"/>
  <c r="Q9" i="13"/>
  <c r="Q26" i="13" s="1"/>
  <c r="P9" i="13"/>
  <c r="O9" i="13"/>
  <c r="N9" i="13"/>
  <c r="N26" i="13" s="1"/>
  <c r="M9" i="13"/>
  <c r="M26" i="13" s="1"/>
  <c r="S8" i="13"/>
  <c r="S25" i="13" s="1"/>
  <c r="L8" i="13"/>
  <c r="S7" i="13"/>
  <c r="S24" i="13" s="1"/>
  <c r="R7" i="13"/>
  <c r="R24" i="13" s="1"/>
  <c r="Q7" i="13"/>
  <c r="Q24" i="13" s="1"/>
  <c r="P7" i="13"/>
  <c r="O7" i="13"/>
  <c r="N7" i="13"/>
  <c r="N24" i="13" s="1"/>
  <c r="M7" i="13"/>
  <c r="M24" i="13" s="1"/>
  <c r="L7" i="13"/>
  <c r="S6" i="13"/>
  <c r="S23" i="13" s="1"/>
  <c r="R6" i="13"/>
  <c r="R23" i="13" s="1"/>
  <c r="Q6" i="13"/>
  <c r="Q23" i="13" s="1"/>
  <c r="P6" i="13"/>
  <c r="O6" i="13"/>
  <c r="N6" i="13"/>
  <c r="N23" i="13" s="1"/>
  <c r="M6" i="13"/>
  <c r="M23" i="13" s="1"/>
  <c r="L6" i="13"/>
  <c r="C60" i="25" l="1"/>
  <c r="B60" i="25"/>
  <c r="B61" i="25"/>
  <c r="C61" i="25"/>
  <c r="C62" i="25"/>
  <c r="B62" i="25"/>
  <c r="B63" i="25"/>
  <c r="C63" i="25"/>
  <c r="C63" i="24"/>
  <c r="B63" i="24"/>
  <c r="B60" i="24"/>
  <c r="C60" i="24"/>
  <c r="C62" i="24"/>
  <c r="B62" i="24"/>
  <c r="C64" i="24"/>
  <c r="B64" i="24"/>
  <c r="C64" i="23"/>
  <c r="B64" i="23"/>
  <c r="C61" i="23"/>
  <c r="B61" i="23"/>
  <c r="B62" i="23"/>
  <c r="C62" i="23"/>
  <c r="C63" i="23"/>
  <c r="B63" i="23"/>
  <c r="C60" i="22"/>
  <c r="B60" i="22"/>
  <c r="B61" i="22"/>
  <c r="C61" i="22"/>
  <c r="C62" i="22"/>
  <c r="B62" i="22"/>
  <c r="B64" i="22"/>
  <c r="C64" i="22"/>
  <c r="C63" i="22"/>
  <c r="B63" i="22"/>
  <c r="C64" i="21"/>
  <c r="B64" i="21"/>
  <c r="B61" i="21"/>
  <c r="C61" i="21"/>
  <c r="C62" i="21"/>
  <c r="B62" i="21"/>
  <c r="C60" i="21"/>
  <c r="B60" i="21"/>
  <c r="C60" i="20"/>
  <c r="B60" i="20"/>
  <c r="C61" i="20"/>
  <c r="B61" i="20"/>
  <c r="C62" i="20"/>
  <c r="B62" i="20"/>
  <c r="C63" i="20"/>
  <c r="B63" i="20"/>
  <c r="C64" i="20"/>
  <c r="B64" i="20"/>
  <c r="C64" i="19"/>
  <c r="B64" i="19"/>
  <c r="C60" i="19"/>
  <c r="B60" i="19"/>
  <c r="B62" i="19"/>
  <c r="C62" i="19"/>
  <c r="C63" i="19"/>
  <c r="B63" i="19"/>
  <c r="C60" i="18"/>
  <c r="B60" i="18"/>
  <c r="C62" i="18"/>
  <c r="B62" i="18"/>
  <c r="B61" i="17"/>
  <c r="C61" i="17"/>
  <c r="C62" i="17"/>
  <c r="B62" i="17"/>
  <c r="B63" i="17"/>
  <c r="C63" i="17"/>
  <c r="C60" i="17"/>
  <c r="B60" i="17"/>
  <c r="C64" i="17"/>
  <c r="B64" i="17"/>
  <c r="C60" i="16"/>
  <c r="B60" i="16"/>
  <c r="C64" i="16"/>
  <c r="B64" i="16"/>
  <c r="B61" i="16"/>
  <c r="C61" i="16"/>
  <c r="C62" i="16"/>
  <c r="B62" i="16"/>
  <c r="B63" i="16"/>
  <c r="C63" i="16"/>
  <c r="C60" i="15"/>
  <c r="B60" i="15"/>
  <c r="C61" i="15"/>
  <c r="B61" i="15"/>
  <c r="C62" i="15"/>
  <c r="B62" i="15"/>
  <c r="C63" i="15"/>
  <c r="B63" i="15"/>
  <c r="C64" i="15"/>
  <c r="B64" i="15"/>
  <c r="C60" i="14"/>
  <c r="B60" i="14"/>
  <c r="B61" i="14"/>
  <c r="C61" i="14"/>
  <c r="C62" i="14"/>
  <c r="B62" i="14"/>
  <c r="C64" i="14"/>
  <c r="B64" i="14"/>
  <c r="C63" i="14"/>
  <c r="B63" i="14"/>
  <c r="C60" i="13"/>
  <c r="B60" i="13"/>
  <c r="B61" i="13"/>
  <c r="C61" i="13"/>
  <c r="C63" i="13"/>
  <c r="B63" i="13"/>
  <c r="B64" i="13"/>
  <c r="C64" i="13"/>
  <c r="X284" i="25"/>
  <c r="Y284" i="25" s="1"/>
  <c r="V251" i="25"/>
  <c r="W251" i="25" s="1"/>
  <c r="W148" i="25"/>
  <c r="V251" i="24"/>
  <c r="V285" i="24"/>
  <c r="X284" i="24"/>
  <c r="Y284" i="24" s="1"/>
  <c r="AA182" i="23"/>
  <c r="V183" i="23"/>
  <c r="W183" i="23" s="1"/>
  <c r="W149" i="22"/>
  <c r="V251" i="22"/>
  <c r="X148" i="21"/>
  <c r="Y148" i="21" s="1"/>
  <c r="X251" i="21"/>
  <c r="Y251" i="21" s="1"/>
  <c r="W250" i="20"/>
  <c r="X148" i="20"/>
  <c r="Y148" i="20" s="1"/>
  <c r="X250" i="20"/>
  <c r="Y250" i="20" s="1"/>
  <c r="W148" i="20"/>
  <c r="X284" i="20"/>
  <c r="Y284" i="20" s="1"/>
  <c r="W148" i="19"/>
  <c r="X182" i="19"/>
  <c r="Y182" i="19" s="1"/>
  <c r="X284" i="19"/>
  <c r="Y284" i="19" s="1"/>
  <c r="V183" i="19"/>
  <c r="W148" i="18"/>
  <c r="V186" i="18"/>
  <c r="V187" i="18" s="1"/>
  <c r="X187" i="18" s="1"/>
  <c r="Y187" i="18" s="1"/>
  <c r="X284" i="18"/>
  <c r="Y284" i="18" s="1"/>
  <c r="X148" i="18"/>
  <c r="Y148" i="18" s="1"/>
  <c r="W184" i="18"/>
  <c r="AA187" i="18"/>
  <c r="X184" i="18"/>
  <c r="Y184" i="18" s="1"/>
  <c r="V285" i="18"/>
  <c r="AA284" i="18"/>
  <c r="AA250" i="18"/>
  <c r="AC250" i="18" s="1"/>
  <c r="AD250" i="18" s="1"/>
  <c r="AA149" i="18"/>
  <c r="AC149" i="18" s="1"/>
  <c r="AD149" i="18" s="1"/>
  <c r="AA183" i="18"/>
  <c r="AC183" i="18" s="1"/>
  <c r="AD183" i="18" s="1"/>
  <c r="V251" i="18"/>
  <c r="AA250" i="17"/>
  <c r="AA216" i="17"/>
  <c r="AC216" i="17" s="1"/>
  <c r="AD216" i="17" s="1"/>
  <c r="V251" i="17"/>
  <c r="AA218" i="17"/>
  <c r="X284" i="17"/>
  <c r="Y284" i="17" s="1"/>
  <c r="X216" i="16"/>
  <c r="Y216" i="16" s="1"/>
  <c r="V217" i="16"/>
  <c r="X216" i="15"/>
  <c r="Y216" i="15" s="1"/>
  <c r="V217" i="15"/>
  <c r="V218" i="15" s="1"/>
  <c r="X218" i="15" s="1"/>
  <c r="Y218" i="15" s="1"/>
  <c r="W250" i="14"/>
  <c r="X183" i="15"/>
  <c r="Y183" i="15" s="1"/>
  <c r="V184" i="15"/>
  <c r="V185" i="15" s="1"/>
  <c r="V186" i="15" s="1"/>
  <c r="X284" i="15"/>
  <c r="Y284" i="15" s="1"/>
  <c r="X148" i="15"/>
  <c r="Y148" i="15" s="1"/>
  <c r="AA182" i="15"/>
  <c r="AC182" i="15" s="1"/>
  <c r="AD182" i="15" s="1"/>
  <c r="W216" i="14"/>
  <c r="V251" i="14"/>
  <c r="X251" i="14" s="1"/>
  <c r="Y251" i="14" s="1"/>
  <c r="X284" i="14"/>
  <c r="Y284" i="14" s="1"/>
  <c r="V183" i="13"/>
  <c r="W183" i="13" s="1"/>
  <c r="X250" i="13"/>
  <c r="Y250" i="13" s="1"/>
  <c r="X284" i="13"/>
  <c r="Y284" i="13" s="1"/>
  <c r="AA250" i="13"/>
  <c r="AC250" i="13" s="1"/>
  <c r="AD250" i="13" s="1"/>
  <c r="V285" i="13"/>
  <c r="V251" i="13"/>
  <c r="AB93" i="25"/>
  <c r="AC93" i="25"/>
  <c r="AD93" i="25" s="1"/>
  <c r="X75" i="25"/>
  <c r="Y75" i="25" s="1"/>
  <c r="W75" i="25"/>
  <c r="V76" i="25"/>
  <c r="AA75" i="25"/>
  <c r="P10" i="25"/>
  <c r="P27" i="25" s="1"/>
  <c r="R16" i="25"/>
  <c r="R33" i="25" s="1"/>
  <c r="AA73" i="25"/>
  <c r="S108" i="25"/>
  <c r="T108" i="25" s="1"/>
  <c r="R108" i="25"/>
  <c r="S124" i="25"/>
  <c r="T124" i="25" s="1"/>
  <c r="R124" i="25"/>
  <c r="R159" i="25"/>
  <c r="S189" i="25"/>
  <c r="T189" i="25" s="1"/>
  <c r="R189" i="25"/>
  <c r="R10" i="25"/>
  <c r="R27" i="25" s="1"/>
  <c r="R73" i="25"/>
  <c r="W74" i="25"/>
  <c r="R75" i="25"/>
  <c r="R77" i="25"/>
  <c r="R79" i="25"/>
  <c r="R81" i="25"/>
  <c r="R83" i="25"/>
  <c r="R85" i="25"/>
  <c r="R87" i="25"/>
  <c r="R89" i="25"/>
  <c r="R91" i="25"/>
  <c r="AA94" i="25"/>
  <c r="AC96" i="25"/>
  <c r="AD96" i="25" s="1"/>
  <c r="AB96" i="25"/>
  <c r="S116" i="25"/>
  <c r="T116" i="25" s="1"/>
  <c r="R116" i="25"/>
  <c r="S120" i="25"/>
  <c r="T120" i="25" s="1"/>
  <c r="R120" i="25"/>
  <c r="S10" i="25"/>
  <c r="S27" i="25" s="1"/>
  <c r="M16" i="25"/>
  <c r="M33" i="25" s="1"/>
  <c r="B70" i="25" s="1"/>
  <c r="X74" i="25"/>
  <c r="Y74" i="25" s="1"/>
  <c r="S81" i="25"/>
  <c r="T81" i="25" s="1"/>
  <c r="T100" i="25" s="1"/>
  <c r="S83" i="25"/>
  <c r="T83" i="25" s="1"/>
  <c r="S85" i="25"/>
  <c r="T85" i="25" s="1"/>
  <c r="R94" i="25"/>
  <c r="AA108" i="25"/>
  <c r="Q128" i="25"/>
  <c r="Q125" i="25"/>
  <c r="Q123" i="25"/>
  <c r="Q121" i="25"/>
  <c r="Q119" i="25"/>
  <c r="Q117" i="25"/>
  <c r="Q115" i="25"/>
  <c r="Q127" i="25"/>
  <c r="S114" i="25"/>
  <c r="T114" i="25" s="1"/>
  <c r="R114" i="25"/>
  <c r="Q126" i="25"/>
  <c r="V162" i="25"/>
  <c r="W162" i="25" s="1"/>
  <c r="W161" i="25"/>
  <c r="N16" i="25"/>
  <c r="N33" i="25" s="1"/>
  <c r="C70" i="25" s="1"/>
  <c r="AB92" i="25"/>
  <c r="W93" i="25"/>
  <c r="S94" i="25"/>
  <c r="T94" i="25" s="1"/>
  <c r="S197" i="25"/>
  <c r="T197" i="25" s="1"/>
  <c r="R197" i="25"/>
  <c r="AA197" i="25"/>
  <c r="M10" i="25"/>
  <c r="M27" i="25" s="1"/>
  <c r="O16" i="25"/>
  <c r="O33" i="25" s="1"/>
  <c r="AA74" i="25"/>
  <c r="AA76" i="25"/>
  <c r="V110" i="25"/>
  <c r="X109" i="25"/>
  <c r="Y109" i="25" s="1"/>
  <c r="W109" i="25"/>
  <c r="S112" i="25"/>
  <c r="T112" i="25" s="1"/>
  <c r="R112" i="25"/>
  <c r="Q122" i="25"/>
  <c r="S129" i="25"/>
  <c r="T129" i="25" s="1"/>
  <c r="R129" i="25"/>
  <c r="AA129" i="25"/>
  <c r="N10" i="25"/>
  <c r="N27" i="25" s="1"/>
  <c r="P16" i="25"/>
  <c r="P33" i="25" s="1"/>
  <c r="R74" i="25"/>
  <c r="R76" i="25"/>
  <c r="R78" i="25"/>
  <c r="R80" i="25"/>
  <c r="R82" i="25"/>
  <c r="R84" i="25"/>
  <c r="R86" i="25"/>
  <c r="R88" i="25"/>
  <c r="R90" i="25"/>
  <c r="R92" i="25"/>
  <c r="V151" i="25"/>
  <c r="W150" i="25"/>
  <c r="S159" i="25"/>
  <c r="T159" i="25" s="1"/>
  <c r="S178" i="25"/>
  <c r="T178" i="25" s="1"/>
  <c r="R178" i="25"/>
  <c r="S110" i="25"/>
  <c r="T110" i="25" s="1"/>
  <c r="R110" i="25"/>
  <c r="Q118" i="25"/>
  <c r="V145" i="25"/>
  <c r="W144" i="25"/>
  <c r="R283" i="25"/>
  <c r="S283" i="25"/>
  <c r="T283" i="25" s="1"/>
  <c r="S176" i="25"/>
  <c r="T176" i="25" s="1"/>
  <c r="R176" i="25"/>
  <c r="V218" i="25"/>
  <c r="W217" i="25"/>
  <c r="S141" i="25"/>
  <c r="T141" i="25" s="1"/>
  <c r="AA164" i="25"/>
  <c r="X176" i="25"/>
  <c r="Y176" i="25" s="1"/>
  <c r="W176" i="25"/>
  <c r="S180" i="25"/>
  <c r="T180" i="25" s="1"/>
  <c r="R180" i="25"/>
  <c r="S232" i="25"/>
  <c r="T232" i="25" s="1"/>
  <c r="R232" i="25"/>
  <c r="AA232" i="25"/>
  <c r="Q142" i="25"/>
  <c r="Q144" i="25"/>
  <c r="Q146" i="25"/>
  <c r="AA148" i="25"/>
  <c r="Q150" i="25"/>
  <c r="Q152" i="25"/>
  <c r="Q154" i="25"/>
  <c r="Q156" i="25"/>
  <c r="Q158" i="25"/>
  <c r="Q160" i="25"/>
  <c r="AA176" i="25"/>
  <c r="Q195" i="25"/>
  <c r="S182" i="25"/>
  <c r="T182" i="25" s="1"/>
  <c r="R182" i="25"/>
  <c r="Q194" i="25"/>
  <c r="Q192" i="25"/>
  <c r="Q190" i="25"/>
  <c r="Q188" i="25"/>
  <c r="Q186" i="25"/>
  <c r="Q184" i="25"/>
  <c r="AA182" i="25"/>
  <c r="Q196" i="25"/>
  <c r="Q187" i="25"/>
  <c r="Q130" i="25"/>
  <c r="Q109" i="25"/>
  <c r="Q111" i="25"/>
  <c r="Q113" i="25"/>
  <c r="X143" i="25"/>
  <c r="Y143" i="25" s="1"/>
  <c r="S148" i="25"/>
  <c r="T148" i="25" s="1"/>
  <c r="X149" i="25"/>
  <c r="Y149" i="25" s="1"/>
  <c r="Q161" i="25"/>
  <c r="Q162" i="25"/>
  <c r="S177" i="25"/>
  <c r="T177" i="25" s="1"/>
  <c r="R177" i="25"/>
  <c r="V183" i="25"/>
  <c r="X182" i="25"/>
  <c r="Y182" i="25" s="1"/>
  <c r="W182" i="25"/>
  <c r="Q185" i="25"/>
  <c r="Q193" i="25"/>
  <c r="V212" i="25"/>
  <c r="W211" i="25"/>
  <c r="R224" i="25"/>
  <c r="S224" i="25"/>
  <c r="T224" i="25" s="1"/>
  <c r="X217" i="25"/>
  <c r="Y217" i="25" s="1"/>
  <c r="AB107" i="25"/>
  <c r="W108" i="25"/>
  <c r="Q163" i="25"/>
  <c r="S164" i="25"/>
  <c r="T164" i="25" s="1"/>
  <c r="V177" i="25"/>
  <c r="S179" i="25"/>
  <c r="T179" i="25" s="1"/>
  <c r="R179" i="25"/>
  <c r="S260" i="25"/>
  <c r="T260" i="25" s="1"/>
  <c r="R260" i="25"/>
  <c r="AA141" i="25"/>
  <c r="Q143" i="25"/>
  <c r="Q145" i="25"/>
  <c r="Q147" i="25"/>
  <c r="Q149" i="25"/>
  <c r="Q151" i="25"/>
  <c r="Q153" i="25"/>
  <c r="Q155" i="25"/>
  <c r="Q157" i="25"/>
  <c r="AC175" i="25"/>
  <c r="AD175" i="25" s="1"/>
  <c r="AB175" i="25"/>
  <c r="S181" i="25"/>
  <c r="T181" i="25" s="1"/>
  <c r="R181" i="25"/>
  <c r="Q183" i="25"/>
  <c r="Q191" i="25"/>
  <c r="AA198" i="25"/>
  <c r="S198" i="25"/>
  <c r="T198" i="25" s="1"/>
  <c r="AA229" i="25"/>
  <c r="S229" i="25"/>
  <c r="T229" i="25" s="1"/>
  <c r="X251" i="25"/>
  <c r="Y251" i="25" s="1"/>
  <c r="AA262" i="25"/>
  <c r="S262" i="25"/>
  <c r="T262" i="25" s="1"/>
  <c r="Q252" i="25"/>
  <c r="S298" i="25"/>
  <c r="T298" i="25" s="1"/>
  <c r="AA211" i="25"/>
  <c r="AA217" i="25"/>
  <c r="V230" i="25"/>
  <c r="W230" i="25" s="1"/>
  <c r="W229" i="25"/>
  <c r="AA244" i="25"/>
  <c r="Q264" i="25"/>
  <c r="Q261" i="25"/>
  <c r="Q259" i="25"/>
  <c r="Q257" i="25"/>
  <c r="Q255" i="25"/>
  <c r="Q253" i="25"/>
  <c r="Q251" i="25"/>
  <c r="Q263" i="25"/>
  <c r="S250" i="25"/>
  <c r="T250" i="25" s="1"/>
  <c r="S175" i="25"/>
  <c r="T175" i="25" s="1"/>
  <c r="W195" i="25"/>
  <c r="R231" i="25"/>
  <c r="AA231" i="25"/>
  <c r="W210" i="25"/>
  <c r="W216" i="25"/>
  <c r="R221" i="25"/>
  <c r="S231" i="25"/>
  <c r="T231" i="25" s="1"/>
  <c r="R250" i="25"/>
  <c r="Q258" i="25"/>
  <c r="AA265" i="25"/>
  <c r="S265" i="25"/>
  <c r="T265" i="25" s="1"/>
  <c r="AC298" i="25"/>
  <c r="AD298" i="25" s="1"/>
  <c r="V246" i="25"/>
  <c r="X245" i="25"/>
  <c r="Y245" i="25" s="1"/>
  <c r="S209" i="25"/>
  <c r="T209" i="25" s="1"/>
  <c r="R222" i="25"/>
  <c r="S226" i="25"/>
  <c r="T226" i="25" s="1"/>
  <c r="W245" i="25"/>
  <c r="R248" i="25"/>
  <c r="AA250" i="25"/>
  <c r="Q256" i="25"/>
  <c r="Q210" i="25"/>
  <c r="Q212" i="25"/>
  <c r="Q214" i="25"/>
  <c r="Q228" i="25"/>
  <c r="Q227" i="25"/>
  <c r="Q225" i="25"/>
  <c r="Q223" i="25"/>
  <c r="AA216" i="25"/>
  <c r="Q218" i="25"/>
  <c r="Q220" i="25"/>
  <c r="Q230" i="25"/>
  <c r="W297" i="25"/>
  <c r="Q278" i="25"/>
  <c r="V279" i="25"/>
  <c r="Q280" i="25"/>
  <c r="Q282" i="25"/>
  <c r="AA284" i="25"/>
  <c r="V285" i="25"/>
  <c r="Q286" i="25"/>
  <c r="Q288" i="25"/>
  <c r="Q290" i="25"/>
  <c r="Q292" i="25"/>
  <c r="Q294" i="25"/>
  <c r="Q296" i="25"/>
  <c r="Q299" i="25"/>
  <c r="Q266" i="25"/>
  <c r="AA243" i="25"/>
  <c r="Q245" i="25"/>
  <c r="Q247" i="25"/>
  <c r="Q249" i="25"/>
  <c r="S284" i="25"/>
  <c r="T284" i="25" s="1"/>
  <c r="Q297" i="25"/>
  <c r="W244" i="25"/>
  <c r="W250" i="25"/>
  <c r="Q300" i="25"/>
  <c r="AA277" i="25"/>
  <c r="Q279" i="25"/>
  <c r="Q281" i="25"/>
  <c r="Q285" i="25"/>
  <c r="Q287" i="25"/>
  <c r="Q289" i="25"/>
  <c r="Q291" i="25"/>
  <c r="Q293" i="25"/>
  <c r="Q295" i="25"/>
  <c r="V144" i="24"/>
  <c r="X143" i="24"/>
  <c r="Y143" i="24" s="1"/>
  <c r="P7" i="24"/>
  <c r="P24" i="24" s="1"/>
  <c r="V76" i="24"/>
  <c r="X75" i="24"/>
  <c r="Y75" i="24" s="1"/>
  <c r="AC93" i="24"/>
  <c r="AD93" i="24" s="1"/>
  <c r="AB93" i="24"/>
  <c r="R8" i="24"/>
  <c r="R25" i="24" s="1"/>
  <c r="R9" i="24"/>
  <c r="R26" i="24" s="1"/>
  <c r="N13" i="24"/>
  <c r="N30" i="24" s="1"/>
  <c r="C67" i="24" s="1"/>
  <c r="AC95" i="24"/>
  <c r="AD95" i="24" s="1"/>
  <c r="R177" i="24"/>
  <c r="S177" i="24"/>
  <c r="T177" i="24" s="1"/>
  <c r="AA177" i="24"/>
  <c r="R185" i="24"/>
  <c r="S185" i="24"/>
  <c r="T185" i="24" s="1"/>
  <c r="S7" i="24"/>
  <c r="S24" i="24" s="1"/>
  <c r="S8" i="24"/>
  <c r="S25" i="24" s="1"/>
  <c r="S9" i="24"/>
  <c r="S26" i="24" s="1"/>
  <c r="O13" i="24"/>
  <c r="O30" i="24" s="1"/>
  <c r="N14" i="24"/>
  <c r="N31" i="24" s="1"/>
  <c r="C68" i="24" s="1"/>
  <c r="M15" i="24"/>
  <c r="M32" i="24" s="1"/>
  <c r="B69" i="24" s="1"/>
  <c r="S73" i="24"/>
  <c r="T73" i="24" s="1"/>
  <c r="R73" i="24"/>
  <c r="P13" i="24"/>
  <c r="P30" i="24" s="1"/>
  <c r="AA94" i="24"/>
  <c r="W94" i="24"/>
  <c r="W110" i="24"/>
  <c r="V111" i="24"/>
  <c r="X110" i="24"/>
  <c r="Y110" i="24" s="1"/>
  <c r="W143" i="24"/>
  <c r="M7" i="24"/>
  <c r="M24" i="24" s="1"/>
  <c r="Q13" i="24"/>
  <c r="Q30" i="24" s="1"/>
  <c r="AB74" i="24"/>
  <c r="AB92" i="24"/>
  <c r="AC92" i="24"/>
  <c r="AD92" i="24" s="1"/>
  <c r="N7" i="24"/>
  <c r="N24" i="24" s="1"/>
  <c r="R13" i="24"/>
  <c r="R30" i="24" s="1"/>
  <c r="AA73" i="24"/>
  <c r="AA76" i="24"/>
  <c r="R78" i="24"/>
  <c r="S130" i="24"/>
  <c r="T130" i="24" s="1"/>
  <c r="R130" i="24"/>
  <c r="AA130" i="24"/>
  <c r="O7" i="24"/>
  <c r="O24" i="24" s="1"/>
  <c r="S13" i="24"/>
  <c r="S30" i="24" s="1"/>
  <c r="S119" i="24"/>
  <c r="T119" i="24" s="1"/>
  <c r="R119" i="24"/>
  <c r="Q147" i="24"/>
  <c r="Q145" i="24"/>
  <c r="Q143" i="24"/>
  <c r="AA141" i="24"/>
  <c r="Q164" i="24"/>
  <c r="Q163" i="24"/>
  <c r="Q146" i="24"/>
  <c r="Q144" i="24"/>
  <c r="Q142" i="24"/>
  <c r="V150" i="24"/>
  <c r="X149" i="24"/>
  <c r="Y149" i="24" s="1"/>
  <c r="W149" i="24"/>
  <c r="AC176" i="24"/>
  <c r="AD176" i="24" s="1"/>
  <c r="AB176" i="24"/>
  <c r="R189" i="24"/>
  <c r="S189" i="24"/>
  <c r="T189" i="24" s="1"/>
  <c r="S92" i="24"/>
  <c r="T92" i="24" s="1"/>
  <c r="S95" i="24"/>
  <c r="T95" i="24" s="1"/>
  <c r="AA96" i="24"/>
  <c r="Q108" i="24"/>
  <c r="Q110" i="24"/>
  <c r="Q112" i="24"/>
  <c r="Q128" i="24"/>
  <c r="Q127" i="24"/>
  <c r="Q116" i="24"/>
  <c r="S141" i="24"/>
  <c r="T141" i="24" s="1"/>
  <c r="AA162" i="24"/>
  <c r="R162" i="24"/>
  <c r="R181" i="24"/>
  <c r="S181" i="24"/>
  <c r="T181" i="24" s="1"/>
  <c r="AA126" i="24"/>
  <c r="S126" i="24"/>
  <c r="T126" i="24" s="1"/>
  <c r="S178" i="24"/>
  <c r="T178" i="24" s="1"/>
  <c r="R178" i="24"/>
  <c r="AA178" i="24"/>
  <c r="V217" i="24"/>
  <c r="X216" i="24"/>
  <c r="Y216" i="24" s="1"/>
  <c r="W216" i="24"/>
  <c r="AA75" i="24"/>
  <c r="R96" i="24"/>
  <c r="R126" i="24"/>
  <c r="S176" i="24"/>
  <c r="T176" i="24" s="1"/>
  <c r="R176" i="24"/>
  <c r="W178" i="24"/>
  <c r="X178" i="24"/>
  <c r="Y178" i="24" s="1"/>
  <c r="Q195" i="24"/>
  <c r="S182" i="24"/>
  <c r="T182" i="24" s="1"/>
  <c r="R182" i="24"/>
  <c r="Q194" i="24"/>
  <c r="Q192" i="24"/>
  <c r="Q190" i="24"/>
  <c r="Q188" i="24"/>
  <c r="Q186" i="24"/>
  <c r="Q184" i="24"/>
  <c r="AA182" i="24"/>
  <c r="Q196" i="24"/>
  <c r="Q183" i="24"/>
  <c r="Q191" i="24"/>
  <c r="Q187" i="24"/>
  <c r="S213" i="24"/>
  <c r="T213" i="24" s="1"/>
  <c r="R213" i="24"/>
  <c r="AC278" i="24"/>
  <c r="AD278" i="24" s="1"/>
  <c r="AB278" i="24"/>
  <c r="W74" i="24"/>
  <c r="R75" i="24"/>
  <c r="R77" i="24"/>
  <c r="R79" i="24"/>
  <c r="R81" i="24"/>
  <c r="R83" i="24"/>
  <c r="R85" i="24"/>
  <c r="R87" i="24"/>
  <c r="R89" i="24"/>
  <c r="R91" i="24"/>
  <c r="Q124" i="24"/>
  <c r="Q125" i="24"/>
  <c r="S159" i="24"/>
  <c r="T159" i="24" s="1"/>
  <c r="X177" i="24"/>
  <c r="Y177" i="24" s="1"/>
  <c r="W177" i="24"/>
  <c r="R179" i="24"/>
  <c r="S179" i="24"/>
  <c r="T179" i="24" s="1"/>
  <c r="V183" i="24"/>
  <c r="W182" i="24"/>
  <c r="X182" i="24"/>
  <c r="Y182" i="24" s="1"/>
  <c r="AA107" i="24"/>
  <c r="Q109" i="24"/>
  <c r="Q111" i="24"/>
  <c r="Q113" i="24"/>
  <c r="Q115" i="24"/>
  <c r="Q117" i="24"/>
  <c r="Q122" i="24"/>
  <c r="Q123" i="24"/>
  <c r="Q129" i="24"/>
  <c r="Q197" i="24"/>
  <c r="Q180" i="24"/>
  <c r="Q198" i="24"/>
  <c r="R175" i="24"/>
  <c r="AA175" i="24"/>
  <c r="V179" i="24"/>
  <c r="AA245" i="24"/>
  <c r="Q118" i="24"/>
  <c r="Q120" i="24"/>
  <c r="Q121" i="24"/>
  <c r="Q193" i="24"/>
  <c r="S211" i="24"/>
  <c r="T211" i="24" s="1"/>
  <c r="R211" i="24"/>
  <c r="R232" i="24"/>
  <c r="S232" i="24"/>
  <c r="T232" i="24" s="1"/>
  <c r="AC244" i="24"/>
  <c r="AD244" i="24" s="1"/>
  <c r="AB244" i="24"/>
  <c r="AA265" i="24"/>
  <c r="S265" i="24"/>
  <c r="T265" i="24" s="1"/>
  <c r="R265" i="24"/>
  <c r="AA148" i="24"/>
  <c r="Q150" i="24"/>
  <c r="Q152" i="24"/>
  <c r="Q154" i="24"/>
  <c r="Q156" i="24"/>
  <c r="Q158" i="24"/>
  <c r="Q160" i="24"/>
  <c r="AC209" i="24"/>
  <c r="AD209" i="24" s="1"/>
  <c r="AB209" i="24"/>
  <c r="S215" i="24"/>
  <c r="T215" i="24" s="1"/>
  <c r="R215" i="24"/>
  <c r="W280" i="24"/>
  <c r="V281" i="24"/>
  <c r="Q161" i="24"/>
  <c r="S217" i="24"/>
  <c r="T217" i="24" s="1"/>
  <c r="R217" i="24"/>
  <c r="S223" i="24"/>
  <c r="T223" i="24" s="1"/>
  <c r="R223" i="24"/>
  <c r="AA232" i="24"/>
  <c r="S246" i="24"/>
  <c r="T246" i="24" s="1"/>
  <c r="R246" i="24"/>
  <c r="V252" i="24"/>
  <c r="X251" i="24"/>
  <c r="Y251" i="24" s="1"/>
  <c r="W251" i="24"/>
  <c r="V211" i="24"/>
  <c r="X210" i="24"/>
  <c r="Y210" i="24" s="1"/>
  <c r="W210" i="24"/>
  <c r="S219" i="24"/>
  <c r="T219" i="24" s="1"/>
  <c r="R219" i="24"/>
  <c r="AA280" i="24"/>
  <c r="Q149" i="24"/>
  <c r="Q151" i="24"/>
  <c r="Q153" i="24"/>
  <c r="Q155" i="24"/>
  <c r="Q157" i="24"/>
  <c r="V196" i="24"/>
  <c r="W196" i="24" s="1"/>
  <c r="W195" i="24"/>
  <c r="AA229" i="24"/>
  <c r="R229" i="24"/>
  <c r="S221" i="24"/>
  <c r="T221" i="24" s="1"/>
  <c r="R221" i="24"/>
  <c r="AA262" i="24"/>
  <c r="S262" i="24"/>
  <c r="T262" i="24" s="1"/>
  <c r="R262" i="24"/>
  <c r="S266" i="24"/>
  <c r="T266" i="24" s="1"/>
  <c r="R266" i="24"/>
  <c r="AA266" i="24"/>
  <c r="R227" i="24"/>
  <c r="Q225" i="24"/>
  <c r="V230" i="24"/>
  <c r="W230" i="24" s="1"/>
  <c r="W229" i="24"/>
  <c r="X244" i="24"/>
  <c r="Y244" i="24" s="1"/>
  <c r="W244" i="24"/>
  <c r="S247" i="24"/>
  <c r="T247" i="24" s="1"/>
  <c r="R247" i="24"/>
  <c r="Q264" i="24"/>
  <c r="Q261" i="24"/>
  <c r="Q259" i="24"/>
  <c r="Q257" i="24"/>
  <c r="Q255" i="24"/>
  <c r="Q253" i="24"/>
  <c r="Q251" i="24"/>
  <c r="Q263" i="24"/>
  <c r="S250" i="24"/>
  <c r="T250" i="24" s="1"/>
  <c r="R283" i="24"/>
  <c r="R231" i="24"/>
  <c r="AA231" i="24"/>
  <c r="Q252" i="24"/>
  <c r="AC298" i="24"/>
  <c r="AD298" i="24" s="1"/>
  <c r="S231" i="24"/>
  <c r="T231" i="24" s="1"/>
  <c r="Q254" i="24"/>
  <c r="AC243" i="24"/>
  <c r="AD243" i="24" s="1"/>
  <c r="AB243" i="24"/>
  <c r="S245" i="24"/>
  <c r="T245" i="24" s="1"/>
  <c r="R245" i="24"/>
  <c r="AA250" i="24"/>
  <c r="Q256" i="24"/>
  <c r="Q210" i="24"/>
  <c r="Q212" i="24"/>
  <c r="Q214" i="24"/>
  <c r="Q228" i="24"/>
  <c r="Q226" i="24"/>
  <c r="Q224" i="24"/>
  <c r="Q222" i="24"/>
  <c r="AA216" i="24"/>
  <c r="Q218" i="24"/>
  <c r="Q220" i="24"/>
  <c r="Q230" i="24"/>
  <c r="V245" i="24"/>
  <c r="Q258" i="24"/>
  <c r="AA284" i="24"/>
  <c r="Q286" i="24"/>
  <c r="Q288" i="24"/>
  <c r="Q290" i="24"/>
  <c r="Q292" i="24"/>
  <c r="Q294" i="24"/>
  <c r="Q296" i="24"/>
  <c r="Q299" i="24"/>
  <c r="Q297" i="24"/>
  <c r="R249" i="24"/>
  <c r="W250" i="24"/>
  <c r="Q300" i="24"/>
  <c r="R243" i="24"/>
  <c r="AA277" i="24"/>
  <c r="Q279" i="24"/>
  <c r="Q281" i="24"/>
  <c r="Q285" i="24"/>
  <c r="Q287" i="24"/>
  <c r="Q289" i="24"/>
  <c r="Q291" i="24"/>
  <c r="Q293" i="24"/>
  <c r="Q295" i="24"/>
  <c r="AB74" i="23"/>
  <c r="AC74" i="23"/>
  <c r="AD74" i="23" s="1"/>
  <c r="AA94" i="23"/>
  <c r="W94" i="23"/>
  <c r="R80" i="23"/>
  <c r="S80" i="23"/>
  <c r="T80" i="23" s="1"/>
  <c r="S248" i="23"/>
  <c r="T248" i="23" s="1"/>
  <c r="R248" i="23"/>
  <c r="S82" i="23"/>
  <c r="T82" i="23" s="1"/>
  <c r="R82" i="23"/>
  <c r="R11" i="23"/>
  <c r="R28" i="23" s="1"/>
  <c r="M11" i="23"/>
  <c r="M28" i="23" s="1"/>
  <c r="B65" i="23" s="1"/>
  <c r="Q11" i="23"/>
  <c r="Q28" i="23" s="1"/>
  <c r="P11" i="23"/>
  <c r="P28" i="23" s="1"/>
  <c r="O11" i="23"/>
  <c r="O28" i="23" s="1"/>
  <c r="N11" i="23"/>
  <c r="N28" i="23" s="1"/>
  <c r="C65" i="23" s="1"/>
  <c r="AC110" i="23"/>
  <c r="AD110" i="23" s="1"/>
  <c r="AB110" i="23"/>
  <c r="W148" i="23"/>
  <c r="V149" i="23"/>
  <c r="AA148" i="23"/>
  <c r="O6" i="23"/>
  <c r="O23" i="23" s="1"/>
  <c r="S6" i="23"/>
  <c r="S23" i="23" s="1"/>
  <c r="R6" i="23"/>
  <c r="R23" i="23" s="1"/>
  <c r="P6" i="23"/>
  <c r="P23" i="23" s="1"/>
  <c r="Q6" i="23"/>
  <c r="Q23" i="23" s="1"/>
  <c r="S74" i="23"/>
  <c r="T74" i="23" s="1"/>
  <c r="T100" i="23" s="1"/>
  <c r="R74" i="23"/>
  <c r="V76" i="23"/>
  <c r="X75" i="23"/>
  <c r="Y75" i="23" s="1"/>
  <c r="W75" i="23"/>
  <c r="S145" i="23"/>
  <c r="T145" i="23" s="1"/>
  <c r="X148" i="23"/>
  <c r="Y148" i="23" s="1"/>
  <c r="R150" i="23"/>
  <c r="S150" i="23"/>
  <c r="T150" i="23" s="1"/>
  <c r="R76" i="23"/>
  <c r="S76" i="23"/>
  <c r="T76" i="23" s="1"/>
  <c r="S78" i="23"/>
  <c r="T78" i="23" s="1"/>
  <c r="R78" i="23"/>
  <c r="S17" i="23"/>
  <c r="S34" i="23" s="1"/>
  <c r="N17" i="23"/>
  <c r="N34" i="23" s="1"/>
  <c r="C71" i="23" s="1"/>
  <c r="R17" i="23"/>
  <c r="R34" i="23" s="1"/>
  <c r="Q17" i="23"/>
  <c r="Q34" i="23" s="1"/>
  <c r="O17" i="23"/>
  <c r="O34" i="23" s="1"/>
  <c r="P17" i="23"/>
  <c r="P34" i="23" s="1"/>
  <c r="M6" i="23"/>
  <c r="M23" i="23" s="1"/>
  <c r="S11" i="23"/>
  <c r="S28" i="23" s="1"/>
  <c r="S112" i="23"/>
  <c r="T112" i="23" s="1"/>
  <c r="R112" i="23"/>
  <c r="AC175" i="23"/>
  <c r="AD175" i="23" s="1"/>
  <c r="AB175" i="23"/>
  <c r="W177" i="23"/>
  <c r="X177" i="23"/>
  <c r="Y177" i="23" s="1"/>
  <c r="X216" i="23"/>
  <c r="Y216" i="23" s="1"/>
  <c r="W216" i="23"/>
  <c r="AA216" i="23"/>
  <c r="V217" i="23"/>
  <c r="AB182" i="23"/>
  <c r="AC182" i="23"/>
  <c r="AD182" i="23" s="1"/>
  <c r="S299" i="23"/>
  <c r="T299" i="23" s="1"/>
  <c r="AA299" i="23"/>
  <c r="W143" i="23"/>
  <c r="X143" i="23"/>
  <c r="Y143" i="23" s="1"/>
  <c r="P9" i="23"/>
  <c r="P26" i="23" s="1"/>
  <c r="M12" i="23"/>
  <c r="M29" i="23" s="1"/>
  <c r="B66" i="23" s="1"/>
  <c r="AB108" i="23"/>
  <c r="R116" i="23"/>
  <c r="R120" i="23"/>
  <c r="R142" i="23"/>
  <c r="S142" i="23"/>
  <c r="T142" i="23" s="1"/>
  <c r="AA142" i="23"/>
  <c r="S181" i="23"/>
  <c r="T181" i="23" s="1"/>
  <c r="R181" i="23"/>
  <c r="S183" i="23"/>
  <c r="T183" i="23" s="1"/>
  <c r="AA183" i="23"/>
  <c r="S256" i="23"/>
  <c r="T256" i="23" s="1"/>
  <c r="R256" i="23"/>
  <c r="Q9" i="23"/>
  <c r="Q26" i="23" s="1"/>
  <c r="N12" i="23"/>
  <c r="N29" i="23" s="1"/>
  <c r="C66" i="23" s="1"/>
  <c r="S15" i="23"/>
  <c r="S32" i="23" s="1"/>
  <c r="M18" i="23"/>
  <c r="M35" i="23" s="1"/>
  <c r="B72" i="23" s="1"/>
  <c r="AA73" i="23"/>
  <c r="AB93" i="23"/>
  <c r="R151" i="23"/>
  <c r="S159" i="23"/>
  <c r="T159" i="23" s="1"/>
  <c r="R159" i="23"/>
  <c r="R161" i="23"/>
  <c r="AA161" i="23"/>
  <c r="S162" i="23"/>
  <c r="T162" i="23" s="1"/>
  <c r="AA177" i="23"/>
  <c r="R183" i="23"/>
  <c r="AA262" i="23"/>
  <c r="S262" i="23"/>
  <c r="T262" i="23" s="1"/>
  <c r="R262" i="23"/>
  <c r="AB284" i="23"/>
  <c r="R15" i="23"/>
  <c r="R32" i="23" s="1"/>
  <c r="R89" i="23"/>
  <c r="R100" i="23" s="1"/>
  <c r="R124" i="23"/>
  <c r="R9" i="23"/>
  <c r="R26" i="23" s="1"/>
  <c r="O12" i="23"/>
  <c r="O29" i="23" s="1"/>
  <c r="N18" i="23"/>
  <c r="N35" i="23" s="1"/>
  <c r="C72" i="23" s="1"/>
  <c r="AA75" i="23"/>
  <c r="R85" i="23"/>
  <c r="S91" i="23"/>
  <c r="T91" i="23" s="1"/>
  <c r="R91" i="23"/>
  <c r="AC95" i="23"/>
  <c r="AD95" i="23" s="1"/>
  <c r="Q130" i="23"/>
  <c r="R107" i="23"/>
  <c r="Q113" i="23"/>
  <c r="Q111" i="23"/>
  <c r="Q109" i="23"/>
  <c r="AA107" i="23"/>
  <c r="Q129" i="23"/>
  <c r="V112" i="23"/>
  <c r="X111" i="23"/>
  <c r="Y111" i="23" s="1"/>
  <c r="Q128" i="23"/>
  <c r="Q125" i="23"/>
  <c r="Q123" i="23"/>
  <c r="Q121" i="23"/>
  <c r="Q119" i="23"/>
  <c r="Q117" i="23"/>
  <c r="Q115" i="23"/>
  <c r="S114" i="23"/>
  <c r="T114" i="23" s="1"/>
  <c r="Q126" i="23"/>
  <c r="Q127" i="23"/>
  <c r="S144" i="23"/>
  <c r="T144" i="23" s="1"/>
  <c r="S151" i="23"/>
  <c r="T151" i="23" s="1"/>
  <c r="S161" i="23"/>
  <c r="T161" i="23" s="1"/>
  <c r="S9" i="23"/>
  <c r="S26" i="23" s="1"/>
  <c r="P12" i="23"/>
  <c r="P29" i="23" s="1"/>
  <c r="M15" i="23"/>
  <c r="M32" i="23" s="1"/>
  <c r="B69" i="23" s="1"/>
  <c r="O18" i="23"/>
  <c r="O35" i="23" s="1"/>
  <c r="V144" i="23"/>
  <c r="R146" i="23"/>
  <c r="S146" i="23"/>
  <c r="T146" i="23" s="1"/>
  <c r="AB162" i="23"/>
  <c r="Q194" i="23"/>
  <c r="Q192" i="23"/>
  <c r="Q190" i="23"/>
  <c r="R182" i="23"/>
  <c r="Q193" i="23"/>
  <c r="Q187" i="23"/>
  <c r="Q186" i="23"/>
  <c r="Q189" i="23"/>
  <c r="Q188" i="23"/>
  <c r="Q196" i="23"/>
  <c r="Q195" i="23"/>
  <c r="Q191" i="23"/>
  <c r="Q184" i="23"/>
  <c r="AA246" i="23"/>
  <c r="S246" i="23"/>
  <c r="T246" i="23" s="1"/>
  <c r="R246" i="23"/>
  <c r="V252" i="23"/>
  <c r="X251" i="23"/>
  <c r="Y251" i="23" s="1"/>
  <c r="W251" i="23"/>
  <c r="S185" i="23"/>
  <c r="T185" i="23" s="1"/>
  <c r="AC141" i="23"/>
  <c r="AD141" i="23" s="1"/>
  <c r="AB141" i="23"/>
  <c r="S147" i="23"/>
  <c r="T147" i="23" s="1"/>
  <c r="R147" i="23"/>
  <c r="W110" i="23"/>
  <c r="R118" i="23"/>
  <c r="R122" i="23"/>
  <c r="R143" i="23"/>
  <c r="AA143" i="23"/>
  <c r="AA144" i="23"/>
  <c r="V178" i="23"/>
  <c r="R180" i="23"/>
  <c r="S180" i="23"/>
  <c r="T180" i="23" s="1"/>
  <c r="S182" i="23"/>
  <c r="T182" i="23" s="1"/>
  <c r="R212" i="23"/>
  <c r="V184" i="23"/>
  <c r="S215" i="23"/>
  <c r="T215" i="23" s="1"/>
  <c r="R215" i="23"/>
  <c r="Q164" i="23"/>
  <c r="Q163" i="23"/>
  <c r="R148" i="23"/>
  <c r="Q160" i="23"/>
  <c r="Q158" i="23"/>
  <c r="Q156" i="23"/>
  <c r="Q154" i="23"/>
  <c r="Q152" i="23"/>
  <c r="Q149" i="23"/>
  <c r="Q155" i="23"/>
  <c r="R157" i="23"/>
  <c r="W161" i="23"/>
  <c r="S178" i="23"/>
  <c r="T178" i="23" s="1"/>
  <c r="R179" i="23"/>
  <c r="X183" i="23"/>
  <c r="Y183" i="23" s="1"/>
  <c r="S211" i="23"/>
  <c r="T211" i="23" s="1"/>
  <c r="R211" i="23"/>
  <c r="AA211" i="23"/>
  <c r="S213" i="23"/>
  <c r="T213" i="23" s="1"/>
  <c r="R213" i="23"/>
  <c r="R223" i="23"/>
  <c r="S252" i="23"/>
  <c r="T252" i="23" s="1"/>
  <c r="R252" i="23"/>
  <c r="R141" i="23"/>
  <c r="S148" i="23"/>
  <c r="T148" i="23" s="1"/>
  <c r="Q153" i="23"/>
  <c r="Q197" i="23"/>
  <c r="Q198" i="23"/>
  <c r="S175" i="23"/>
  <c r="T175" i="23" s="1"/>
  <c r="R175" i="23"/>
  <c r="S176" i="23"/>
  <c r="T176" i="23" s="1"/>
  <c r="R177" i="23"/>
  <c r="W182" i="23"/>
  <c r="S223" i="23"/>
  <c r="T223" i="23" s="1"/>
  <c r="S229" i="23"/>
  <c r="T229" i="23" s="1"/>
  <c r="R229" i="23"/>
  <c r="AA229" i="23"/>
  <c r="Q264" i="23"/>
  <c r="Q261" i="23"/>
  <c r="Q259" i="23"/>
  <c r="Q257" i="23"/>
  <c r="Q255" i="23"/>
  <c r="Q253" i="23"/>
  <c r="Q251" i="23"/>
  <c r="Q258" i="23"/>
  <c r="Q263" i="23"/>
  <c r="Q260" i="23"/>
  <c r="S250" i="23"/>
  <c r="T250" i="23" s="1"/>
  <c r="R250" i="23"/>
  <c r="AA250" i="23"/>
  <c r="R210" i="23"/>
  <c r="S219" i="23"/>
  <c r="T219" i="23" s="1"/>
  <c r="R219" i="23"/>
  <c r="S227" i="23"/>
  <c r="T227" i="23" s="1"/>
  <c r="R227" i="23"/>
  <c r="Q254" i="23"/>
  <c r="V212" i="23"/>
  <c r="Q298" i="23"/>
  <c r="Q295" i="23"/>
  <c r="Q293" i="23"/>
  <c r="Q291" i="23"/>
  <c r="Q289" i="23"/>
  <c r="Q287" i="23"/>
  <c r="Q285" i="23"/>
  <c r="Q297" i="23"/>
  <c r="S284" i="23"/>
  <c r="T284" i="23" s="1"/>
  <c r="Q296" i="23"/>
  <c r="Q292" i="23"/>
  <c r="Q288" i="23"/>
  <c r="R284" i="23"/>
  <c r="W195" i="23"/>
  <c r="X210" i="23"/>
  <c r="Y210" i="23" s="1"/>
  <c r="W210" i="23"/>
  <c r="W211" i="23"/>
  <c r="S221" i="23"/>
  <c r="T221" i="23" s="1"/>
  <c r="R221" i="23"/>
  <c r="V246" i="23"/>
  <c r="X245" i="23"/>
  <c r="Y245" i="23" s="1"/>
  <c r="W245" i="23"/>
  <c r="Q286" i="23"/>
  <c r="Q218" i="23"/>
  <c r="R220" i="23"/>
  <c r="S225" i="23"/>
  <c r="T225" i="23" s="1"/>
  <c r="R244" i="23"/>
  <c r="Q290" i="23"/>
  <c r="AC209" i="23"/>
  <c r="AD209" i="23" s="1"/>
  <c r="AB209" i="23"/>
  <c r="Q228" i="23"/>
  <c r="Q226" i="23"/>
  <c r="Q224" i="23"/>
  <c r="Q222" i="23"/>
  <c r="Q230" i="23"/>
  <c r="Q217" i="23"/>
  <c r="S244" i="23"/>
  <c r="T244" i="23" s="1"/>
  <c r="Q294" i="23"/>
  <c r="Q283" i="23"/>
  <c r="Q281" i="23"/>
  <c r="Q279" i="23"/>
  <c r="AA277" i="23"/>
  <c r="Q300" i="23"/>
  <c r="Q282" i="23"/>
  <c r="AB266" i="23"/>
  <c r="R277" i="23"/>
  <c r="Q278" i="23"/>
  <c r="Q280" i="23"/>
  <c r="V286" i="23"/>
  <c r="X285" i="23"/>
  <c r="Y285" i="23" s="1"/>
  <c r="W285" i="23"/>
  <c r="R209" i="23"/>
  <c r="R231" i="23"/>
  <c r="Q232" i="23"/>
  <c r="S266" i="23"/>
  <c r="T266" i="23" s="1"/>
  <c r="R266" i="23"/>
  <c r="V280" i="23"/>
  <c r="X279" i="23"/>
  <c r="Y279" i="23" s="1"/>
  <c r="AA245" i="23"/>
  <c r="AB243" i="23"/>
  <c r="W244" i="23"/>
  <c r="R245" i="23"/>
  <c r="R247" i="23"/>
  <c r="R249" i="23"/>
  <c r="W250" i="23"/>
  <c r="AB92" i="22"/>
  <c r="AC92" i="22"/>
  <c r="AD92" i="22" s="1"/>
  <c r="N9" i="22"/>
  <c r="N26" i="22" s="1"/>
  <c r="P15" i="22"/>
  <c r="P32" i="22" s="1"/>
  <c r="AA74" i="22"/>
  <c r="V75" i="22"/>
  <c r="S95" i="22"/>
  <c r="T95" i="22" s="1"/>
  <c r="P9" i="22"/>
  <c r="P26" i="22" s="1"/>
  <c r="R15" i="22"/>
  <c r="R32" i="22" s="1"/>
  <c r="S92" i="22"/>
  <c r="T92" i="22" s="1"/>
  <c r="T100" i="22" s="1"/>
  <c r="AB93" i="22"/>
  <c r="Q9" i="22"/>
  <c r="Q26" i="22" s="1"/>
  <c r="S15" i="22"/>
  <c r="S32" i="22" s="1"/>
  <c r="AA73" i="22"/>
  <c r="R93" i="22"/>
  <c r="R100" i="22" s="1"/>
  <c r="AA94" i="22"/>
  <c r="S164" i="22"/>
  <c r="T164" i="22" s="1"/>
  <c r="R164" i="22"/>
  <c r="AA164" i="22"/>
  <c r="R9" i="22"/>
  <c r="R26" i="22" s="1"/>
  <c r="AA75" i="22"/>
  <c r="AA95" i="22"/>
  <c r="X150" i="22"/>
  <c r="Y150" i="22" s="1"/>
  <c r="W150" i="22"/>
  <c r="V151" i="22"/>
  <c r="S9" i="22"/>
  <c r="S26" i="22" s="1"/>
  <c r="M15" i="22"/>
  <c r="M32" i="22" s="1"/>
  <c r="B69" i="22" s="1"/>
  <c r="Q129" i="22"/>
  <c r="Q112" i="22"/>
  <c r="Q110" i="22"/>
  <c r="Q108" i="22"/>
  <c r="S107" i="22"/>
  <c r="T107" i="22" s="1"/>
  <c r="Q113" i="22"/>
  <c r="Q111" i="22"/>
  <c r="Q109" i="22"/>
  <c r="AA107" i="22"/>
  <c r="Q130" i="22"/>
  <c r="X144" i="22"/>
  <c r="Y144" i="22" s="1"/>
  <c r="W144" i="22"/>
  <c r="V145" i="22"/>
  <c r="V196" i="22"/>
  <c r="W196" i="22" s="1"/>
  <c r="W195" i="22"/>
  <c r="N15" i="22"/>
  <c r="N32" i="22" s="1"/>
  <c r="C69" i="22" s="1"/>
  <c r="R107" i="22"/>
  <c r="W109" i="22"/>
  <c r="V110" i="22"/>
  <c r="AA142" i="22"/>
  <c r="AA144" i="22"/>
  <c r="R162" i="22"/>
  <c r="AA162" i="22"/>
  <c r="AA148" i="22"/>
  <c r="Q150" i="22"/>
  <c r="Q152" i="22"/>
  <c r="Q155" i="22"/>
  <c r="S213" i="22"/>
  <c r="T213" i="22" s="1"/>
  <c r="R213" i="22"/>
  <c r="Q117" i="22"/>
  <c r="Q119" i="22"/>
  <c r="Q121" i="22"/>
  <c r="Q123" i="22"/>
  <c r="Q125" i="22"/>
  <c r="S127" i="22"/>
  <c r="T127" i="22" s="1"/>
  <c r="X143" i="22"/>
  <c r="Y143" i="22" s="1"/>
  <c r="S148" i="22"/>
  <c r="T148" i="22" s="1"/>
  <c r="X149" i="22"/>
  <c r="Y149" i="22" s="1"/>
  <c r="Q156" i="22"/>
  <c r="Q159" i="22"/>
  <c r="V185" i="22"/>
  <c r="W184" i="22"/>
  <c r="S219" i="22"/>
  <c r="T219" i="22" s="1"/>
  <c r="R219" i="22"/>
  <c r="Q128" i="22"/>
  <c r="Q153" i="22"/>
  <c r="Q181" i="22"/>
  <c r="Q179" i="22"/>
  <c r="Q177" i="22"/>
  <c r="AA175" i="22"/>
  <c r="Q198" i="22"/>
  <c r="Q197" i="22"/>
  <c r="Q180" i="22"/>
  <c r="Q178" i="22"/>
  <c r="R193" i="22"/>
  <c r="AC209" i="22"/>
  <c r="AD209" i="22" s="1"/>
  <c r="AB209" i="22"/>
  <c r="S215" i="22"/>
  <c r="T215" i="22" s="1"/>
  <c r="R215" i="22"/>
  <c r="AA143" i="22"/>
  <c r="AA145" i="22"/>
  <c r="Q147" i="22"/>
  <c r="Q149" i="22"/>
  <c r="Q151" i="22"/>
  <c r="Q160" i="22"/>
  <c r="Q163" i="22"/>
  <c r="R175" i="22"/>
  <c r="Q176" i="22"/>
  <c r="S193" i="22"/>
  <c r="T193" i="22" s="1"/>
  <c r="V211" i="22"/>
  <c r="X210" i="22"/>
  <c r="Y210" i="22" s="1"/>
  <c r="W210" i="22"/>
  <c r="W127" i="22"/>
  <c r="AB141" i="22"/>
  <c r="W142" i="22"/>
  <c r="R143" i="22"/>
  <c r="R145" i="22"/>
  <c r="W148" i="22"/>
  <c r="Q154" i="22"/>
  <c r="Q157" i="22"/>
  <c r="S175" i="22"/>
  <c r="T175" i="22" s="1"/>
  <c r="V180" i="22"/>
  <c r="X179" i="22"/>
  <c r="Y179" i="22" s="1"/>
  <c r="W179" i="22"/>
  <c r="X184" i="22"/>
  <c r="Y184" i="22" s="1"/>
  <c r="S211" i="22"/>
  <c r="T211" i="22" s="1"/>
  <c r="R211" i="22"/>
  <c r="S222" i="22"/>
  <c r="T222" i="22" s="1"/>
  <c r="R222" i="22"/>
  <c r="S221" i="22"/>
  <c r="T221" i="22" s="1"/>
  <c r="R221" i="22"/>
  <c r="Q116" i="22"/>
  <c r="Q118" i="22"/>
  <c r="Q120" i="22"/>
  <c r="Q122" i="22"/>
  <c r="Q124" i="22"/>
  <c r="Q126" i="22"/>
  <c r="R141" i="22"/>
  <c r="Q161" i="22"/>
  <c r="S162" i="22"/>
  <c r="T162" i="22" s="1"/>
  <c r="AA211" i="22"/>
  <c r="V217" i="22"/>
  <c r="X216" i="22"/>
  <c r="Y216" i="22" s="1"/>
  <c r="W216" i="22"/>
  <c r="S141" i="22"/>
  <c r="T141" i="22" s="1"/>
  <c r="Q158" i="22"/>
  <c r="S217" i="22"/>
  <c r="T217" i="22" s="1"/>
  <c r="R217" i="22"/>
  <c r="Q196" i="22"/>
  <c r="AA229" i="22"/>
  <c r="S229" i="22"/>
  <c r="T229" i="22" s="1"/>
  <c r="R231" i="22"/>
  <c r="AA231" i="22"/>
  <c r="AA298" i="22"/>
  <c r="R298" i="22"/>
  <c r="AA182" i="22"/>
  <c r="Q184" i="22"/>
  <c r="Q186" i="22"/>
  <c r="Q188" i="22"/>
  <c r="Q190" i="22"/>
  <c r="Q192" i="22"/>
  <c r="Q194" i="22"/>
  <c r="R209" i="22"/>
  <c r="V246" i="22"/>
  <c r="AA246" i="22" s="1"/>
  <c r="X245" i="22"/>
  <c r="Y245" i="22" s="1"/>
  <c r="V286" i="22"/>
  <c r="X285" i="22"/>
  <c r="Y285" i="22" s="1"/>
  <c r="W285" i="22"/>
  <c r="W177" i="22"/>
  <c r="R182" i="22"/>
  <c r="W183" i="22"/>
  <c r="S209" i="22"/>
  <c r="T209" i="22" s="1"/>
  <c r="X177" i="22"/>
  <c r="Y177" i="22" s="1"/>
  <c r="S182" i="22"/>
  <c r="T182" i="22" s="1"/>
  <c r="X183" i="22"/>
  <c r="Y183" i="22" s="1"/>
  <c r="Q195" i="22"/>
  <c r="Q210" i="22"/>
  <c r="Q212" i="22"/>
  <c r="Q214" i="22"/>
  <c r="Q228" i="22"/>
  <c r="Q226" i="22"/>
  <c r="Q224" i="22"/>
  <c r="Q230" i="22"/>
  <c r="Q227" i="22"/>
  <c r="Q225" i="22"/>
  <c r="Q223" i="22"/>
  <c r="AA216" i="22"/>
  <c r="Q218" i="22"/>
  <c r="Q220" i="22"/>
  <c r="S246" i="22"/>
  <c r="T246" i="22" s="1"/>
  <c r="S264" i="22"/>
  <c r="T264" i="22" s="1"/>
  <c r="R264" i="22"/>
  <c r="AA264" i="22"/>
  <c r="R216" i="22"/>
  <c r="Q232" i="22"/>
  <c r="R244" i="22"/>
  <c r="R246" i="22"/>
  <c r="V280" i="22"/>
  <c r="X279" i="22"/>
  <c r="Y279" i="22" s="1"/>
  <c r="W279" i="22"/>
  <c r="S298" i="22"/>
  <c r="T298" i="22" s="1"/>
  <c r="Q183" i="22"/>
  <c r="Q185" i="22"/>
  <c r="Q187" i="22"/>
  <c r="Q189" i="22"/>
  <c r="Q191" i="22"/>
  <c r="S216" i="22"/>
  <c r="T216" i="22" s="1"/>
  <c r="R283" i="22"/>
  <c r="S283" i="22"/>
  <c r="T283" i="22" s="1"/>
  <c r="AA250" i="22"/>
  <c r="Q252" i="22"/>
  <c r="Q254" i="22"/>
  <c r="Q256" i="22"/>
  <c r="Q258" i="22"/>
  <c r="Q260" i="22"/>
  <c r="Q262" i="22"/>
  <c r="S250" i="22"/>
  <c r="T250" i="22" s="1"/>
  <c r="X251" i="22"/>
  <c r="Y251" i="22" s="1"/>
  <c r="Q263" i="22"/>
  <c r="S265" i="22"/>
  <c r="T265" i="22" s="1"/>
  <c r="Q278" i="22"/>
  <c r="Q280" i="22"/>
  <c r="Q282" i="22"/>
  <c r="AA284" i="22"/>
  <c r="Q286" i="22"/>
  <c r="Q288" i="22"/>
  <c r="Q290" i="22"/>
  <c r="Q292" i="22"/>
  <c r="Q294" i="22"/>
  <c r="Q296" i="22"/>
  <c r="Q299" i="22"/>
  <c r="Q266" i="22"/>
  <c r="R284" i="22"/>
  <c r="AA245" i="22"/>
  <c r="Q247" i="22"/>
  <c r="Q249" i="22"/>
  <c r="Q251" i="22"/>
  <c r="Q253" i="22"/>
  <c r="Q255" i="22"/>
  <c r="Q257" i="22"/>
  <c r="Q259" i="22"/>
  <c r="Q261" i="22"/>
  <c r="S284" i="22"/>
  <c r="T284" i="22" s="1"/>
  <c r="Q297" i="22"/>
  <c r="W229" i="22"/>
  <c r="AB243" i="22"/>
  <c r="W244" i="22"/>
  <c r="R245" i="22"/>
  <c r="W250" i="22"/>
  <c r="Q300" i="22"/>
  <c r="AA277" i="22"/>
  <c r="Q279" i="22"/>
  <c r="Q281" i="22"/>
  <c r="Q285" i="22"/>
  <c r="Q287" i="22"/>
  <c r="Q289" i="22"/>
  <c r="Q291" i="22"/>
  <c r="Q293" i="22"/>
  <c r="Q295" i="22"/>
  <c r="X75" i="21"/>
  <c r="Y75" i="21" s="1"/>
  <c r="V76" i="21"/>
  <c r="W75" i="21"/>
  <c r="AC74" i="21"/>
  <c r="AD74" i="21" s="1"/>
  <c r="AB74" i="21"/>
  <c r="AC93" i="21"/>
  <c r="AD93" i="21" s="1"/>
  <c r="AB93" i="21"/>
  <c r="S144" i="21"/>
  <c r="T144" i="21" s="1"/>
  <c r="R144" i="21"/>
  <c r="S18" i="21"/>
  <c r="S35" i="21" s="1"/>
  <c r="S127" i="21"/>
  <c r="T127" i="21" s="1"/>
  <c r="AA127" i="21"/>
  <c r="AC129" i="21"/>
  <c r="AD129" i="21" s="1"/>
  <c r="AB129" i="21"/>
  <c r="V150" i="21"/>
  <c r="X149" i="21"/>
  <c r="Y149" i="21" s="1"/>
  <c r="W149" i="21"/>
  <c r="S152" i="21"/>
  <c r="T152" i="21" s="1"/>
  <c r="R152" i="21"/>
  <c r="Q9" i="21"/>
  <c r="Q26" i="21" s="1"/>
  <c r="N12" i="21"/>
  <c r="N29" i="21" s="1"/>
  <c r="C66" i="21" s="1"/>
  <c r="S15" i="21"/>
  <c r="S32" i="21" s="1"/>
  <c r="M18" i="21"/>
  <c r="M35" i="21" s="1"/>
  <c r="B72" i="21" s="1"/>
  <c r="AA73" i="21"/>
  <c r="R91" i="21"/>
  <c r="R92" i="21"/>
  <c r="R93" i="21"/>
  <c r="S113" i="21"/>
  <c r="T113" i="21" s="1"/>
  <c r="R113" i="21"/>
  <c r="AB108" i="21"/>
  <c r="Q157" i="21"/>
  <c r="Q155" i="21"/>
  <c r="Q153" i="21"/>
  <c r="Q151" i="21"/>
  <c r="Q149" i="21"/>
  <c r="Q159" i="21"/>
  <c r="S148" i="21"/>
  <c r="T148" i="21" s="1"/>
  <c r="R148" i="21"/>
  <c r="Q161" i="21"/>
  <c r="Q162" i="21"/>
  <c r="Q160" i="21"/>
  <c r="Q150" i="21"/>
  <c r="Q158" i="21"/>
  <c r="R179" i="21"/>
  <c r="S179" i="21"/>
  <c r="T179" i="21" s="1"/>
  <c r="R9" i="21"/>
  <c r="R26" i="21" s="1"/>
  <c r="O12" i="21"/>
  <c r="O29" i="21" s="1"/>
  <c r="N18" i="21"/>
  <c r="N35" i="21" s="1"/>
  <c r="C72" i="21" s="1"/>
  <c r="AA75" i="21"/>
  <c r="S92" i="21"/>
  <c r="T92" i="21" s="1"/>
  <c r="T100" i="21" s="1"/>
  <c r="S93" i="21"/>
  <c r="T93" i="21" s="1"/>
  <c r="S94" i="21"/>
  <c r="T94" i="21" s="1"/>
  <c r="R94" i="21"/>
  <c r="V112" i="21"/>
  <c r="W111" i="21"/>
  <c r="Q163" i="21"/>
  <c r="R128" i="21"/>
  <c r="AA128" i="21"/>
  <c r="S9" i="21"/>
  <c r="S26" i="21" s="1"/>
  <c r="P12" i="21"/>
  <c r="P29" i="21" s="1"/>
  <c r="M15" i="21"/>
  <c r="M32" i="21" s="1"/>
  <c r="B69" i="21" s="1"/>
  <c r="O18" i="21"/>
  <c r="O35" i="21" s="1"/>
  <c r="R73" i="21"/>
  <c r="R100" i="21" s="1"/>
  <c r="W74" i="21"/>
  <c r="R75" i="21"/>
  <c r="R77" i="21"/>
  <c r="R79" i="21"/>
  <c r="R81" i="21"/>
  <c r="R83" i="21"/>
  <c r="R85" i="21"/>
  <c r="R86" i="21"/>
  <c r="S110" i="21"/>
  <c r="T110" i="21" s="1"/>
  <c r="X111" i="21"/>
  <c r="Y111" i="21" s="1"/>
  <c r="V144" i="21"/>
  <c r="X143" i="21"/>
  <c r="Y143" i="21" s="1"/>
  <c r="W143" i="21"/>
  <c r="Q146" i="21"/>
  <c r="Q156" i="21"/>
  <c r="S197" i="21"/>
  <c r="T197" i="21" s="1"/>
  <c r="R197" i="21"/>
  <c r="AA197" i="21"/>
  <c r="Q12" i="21"/>
  <c r="Q29" i="21" s="1"/>
  <c r="N15" i="21"/>
  <c r="N32" i="21" s="1"/>
  <c r="C69" i="21" s="1"/>
  <c r="P18" i="21"/>
  <c r="P35" i="21" s="1"/>
  <c r="X74" i="21"/>
  <c r="Y74" i="21" s="1"/>
  <c r="AC130" i="21"/>
  <c r="AD130" i="21" s="1"/>
  <c r="AB130" i="21"/>
  <c r="V177" i="21"/>
  <c r="W176" i="21"/>
  <c r="X176" i="21"/>
  <c r="Y176" i="21" s="1"/>
  <c r="R189" i="21"/>
  <c r="S189" i="21"/>
  <c r="T189" i="21" s="1"/>
  <c r="S219" i="21"/>
  <c r="T219" i="21" s="1"/>
  <c r="R219" i="21"/>
  <c r="M9" i="21"/>
  <c r="M26" i="21" s="1"/>
  <c r="R12" i="21"/>
  <c r="R29" i="21" s="1"/>
  <c r="O15" i="21"/>
  <c r="O32" i="21" s="1"/>
  <c r="Q18" i="21"/>
  <c r="Q35" i="21" s="1"/>
  <c r="R87" i="21"/>
  <c r="R88" i="21"/>
  <c r="X110" i="21"/>
  <c r="Y110" i="21" s="1"/>
  <c r="W110" i="21"/>
  <c r="S128" i="21"/>
  <c r="T128" i="21" s="1"/>
  <c r="Q142" i="21"/>
  <c r="AA148" i="21"/>
  <c r="Q154" i="21"/>
  <c r="R185" i="21"/>
  <c r="S185" i="21"/>
  <c r="T185" i="21" s="1"/>
  <c r="V217" i="21"/>
  <c r="X216" i="21"/>
  <c r="Y216" i="21" s="1"/>
  <c r="W216" i="21"/>
  <c r="Q164" i="21"/>
  <c r="Q147" i="21"/>
  <c r="Q145" i="21"/>
  <c r="Q143" i="21"/>
  <c r="AA141" i="21"/>
  <c r="S141" i="21"/>
  <c r="T141" i="21" s="1"/>
  <c r="R141" i="21"/>
  <c r="V183" i="21"/>
  <c r="W182" i="21"/>
  <c r="X182" i="21"/>
  <c r="Y182" i="21" s="1"/>
  <c r="V196" i="21"/>
  <c r="W196" i="21" s="1"/>
  <c r="W195" i="21"/>
  <c r="AC92" i="21"/>
  <c r="AD92" i="21" s="1"/>
  <c r="W109" i="21"/>
  <c r="AA110" i="21"/>
  <c r="R227" i="21"/>
  <c r="S227" i="21"/>
  <c r="T227" i="21" s="1"/>
  <c r="AA112" i="21"/>
  <c r="Q116" i="21"/>
  <c r="Q118" i="21"/>
  <c r="Q120" i="21"/>
  <c r="Q122" i="21"/>
  <c r="Q124" i="21"/>
  <c r="Q126" i="21"/>
  <c r="AC246" i="21"/>
  <c r="AD246" i="21" s="1"/>
  <c r="AB246" i="21"/>
  <c r="R114" i="21"/>
  <c r="AC209" i="21"/>
  <c r="AD209" i="21" s="1"/>
  <c r="AB209" i="21"/>
  <c r="S215" i="21"/>
  <c r="T215" i="21" s="1"/>
  <c r="R215" i="21"/>
  <c r="S217" i="21"/>
  <c r="T217" i="21" s="1"/>
  <c r="R217" i="21"/>
  <c r="R223" i="21"/>
  <c r="S223" i="21"/>
  <c r="T223" i="21" s="1"/>
  <c r="V211" i="21"/>
  <c r="X210" i="21"/>
  <c r="Y210" i="21" s="1"/>
  <c r="W210" i="21"/>
  <c r="S213" i="21"/>
  <c r="T213" i="21" s="1"/>
  <c r="R213" i="21"/>
  <c r="AA107" i="21"/>
  <c r="Q109" i="21"/>
  <c r="Q111" i="21"/>
  <c r="Q115" i="21"/>
  <c r="Q117" i="21"/>
  <c r="Q119" i="21"/>
  <c r="Q121" i="21"/>
  <c r="Q123" i="21"/>
  <c r="Q125" i="21"/>
  <c r="R130" i="21"/>
  <c r="W161" i="21"/>
  <c r="S183" i="21"/>
  <c r="T183" i="21" s="1"/>
  <c r="S187" i="21"/>
  <c r="T187" i="21" s="1"/>
  <c r="AA229" i="21"/>
  <c r="R229" i="21"/>
  <c r="AA195" i="21"/>
  <c r="S195" i="21"/>
  <c r="T195" i="21" s="1"/>
  <c r="AA198" i="21"/>
  <c r="S198" i="21"/>
  <c r="T198" i="21" s="1"/>
  <c r="R198" i="21"/>
  <c r="S211" i="21"/>
  <c r="T211" i="21" s="1"/>
  <c r="R211" i="21"/>
  <c r="S221" i="21"/>
  <c r="T221" i="21" s="1"/>
  <c r="R221" i="21"/>
  <c r="X246" i="21"/>
  <c r="Y246" i="21" s="1"/>
  <c r="W246" i="21"/>
  <c r="V247" i="21"/>
  <c r="AC175" i="21"/>
  <c r="AD175" i="21" s="1"/>
  <c r="R195" i="21"/>
  <c r="Q231" i="21"/>
  <c r="Q232" i="21"/>
  <c r="Q214" i="21"/>
  <c r="Q212" i="21"/>
  <c r="Q210" i="21"/>
  <c r="S209" i="21"/>
  <c r="T209" i="21" s="1"/>
  <c r="R209" i="21"/>
  <c r="V230" i="21"/>
  <c r="W230" i="21" s="1"/>
  <c r="W229" i="21"/>
  <c r="AA298" i="21"/>
  <c r="R298" i="21"/>
  <c r="Q196" i="21"/>
  <c r="S264" i="21"/>
  <c r="T264" i="21" s="1"/>
  <c r="R264" i="21"/>
  <c r="AA264" i="21"/>
  <c r="R283" i="21"/>
  <c r="S283" i="21"/>
  <c r="T283" i="21" s="1"/>
  <c r="AC299" i="21"/>
  <c r="AD299" i="21" s="1"/>
  <c r="AB299" i="21"/>
  <c r="AA176" i="21"/>
  <c r="Q178" i="21"/>
  <c r="Q180" i="21"/>
  <c r="AA182" i="21"/>
  <c r="Q184" i="21"/>
  <c r="Q186" i="21"/>
  <c r="Q188" i="21"/>
  <c r="Q190" i="21"/>
  <c r="Q192" i="21"/>
  <c r="Q194" i="21"/>
  <c r="AB244" i="21"/>
  <c r="S298" i="21"/>
  <c r="T298" i="21" s="1"/>
  <c r="R176" i="21"/>
  <c r="R182" i="21"/>
  <c r="W286" i="21"/>
  <c r="V287" i="21"/>
  <c r="X286" i="21"/>
  <c r="Y286" i="21" s="1"/>
  <c r="S182" i="21"/>
  <c r="T182" i="21" s="1"/>
  <c r="Q228" i="21"/>
  <c r="Q226" i="21"/>
  <c r="Q224" i="21"/>
  <c r="Q222" i="21"/>
  <c r="Q230" i="21"/>
  <c r="AA216" i="21"/>
  <c r="Q218" i="21"/>
  <c r="Q220" i="21"/>
  <c r="Q225" i="21"/>
  <c r="X252" i="21"/>
  <c r="Y252" i="21" s="1"/>
  <c r="W252" i="21"/>
  <c r="V253" i="21"/>
  <c r="W280" i="21"/>
  <c r="V281" i="21"/>
  <c r="X280" i="21"/>
  <c r="Y280" i="21" s="1"/>
  <c r="AA250" i="21"/>
  <c r="Q252" i="21"/>
  <c r="Q254" i="21"/>
  <c r="Q256" i="21"/>
  <c r="Q258" i="21"/>
  <c r="Q260" i="21"/>
  <c r="Q262" i="21"/>
  <c r="Q265" i="21"/>
  <c r="Q263" i="21"/>
  <c r="AA278" i="21"/>
  <c r="AA280" i="21"/>
  <c r="AA284" i="21"/>
  <c r="Q286" i="21"/>
  <c r="Q288" i="21"/>
  <c r="Q290" i="21"/>
  <c r="Q292" i="21"/>
  <c r="Q294" i="21"/>
  <c r="Q296" i="21"/>
  <c r="Q266" i="21"/>
  <c r="R278" i="21"/>
  <c r="W279" i="21"/>
  <c r="R280" i="21"/>
  <c r="R282" i="21"/>
  <c r="R284" i="21"/>
  <c r="W285" i="21"/>
  <c r="R299" i="21"/>
  <c r="AA245" i="21"/>
  <c r="AA247" i="21"/>
  <c r="Q249" i="21"/>
  <c r="Q251" i="21"/>
  <c r="Q253" i="21"/>
  <c r="Q255" i="21"/>
  <c r="Q257" i="21"/>
  <c r="Q259" i="21"/>
  <c r="Q261" i="21"/>
  <c r="X279" i="21"/>
  <c r="Y279" i="21" s="1"/>
  <c r="S284" i="21"/>
  <c r="T284" i="21" s="1"/>
  <c r="X285" i="21"/>
  <c r="Y285" i="21" s="1"/>
  <c r="Q297" i="21"/>
  <c r="AB243" i="21"/>
  <c r="W244" i="21"/>
  <c r="R245" i="21"/>
  <c r="R247" i="21"/>
  <c r="W250" i="21"/>
  <c r="Q300" i="21"/>
  <c r="AA277" i="21"/>
  <c r="Q279" i="21"/>
  <c r="Q281" i="21"/>
  <c r="Q285" i="21"/>
  <c r="Q287" i="21"/>
  <c r="Q289" i="21"/>
  <c r="Q291" i="21"/>
  <c r="Q293" i="21"/>
  <c r="Q295" i="21"/>
  <c r="R11" i="20"/>
  <c r="R28" i="20" s="1"/>
  <c r="S17" i="20"/>
  <c r="S34" i="20" s="1"/>
  <c r="AA92" i="20"/>
  <c r="S92" i="20"/>
  <c r="T92" i="20" s="1"/>
  <c r="AA94" i="20"/>
  <c r="W94" i="20"/>
  <c r="S109" i="20"/>
  <c r="T109" i="20" s="1"/>
  <c r="R109" i="20"/>
  <c r="AA109" i="20"/>
  <c r="S117" i="20"/>
  <c r="T117" i="20" s="1"/>
  <c r="R117" i="20"/>
  <c r="S163" i="20"/>
  <c r="T163" i="20" s="1"/>
  <c r="R163" i="20"/>
  <c r="AA163" i="20"/>
  <c r="S300" i="20"/>
  <c r="T300" i="20" s="1"/>
  <c r="R300" i="20"/>
  <c r="AA300" i="20"/>
  <c r="M17" i="20"/>
  <c r="M34" i="20" s="1"/>
  <c r="B71" i="20" s="1"/>
  <c r="AB74" i="20"/>
  <c r="S79" i="20"/>
  <c r="T79" i="20" s="1"/>
  <c r="R79" i="20"/>
  <c r="S83" i="20"/>
  <c r="T83" i="20" s="1"/>
  <c r="R83" i="20"/>
  <c r="S127" i="20"/>
  <c r="T127" i="20" s="1"/>
  <c r="R127" i="20"/>
  <c r="AA127" i="20"/>
  <c r="AB129" i="20"/>
  <c r="S146" i="20"/>
  <c r="T146" i="20" s="1"/>
  <c r="R146" i="20"/>
  <c r="S152" i="20"/>
  <c r="T152" i="20" s="1"/>
  <c r="AA262" i="20"/>
  <c r="S262" i="20"/>
  <c r="T262" i="20" s="1"/>
  <c r="R262" i="20"/>
  <c r="M11" i="20"/>
  <c r="M28" i="20" s="1"/>
  <c r="B65" i="20" s="1"/>
  <c r="N17" i="20"/>
  <c r="N34" i="20" s="1"/>
  <c r="C71" i="20" s="1"/>
  <c r="S73" i="20"/>
  <c r="T73" i="20" s="1"/>
  <c r="R73" i="20"/>
  <c r="R86" i="20"/>
  <c r="S110" i="20"/>
  <c r="T110" i="20" s="1"/>
  <c r="S118" i="20"/>
  <c r="T118" i="20" s="1"/>
  <c r="S125" i="20"/>
  <c r="T125" i="20" s="1"/>
  <c r="R125" i="20"/>
  <c r="AC128" i="20"/>
  <c r="AD128" i="20" s="1"/>
  <c r="AB128" i="20"/>
  <c r="V144" i="20"/>
  <c r="X143" i="20"/>
  <c r="Y143" i="20" s="1"/>
  <c r="W143" i="20"/>
  <c r="R152" i="20"/>
  <c r="Q181" i="20"/>
  <c r="Q179" i="20"/>
  <c r="Q177" i="20"/>
  <c r="AA175" i="20"/>
  <c r="Q198" i="20"/>
  <c r="Q197" i="20"/>
  <c r="Q180" i="20"/>
  <c r="S175" i="20"/>
  <c r="T175" i="20" s="1"/>
  <c r="Q176" i="20"/>
  <c r="R175" i="20"/>
  <c r="Q178" i="20"/>
  <c r="N11" i="20"/>
  <c r="N28" i="20" s="1"/>
  <c r="C65" i="20" s="1"/>
  <c r="O17" i="20"/>
  <c r="O34" i="20" s="1"/>
  <c r="AC93" i="20"/>
  <c r="AD93" i="20" s="1"/>
  <c r="AB93" i="20"/>
  <c r="R95" i="20"/>
  <c r="R110" i="20"/>
  <c r="R118" i="20"/>
  <c r="AA144" i="20"/>
  <c r="V150" i="20"/>
  <c r="X149" i="20"/>
  <c r="Y149" i="20" s="1"/>
  <c r="AA160" i="20"/>
  <c r="S160" i="20"/>
  <c r="T160" i="20" s="1"/>
  <c r="AA162" i="20"/>
  <c r="S162" i="20"/>
  <c r="T162" i="20" s="1"/>
  <c r="S161" i="20"/>
  <c r="T161" i="20" s="1"/>
  <c r="R161" i="20"/>
  <c r="AA161" i="20"/>
  <c r="O11" i="20"/>
  <c r="O28" i="20" s="1"/>
  <c r="P17" i="20"/>
  <c r="P34" i="20" s="1"/>
  <c r="S75" i="20"/>
  <c r="T75" i="20" s="1"/>
  <c r="R75" i="20"/>
  <c r="AA126" i="20"/>
  <c r="S126" i="20"/>
  <c r="T126" i="20" s="1"/>
  <c r="W149" i="20"/>
  <c r="R160" i="20"/>
  <c r="R162" i="20"/>
  <c r="P11" i="20"/>
  <c r="P28" i="20" s="1"/>
  <c r="Q17" i="20"/>
  <c r="Q34" i="20" s="1"/>
  <c r="S81" i="20"/>
  <c r="T81" i="20" s="1"/>
  <c r="R81" i="20"/>
  <c r="R126" i="20"/>
  <c r="X74" i="20"/>
  <c r="Y74" i="20" s="1"/>
  <c r="W74" i="20"/>
  <c r="V75" i="20"/>
  <c r="S77" i="20"/>
  <c r="T77" i="20" s="1"/>
  <c r="R77" i="20"/>
  <c r="R90" i="20"/>
  <c r="AA95" i="20"/>
  <c r="AC130" i="20"/>
  <c r="AD130" i="20" s="1"/>
  <c r="AB130" i="20"/>
  <c r="S154" i="20"/>
  <c r="T154" i="20" s="1"/>
  <c r="R154" i="20"/>
  <c r="AA96" i="20"/>
  <c r="X108" i="20"/>
  <c r="Y108" i="20" s="1"/>
  <c r="W108" i="20"/>
  <c r="V109" i="20"/>
  <c r="S111" i="20"/>
  <c r="T111" i="20" s="1"/>
  <c r="R111" i="20"/>
  <c r="Q119" i="20"/>
  <c r="Q120" i="20"/>
  <c r="AA148" i="20"/>
  <c r="S128" i="20"/>
  <c r="T128" i="20" s="1"/>
  <c r="Q164" i="20"/>
  <c r="Q147" i="20"/>
  <c r="Q145" i="20"/>
  <c r="Q143" i="20"/>
  <c r="AA141" i="20"/>
  <c r="Q159" i="20"/>
  <c r="Q157" i="20"/>
  <c r="Q155" i="20"/>
  <c r="Q153" i="20"/>
  <c r="Q151" i="20"/>
  <c r="Q149" i="20"/>
  <c r="AC107" i="20"/>
  <c r="AD107" i="20" s="1"/>
  <c r="AB107" i="20"/>
  <c r="S113" i="20"/>
  <c r="T113" i="20" s="1"/>
  <c r="R113" i="20"/>
  <c r="Q121" i="20"/>
  <c r="Q122" i="20"/>
  <c r="R141" i="20"/>
  <c r="Q142" i="20"/>
  <c r="R148" i="20"/>
  <c r="Q156" i="20"/>
  <c r="W161" i="20"/>
  <c r="R85" i="20"/>
  <c r="R87" i="20"/>
  <c r="R89" i="20"/>
  <c r="R91" i="20"/>
  <c r="AB108" i="20"/>
  <c r="R114" i="20"/>
  <c r="R130" i="20"/>
  <c r="S141" i="20"/>
  <c r="T141" i="20" s="1"/>
  <c r="S148" i="20"/>
  <c r="T148" i="20" s="1"/>
  <c r="AA196" i="20"/>
  <c r="S196" i="20"/>
  <c r="T196" i="20" s="1"/>
  <c r="R196" i="20"/>
  <c r="S114" i="20"/>
  <c r="T114" i="20" s="1"/>
  <c r="Q115" i="20"/>
  <c r="Q116" i="20"/>
  <c r="Q123" i="20"/>
  <c r="Q124" i="20"/>
  <c r="Q150" i="20"/>
  <c r="Q158" i="20"/>
  <c r="S221" i="20"/>
  <c r="T221" i="20" s="1"/>
  <c r="R221" i="20"/>
  <c r="AC182" i="20"/>
  <c r="AD182" i="20" s="1"/>
  <c r="AB182" i="20"/>
  <c r="S184" i="20"/>
  <c r="T184" i="20" s="1"/>
  <c r="R184" i="20"/>
  <c r="Q188" i="20"/>
  <c r="Q192" i="20"/>
  <c r="AC209" i="20"/>
  <c r="AD209" i="20" s="1"/>
  <c r="AB209" i="20"/>
  <c r="S215" i="20"/>
  <c r="T215" i="20" s="1"/>
  <c r="R215" i="20"/>
  <c r="S219" i="20"/>
  <c r="T219" i="20" s="1"/>
  <c r="R219" i="20"/>
  <c r="AA229" i="20"/>
  <c r="S229" i="20"/>
  <c r="T229" i="20" s="1"/>
  <c r="R229" i="20"/>
  <c r="Q193" i="20"/>
  <c r="Q191" i="20"/>
  <c r="Q189" i="20"/>
  <c r="Q187" i="20"/>
  <c r="Q185" i="20"/>
  <c r="Q183" i="20"/>
  <c r="Q195" i="20"/>
  <c r="S182" i="20"/>
  <c r="T182" i="20" s="1"/>
  <c r="R182" i="20"/>
  <c r="Q194" i="20"/>
  <c r="V184" i="20"/>
  <c r="X183" i="20"/>
  <c r="Y183" i="20" s="1"/>
  <c r="W183" i="20"/>
  <c r="S186" i="20"/>
  <c r="T186" i="20" s="1"/>
  <c r="R186" i="20"/>
  <c r="Q190" i="20"/>
  <c r="V211" i="20"/>
  <c r="X210" i="20"/>
  <c r="Y210" i="20" s="1"/>
  <c r="W210" i="20"/>
  <c r="S213" i="20"/>
  <c r="T213" i="20" s="1"/>
  <c r="R213" i="20"/>
  <c r="AC230" i="20"/>
  <c r="AD230" i="20" s="1"/>
  <c r="AB230" i="20"/>
  <c r="AA265" i="20"/>
  <c r="S265" i="20"/>
  <c r="T265" i="20" s="1"/>
  <c r="R265" i="20"/>
  <c r="Q231" i="20"/>
  <c r="Q214" i="20"/>
  <c r="Q212" i="20"/>
  <c r="Q210" i="20"/>
  <c r="S209" i="20"/>
  <c r="T209" i="20" s="1"/>
  <c r="R209" i="20"/>
  <c r="Q232" i="20"/>
  <c r="Q211" i="20"/>
  <c r="V217" i="20"/>
  <c r="X216" i="20"/>
  <c r="Y216" i="20" s="1"/>
  <c r="W216" i="20"/>
  <c r="AC246" i="20"/>
  <c r="AD246" i="20" s="1"/>
  <c r="AB246" i="20"/>
  <c r="V178" i="20"/>
  <c r="X177" i="20"/>
  <c r="Y177" i="20" s="1"/>
  <c r="W177" i="20"/>
  <c r="S217" i="20"/>
  <c r="T217" i="20" s="1"/>
  <c r="R217" i="20"/>
  <c r="V252" i="20"/>
  <c r="X251" i="20"/>
  <c r="Y251" i="20" s="1"/>
  <c r="W251" i="20"/>
  <c r="Q264" i="20"/>
  <c r="Q261" i="20"/>
  <c r="Q259" i="20"/>
  <c r="Q257" i="20"/>
  <c r="Q255" i="20"/>
  <c r="Q253" i="20"/>
  <c r="Q251" i="20"/>
  <c r="Q260" i="20"/>
  <c r="Q263" i="20"/>
  <c r="AC284" i="20"/>
  <c r="AD284" i="20" s="1"/>
  <c r="AB284" i="20"/>
  <c r="S290" i="20"/>
  <c r="T290" i="20" s="1"/>
  <c r="R290" i="20"/>
  <c r="R228" i="20"/>
  <c r="AA228" i="20"/>
  <c r="S250" i="20"/>
  <c r="T250" i="20" s="1"/>
  <c r="S278" i="20"/>
  <c r="T278" i="20" s="1"/>
  <c r="R278" i="20"/>
  <c r="V280" i="20"/>
  <c r="X279" i="20"/>
  <c r="Y279" i="20" s="1"/>
  <c r="W279" i="20"/>
  <c r="V286" i="20"/>
  <c r="X285" i="20"/>
  <c r="Y285" i="20" s="1"/>
  <c r="W285" i="20"/>
  <c r="S288" i="20"/>
  <c r="T288" i="20" s="1"/>
  <c r="R288" i="20"/>
  <c r="S296" i="20"/>
  <c r="T296" i="20" s="1"/>
  <c r="R296" i="20"/>
  <c r="AA296" i="20"/>
  <c r="S227" i="20"/>
  <c r="T227" i="20" s="1"/>
  <c r="R227" i="20"/>
  <c r="S228" i="20"/>
  <c r="T228" i="20" s="1"/>
  <c r="R244" i="20"/>
  <c r="X246" i="20"/>
  <c r="Y246" i="20" s="1"/>
  <c r="W246" i="20"/>
  <c r="AB299" i="20"/>
  <c r="Q222" i="20"/>
  <c r="Q224" i="20"/>
  <c r="Q225" i="20"/>
  <c r="S226" i="20"/>
  <c r="T226" i="20" s="1"/>
  <c r="W245" i="20"/>
  <c r="V247" i="20"/>
  <c r="Q252" i="20"/>
  <c r="S280" i="20"/>
  <c r="T280" i="20" s="1"/>
  <c r="R280" i="20"/>
  <c r="S282" i="20"/>
  <c r="T282" i="20" s="1"/>
  <c r="R282" i="20"/>
  <c r="Q298" i="20"/>
  <c r="Q295" i="20"/>
  <c r="Q293" i="20"/>
  <c r="Q291" i="20"/>
  <c r="Q289" i="20"/>
  <c r="Q287" i="20"/>
  <c r="Q285" i="20"/>
  <c r="Q297" i="20"/>
  <c r="S284" i="20"/>
  <c r="T284" i="20" s="1"/>
  <c r="R284" i="20"/>
  <c r="Q286" i="20"/>
  <c r="Q294" i="20"/>
  <c r="S230" i="20"/>
  <c r="T230" i="20" s="1"/>
  <c r="R230" i="20"/>
  <c r="AA216" i="20"/>
  <c r="Q218" i="20"/>
  <c r="Q220" i="20"/>
  <c r="Q223" i="20"/>
  <c r="X245" i="20"/>
  <c r="Y245" i="20" s="1"/>
  <c r="Q254" i="20"/>
  <c r="AA250" i="20"/>
  <c r="Q256" i="20"/>
  <c r="AA278" i="20"/>
  <c r="AA280" i="20"/>
  <c r="Q292" i="20"/>
  <c r="S299" i="20"/>
  <c r="T299" i="20" s="1"/>
  <c r="R299" i="20"/>
  <c r="S216" i="20"/>
  <c r="T216" i="20" s="1"/>
  <c r="Q258" i="20"/>
  <c r="Q266" i="20"/>
  <c r="AA243" i="20"/>
  <c r="Q245" i="20"/>
  <c r="Q247" i="20"/>
  <c r="Q249" i="20"/>
  <c r="AA279" i="20"/>
  <c r="O7" i="19"/>
  <c r="O24" i="19" s="1"/>
  <c r="S13" i="19"/>
  <c r="S30" i="19" s="1"/>
  <c r="N7" i="19"/>
  <c r="N24" i="19" s="1"/>
  <c r="P7" i="19"/>
  <c r="P24" i="19" s="1"/>
  <c r="AB107" i="19"/>
  <c r="AC107" i="19"/>
  <c r="AD107" i="19" s="1"/>
  <c r="R123" i="19"/>
  <c r="S123" i="19"/>
  <c r="T123" i="19" s="1"/>
  <c r="V211" i="19"/>
  <c r="X210" i="19"/>
  <c r="Y210" i="19" s="1"/>
  <c r="W210" i="19"/>
  <c r="AB93" i="19"/>
  <c r="AC93" i="19"/>
  <c r="AD93" i="19" s="1"/>
  <c r="N13" i="19"/>
  <c r="N30" i="19" s="1"/>
  <c r="C67" i="19" s="1"/>
  <c r="R113" i="19"/>
  <c r="S113" i="19"/>
  <c r="T113" i="19" s="1"/>
  <c r="S7" i="19"/>
  <c r="S24" i="19" s="1"/>
  <c r="O13" i="19"/>
  <c r="O30" i="19" s="1"/>
  <c r="X75" i="19"/>
  <c r="Y75" i="19" s="1"/>
  <c r="W75" i="19"/>
  <c r="V76" i="19"/>
  <c r="AC73" i="19"/>
  <c r="AD73" i="19" s="1"/>
  <c r="AB73" i="19"/>
  <c r="M7" i="19"/>
  <c r="M24" i="19" s="1"/>
  <c r="Q13" i="19"/>
  <c r="Q30" i="19" s="1"/>
  <c r="AA75" i="19"/>
  <c r="S95" i="19"/>
  <c r="T95" i="19" s="1"/>
  <c r="T100" i="19" s="1"/>
  <c r="AA95" i="19"/>
  <c r="AA126" i="19"/>
  <c r="S126" i="19"/>
  <c r="T126" i="19" s="1"/>
  <c r="AC127" i="19"/>
  <c r="AD127" i="19" s="1"/>
  <c r="AB127" i="19"/>
  <c r="S190" i="19"/>
  <c r="T190" i="19" s="1"/>
  <c r="R190" i="19"/>
  <c r="S215" i="19"/>
  <c r="T215" i="19" s="1"/>
  <c r="R215" i="19"/>
  <c r="R17" i="19"/>
  <c r="R34" i="19" s="1"/>
  <c r="W74" i="19"/>
  <c r="R94" i="19"/>
  <c r="R95" i="19"/>
  <c r="R96" i="19"/>
  <c r="AA129" i="19"/>
  <c r="S129" i="19"/>
  <c r="T129" i="19" s="1"/>
  <c r="S125" i="19"/>
  <c r="T125" i="19" s="1"/>
  <c r="R125" i="19"/>
  <c r="AB175" i="19"/>
  <c r="AC175" i="19"/>
  <c r="AD175" i="19" s="1"/>
  <c r="AA163" i="19"/>
  <c r="S163" i="19"/>
  <c r="T163" i="19" s="1"/>
  <c r="S176" i="19"/>
  <c r="T176" i="19" s="1"/>
  <c r="R176" i="19"/>
  <c r="AA176" i="19"/>
  <c r="W195" i="19"/>
  <c r="V196" i="19"/>
  <c r="W196" i="19" s="1"/>
  <c r="AC197" i="19"/>
  <c r="AD197" i="19" s="1"/>
  <c r="AB197" i="19"/>
  <c r="AB92" i="19"/>
  <c r="W93" i="19"/>
  <c r="V94" i="19"/>
  <c r="W94" i="19" s="1"/>
  <c r="S115" i="19"/>
  <c r="T115" i="19" s="1"/>
  <c r="AA162" i="19"/>
  <c r="R162" i="19"/>
  <c r="S162" i="19"/>
  <c r="T162" i="19" s="1"/>
  <c r="S184" i="19"/>
  <c r="T184" i="19" s="1"/>
  <c r="R184" i="19"/>
  <c r="AA74" i="19"/>
  <c r="AA76" i="19"/>
  <c r="R74" i="19"/>
  <c r="R100" i="19" s="1"/>
  <c r="R76" i="19"/>
  <c r="R78" i="19"/>
  <c r="R80" i="19"/>
  <c r="R82" i="19"/>
  <c r="R84" i="19"/>
  <c r="R86" i="19"/>
  <c r="R88" i="19"/>
  <c r="R90" i="19"/>
  <c r="R92" i="19"/>
  <c r="AA94" i="19"/>
  <c r="V109" i="19"/>
  <c r="W108" i="19"/>
  <c r="R129" i="19"/>
  <c r="R222" i="19"/>
  <c r="S222" i="19"/>
  <c r="T222" i="19" s="1"/>
  <c r="AC244" i="19"/>
  <c r="AD244" i="19" s="1"/>
  <c r="AB244" i="19"/>
  <c r="X108" i="19"/>
  <c r="Y108" i="19" s="1"/>
  <c r="S111" i="19"/>
  <c r="T111" i="19" s="1"/>
  <c r="R126" i="19"/>
  <c r="S161" i="19"/>
  <c r="T161" i="19" s="1"/>
  <c r="R161" i="19"/>
  <c r="AA161" i="19"/>
  <c r="R181" i="19"/>
  <c r="S181" i="19"/>
  <c r="T181" i="19" s="1"/>
  <c r="R189" i="19"/>
  <c r="S189" i="19"/>
  <c r="T189" i="19" s="1"/>
  <c r="S194" i="19"/>
  <c r="T194" i="19" s="1"/>
  <c r="AA194" i="19"/>
  <c r="R194" i="19"/>
  <c r="S213" i="19"/>
  <c r="T213" i="19" s="1"/>
  <c r="R213" i="19"/>
  <c r="Q142" i="19"/>
  <c r="V143" i="19"/>
  <c r="Q144" i="19"/>
  <c r="Q146" i="19"/>
  <c r="AA148" i="19"/>
  <c r="V149" i="19"/>
  <c r="Q150" i="19"/>
  <c r="Q152" i="19"/>
  <c r="Q154" i="19"/>
  <c r="Q156" i="19"/>
  <c r="Q158" i="19"/>
  <c r="Q160" i="19"/>
  <c r="Q164" i="19"/>
  <c r="S198" i="19"/>
  <c r="T198" i="19" s="1"/>
  <c r="R198" i="19"/>
  <c r="AA198" i="19"/>
  <c r="Q196" i="19"/>
  <c r="Q193" i="19"/>
  <c r="Q191" i="19"/>
  <c r="Q195" i="19"/>
  <c r="S182" i="19"/>
  <c r="T182" i="19" s="1"/>
  <c r="S217" i="19"/>
  <c r="T217" i="19" s="1"/>
  <c r="R217" i="19"/>
  <c r="Q264" i="19"/>
  <c r="Q261" i="19"/>
  <c r="Q259" i="19"/>
  <c r="Q257" i="19"/>
  <c r="Q255" i="19"/>
  <c r="Q253" i="19"/>
  <c r="Q251" i="19"/>
  <c r="Q263" i="19"/>
  <c r="S250" i="19"/>
  <c r="T250" i="19" s="1"/>
  <c r="Q258" i="19"/>
  <c r="AA250" i="19"/>
  <c r="Q260" i="19"/>
  <c r="Q252" i="19"/>
  <c r="R250" i="19"/>
  <c r="Q256" i="19"/>
  <c r="Q130" i="19"/>
  <c r="R148" i="19"/>
  <c r="R182" i="19"/>
  <c r="Q183" i="19"/>
  <c r="Q128" i="19"/>
  <c r="Q185" i="19"/>
  <c r="Q187" i="19"/>
  <c r="Q188" i="19"/>
  <c r="S230" i="19"/>
  <c r="T230" i="19" s="1"/>
  <c r="AA230" i="19"/>
  <c r="R230" i="19"/>
  <c r="AA141" i="19"/>
  <c r="Q143" i="19"/>
  <c r="Q145" i="19"/>
  <c r="Q147" i="19"/>
  <c r="Q149" i="19"/>
  <c r="Q151" i="19"/>
  <c r="Q153" i="19"/>
  <c r="Q155" i="19"/>
  <c r="Q157" i="19"/>
  <c r="Q159" i="19"/>
  <c r="Q186" i="19"/>
  <c r="S221" i="19"/>
  <c r="T221" i="19" s="1"/>
  <c r="R221" i="19"/>
  <c r="Q262" i="19"/>
  <c r="AC243" i="19"/>
  <c r="AD243" i="19" s="1"/>
  <c r="AB243" i="19"/>
  <c r="Q108" i="19"/>
  <c r="Q110" i="19"/>
  <c r="Q112" i="19"/>
  <c r="Q116" i="19"/>
  <c r="Q118" i="19"/>
  <c r="Q120" i="19"/>
  <c r="Q122" i="19"/>
  <c r="Q124" i="19"/>
  <c r="R141" i="19"/>
  <c r="X176" i="19"/>
  <c r="Y176" i="19" s="1"/>
  <c r="V177" i="19"/>
  <c r="S179" i="19"/>
  <c r="T179" i="19" s="1"/>
  <c r="AA182" i="19"/>
  <c r="Q192" i="19"/>
  <c r="R197" i="19"/>
  <c r="Q231" i="19"/>
  <c r="Q232" i="19"/>
  <c r="Q214" i="19"/>
  <c r="Q212" i="19"/>
  <c r="Q210" i="19"/>
  <c r="V217" i="19"/>
  <c r="X216" i="19"/>
  <c r="Y216" i="19" s="1"/>
  <c r="W216" i="19"/>
  <c r="S219" i="19"/>
  <c r="T219" i="19" s="1"/>
  <c r="R219" i="19"/>
  <c r="Q254" i="19"/>
  <c r="AC297" i="19"/>
  <c r="AD297" i="19" s="1"/>
  <c r="AB297" i="19"/>
  <c r="AA298" i="19"/>
  <c r="S298" i="19"/>
  <c r="T298" i="19" s="1"/>
  <c r="R298" i="19"/>
  <c r="R248" i="19"/>
  <c r="V252" i="19"/>
  <c r="X251" i="19"/>
  <c r="Y251" i="19" s="1"/>
  <c r="Q228" i="19"/>
  <c r="Q227" i="19"/>
  <c r="Q225" i="19"/>
  <c r="Q223" i="19"/>
  <c r="AA216" i="19"/>
  <c r="Q218" i="19"/>
  <c r="Q220" i="19"/>
  <c r="Q229" i="19"/>
  <c r="V246" i="19"/>
  <c r="X245" i="19"/>
  <c r="Y245" i="19" s="1"/>
  <c r="R283" i="19"/>
  <c r="S266" i="19"/>
  <c r="T266" i="19" s="1"/>
  <c r="R266" i="19"/>
  <c r="AA266" i="19"/>
  <c r="S283" i="19"/>
  <c r="T283" i="19" s="1"/>
  <c r="V230" i="19"/>
  <c r="W230" i="19" s="1"/>
  <c r="W229" i="19"/>
  <c r="AA265" i="19"/>
  <c r="S265" i="19"/>
  <c r="T265" i="19" s="1"/>
  <c r="R265" i="19"/>
  <c r="V279" i="19"/>
  <c r="Q280" i="19"/>
  <c r="Q282" i="19"/>
  <c r="AA284" i="19"/>
  <c r="V285" i="19"/>
  <c r="Q286" i="19"/>
  <c r="Q288" i="19"/>
  <c r="Q290" i="19"/>
  <c r="Q292" i="19"/>
  <c r="Q294" i="19"/>
  <c r="Q296" i="19"/>
  <c r="Q299" i="19"/>
  <c r="AA245" i="19"/>
  <c r="W244" i="19"/>
  <c r="R245" i="19"/>
  <c r="R247" i="19"/>
  <c r="R249" i="19"/>
  <c r="W250" i="19"/>
  <c r="R297" i="19"/>
  <c r="Q300" i="19"/>
  <c r="AA279" i="19"/>
  <c r="Q281" i="19"/>
  <c r="Q285" i="19"/>
  <c r="Q287" i="19"/>
  <c r="Q289" i="19"/>
  <c r="Q291" i="19"/>
  <c r="Q293" i="19"/>
  <c r="Q295" i="19"/>
  <c r="AB74" i="18"/>
  <c r="AC74" i="18"/>
  <c r="AD74" i="18" s="1"/>
  <c r="W75" i="18"/>
  <c r="V76" i="18"/>
  <c r="X75" i="18"/>
  <c r="Y75" i="18" s="1"/>
  <c r="S89" i="18"/>
  <c r="T89" i="18" s="1"/>
  <c r="R89" i="18"/>
  <c r="S78" i="18"/>
  <c r="T78" i="18" s="1"/>
  <c r="T100" i="18" s="1"/>
  <c r="Q9" i="18"/>
  <c r="Q26" i="18" s="1"/>
  <c r="N12" i="18"/>
  <c r="N29" i="18" s="1"/>
  <c r="C66" i="18" s="1"/>
  <c r="S15" i="18"/>
  <c r="S32" i="18" s="1"/>
  <c r="M18" i="18"/>
  <c r="M35" i="18" s="1"/>
  <c r="B72" i="18" s="1"/>
  <c r="AA73" i="18"/>
  <c r="AA75" i="18"/>
  <c r="R81" i="18"/>
  <c r="S82" i="18"/>
  <c r="T82" i="18" s="1"/>
  <c r="R82" i="18"/>
  <c r="R83" i="18"/>
  <c r="AC96" i="18"/>
  <c r="AD96" i="18" s="1"/>
  <c r="S127" i="18"/>
  <c r="T127" i="18" s="1"/>
  <c r="AA127" i="18"/>
  <c r="R127" i="18"/>
  <c r="AB143" i="18"/>
  <c r="AC143" i="18"/>
  <c r="AD143" i="18" s="1"/>
  <c r="P9" i="18"/>
  <c r="P26" i="18" s="1"/>
  <c r="N18" i="18"/>
  <c r="N35" i="18" s="1"/>
  <c r="C72" i="18" s="1"/>
  <c r="S7" i="18"/>
  <c r="S24" i="18" s="1"/>
  <c r="S9" i="18"/>
  <c r="S26" i="18" s="1"/>
  <c r="R10" i="18"/>
  <c r="R27" i="18" s="1"/>
  <c r="P12" i="18"/>
  <c r="P29" i="18" s="1"/>
  <c r="O13" i="18"/>
  <c r="O30" i="18" s="1"/>
  <c r="M15" i="18"/>
  <c r="M32" i="18" s="1"/>
  <c r="B69" i="18" s="1"/>
  <c r="O18" i="18"/>
  <c r="O35" i="18" s="1"/>
  <c r="R73" i="18"/>
  <c r="W74" i="18"/>
  <c r="R75" i="18"/>
  <c r="S87" i="18"/>
  <c r="T87" i="18" s="1"/>
  <c r="R87" i="18"/>
  <c r="R9" i="18"/>
  <c r="R26" i="18" s="1"/>
  <c r="S10" i="18"/>
  <c r="S27" i="18" s="1"/>
  <c r="Q12" i="18"/>
  <c r="Q29" i="18" s="1"/>
  <c r="P13" i="18"/>
  <c r="P30" i="18" s="1"/>
  <c r="N15" i="18"/>
  <c r="N32" i="18" s="1"/>
  <c r="C69" i="18" s="1"/>
  <c r="M16" i="18"/>
  <c r="M33" i="18" s="1"/>
  <c r="B70" i="18" s="1"/>
  <c r="P18" i="18"/>
  <c r="P35" i="18" s="1"/>
  <c r="X74" i="18"/>
  <c r="Y74" i="18" s="1"/>
  <c r="AB93" i="18"/>
  <c r="AC93" i="18"/>
  <c r="AD93" i="18" s="1"/>
  <c r="R130" i="18"/>
  <c r="AA130" i="18"/>
  <c r="S130" i="18"/>
  <c r="T130" i="18" s="1"/>
  <c r="V111" i="18"/>
  <c r="X110" i="18"/>
  <c r="Y110" i="18" s="1"/>
  <c r="W110" i="18"/>
  <c r="AC187" i="18"/>
  <c r="AD187" i="18" s="1"/>
  <c r="AB187" i="18"/>
  <c r="R15" i="18"/>
  <c r="R32" i="18" s="1"/>
  <c r="O12" i="18"/>
  <c r="O29" i="18" s="1"/>
  <c r="M7" i="18"/>
  <c r="M24" i="18" s="1"/>
  <c r="M9" i="18"/>
  <c r="M26" i="18" s="1"/>
  <c r="R12" i="18"/>
  <c r="R29" i="18" s="1"/>
  <c r="Q13" i="18"/>
  <c r="Q30" i="18" s="1"/>
  <c r="O15" i="18"/>
  <c r="O32" i="18" s="1"/>
  <c r="N16" i="18"/>
  <c r="N33" i="18" s="1"/>
  <c r="C70" i="18" s="1"/>
  <c r="Q18" i="18"/>
  <c r="Q35" i="18" s="1"/>
  <c r="S91" i="18"/>
  <c r="T91" i="18" s="1"/>
  <c r="R91" i="18"/>
  <c r="AA94" i="18"/>
  <c r="S122" i="18"/>
  <c r="T122" i="18" s="1"/>
  <c r="R122" i="18"/>
  <c r="S80" i="18"/>
  <c r="T80" i="18" s="1"/>
  <c r="M10" i="18"/>
  <c r="M27" i="18" s="1"/>
  <c r="AA164" i="18"/>
  <c r="R164" i="18"/>
  <c r="R193" i="18"/>
  <c r="AA128" i="18"/>
  <c r="AA92" i="18"/>
  <c r="R94" i="18"/>
  <c r="AA107" i="18"/>
  <c r="Q109" i="18"/>
  <c r="Q111" i="18"/>
  <c r="Q113" i="18"/>
  <c r="Q115" i="18"/>
  <c r="Q117" i="18"/>
  <c r="Q119" i="18"/>
  <c r="R124" i="18"/>
  <c r="R128" i="18"/>
  <c r="W142" i="18"/>
  <c r="R145" i="18"/>
  <c r="X149" i="18"/>
  <c r="Y149" i="18" s="1"/>
  <c r="V150" i="18"/>
  <c r="W149" i="18"/>
  <c r="S128" i="18"/>
  <c r="T128" i="18" s="1"/>
  <c r="Q129" i="18"/>
  <c r="X142" i="18"/>
  <c r="Y142" i="18" s="1"/>
  <c r="W143" i="18"/>
  <c r="V144" i="18"/>
  <c r="AB95" i="18"/>
  <c r="R107" i="18"/>
  <c r="W127" i="18"/>
  <c r="AB141" i="18"/>
  <c r="AA161" i="18"/>
  <c r="R84" i="18"/>
  <c r="R86" i="18"/>
  <c r="R88" i="18"/>
  <c r="S107" i="18"/>
  <c r="T107" i="18" s="1"/>
  <c r="Q163" i="18"/>
  <c r="Q146" i="18"/>
  <c r="Q144" i="18"/>
  <c r="Q142" i="18"/>
  <c r="Q147" i="18"/>
  <c r="V178" i="18"/>
  <c r="Q108" i="18"/>
  <c r="Q110" i="18"/>
  <c r="Q112" i="18"/>
  <c r="Q125" i="18"/>
  <c r="Q123" i="18"/>
  <c r="Q121" i="18"/>
  <c r="Q116" i="18"/>
  <c r="Q118" i="18"/>
  <c r="Q120" i="18"/>
  <c r="Q126" i="18"/>
  <c r="S162" i="18"/>
  <c r="T162" i="18" s="1"/>
  <c r="R162" i="18"/>
  <c r="AA162" i="18"/>
  <c r="S181" i="18"/>
  <c r="T181" i="18" s="1"/>
  <c r="R181" i="18"/>
  <c r="Q157" i="18"/>
  <c r="Q159" i="18"/>
  <c r="AA195" i="18"/>
  <c r="S214" i="18"/>
  <c r="T214" i="18" s="1"/>
  <c r="S230" i="18"/>
  <c r="T230" i="18" s="1"/>
  <c r="S221" i="18"/>
  <c r="T221" i="18" s="1"/>
  <c r="R221" i="18"/>
  <c r="AA246" i="18"/>
  <c r="AA177" i="18"/>
  <c r="S211" i="18"/>
  <c r="T211" i="18" s="1"/>
  <c r="R211" i="18"/>
  <c r="S296" i="18"/>
  <c r="T296" i="18" s="1"/>
  <c r="R296" i="18"/>
  <c r="AA296" i="18"/>
  <c r="S288" i="18"/>
  <c r="T288" i="18" s="1"/>
  <c r="R288" i="18"/>
  <c r="Q197" i="18"/>
  <c r="Q180" i="18"/>
  <c r="AB175" i="18"/>
  <c r="W176" i="18"/>
  <c r="R177" i="18"/>
  <c r="AB183" i="18"/>
  <c r="W186" i="18"/>
  <c r="R189" i="18"/>
  <c r="R195" i="18"/>
  <c r="S213" i="18"/>
  <c r="T213" i="18" s="1"/>
  <c r="R213" i="18"/>
  <c r="V217" i="18"/>
  <c r="X216" i="18"/>
  <c r="Y216" i="18" s="1"/>
  <c r="W216" i="18"/>
  <c r="R230" i="18"/>
  <c r="AA148" i="18"/>
  <c r="Q150" i="18"/>
  <c r="Q152" i="18"/>
  <c r="Q154" i="18"/>
  <c r="Q156" i="18"/>
  <c r="Q158" i="18"/>
  <c r="Q160" i="18"/>
  <c r="R175" i="18"/>
  <c r="X176" i="18"/>
  <c r="Y176" i="18" s="1"/>
  <c r="AA185" i="18"/>
  <c r="X186" i="18"/>
  <c r="Y186" i="18" s="1"/>
  <c r="W187" i="18"/>
  <c r="V188" i="18"/>
  <c r="R196" i="18"/>
  <c r="Q198" i="18"/>
  <c r="AC209" i="18"/>
  <c r="AD209" i="18" s="1"/>
  <c r="AB209" i="18"/>
  <c r="S215" i="18"/>
  <c r="T215" i="18" s="1"/>
  <c r="R215" i="18"/>
  <c r="AA244" i="18"/>
  <c r="S244" i="18"/>
  <c r="T244" i="18" s="1"/>
  <c r="R244" i="18"/>
  <c r="S252" i="18"/>
  <c r="T252" i="18" s="1"/>
  <c r="R252" i="18"/>
  <c r="V280" i="18"/>
  <c r="X279" i="18"/>
  <c r="Y279" i="18" s="1"/>
  <c r="W279" i="18"/>
  <c r="S148" i="18"/>
  <c r="T148" i="18" s="1"/>
  <c r="Q176" i="18"/>
  <c r="Q178" i="18"/>
  <c r="V196" i="18"/>
  <c r="W196" i="18" s="1"/>
  <c r="W195" i="18"/>
  <c r="S217" i="18"/>
  <c r="T217" i="18" s="1"/>
  <c r="R217" i="18"/>
  <c r="S263" i="18"/>
  <c r="T263" i="18" s="1"/>
  <c r="R263" i="18"/>
  <c r="AA263" i="18"/>
  <c r="V211" i="18"/>
  <c r="X210" i="18"/>
  <c r="Y210" i="18" s="1"/>
  <c r="W210" i="18"/>
  <c r="S219" i="18"/>
  <c r="T219" i="18" s="1"/>
  <c r="R219" i="18"/>
  <c r="V246" i="18"/>
  <c r="X245" i="18"/>
  <c r="Y245" i="18" s="1"/>
  <c r="W245" i="18"/>
  <c r="S278" i="18"/>
  <c r="T278" i="18" s="1"/>
  <c r="R278" i="18"/>
  <c r="AA278" i="18"/>
  <c r="S286" i="18"/>
  <c r="T286" i="18" s="1"/>
  <c r="R286" i="18"/>
  <c r="V230" i="18"/>
  <c r="W230" i="18" s="1"/>
  <c r="W229" i="18"/>
  <c r="AC284" i="18"/>
  <c r="AD284" i="18" s="1"/>
  <c r="AB284" i="18"/>
  <c r="S290" i="18"/>
  <c r="T290" i="18" s="1"/>
  <c r="R290" i="18"/>
  <c r="S292" i="18"/>
  <c r="T292" i="18" s="1"/>
  <c r="R292" i="18"/>
  <c r="AB229" i="18"/>
  <c r="AB250" i="18"/>
  <c r="S254" i="18"/>
  <c r="T254" i="18" s="1"/>
  <c r="R256" i="18"/>
  <c r="Q258" i="18"/>
  <c r="AB265" i="18"/>
  <c r="S280" i="18"/>
  <c r="T280" i="18" s="1"/>
  <c r="R280" i="18"/>
  <c r="S294" i="18"/>
  <c r="T294" i="18" s="1"/>
  <c r="R294" i="18"/>
  <c r="W297" i="18"/>
  <c r="S299" i="18"/>
  <c r="T299" i="18" s="1"/>
  <c r="R299" i="18"/>
  <c r="AA182" i="18"/>
  <c r="Q184" i="18"/>
  <c r="Q186" i="18"/>
  <c r="Q188" i="18"/>
  <c r="Q190" i="18"/>
  <c r="Q192" i="18"/>
  <c r="Q194" i="18"/>
  <c r="R209" i="18"/>
  <c r="Q224" i="18"/>
  <c r="R246" i="18"/>
  <c r="S256" i="18"/>
  <c r="T256" i="18" s="1"/>
  <c r="Q260" i="18"/>
  <c r="S282" i="18"/>
  <c r="T282" i="18" s="1"/>
  <c r="R282" i="18"/>
  <c r="V286" i="18"/>
  <c r="AA286" i="18" s="1"/>
  <c r="X285" i="18"/>
  <c r="Y285" i="18" s="1"/>
  <c r="W285" i="18"/>
  <c r="Q231" i="18"/>
  <c r="Q232" i="18"/>
  <c r="Q264" i="18"/>
  <c r="Q261" i="18"/>
  <c r="Q259" i="18"/>
  <c r="Q257" i="18"/>
  <c r="Q255" i="18"/>
  <c r="Q253" i="18"/>
  <c r="Q251" i="18"/>
  <c r="Q262" i="18"/>
  <c r="Q298" i="18"/>
  <c r="Q295" i="18"/>
  <c r="Q293" i="18"/>
  <c r="Q291" i="18"/>
  <c r="Q289" i="18"/>
  <c r="Q287" i="18"/>
  <c r="Q285" i="18"/>
  <c r="Q297" i="18"/>
  <c r="S284" i="18"/>
  <c r="T284" i="18" s="1"/>
  <c r="R284" i="18"/>
  <c r="S182" i="18"/>
  <c r="T182" i="18" s="1"/>
  <c r="Q210" i="18"/>
  <c r="Q212" i="18"/>
  <c r="AA216" i="18"/>
  <c r="Q218" i="18"/>
  <c r="Q220" i="18"/>
  <c r="Q222" i="18"/>
  <c r="Q225" i="18"/>
  <c r="Q228" i="18"/>
  <c r="R229" i="18"/>
  <c r="R250" i="18"/>
  <c r="R265" i="18"/>
  <c r="R283" i="18"/>
  <c r="AA280" i="18"/>
  <c r="Q266" i="18"/>
  <c r="Q245" i="18"/>
  <c r="Q247" i="18"/>
  <c r="Q249" i="18"/>
  <c r="Q300" i="18"/>
  <c r="AA279" i="18"/>
  <c r="Q281" i="18"/>
  <c r="X76" i="17"/>
  <c r="Y76" i="17" s="1"/>
  <c r="W76" i="17"/>
  <c r="V77" i="17"/>
  <c r="AC94" i="17"/>
  <c r="AD94" i="17" s="1"/>
  <c r="AB94" i="17"/>
  <c r="M17" i="17"/>
  <c r="M34" i="17" s="1"/>
  <c r="B71" i="17" s="1"/>
  <c r="AA74" i="17"/>
  <c r="AA76" i="17"/>
  <c r="W94" i="17"/>
  <c r="AB96" i="17"/>
  <c r="R110" i="17"/>
  <c r="R112" i="17"/>
  <c r="S122" i="17"/>
  <c r="T122" i="17" s="1"/>
  <c r="R122" i="17"/>
  <c r="Q197" i="17"/>
  <c r="S175" i="17"/>
  <c r="T175" i="17" s="1"/>
  <c r="Q181" i="17"/>
  <c r="AA175" i="17"/>
  <c r="Q198" i="17"/>
  <c r="Q180" i="17"/>
  <c r="Q179" i="17"/>
  <c r="Q178" i="17"/>
  <c r="Q177" i="17"/>
  <c r="Q176" i="17"/>
  <c r="M11" i="17"/>
  <c r="M28" i="17" s="1"/>
  <c r="B65" i="17" s="1"/>
  <c r="N17" i="17"/>
  <c r="N34" i="17" s="1"/>
  <c r="C71" i="17" s="1"/>
  <c r="R74" i="17"/>
  <c r="W75" i="17"/>
  <c r="R76" i="17"/>
  <c r="R78" i="17"/>
  <c r="S91" i="17"/>
  <c r="T91" i="17" s="1"/>
  <c r="R91" i="17"/>
  <c r="S157" i="17"/>
  <c r="T157" i="17" s="1"/>
  <c r="R163" i="17"/>
  <c r="AA163" i="17"/>
  <c r="S163" i="17"/>
  <c r="T163" i="17" s="1"/>
  <c r="R175" i="17"/>
  <c r="S87" i="17"/>
  <c r="T87" i="17" s="1"/>
  <c r="T100" i="17" s="1"/>
  <c r="R87" i="17"/>
  <c r="N11" i="17"/>
  <c r="N28" i="17" s="1"/>
  <c r="C65" i="17" s="1"/>
  <c r="O17" i="17"/>
  <c r="O34" i="17" s="1"/>
  <c r="X75" i="17"/>
  <c r="Y75" i="17" s="1"/>
  <c r="S85" i="17"/>
  <c r="T85" i="17" s="1"/>
  <c r="R85" i="17"/>
  <c r="AB108" i="17"/>
  <c r="AA110" i="17"/>
  <c r="Q164" i="17"/>
  <c r="Q146" i="17"/>
  <c r="Q144" i="17"/>
  <c r="Q142" i="17"/>
  <c r="S141" i="17"/>
  <c r="T141" i="17" s="1"/>
  <c r="R141" i="17"/>
  <c r="Q143" i="17"/>
  <c r="Q145" i="17"/>
  <c r="Q147" i="17"/>
  <c r="AA141" i="17"/>
  <c r="R157" i="17"/>
  <c r="S185" i="17"/>
  <c r="T185" i="17" s="1"/>
  <c r="R185" i="17"/>
  <c r="O11" i="17"/>
  <c r="O28" i="17" s="1"/>
  <c r="P17" i="17"/>
  <c r="P34" i="17" s="1"/>
  <c r="AA73" i="17"/>
  <c r="S96" i="17"/>
  <c r="T96" i="17" s="1"/>
  <c r="R96" i="17"/>
  <c r="AC129" i="17"/>
  <c r="AD129" i="17" s="1"/>
  <c r="AB129" i="17"/>
  <c r="P11" i="17"/>
  <c r="P28" i="17" s="1"/>
  <c r="Q17" i="17"/>
  <c r="Q34" i="17" s="1"/>
  <c r="AA75" i="17"/>
  <c r="AA77" i="17"/>
  <c r="S89" i="17"/>
  <c r="T89" i="17" s="1"/>
  <c r="R89" i="17"/>
  <c r="V110" i="17"/>
  <c r="X109" i="17"/>
  <c r="Y109" i="17" s="1"/>
  <c r="AA130" i="17"/>
  <c r="S130" i="17"/>
  <c r="T130" i="17" s="1"/>
  <c r="R130" i="17"/>
  <c r="V162" i="17"/>
  <c r="W162" i="17" s="1"/>
  <c r="W161" i="17"/>
  <c r="Q11" i="17"/>
  <c r="Q28" i="17" s="1"/>
  <c r="R17" i="17"/>
  <c r="R34" i="17" s="1"/>
  <c r="R73" i="17"/>
  <c r="W74" i="17"/>
  <c r="R75" i="17"/>
  <c r="R77" i="17"/>
  <c r="R83" i="17"/>
  <c r="R108" i="17"/>
  <c r="W109" i="17"/>
  <c r="Q127" i="17"/>
  <c r="Q126" i="17"/>
  <c r="Q124" i="17"/>
  <c r="Q125" i="17"/>
  <c r="Q128" i="17"/>
  <c r="Q121" i="17"/>
  <c r="Q119" i="17"/>
  <c r="Q117" i="17"/>
  <c r="Q115" i="17"/>
  <c r="S114" i="17"/>
  <c r="T114" i="17" s="1"/>
  <c r="Q123" i="17"/>
  <c r="R118" i="17"/>
  <c r="AC92" i="17"/>
  <c r="AD92" i="17" s="1"/>
  <c r="AB92" i="17"/>
  <c r="V143" i="17"/>
  <c r="X142" i="17"/>
  <c r="Y142" i="17" s="1"/>
  <c r="W142" i="17"/>
  <c r="S155" i="17"/>
  <c r="T155" i="17" s="1"/>
  <c r="R155" i="17"/>
  <c r="R160" i="17"/>
  <c r="AA160" i="17"/>
  <c r="S160" i="17"/>
  <c r="T160" i="17" s="1"/>
  <c r="AA195" i="17"/>
  <c r="S195" i="17"/>
  <c r="T195" i="17" s="1"/>
  <c r="R195" i="17"/>
  <c r="V149" i="17"/>
  <c r="X148" i="17"/>
  <c r="Y148" i="17" s="1"/>
  <c r="V214" i="17"/>
  <c r="X213" i="17"/>
  <c r="Y213" i="17" s="1"/>
  <c r="W213" i="17"/>
  <c r="S246" i="17"/>
  <c r="T246" i="17" s="1"/>
  <c r="R246" i="17"/>
  <c r="AA162" i="17"/>
  <c r="R182" i="17"/>
  <c r="Q194" i="17"/>
  <c r="Q192" i="17"/>
  <c r="Q190" i="17"/>
  <c r="Q191" i="17"/>
  <c r="Q189" i="17"/>
  <c r="Q193" i="17"/>
  <c r="Q188" i="17"/>
  <c r="AA182" i="17"/>
  <c r="Q187" i="17"/>
  <c r="Q196" i="17"/>
  <c r="Q186" i="17"/>
  <c r="R153" i="17"/>
  <c r="R162" i="17"/>
  <c r="S182" i="17"/>
  <c r="T182" i="17" s="1"/>
  <c r="AA212" i="17"/>
  <c r="S212" i="17"/>
  <c r="T212" i="17" s="1"/>
  <c r="AB216" i="17"/>
  <c r="S220" i="17"/>
  <c r="T220" i="17" s="1"/>
  <c r="R220" i="17"/>
  <c r="AA298" i="17"/>
  <c r="R298" i="17"/>
  <c r="S298" i="17"/>
  <c r="T298" i="17" s="1"/>
  <c r="R94" i="17"/>
  <c r="AA107" i="17"/>
  <c r="Q109" i="17"/>
  <c r="Q111" i="17"/>
  <c r="Q113" i="17"/>
  <c r="R151" i="17"/>
  <c r="R159" i="17"/>
  <c r="S162" i="17"/>
  <c r="T162" i="17" s="1"/>
  <c r="Q184" i="17"/>
  <c r="R212" i="17"/>
  <c r="S129" i="17"/>
  <c r="T129" i="17" s="1"/>
  <c r="R129" i="17"/>
  <c r="R149" i="17"/>
  <c r="S159" i="17"/>
  <c r="T159" i="17" s="1"/>
  <c r="R161" i="17"/>
  <c r="AA161" i="17"/>
  <c r="X182" i="17"/>
  <c r="Y182" i="17" s="1"/>
  <c r="V183" i="17"/>
  <c r="W182" i="17"/>
  <c r="AC218" i="17"/>
  <c r="AD218" i="17" s="1"/>
  <c r="AB218" i="17"/>
  <c r="Q228" i="17"/>
  <c r="Q226" i="17"/>
  <c r="Q224" i="17"/>
  <c r="Q230" i="17"/>
  <c r="Q227" i="17"/>
  <c r="Q225" i="17"/>
  <c r="Q222" i="17"/>
  <c r="Q221" i="17"/>
  <c r="Q219" i="17"/>
  <c r="Q217" i="17"/>
  <c r="R210" i="17"/>
  <c r="R216" i="17"/>
  <c r="X218" i="17"/>
  <c r="Y218" i="17" s="1"/>
  <c r="W218" i="17"/>
  <c r="Q229" i="17"/>
  <c r="S244" i="17"/>
  <c r="T244" i="17" s="1"/>
  <c r="AA244" i="17"/>
  <c r="AC250" i="17"/>
  <c r="AD250" i="17" s="1"/>
  <c r="AB250" i="17"/>
  <c r="AB265" i="17"/>
  <c r="AC265" i="17"/>
  <c r="AD265" i="17" s="1"/>
  <c r="X212" i="17"/>
  <c r="Y212" i="17" s="1"/>
  <c r="W212" i="17"/>
  <c r="S216" i="17"/>
  <c r="T216" i="17" s="1"/>
  <c r="W217" i="17"/>
  <c r="S266" i="17"/>
  <c r="T266" i="17" s="1"/>
  <c r="R266" i="17"/>
  <c r="AA266" i="17"/>
  <c r="R244" i="17"/>
  <c r="W176" i="17"/>
  <c r="V177" i="17"/>
  <c r="W211" i="17"/>
  <c r="X217" i="17"/>
  <c r="Y217" i="17" s="1"/>
  <c r="V230" i="17"/>
  <c r="W230" i="17" s="1"/>
  <c r="W229" i="17"/>
  <c r="S232" i="17"/>
  <c r="T232" i="17" s="1"/>
  <c r="R232" i="17"/>
  <c r="AA232" i="17"/>
  <c r="R248" i="17"/>
  <c r="AA148" i="17"/>
  <c r="Q150" i="17"/>
  <c r="Q152" i="17"/>
  <c r="Q154" i="17"/>
  <c r="Q156" i="17"/>
  <c r="Q158" i="17"/>
  <c r="X211" i="17"/>
  <c r="Y211" i="17" s="1"/>
  <c r="V219" i="17"/>
  <c r="Q223" i="17"/>
  <c r="R283" i="17"/>
  <c r="S283" i="17"/>
  <c r="T283" i="17" s="1"/>
  <c r="AA211" i="17"/>
  <c r="AA213" i="17"/>
  <c r="V252" i="17"/>
  <c r="X251" i="17"/>
  <c r="Y251" i="17" s="1"/>
  <c r="W195" i="17"/>
  <c r="R231" i="17"/>
  <c r="AA231" i="17"/>
  <c r="AB209" i="17"/>
  <c r="W210" i="17"/>
  <c r="R211" i="17"/>
  <c r="R213" i="17"/>
  <c r="R215" i="17"/>
  <c r="W216" i="17"/>
  <c r="W251" i="17"/>
  <c r="S209" i="17"/>
  <c r="T209" i="17" s="1"/>
  <c r="V246" i="17"/>
  <c r="X245" i="17"/>
  <c r="Y245" i="17" s="1"/>
  <c r="Q264" i="17"/>
  <c r="Q261" i="17"/>
  <c r="Q259" i="17"/>
  <c r="Q257" i="17"/>
  <c r="Q255" i="17"/>
  <c r="Q253" i="17"/>
  <c r="Q251" i="17"/>
  <c r="Q263" i="17"/>
  <c r="S250" i="17"/>
  <c r="T250" i="17" s="1"/>
  <c r="Q262" i="17"/>
  <c r="Q260" i="17"/>
  <c r="Q258" i="17"/>
  <c r="Q256" i="17"/>
  <c r="Q254" i="17"/>
  <c r="R252" i="17"/>
  <c r="S265" i="17"/>
  <c r="T265" i="17" s="1"/>
  <c r="AA278" i="17"/>
  <c r="V279" i="17"/>
  <c r="Q280" i="17"/>
  <c r="Q282" i="17"/>
  <c r="AA284" i="17"/>
  <c r="V285" i="17"/>
  <c r="Q286" i="17"/>
  <c r="Q288" i="17"/>
  <c r="Q290" i="17"/>
  <c r="Q292" i="17"/>
  <c r="Q294" i="17"/>
  <c r="Q296" i="17"/>
  <c r="Q299" i="17"/>
  <c r="R284" i="17"/>
  <c r="AA245" i="17"/>
  <c r="Q297" i="17"/>
  <c r="AB243" i="17"/>
  <c r="W244" i="17"/>
  <c r="R245" i="17"/>
  <c r="R247" i="17"/>
  <c r="R249" i="17"/>
  <c r="W250" i="17"/>
  <c r="Q300" i="17"/>
  <c r="AA279" i="17"/>
  <c r="Q281" i="17"/>
  <c r="Q285" i="17"/>
  <c r="Q287" i="17"/>
  <c r="Q289" i="17"/>
  <c r="Q291" i="17"/>
  <c r="Q293" i="17"/>
  <c r="Q295" i="17"/>
  <c r="AA92" i="16"/>
  <c r="S92" i="16"/>
  <c r="T92" i="16" s="1"/>
  <c r="R92" i="16"/>
  <c r="S113" i="16"/>
  <c r="T113" i="16" s="1"/>
  <c r="R113" i="16"/>
  <c r="R158" i="16"/>
  <c r="S158" i="16"/>
  <c r="T158" i="16" s="1"/>
  <c r="P6" i="16"/>
  <c r="P23" i="16" s="1"/>
  <c r="P9" i="16"/>
  <c r="P26" i="16" s="1"/>
  <c r="S82" i="16"/>
  <c r="T82" i="16" s="1"/>
  <c r="T100" i="16" s="1"/>
  <c r="R82" i="16"/>
  <c r="S90" i="16"/>
  <c r="T90" i="16" s="1"/>
  <c r="R90" i="16"/>
  <c r="S86" i="16"/>
  <c r="T86" i="16" s="1"/>
  <c r="R86" i="16"/>
  <c r="AB74" i="16"/>
  <c r="Q6" i="16"/>
  <c r="Q23" i="16" s="1"/>
  <c r="Q9" i="16"/>
  <c r="Q26" i="16" s="1"/>
  <c r="S15" i="16"/>
  <c r="S32" i="16" s="1"/>
  <c r="V76" i="16"/>
  <c r="X75" i="16"/>
  <c r="Y75" i="16" s="1"/>
  <c r="AC127" i="16"/>
  <c r="AD127" i="16" s="1"/>
  <c r="AB127" i="16"/>
  <c r="R6" i="16"/>
  <c r="R23" i="16" s="1"/>
  <c r="S84" i="16"/>
  <c r="T84" i="16" s="1"/>
  <c r="R84" i="16"/>
  <c r="X110" i="16"/>
  <c r="Y110" i="16" s="1"/>
  <c r="O6" i="16"/>
  <c r="O23" i="16" s="1"/>
  <c r="S9" i="16"/>
  <c r="S26" i="16" s="1"/>
  <c r="M15" i="16"/>
  <c r="M32" i="16" s="1"/>
  <c r="B69" i="16" s="1"/>
  <c r="R78" i="16"/>
  <c r="S88" i="16"/>
  <c r="T88" i="16" s="1"/>
  <c r="R88" i="16"/>
  <c r="S95" i="16"/>
  <c r="T95" i="16" s="1"/>
  <c r="R95" i="16"/>
  <c r="AA95" i="16"/>
  <c r="V111" i="16"/>
  <c r="S142" i="16"/>
  <c r="T142" i="16" s="1"/>
  <c r="AA142" i="16"/>
  <c r="R142" i="16"/>
  <c r="S150" i="16"/>
  <c r="T150" i="16" s="1"/>
  <c r="R150" i="16"/>
  <c r="Q15" i="16"/>
  <c r="Q32" i="16" s="1"/>
  <c r="V144" i="16"/>
  <c r="X143" i="16"/>
  <c r="Y143" i="16" s="1"/>
  <c r="W143" i="16"/>
  <c r="N15" i="16"/>
  <c r="N32" i="16" s="1"/>
  <c r="C69" i="16" s="1"/>
  <c r="R74" i="16"/>
  <c r="R76" i="16"/>
  <c r="R80" i="16"/>
  <c r="S147" i="16"/>
  <c r="T147" i="16" s="1"/>
  <c r="R147" i="16"/>
  <c r="S129" i="16"/>
  <c r="T129" i="16" s="1"/>
  <c r="S187" i="16"/>
  <c r="T187" i="16" s="1"/>
  <c r="S117" i="16"/>
  <c r="T117" i="16" s="1"/>
  <c r="R117" i="16"/>
  <c r="S121" i="16"/>
  <c r="T121" i="16" s="1"/>
  <c r="R121" i="16"/>
  <c r="S125" i="16"/>
  <c r="T125" i="16" s="1"/>
  <c r="R125" i="16"/>
  <c r="AB93" i="16"/>
  <c r="Q108" i="16"/>
  <c r="Q110" i="16"/>
  <c r="R152" i="16"/>
  <c r="V212" i="16"/>
  <c r="X211" i="16"/>
  <c r="Y211" i="16" s="1"/>
  <c r="AA73" i="16"/>
  <c r="R93" i="16"/>
  <c r="AB96" i="16"/>
  <c r="W109" i="16"/>
  <c r="AB148" i="16"/>
  <c r="R154" i="16"/>
  <c r="W211" i="16"/>
  <c r="AA75" i="16"/>
  <c r="AA94" i="16"/>
  <c r="R96" i="16"/>
  <c r="X109" i="16"/>
  <c r="Y109" i="16" s="1"/>
  <c r="AC129" i="16"/>
  <c r="AD129" i="16" s="1"/>
  <c r="R144" i="16"/>
  <c r="R156" i="16"/>
  <c r="Q264" i="16"/>
  <c r="Q261" i="16"/>
  <c r="Q259" i="16"/>
  <c r="Q257" i="16"/>
  <c r="Q255" i="16"/>
  <c r="Q253" i="16"/>
  <c r="Q251" i="16"/>
  <c r="Q263" i="16"/>
  <c r="S250" i="16"/>
  <c r="T250" i="16" s="1"/>
  <c r="Q260" i="16"/>
  <c r="Q252" i="16"/>
  <c r="Q262" i="16"/>
  <c r="Q254" i="16"/>
  <c r="Q256" i="16"/>
  <c r="AA250" i="16"/>
  <c r="Q258" i="16"/>
  <c r="R250" i="16"/>
  <c r="R73" i="16"/>
  <c r="W74" i="16"/>
  <c r="R75" i="16"/>
  <c r="R77" i="16"/>
  <c r="R79" i="16"/>
  <c r="R81" i="16"/>
  <c r="R83" i="16"/>
  <c r="AC126" i="16"/>
  <c r="AD126" i="16" s="1"/>
  <c r="AB126" i="16"/>
  <c r="S115" i="16"/>
  <c r="T115" i="16" s="1"/>
  <c r="R115" i="16"/>
  <c r="S119" i="16"/>
  <c r="T119" i="16" s="1"/>
  <c r="R119" i="16"/>
  <c r="S123" i="16"/>
  <c r="T123" i="16" s="1"/>
  <c r="R123" i="16"/>
  <c r="Q160" i="16"/>
  <c r="Q162" i="16"/>
  <c r="Q161" i="16"/>
  <c r="Q157" i="16"/>
  <c r="Q155" i="16"/>
  <c r="Q153" i="16"/>
  <c r="Q151" i="16"/>
  <c r="Q149" i="16"/>
  <c r="S148" i="16"/>
  <c r="T148" i="16" s="1"/>
  <c r="V150" i="16"/>
  <c r="AA150" i="16" s="1"/>
  <c r="X149" i="16"/>
  <c r="Y149" i="16" s="1"/>
  <c r="S214" i="16"/>
  <c r="T214" i="16" s="1"/>
  <c r="AA107" i="16"/>
  <c r="Q109" i="16"/>
  <c r="Q111" i="16"/>
  <c r="Q112" i="16"/>
  <c r="R126" i="16"/>
  <c r="R129" i="16"/>
  <c r="Q130" i="16"/>
  <c r="AA144" i="16"/>
  <c r="R148" i="16"/>
  <c r="W149" i="16"/>
  <c r="Q159" i="16"/>
  <c r="S183" i="16"/>
  <c r="T183" i="16" s="1"/>
  <c r="S191" i="16"/>
  <c r="T191" i="16" s="1"/>
  <c r="S196" i="16"/>
  <c r="T196" i="16" s="1"/>
  <c r="R196" i="16"/>
  <c r="AA196" i="16"/>
  <c r="R214" i="16"/>
  <c r="S244" i="16"/>
  <c r="T244" i="16" s="1"/>
  <c r="AA244" i="16"/>
  <c r="R244" i="16"/>
  <c r="V246" i="16"/>
  <c r="X245" i="16"/>
  <c r="Y245" i="16" s="1"/>
  <c r="AA298" i="16"/>
  <c r="R298" i="16"/>
  <c r="S298" i="16"/>
  <c r="T298" i="16" s="1"/>
  <c r="S198" i="16"/>
  <c r="T198" i="16" s="1"/>
  <c r="R210" i="16"/>
  <c r="R212" i="16"/>
  <c r="AB216" i="16"/>
  <c r="W245" i="16"/>
  <c r="Q128" i="16"/>
  <c r="AB175" i="16"/>
  <c r="R177" i="16"/>
  <c r="R181" i="16"/>
  <c r="V183" i="16"/>
  <c r="X182" i="16"/>
  <c r="Y182" i="16" s="1"/>
  <c r="AA212" i="16"/>
  <c r="V218" i="16"/>
  <c r="X217" i="16"/>
  <c r="Y217" i="16" s="1"/>
  <c r="S220" i="16"/>
  <c r="T220" i="16" s="1"/>
  <c r="R232" i="16"/>
  <c r="AA232" i="16"/>
  <c r="Q143" i="16"/>
  <c r="Q145" i="16"/>
  <c r="W182" i="16"/>
  <c r="R185" i="16"/>
  <c r="R189" i="16"/>
  <c r="R193" i="16"/>
  <c r="AB195" i="16"/>
  <c r="W217" i="16"/>
  <c r="R220" i="16"/>
  <c r="S232" i="16"/>
  <c r="T232" i="16" s="1"/>
  <c r="Q164" i="16"/>
  <c r="Q163" i="16"/>
  <c r="AB141" i="16"/>
  <c r="AA198" i="16"/>
  <c r="AA210" i="16"/>
  <c r="Q228" i="16"/>
  <c r="Q226" i="16"/>
  <c r="Q224" i="16"/>
  <c r="Q222" i="16"/>
  <c r="Q227" i="16"/>
  <c r="Q225" i="16"/>
  <c r="Q223" i="16"/>
  <c r="Q221" i="16"/>
  <c r="Q230" i="16"/>
  <c r="Q229" i="16"/>
  <c r="Q219" i="16"/>
  <c r="Q217" i="16"/>
  <c r="S216" i="16"/>
  <c r="T216" i="16" s="1"/>
  <c r="Q218" i="16"/>
  <c r="Q116" i="16"/>
  <c r="Q118" i="16"/>
  <c r="Q120" i="16"/>
  <c r="Q122" i="16"/>
  <c r="Q124" i="16"/>
  <c r="Q197" i="16"/>
  <c r="Q180" i="16"/>
  <c r="Q178" i="16"/>
  <c r="Q176" i="16"/>
  <c r="S175" i="16"/>
  <c r="T175" i="16" s="1"/>
  <c r="R175" i="16"/>
  <c r="V177" i="16"/>
  <c r="X176" i="16"/>
  <c r="Y176" i="16" s="1"/>
  <c r="AA177" i="16"/>
  <c r="Q179" i="16"/>
  <c r="AA265" i="16"/>
  <c r="S265" i="16"/>
  <c r="T265" i="16" s="1"/>
  <c r="AA209" i="16"/>
  <c r="Q211" i="16"/>
  <c r="Q213" i="16"/>
  <c r="Q215" i="16"/>
  <c r="R246" i="16"/>
  <c r="R231" i="16"/>
  <c r="AA231" i="16"/>
  <c r="V252" i="16"/>
  <c r="X251" i="16"/>
  <c r="Y251" i="16" s="1"/>
  <c r="AA182" i="16"/>
  <c r="Q184" i="16"/>
  <c r="Q186" i="16"/>
  <c r="Q188" i="16"/>
  <c r="Q190" i="16"/>
  <c r="Q192" i="16"/>
  <c r="Q194" i="16"/>
  <c r="AA246" i="16"/>
  <c r="W251" i="16"/>
  <c r="S209" i="16"/>
  <c r="T209" i="16" s="1"/>
  <c r="R283" i="16"/>
  <c r="S283" i="16"/>
  <c r="T283" i="16" s="1"/>
  <c r="Q278" i="16"/>
  <c r="V279" i="16"/>
  <c r="Q280" i="16"/>
  <c r="Q282" i="16"/>
  <c r="AA284" i="16"/>
  <c r="V285" i="16"/>
  <c r="Q286" i="16"/>
  <c r="Q288" i="16"/>
  <c r="Q290" i="16"/>
  <c r="Q292" i="16"/>
  <c r="Q294" i="16"/>
  <c r="Q296" i="16"/>
  <c r="Q299" i="16"/>
  <c r="Q266" i="16"/>
  <c r="AA243" i="16"/>
  <c r="Q245" i="16"/>
  <c r="Q247" i="16"/>
  <c r="Q249" i="16"/>
  <c r="S284" i="16"/>
  <c r="T284" i="16" s="1"/>
  <c r="Q297" i="16"/>
  <c r="W244" i="16"/>
  <c r="W250" i="16"/>
  <c r="Q300" i="16"/>
  <c r="R243" i="16"/>
  <c r="AA277" i="16"/>
  <c r="Q279" i="16"/>
  <c r="Q281" i="16"/>
  <c r="Q285" i="16"/>
  <c r="Q287" i="16"/>
  <c r="Q289" i="16"/>
  <c r="Q291" i="16"/>
  <c r="Q293" i="16"/>
  <c r="Q295" i="16"/>
  <c r="S129" i="15"/>
  <c r="T129" i="15" s="1"/>
  <c r="R129" i="15"/>
  <c r="AA129" i="15"/>
  <c r="AA94" i="15"/>
  <c r="X109" i="15"/>
  <c r="Y109" i="15" s="1"/>
  <c r="V110" i="15"/>
  <c r="W109" i="15"/>
  <c r="T100" i="15"/>
  <c r="M17" i="15"/>
  <c r="M34" i="15" s="1"/>
  <c r="B71" i="15" s="1"/>
  <c r="AA74" i="15"/>
  <c r="V75" i="15"/>
  <c r="AB95" i="15"/>
  <c r="R107" i="15"/>
  <c r="X108" i="15"/>
  <c r="Y108" i="15" s="1"/>
  <c r="Q110" i="15"/>
  <c r="Q125" i="15"/>
  <c r="Q123" i="15"/>
  <c r="Q121" i="15"/>
  <c r="Q119" i="15"/>
  <c r="Q117" i="15"/>
  <c r="Q115" i="15"/>
  <c r="Q127" i="15"/>
  <c r="S114" i="15"/>
  <c r="T114" i="15" s="1"/>
  <c r="R114" i="15"/>
  <c r="Q124" i="15"/>
  <c r="AA194" i="15"/>
  <c r="S194" i="15"/>
  <c r="T194" i="15" s="1"/>
  <c r="R194" i="15"/>
  <c r="M11" i="15"/>
  <c r="M28" i="15" s="1"/>
  <c r="B65" i="15" s="1"/>
  <c r="N17" i="15"/>
  <c r="N34" i="15" s="1"/>
  <c r="C71" i="15" s="1"/>
  <c r="AA93" i="15"/>
  <c r="S107" i="15"/>
  <c r="T107" i="15" s="1"/>
  <c r="Q111" i="15"/>
  <c r="Q113" i="15"/>
  <c r="Q130" i="15"/>
  <c r="N11" i="15"/>
  <c r="N28" i="15" s="1"/>
  <c r="C65" i="15" s="1"/>
  <c r="O17" i="15"/>
  <c r="O34" i="15" s="1"/>
  <c r="Q108" i="15"/>
  <c r="Q112" i="15"/>
  <c r="S116" i="15"/>
  <c r="T116" i="15" s="1"/>
  <c r="R116" i="15"/>
  <c r="S122" i="15"/>
  <c r="T122" i="15" s="1"/>
  <c r="R122" i="15"/>
  <c r="S157" i="15"/>
  <c r="T157" i="15" s="1"/>
  <c r="R157" i="15"/>
  <c r="S180" i="15"/>
  <c r="T180" i="15" s="1"/>
  <c r="R180" i="15"/>
  <c r="S184" i="15"/>
  <c r="T184" i="15" s="1"/>
  <c r="R184" i="15"/>
  <c r="O11" i="15"/>
  <c r="O28" i="15" s="1"/>
  <c r="P17" i="15"/>
  <c r="P34" i="15" s="1"/>
  <c r="AA73" i="15"/>
  <c r="R93" i="15"/>
  <c r="R100" i="15" s="1"/>
  <c r="AB96" i="15"/>
  <c r="Q118" i="15"/>
  <c r="AA176" i="15"/>
  <c r="S176" i="15"/>
  <c r="T176" i="15" s="1"/>
  <c r="R176" i="15"/>
  <c r="P11" i="15"/>
  <c r="P28" i="15" s="1"/>
  <c r="Q17" i="15"/>
  <c r="Q34" i="15" s="1"/>
  <c r="AA75" i="15"/>
  <c r="R96" i="15"/>
  <c r="Q120" i="15"/>
  <c r="X149" i="15"/>
  <c r="Y149" i="15" s="1"/>
  <c r="W149" i="15"/>
  <c r="V150" i="15"/>
  <c r="Q11" i="15"/>
  <c r="Q28" i="15" s="1"/>
  <c r="R17" i="15"/>
  <c r="R34" i="15" s="1"/>
  <c r="Q128" i="15"/>
  <c r="X143" i="15"/>
  <c r="Y143" i="15" s="1"/>
  <c r="W143" i="15"/>
  <c r="V144" i="15"/>
  <c r="S192" i="15"/>
  <c r="T192" i="15" s="1"/>
  <c r="R192" i="15"/>
  <c r="AB182" i="15"/>
  <c r="AA107" i="15"/>
  <c r="Q109" i="15"/>
  <c r="S126" i="15"/>
  <c r="T126" i="15" s="1"/>
  <c r="R126" i="15"/>
  <c r="AA126" i="15"/>
  <c r="V178" i="15"/>
  <c r="AA177" i="15"/>
  <c r="X177" i="15"/>
  <c r="Y177" i="15" s="1"/>
  <c r="W177" i="15"/>
  <c r="AA143" i="15"/>
  <c r="AA149" i="15"/>
  <c r="R215" i="15"/>
  <c r="S232" i="15"/>
  <c r="T232" i="15" s="1"/>
  <c r="R232" i="15"/>
  <c r="AA232" i="15"/>
  <c r="W127" i="15"/>
  <c r="W142" i="15"/>
  <c r="W148" i="15"/>
  <c r="AB161" i="15"/>
  <c r="AC163" i="15"/>
  <c r="AD163" i="15" s="1"/>
  <c r="AB163" i="15"/>
  <c r="X176" i="15"/>
  <c r="Y176" i="15" s="1"/>
  <c r="W176" i="15"/>
  <c r="S179" i="15"/>
  <c r="T179" i="15" s="1"/>
  <c r="R179" i="15"/>
  <c r="S183" i="15"/>
  <c r="T183" i="15" s="1"/>
  <c r="R183" i="15"/>
  <c r="R159" i="15"/>
  <c r="R161" i="15"/>
  <c r="Q196" i="15"/>
  <c r="Q193" i="15"/>
  <c r="Q191" i="15"/>
  <c r="Q189" i="15"/>
  <c r="Q187" i="15"/>
  <c r="Q195" i="15"/>
  <c r="Q186" i="15"/>
  <c r="Q190" i="15"/>
  <c r="S215" i="15"/>
  <c r="T215" i="15" s="1"/>
  <c r="R231" i="15"/>
  <c r="AA231" i="15"/>
  <c r="Q142" i="15"/>
  <c r="Q144" i="15"/>
  <c r="Q146" i="15"/>
  <c r="Q160" i="15"/>
  <c r="Q158" i="15"/>
  <c r="AA148" i="15"/>
  <c r="Q150" i="15"/>
  <c r="Q152" i="15"/>
  <c r="Q154" i="15"/>
  <c r="Q156" i="15"/>
  <c r="S161" i="15"/>
  <c r="T161" i="15" s="1"/>
  <c r="Q162" i="15"/>
  <c r="Q164" i="15"/>
  <c r="R178" i="15"/>
  <c r="R182" i="15"/>
  <c r="W183" i="15"/>
  <c r="Q188" i="15"/>
  <c r="AA197" i="15"/>
  <c r="S197" i="15"/>
  <c r="T197" i="15" s="1"/>
  <c r="S231" i="15"/>
  <c r="T231" i="15" s="1"/>
  <c r="S249" i="15"/>
  <c r="T249" i="15" s="1"/>
  <c r="R249" i="15"/>
  <c r="S256" i="15"/>
  <c r="T256" i="15" s="1"/>
  <c r="S163" i="15"/>
  <c r="T163" i="15" s="1"/>
  <c r="S182" i="15"/>
  <c r="T182" i="15" s="1"/>
  <c r="S148" i="15"/>
  <c r="T148" i="15" s="1"/>
  <c r="AC175" i="15"/>
  <c r="AD175" i="15" s="1"/>
  <c r="AB175" i="15"/>
  <c r="S177" i="15"/>
  <c r="T177" i="15" s="1"/>
  <c r="R177" i="15"/>
  <c r="S181" i="15"/>
  <c r="T181" i="15" s="1"/>
  <c r="R181" i="15"/>
  <c r="X182" i="15"/>
  <c r="Y182" i="15" s="1"/>
  <c r="W182" i="15"/>
  <c r="AA183" i="15"/>
  <c r="Q185" i="15"/>
  <c r="W212" i="15"/>
  <c r="V213" i="15"/>
  <c r="W218" i="15"/>
  <c r="V219" i="15"/>
  <c r="AB250" i="15"/>
  <c r="AB265" i="15"/>
  <c r="AC265" i="15"/>
  <c r="AD265" i="15" s="1"/>
  <c r="AA210" i="15"/>
  <c r="AA212" i="15"/>
  <c r="S230" i="15"/>
  <c r="T230" i="15" s="1"/>
  <c r="R230" i="15"/>
  <c r="AA230" i="15"/>
  <c r="AA216" i="15"/>
  <c r="Q218" i="15"/>
  <c r="Q220" i="15"/>
  <c r="Q222" i="15"/>
  <c r="Q225" i="15"/>
  <c r="Q226" i="15"/>
  <c r="V252" i="15"/>
  <c r="X251" i="15"/>
  <c r="Y251" i="15" s="1"/>
  <c r="Q198" i="15"/>
  <c r="R210" i="15"/>
  <c r="W211" i="15"/>
  <c r="R212" i="15"/>
  <c r="R214" i="15"/>
  <c r="R216" i="15"/>
  <c r="W217" i="15"/>
  <c r="Q264" i="15"/>
  <c r="Q261" i="15"/>
  <c r="Q259" i="15"/>
  <c r="Q257" i="15"/>
  <c r="Q255" i="15"/>
  <c r="Q253" i="15"/>
  <c r="Q251" i="15"/>
  <c r="Q263" i="15"/>
  <c r="S250" i="15"/>
  <c r="T250" i="15" s="1"/>
  <c r="Q262" i="15"/>
  <c r="Q260" i="15"/>
  <c r="W251" i="15"/>
  <c r="R254" i="15"/>
  <c r="R283" i="15"/>
  <c r="S283" i="15"/>
  <c r="T283" i="15" s="1"/>
  <c r="AA298" i="15"/>
  <c r="R298" i="15"/>
  <c r="X211" i="15"/>
  <c r="Y211" i="15" s="1"/>
  <c r="S216" i="15"/>
  <c r="T216" i="15" s="1"/>
  <c r="X217" i="15"/>
  <c r="Y217" i="15" s="1"/>
  <c r="Q227" i="15"/>
  <c r="Q228" i="15"/>
  <c r="Q223" i="15"/>
  <c r="Q229" i="15"/>
  <c r="V246" i="15"/>
  <c r="X245" i="15"/>
  <c r="Y245" i="15" s="1"/>
  <c r="R252" i="15"/>
  <c r="R175" i="15"/>
  <c r="AA209" i="15"/>
  <c r="Q211" i="15"/>
  <c r="Q213" i="15"/>
  <c r="Q217" i="15"/>
  <c r="Q219" i="15"/>
  <c r="Q221" i="15"/>
  <c r="W245" i="15"/>
  <c r="R248" i="15"/>
  <c r="AA252" i="15"/>
  <c r="Q258" i="15"/>
  <c r="S298" i="15"/>
  <c r="T298" i="15" s="1"/>
  <c r="Q224" i="15"/>
  <c r="S265" i="15"/>
  <c r="T265" i="15" s="1"/>
  <c r="AA278" i="15"/>
  <c r="V279" i="15"/>
  <c r="Q282" i="15"/>
  <c r="AA284" i="15"/>
  <c r="V285" i="15"/>
  <c r="Q286" i="15"/>
  <c r="Q288" i="15"/>
  <c r="Q290" i="15"/>
  <c r="Q292" i="15"/>
  <c r="Q294" i="15"/>
  <c r="Q296" i="15"/>
  <c r="Q299" i="15"/>
  <c r="Q266" i="15"/>
  <c r="R278" i="15"/>
  <c r="R280" i="15"/>
  <c r="R284" i="15"/>
  <c r="AA243" i="15"/>
  <c r="Q245" i="15"/>
  <c r="Q247" i="15"/>
  <c r="S284" i="15"/>
  <c r="T284" i="15" s="1"/>
  <c r="Q297" i="15"/>
  <c r="Q300" i="15"/>
  <c r="Q281" i="15"/>
  <c r="Q285" i="15"/>
  <c r="Q287" i="15"/>
  <c r="Q289" i="15"/>
  <c r="Q291" i="15"/>
  <c r="Q293" i="15"/>
  <c r="Q295" i="15"/>
  <c r="AC73" i="14"/>
  <c r="AD73" i="14" s="1"/>
  <c r="N19" i="14"/>
  <c r="N36" i="14" s="1"/>
  <c r="C73" i="14" s="1"/>
  <c r="M19" i="14"/>
  <c r="M36" i="14" s="1"/>
  <c r="B73" i="14" s="1"/>
  <c r="S19" i="14"/>
  <c r="S36" i="14" s="1"/>
  <c r="R19" i="14"/>
  <c r="R36" i="14" s="1"/>
  <c r="Q19" i="14"/>
  <c r="Q36" i="14" s="1"/>
  <c r="P19" i="14"/>
  <c r="P36" i="14" s="1"/>
  <c r="O19" i="14"/>
  <c r="O36" i="14" s="1"/>
  <c r="V76" i="14"/>
  <c r="X75" i="14"/>
  <c r="Y75" i="14" s="1"/>
  <c r="W75" i="14"/>
  <c r="AA75" i="14"/>
  <c r="S73" i="14"/>
  <c r="T73" i="14" s="1"/>
  <c r="X74" i="14"/>
  <c r="Y74" i="14" s="1"/>
  <c r="S75" i="14"/>
  <c r="T75" i="14" s="1"/>
  <c r="S77" i="14"/>
  <c r="T77" i="14" s="1"/>
  <c r="S79" i="14"/>
  <c r="T79" i="14" s="1"/>
  <c r="S81" i="14"/>
  <c r="T81" i="14" s="1"/>
  <c r="S83" i="14"/>
  <c r="T83" i="14" s="1"/>
  <c r="S85" i="14"/>
  <c r="T85" i="14" s="1"/>
  <c r="S87" i="14"/>
  <c r="T87" i="14" s="1"/>
  <c r="V94" i="14"/>
  <c r="S121" i="14"/>
  <c r="T121" i="14" s="1"/>
  <c r="AA129" i="14"/>
  <c r="AB130" i="14"/>
  <c r="Q163" i="14"/>
  <c r="Q164" i="14"/>
  <c r="Q146" i="14"/>
  <c r="Q144" i="14"/>
  <c r="Q142" i="14"/>
  <c r="S141" i="14"/>
  <c r="T141" i="14" s="1"/>
  <c r="R141" i="14"/>
  <c r="R151" i="14"/>
  <c r="AC175" i="14"/>
  <c r="AD175" i="14" s="1"/>
  <c r="AB175" i="14"/>
  <c r="Q231" i="14"/>
  <c r="Q215" i="14"/>
  <c r="Q213" i="14"/>
  <c r="Q211" i="14"/>
  <c r="AA209" i="14"/>
  <c r="Q232" i="14"/>
  <c r="Q214" i="14"/>
  <c r="Q212" i="14"/>
  <c r="Q210" i="14"/>
  <c r="S209" i="14"/>
  <c r="T209" i="14" s="1"/>
  <c r="R209" i="14"/>
  <c r="S156" i="14"/>
  <c r="T156" i="14" s="1"/>
  <c r="R156" i="14"/>
  <c r="S119" i="14"/>
  <c r="T119" i="14" s="1"/>
  <c r="AA126" i="14"/>
  <c r="S152" i="14"/>
  <c r="T152" i="14" s="1"/>
  <c r="R152" i="14"/>
  <c r="R157" i="14"/>
  <c r="X182" i="14"/>
  <c r="Y182" i="14" s="1"/>
  <c r="V183" i="14"/>
  <c r="AA183" i="14" s="1"/>
  <c r="W182" i="14"/>
  <c r="AA74" i="14"/>
  <c r="AA76" i="14"/>
  <c r="AA92" i="14"/>
  <c r="X176" i="14"/>
  <c r="Y176" i="14" s="1"/>
  <c r="V177" i="14"/>
  <c r="W176" i="14"/>
  <c r="V218" i="14"/>
  <c r="X217" i="14"/>
  <c r="Y217" i="14" s="1"/>
  <c r="W217" i="14"/>
  <c r="R74" i="14"/>
  <c r="R76" i="14"/>
  <c r="R100" i="14" s="1"/>
  <c r="R78" i="14"/>
  <c r="R80" i="14"/>
  <c r="R82" i="14"/>
  <c r="R84" i="14"/>
  <c r="R86" i="14"/>
  <c r="R88" i="14"/>
  <c r="AA93" i="14"/>
  <c r="AC96" i="14"/>
  <c r="AD96" i="14" s="1"/>
  <c r="S111" i="14"/>
  <c r="T111" i="14" s="1"/>
  <c r="S115" i="14"/>
  <c r="T115" i="14" s="1"/>
  <c r="AA127" i="14"/>
  <c r="S129" i="14"/>
  <c r="T129" i="14" s="1"/>
  <c r="R130" i="14"/>
  <c r="R143" i="14"/>
  <c r="Q145" i="14"/>
  <c r="V149" i="14"/>
  <c r="AA149" i="14" s="1"/>
  <c r="X148" i="14"/>
  <c r="Y148" i="14" s="1"/>
  <c r="S183" i="14"/>
  <c r="T183" i="14" s="1"/>
  <c r="R183" i="14"/>
  <c r="AA141" i="14"/>
  <c r="Q147" i="14"/>
  <c r="R155" i="14"/>
  <c r="S155" i="14"/>
  <c r="T155" i="14" s="1"/>
  <c r="S158" i="14"/>
  <c r="T158" i="14" s="1"/>
  <c r="S181" i="14"/>
  <c r="T181" i="14" s="1"/>
  <c r="R181" i="14"/>
  <c r="V143" i="14"/>
  <c r="X142" i="14"/>
  <c r="Y142" i="14" s="1"/>
  <c r="R90" i="14"/>
  <c r="S95" i="14"/>
  <c r="T95" i="14" s="1"/>
  <c r="AA95" i="14"/>
  <c r="S126" i="14"/>
  <c r="T126" i="14" s="1"/>
  <c r="AA143" i="14"/>
  <c r="V109" i="14"/>
  <c r="W108" i="14"/>
  <c r="R159" i="14"/>
  <c r="S159" i="14"/>
  <c r="T159" i="14" s="1"/>
  <c r="Q128" i="14"/>
  <c r="AA177" i="14"/>
  <c r="Q108" i="14"/>
  <c r="Q110" i="14"/>
  <c r="Q112" i="14"/>
  <c r="Q116" i="14"/>
  <c r="Q118" i="14"/>
  <c r="Q120" i="14"/>
  <c r="Q122" i="14"/>
  <c r="Q124" i="14"/>
  <c r="Q153" i="14"/>
  <c r="Q154" i="14"/>
  <c r="R175" i="14"/>
  <c r="Q198" i="14"/>
  <c r="Q197" i="14"/>
  <c r="Q180" i="14"/>
  <c r="Q178" i="14"/>
  <c r="Q176" i="14"/>
  <c r="S175" i="14"/>
  <c r="T175" i="14" s="1"/>
  <c r="R185" i="14"/>
  <c r="Q160" i="14"/>
  <c r="Q162" i="14"/>
  <c r="Q161" i="14"/>
  <c r="AA148" i="14"/>
  <c r="Q150" i="14"/>
  <c r="V212" i="14"/>
  <c r="X211" i="14"/>
  <c r="Y211" i="14" s="1"/>
  <c r="W211" i="14"/>
  <c r="R148" i="14"/>
  <c r="AA182" i="14"/>
  <c r="Q184" i="14"/>
  <c r="Q186" i="14"/>
  <c r="Q188" i="14"/>
  <c r="Q190" i="14"/>
  <c r="Q192" i="14"/>
  <c r="Q194" i="14"/>
  <c r="X210" i="14"/>
  <c r="Y210" i="14" s="1"/>
  <c r="X216" i="14"/>
  <c r="Y216" i="14" s="1"/>
  <c r="X246" i="14"/>
  <c r="Y246" i="14" s="1"/>
  <c r="W246" i="14"/>
  <c r="V247" i="14"/>
  <c r="S264" i="14"/>
  <c r="T264" i="14" s="1"/>
  <c r="R264" i="14"/>
  <c r="AA264" i="14"/>
  <c r="AA195" i="14"/>
  <c r="R283" i="14"/>
  <c r="S283" i="14"/>
  <c r="T283" i="14" s="1"/>
  <c r="W280" i="14"/>
  <c r="V281" i="14"/>
  <c r="X280" i="14"/>
  <c r="Y280" i="14" s="1"/>
  <c r="Q228" i="14"/>
  <c r="Q226" i="14"/>
  <c r="Q224" i="14"/>
  <c r="Q230" i="14"/>
  <c r="Q227" i="14"/>
  <c r="Q225" i="14"/>
  <c r="Q223" i="14"/>
  <c r="Q229" i="14"/>
  <c r="AA216" i="14"/>
  <c r="Q218" i="14"/>
  <c r="Q220" i="14"/>
  <c r="Q222" i="14"/>
  <c r="AA298" i="14"/>
  <c r="R298" i="14"/>
  <c r="R216" i="14"/>
  <c r="AA196" i="14"/>
  <c r="R189" i="14"/>
  <c r="R191" i="14"/>
  <c r="R193" i="14"/>
  <c r="Q217" i="14"/>
  <c r="Q219" i="14"/>
  <c r="Q221" i="14"/>
  <c r="AA244" i="14"/>
  <c r="Q246" i="14"/>
  <c r="Q248" i="14"/>
  <c r="AA250" i="14"/>
  <c r="Q252" i="14"/>
  <c r="Q254" i="14"/>
  <c r="Q256" i="14"/>
  <c r="Q258" i="14"/>
  <c r="Q260" i="14"/>
  <c r="Q262" i="14"/>
  <c r="Q265" i="14"/>
  <c r="X245" i="14"/>
  <c r="Y245" i="14" s="1"/>
  <c r="S250" i="14"/>
  <c r="T250" i="14" s="1"/>
  <c r="Q263" i="14"/>
  <c r="AA278" i="14"/>
  <c r="AA280" i="14"/>
  <c r="Q282" i="14"/>
  <c r="AA284" i="14"/>
  <c r="V285" i="14"/>
  <c r="Q286" i="14"/>
  <c r="Q288" i="14"/>
  <c r="Q290" i="14"/>
  <c r="Q292" i="14"/>
  <c r="Q294" i="14"/>
  <c r="Q296" i="14"/>
  <c r="Q299" i="14"/>
  <c r="Q266" i="14"/>
  <c r="R278" i="14"/>
  <c r="W279" i="14"/>
  <c r="R280" i="14"/>
  <c r="R284" i="14"/>
  <c r="AA243" i="14"/>
  <c r="Q245" i="14"/>
  <c r="Q247" i="14"/>
  <c r="Q249" i="14"/>
  <c r="Q251" i="14"/>
  <c r="Q253" i="14"/>
  <c r="Q255" i="14"/>
  <c r="Q257" i="14"/>
  <c r="Q259" i="14"/>
  <c r="Q261" i="14"/>
  <c r="X279" i="14"/>
  <c r="Y279" i="14" s="1"/>
  <c r="S284" i="14"/>
  <c r="T284" i="14" s="1"/>
  <c r="Q297" i="14"/>
  <c r="W229" i="14"/>
  <c r="Q300" i="14"/>
  <c r="R243" i="14"/>
  <c r="AA279" i="14"/>
  <c r="Q281" i="14"/>
  <c r="Q285" i="14"/>
  <c r="Q287" i="14"/>
  <c r="Q289" i="14"/>
  <c r="Q291" i="14"/>
  <c r="Q293" i="14"/>
  <c r="Q295" i="14"/>
  <c r="AC75" i="13"/>
  <c r="AD75" i="13" s="1"/>
  <c r="AB75" i="13"/>
  <c r="R8" i="13"/>
  <c r="R25" i="13" s="1"/>
  <c r="M14" i="13"/>
  <c r="M31" i="13" s="1"/>
  <c r="B68" i="13" s="1"/>
  <c r="N19" i="13"/>
  <c r="N36" i="13" s="1"/>
  <c r="C73" i="13" s="1"/>
  <c r="V76" i="13"/>
  <c r="R155" i="13"/>
  <c r="P19" i="13"/>
  <c r="P36" i="13" s="1"/>
  <c r="M8" i="13"/>
  <c r="M25" i="13" s="1"/>
  <c r="P14" i="13"/>
  <c r="P31" i="13" s="1"/>
  <c r="Q19" i="13"/>
  <c r="Q36" i="13" s="1"/>
  <c r="R74" i="13"/>
  <c r="R100" i="13" s="1"/>
  <c r="AC74" i="13"/>
  <c r="AD74" i="13" s="1"/>
  <c r="S79" i="13"/>
  <c r="T79" i="13" s="1"/>
  <c r="T100" i="13" s="1"/>
  <c r="S82" i="13"/>
  <c r="T82" i="13" s="1"/>
  <c r="R82" i="13"/>
  <c r="R87" i="13"/>
  <c r="V94" i="13"/>
  <c r="AA93" i="13"/>
  <c r="W93" i="13"/>
  <c r="S120" i="13"/>
  <c r="T120" i="13" s="1"/>
  <c r="R120" i="13"/>
  <c r="S178" i="13"/>
  <c r="T178" i="13" s="1"/>
  <c r="R178" i="13"/>
  <c r="AA178" i="13"/>
  <c r="R151" i="13"/>
  <c r="R79" i="13"/>
  <c r="AC107" i="13"/>
  <c r="AD107" i="13" s="1"/>
  <c r="AB107" i="13"/>
  <c r="S151" i="13"/>
  <c r="T151" i="13" s="1"/>
  <c r="N8" i="13"/>
  <c r="N25" i="13" s="1"/>
  <c r="Q14" i="13"/>
  <c r="Q31" i="13" s="1"/>
  <c r="R19" i="13"/>
  <c r="R36" i="13" s="1"/>
  <c r="S87" i="13"/>
  <c r="T87" i="13" s="1"/>
  <c r="V109" i="13"/>
  <c r="X108" i="13"/>
  <c r="Y108" i="13" s="1"/>
  <c r="W108" i="13"/>
  <c r="V149" i="13"/>
  <c r="W148" i="13"/>
  <c r="R14" i="13"/>
  <c r="R31" i="13" s="1"/>
  <c r="S118" i="13"/>
  <c r="T118" i="13" s="1"/>
  <c r="O8" i="13"/>
  <c r="O25" i="13" s="1"/>
  <c r="P8" i="13"/>
  <c r="P25" i="13" s="1"/>
  <c r="W74" i="13"/>
  <c r="R77" i="13"/>
  <c r="R78" i="13"/>
  <c r="R81" i="13"/>
  <c r="S89" i="13"/>
  <c r="T89" i="13" s="1"/>
  <c r="S109" i="13"/>
  <c r="T109" i="13" s="1"/>
  <c r="R109" i="13"/>
  <c r="S112" i="13"/>
  <c r="T112" i="13" s="1"/>
  <c r="R112" i="13"/>
  <c r="R118" i="13"/>
  <c r="M19" i="13"/>
  <c r="M36" i="13" s="1"/>
  <c r="B73" i="13" s="1"/>
  <c r="R76" i="13"/>
  <c r="AC92" i="13"/>
  <c r="AD92" i="13" s="1"/>
  <c r="AB92" i="13"/>
  <c r="R94" i="13"/>
  <c r="V213" i="13"/>
  <c r="W212" i="13"/>
  <c r="X212" i="13"/>
  <c r="Y212" i="13" s="1"/>
  <c r="S129" i="13"/>
  <c r="T129" i="13" s="1"/>
  <c r="AA129" i="13"/>
  <c r="S130" i="13"/>
  <c r="T130" i="13" s="1"/>
  <c r="R130" i="13"/>
  <c r="AA130" i="13"/>
  <c r="V178" i="13"/>
  <c r="X177" i="13"/>
  <c r="Y177" i="13" s="1"/>
  <c r="W177" i="13"/>
  <c r="AA95" i="13"/>
  <c r="Q113" i="13"/>
  <c r="Q111" i="13"/>
  <c r="AA161" i="13"/>
  <c r="S161" i="13"/>
  <c r="T161" i="13" s="1"/>
  <c r="Q196" i="13"/>
  <c r="Q193" i="13"/>
  <c r="Q191" i="13"/>
  <c r="Q189" i="13"/>
  <c r="Q187" i="13"/>
  <c r="Q185" i="13"/>
  <c r="Q183" i="13"/>
  <c r="Q195" i="13"/>
  <c r="S182" i="13"/>
  <c r="T182" i="13" s="1"/>
  <c r="Q190" i="13"/>
  <c r="Q188" i="13"/>
  <c r="AA182" i="13"/>
  <c r="Q184" i="13"/>
  <c r="Q194" i="13"/>
  <c r="Q128" i="13"/>
  <c r="Q125" i="13"/>
  <c r="Q123" i="13"/>
  <c r="Q121" i="13"/>
  <c r="Q119" i="13"/>
  <c r="Q117" i="13"/>
  <c r="Q115" i="13"/>
  <c r="Q127" i="13"/>
  <c r="Q126" i="13"/>
  <c r="V143" i="13"/>
  <c r="W142" i="13"/>
  <c r="AA143" i="13"/>
  <c r="S192" i="13"/>
  <c r="T192" i="13" s="1"/>
  <c r="R192" i="13"/>
  <c r="R84" i="13"/>
  <c r="R86" i="13"/>
  <c r="R88" i="13"/>
  <c r="R90" i="13"/>
  <c r="R92" i="13"/>
  <c r="R95" i="13"/>
  <c r="R114" i="13"/>
  <c r="Q122" i="13"/>
  <c r="Q124" i="13"/>
  <c r="X142" i="13"/>
  <c r="Y142" i="13" s="1"/>
  <c r="S145" i="13"/>
  <c r="T145" i="13" s="1"/>
  <c r="S227" i="13"/>
  <c r="T227" i="13" s="1"/>
  <c r="Q108" i="13"/>
  <c r="Q110" i="13"/>
  <c r="S114" i="13"/>
  <c r="T114" i="13" s="1"/>
  <c r="S149" i="13"/>
  <c r="T149" i="13" s="1"/>
  <c r="S153" i="13"/>
  <c r="T153" i="13" s="1"/>
  <c r="S157" i="13"/>
  <c r="T157" i="13" s="1"/>
  <c r="R227" i="13"/>
  <c r="Q116" i="13"/>
  <c r="AB176" i="13"/>
  <c r="Q186" i="13"/>
  <c r="V219" i="13"/>
  <c r="W218" i="13"/>
  <c r="V184" i="13"/>
  <c r="X183" i="13"/>
  <c r="Y183" i="13" s="1"/>
  <c r="S197" i="13"/>
  <c r="T197" i="13" s="1"/>
  <c r="AA197" i="13"/>
  <c r="S230" i="13"/>
  <c r="T230" i="13" s="1"/>
  <c r="R230" i="13"/>
  <c r="AA230" i="13"/>
  <c r="AA262" i="13"/>
  <c r="S262" i="13"/>
  <c r="T262" i="13" s="1"/>
  <c r="R262" i="13"/>
  <c r="Q142" i="13"/>
  <c r="Q144" i="13"/>
  <c r="Q146" i="13"/>
  <c r="Q160" i="13"/>
  <c r="Q162" i="13"/>
  <c r="AA148" i="13"/>
  <c r="Q150" i="13"/>
  <c r="Q152" i="13"/>
  <c r="Q154" i="13"/>
  <c r="Q156" i="13"/>
  <c r="Q158" i="13"/>
  <c r="AC163" i="13"/>
  <c r="AD163" i="13" s="1"/>
  <c r="V246" i="13"/>
  <c r="X245" i="13"/>
  <c r="Y245" i="13" s="1"/>
  <c r="S258" i="13"/>
  <c r="T258" i="13" s="1"/>
  <c r="AB298" i="13"/>
  <c r="AC298" i="13"/>
  <c r="AD298" i="13" s="1"/>
  <c r="S148" i="13"/>
  <c r="T148" i="13" s="1"/>
  <c r="Q164" i="13"/>
  <c r="R298" i="13"/>
  <c r="Q159" i="13"/>
  <c r="R163" i="13"/>
  <c r="R176" i="13"/>
  <c r="S248" i="13"/>
  <c r="T248" i="13" s="1"/>
  <c r="S298" i="13"/>
  <c r="T298" i="13" s="1"/>
  <c r="AA265" i="13"/>
  <c r="S265" i="13"/>
  <c r="T265" i="13" s="1"/>
  <c r="R231" i="13"/>
  <c r="AA231" i="13"/>
  <c r="Q210" i="13"/>
  <c r="Q212" i="13"/>
  <c r="Q214" i="13"/>
  <c r="R228" i="13"/>
  <c r="AA228" i="13"/>
  <c r="AA216" i="13"/>
  <c r="Q218" i="13"/>
  <c r="Q220" i="13"/>
  <c r="Q222" i="13"/>
  <c r="Q229" i="13"/>
  <c r="Q232" i="13"/>
  <c r="Q198" i="13"/>
  <c r="W211" i="13"/>
  <c r="R216" i="13"/>
  <c r="W217" i="13"/>
  <c r="R246" i="13"/>
  <c r="AB250" i="13"/>
  <c r="R256" i="13"/>
  <c r="AA175" i="13"/>
  <c r="Q177" i="13"/>
  <c r="Q179" i="13"/>
  <c r="Q181" i="13"/>
  <c r="X211" i="13"/>
  <c r="Y211" i="13" s="1"/>
  <c r="S216" i="13"/>
  <c r="T216" i="13" s="1"/>
  <c r="X217" i="13"/>
  <c r="Y217" i="13" s="1"/>
  <c r="Q223" i="13"/>
  <c r="R244" i="13"/>
  <c r="AA246" i="13"/>
  <c r="V252" i="13"/>
  <c r="X251" i="13"/>
  <c r="Y251" i="13" s="1"/>
  <c r="Q254" i="13"/>
  <c r="W280" i="13"/>
  <c r="V281" i="13"/>
  <c r="W176" i="13"/>
  <c r="W182" i="13"/>
  <c r="Q224" i="13"/>
  <c r="S231" i="13"/>
  <c r="T231" i="13" s="1"/>
  <c r="W251" i="13"/>
  <c r="R283" i="13"/>
  <c r="AA209" i="13"/>
  <c r="Q211" i="13"/>
  <c r="Q213" i="13"/>
  <c r="Q215" i="13"/>
  <c r="Q217" i="13"/>
  <c r="Q219" i="13"/>
  <c r="Q221" i="13"/>
  <c r="Q225" i="13"/>
  <c r="S228" i="13"/>
  <c r="T228" i="13" s="1"/>
  <c r="AA244" i="13"/>
  <c r="Q264" i="13"/>
  <c r="Q261" i="13"/>
  <c r="Q259" i="13"/>
  <c r="Q257" i="13"/>
  <c r="Q255" i="13"/>
  <c r="Q253" i="13"/>
  <c r="Q251" i="13"/>
  <c r="Q263" i="13"/>
  <c r="S250" i="13"/>
  <c r="T250" i="13" s="1"/>
  <c r="Q252" i="13"/>
  <c r="Q260" i="13"/>
  <c r="W297" i="13"/>
  <c r="AA278" i="13"/>
  <c r="AA280" i="13"/>
  <c r="AA284" i="13"/>
  <c r="Q286" i="13"/>
  <c r="Q288" i="13"/>
  <c r="Q290" i="13"/>
  <c r="Q292" i="13"/>
  <c r="Q294" i="13"/>
  <c r="Q296" i="13"/>
  <c r="Q299" i="13"/>
  <c r="Q266" i="13"/>
  <c r="Q245" i="13"/>
  <c r="Q247" i="13"/>
  <c r="Q249" i="13"/>
  <c r="X279" i="13"/>
  <c r="Y279" i="13" s="1"/>
  <c r="S284" i="13"/>
  <c r="T284" i="13" s="1"/>
  <c r="X285" i="13"/>
  <c r="Y285" i="13" s="1"/>
  <c r="Q297" i="13"/>
  <c r="W229" i="13"/>
  <c r="AB243" i="13"/>
  <c r="W244" i="13"/>
  <c r="Q300" i="13"/>
  <c r="Q279" i="13"/>
  <c r="Q281" i="13"/>
  <c r="Q285" i="13"/>
  <c r="Q287" i="13"/>
  <c r="Q289" i="13"/>
  <c r="Q291" i="13"/>
  <c r="Q293" i="13"/>
  <c r="Q295" i="13"/>
  <c r="C64" i="25" l="1"/>
  <c r="C74" i="25" s="1"/>
  <c r="B64" i="25"/>
  <c r="B74" i="25"/>
  <c r="B79" i="25" s="1"/>
  <c r="C61" i="24"/>
  <c r="C74" i="24" s="1"/>
  <c r="B61" i="24"/>
  <c r="B74" i="24" s="1"/>
  <c r="B79" i="24" s="1"/>
  <c r="B30" i="26" s="1"/>
  <c r="C60" i="23"/>
  <c r="C74" i="23" s="1"/>
  <c r="B60" i="23"/>
  <c r="B74" i="23" s="1"/>
  <c r="B79" i="23" s="1"/>
  <c r="B29" i="26" s="1"/>
  <c r="B74" i="22"/>
  <c r="B79" i="22" s="1"/>
  <c r="B28" i="26" s="1"/>
  <c r="C74" i="22"/>
  <c r="B63" i="21"/>
  <c r="C63" i="21"/>
  <c r="B74" i="21"/>
  <c r="B79" i="21" s="1"/>
  <c r="B24" i="26" s="1"/>
  <c r="C74" i="21"/>
  <c r="B74" i="20"/>
  <c r="B79" i="20" s="1"/>
  <c r="B22" i="26" s="1"/>
  <c r="C74" i="20"/>
  <c r="C61" i="19"/>
  <c r="C74" i="19" s="1"/>
  <c r="B61" i="19"/>
  <c r="B74" i="19" s="1"/>
  <c r="B64" i="18"/>
  <c r="C64" i="18"/>
  <c r="C63" i="18"/>
  <c r="B63" i="18"/>
  <c r="B61" i="18"/>
  <c r="B74" i="18" s="1"/>
  <c r="B79" i="18" s="1"/>
  <c r="B20" i="26" s="1"/>
  <c r="C61" i="18"/>
  <c r="C74" i="18" s="1"/>
  <c r="B74" i="17"/>
  <c r="B79" i="17" s="1"/>
  <c r="B19" i="26" s="1"/>
  <c r="C74" i="17"/>
  <c r="B74" i="16"/>
  <c r="B79" i="16" s="1"/>
  <c r="B18" i="26" s="1"/>
  <c r="C74" i="16"/>
  <c r="B74" i="15"/>
  <c r="B79" i="15" s="1"/>
  <c r="C74" i="15"/>
  <c r="B74" i="14"/>
  <c r="B79" i="14" s="1"/>
  <c r="B9" i="26" s="1"/>
  <c r="C74" i="14"/>
  <c r="B62" i="13"/>
  <c r="C62" i="13"/>
  <c r="C74" i="13" s="1"/>
  <c r="B74" i="13"/>
  <c r="B79" i="13" s="1"/>
  <c r="B8" i="26" s="1"/>
  <c r="V252" i="25"/>
  <c r="AA252" i="25" s="1"/>
  <c r="V286" i="24"/>
  <c r="X285" i="24"/>
  <c r="Y285" i="24" s="1"/>
  <c r="W285" i="24"/>
  <c r="V252" i="22"/>
  <c r="W251" i="22"/>
  <c r="X183" i="19"/>
  <c r="Y183" i="19" s="1"/>
  <c r="V184" i="19"/>
  <c r="W183" i="19"/>
  <c r="V252" i="18"/>
  <c r="X251" i="18"/>
  <c r="Y251" i="18" s="1"/>
  <c r="AB149" i="18"/>
  <c r="W251" i="18"/>
  <c r="W185" i="15"/>
  <c r="W184" i="15"/>
  <c r="X185" i="15"/>
  <c r="Y185" i="15" s="1"/>
  <c r="X184" i="15"/>
  <c r="Y184" i="15" s="1"/>
  <c r="AA184" i="15"/>
  <c r="V252" i="14"/>
  <c r="W251" i="14"/>
  <c r="V286" i="13"/>
  <c r="W285" i="13"/>
  <c r="AC250" i="25"/>
  <c r="AD250" i="25" s="1"/>
  <c r="AB250" i="25"/>
  <c r="X183" i="25"/>
  <c r="Y183" i="25" s="1"/>
  <c r="W183" i="25"/>
  <c r="V184" i="25"/>
  <c r="AA184" i="25" s="1"/>
  <c r="S196" i="25"/>
  <c r="T196" i="25" s="1"/>
  <c r="R196" i="25"/>
  <c r="AA196" i="25"/>
  <c r="R295" i="25"/>
  <c r="S295" i="25"/>
  <c r="T295" i="25" s="1"/>
  <c r="AB277" i="25"/>
  <c r="AC277" i="25"/>
  <c r="AD277" i="25" s="1"/>
  <c r="S245" i="25"/>
  <c r="T245" i="25" s="1"/>
  <c r="T270" i="25" s="1"/>
  <c r="R245" i="25"/>
  <c r="AA245" i="25"/>
  <c r="S288" i="25"/>
  <c r="T288" i="25" s="1"/>
  <c r="R288" i="25"/>
  <c r="S225" i="25"/>
  <c r="T225" i="25" s="1"/>
  <c r="R225" i="25"/>
  <c r="S261" i="25"/>
  <c r="T261" i="25" s="1"/>
  <c r="R261" i="25"/>
  <c r="AC217" i="25"/>
  <c r="AD217" i="25" s="1"/>
  <c r="AB217" i="25"/>
  <c r="R157" i="25"/>
  <c r="S157" i="25"/>
  <c r="T157" i="25" s="1"/>
  <c r="AB141" i="25"/>
  <c r="AC141" i="25"/>
  <c r="AD141" i="25" s="1"/>
  <c r="S113" i="25"/>
  <c r="T113" i="25" s="1"/>
  <c r="R113" i="25"/>
  <c r="AC182" i="25"/>
  <c r="AD182" i="25" s="1"/>
  <c r="AB182" i="25"/>
  <c r="S150" i="25"/>
  <c r="T150" i="25" s="1"/>
  <c r="R150" i="25"/>
  <c r="AA150" i="25"/>
  <c r="AC74" i="25"/>
  <c r="AD74" i="25" s="1"/>
  <c r="AB74" i="25"/>
  <c r="S125" i="25"/>
  <c r="T125" i="25" s="1"/>
  <c r="R125" i="25"/>
  <c r="AC73" i="25"/>
  <c r="AD73" i="25" s="1"/>
  <c r="AB73" i="25"/>
  <c r="AA143" i="25"/>
  <c r="R143" i="25"/>
  <c r="S143" i="25"/>
  <c r="T143" i="25" s="1"/>
  <c r="AC76" i="25"/>
  <c r="AD76" i="25" s="1"/>
  <c r="AB76" i="25"/>
  <c r="S123" i="25"/>
  <c r="T123" i="25" s="1"/>
  <c r="R123" i="25"/>
  <c r="V77" i="25"/>
  <c r="X76" i="25"/>
  <c r="Y76" i="25" s="1"/>
  <c r="W76" i="25"/>
  <c r="R293" i="25"/>
  <c r="S293" i="25"/>
  <c r="T293" i="25" s="1"/>
  <c r="S300" i="25"/>
  <c r="T300" i="25" s="1"/>
  <c r="R300" i="25"/>
  <c r="AA300" i="25"/>
  <c r="AC243" i="25"/>
  <c r="AD243" i="25" s="1"/>
  <c r="AB243" i="25"/>
  <c r="S286" i="25"/>
  <c r="T286" i="25" s="1"/>
  <c r="R286" i="25"/>
  <c r="S227" i="25"/>
  <c r="T227" i="25" s="1"/>
  <c r="R227" i="25"/>
  <c r="S264" i="25"/>
  <c r="T264" i="25" s="1"/>
  <c r="R264" i="25"/>
  <c r="AA264" i="25"/>
  <c r="AB198" i="25"/>
  <c r="AC198" i="25"/>
  <c r="AD198" i="25" s="1"/>
  <c r="R155" i="25"/>
  <c r="S155" i="25"/>
  <c r="T155" i="25" s="1"/>
  <c r="R163" i="25"/>
  <c r="S163" i="25"/>
  <c r="T163" i="25" s="1"/>
  <c r="AA163" i="25"/>
  <c r="S111" i="25"/>
  <c r="T111" i="25" s="1"/>
  <c r="R111" i="25"/>
  <c r="S184" i="25"/>
  <c r="T184" i="25" s="1"/>
  <c r="R184" i="25"/>
  <c r="AA195" i="25"/>
  <c r="S195" i="25"/>
  <c r="T195" i="25" s="1"/>
  <c r="R195" i="25"/>
  <c r="AC148" i="25"/>
  <c r="AD148" i="25" s="1"/>
  <c r="AB148" i="25"/>
  <c r="S122" i="25"/>
  <c r="T122" i="25" s="1"/>
  <c r="R122" i="25"/>
  <c r="R128" i="25"/>
  <c r="AA128" i="25"/>
  <c r="S128" i="25"/>
  <c r="T128" i="25" s="1"/>
  <c r="S290" i="25"/>
  <c r="T290" i="25" s="1"/>
  <c r="R290" i="25"/>
  <c r="S152" i="25"/>
  <c r="T152" i="25" s="1"/>
  <c r="R152" i="25"/>
  <c r="R291" i="25"/>
  <c r="S291" i="25"/>
  <c r="T291" i="25" s="1"/>
  <c r="S266" i="25"/>
  <c r="T266" i="25" s="1"/>
  <c r="R266" i="25"/>
  <c r="AA266" i="25"/>
  <c r="V286" i="25"/>
  <c r="X285" i="25"/>
  <c r="Y285" i="25" s="1"/>
  <c r="W285" i="25"/>
  <c r="R228" i="25"/>
  <c r="AA228" i="25"/>
  <c r="S228" i="25"/>
  <c r="T228" i="25" s="1"/>
  <c r="S263" i="25"/>
  <c r="T263" i="25" s="1"/>
  <c r="R263" i="25"/>
  <c r="AA263" i="25"/>
  <c r="AC244" i="25"/>
  <c r="AD244" i="25" s="1"/>
  <c r="AB244" i="25"/>
  <c r="AB262" i="25"/>
  <c r="AC262" i="25"/>
  <c r="AD262" i="25" s="1"/>
  <c r="S191" i="25"/>
  <c r="T191" i="25" s="1"/>
  <c r="R191" i="25"/>
  <c r="R153" i="25"/>
  <c r="S153" i="25"/>
  <c r="T153" i="25" s="1"/>
  <c r="V213" i="25"/>
  <c r="X212" i="25"/>
  <c r="Y212" i="25" s="1"/>
  <c r="W212" i="25"/>
  <c r="S109" i="25"/>
  <c r="T109" i="25" s="1"/>
  <c r="T134" i="25" s="1"/>
  <c r="R109" i="25"/>
  <c r="R134" i="25" s="1"/>
  <c r="AA109" i="25"/>
  <c r="S186" i="25"/>
  <c r="T186" i="25" s="1"/>
  <c r="R186" i="25"/>
  <c r="AC176" i="25"/>
  <c r="AD176" i="25" s="1"/>
  <c r="AB176" i="25"/>
  <c r="S146" i="25"/>
  <c r="T146" i="25" s="1"/>
  <c r="R146" i="25"/>
  <c r="V219" i="25"/>
  <c r="X218" i="25"/>
  <c r="Y218" i="25" s="1"/>
  <c r="W218" i="25"/>
  <c r="V146" i="25"/>
  <c r="AA146" i="25" s="1"/>
  <c r="X145" i="25"/>
  <c r="Y145" i="25" s="1"/>
  <c r="W145" i="25"/>
  <c r="S127" i="25"/>
  <c r="T127" i="25" s="1"/>
  <c r="R127" i="25"/>
  <c r="AA127" i="25"/>
  <c r="AC108" i="25"/>
  <c r="AD108" i="25" s="1"/>
  <c r="AB108" i="25"/>
  <c r="S278" i="25"/>
  <c r="T278" i="25" s="1"/>
  <c r="R278" i="25"/>
  <c r="AA278" i="25"/>
  <c r="S252" i="25"/>
  <c r="T252" i="25" s="1"/>
  <c r="R252" i="25"/>
  <c r="AC164" i="25"/>
  <c r="AD164" i="25" s="1"/>
  <c r="AB164" i="25"/>
  <c r="V152" i="25"/>
  <c r="AA152" i="25" s="1"/>
  <c r="X151" i="25"/>
  <c r="Y151" i="25" s="1"/>
  <c r="W151" i="25"/>
  <c r="R289" i="25"/>
  <c r="S289" i="25"/>
  <c r="T289" i="25" s="1"/>
  <c r="S299" i="25"/>
  <c r="T299" i="25" s="1"/>
  <c r="R299" i="25"/>
  <c r="AA299" i="25"/>
  <c r="AC284" i="25"/>
  <c r="AD284" i="25" s="1"/>
  <c r="AB284" i="25"/>
  <c r="S230" i="25"/>
  <c r="T230" i="25" s="1"/>
  <c r="AA230" i="25"/>
  <c r="R230" i="25"/>
  <c r="R214" i="25"/>
  <c r="S214" i="25"/>
  <c r="T214" i="25" s="1"/>
  <c r="S251" i="25"/>
  <c r="T251" i="25" s="1"/>
  <c r="R251" i="25"/>
  <c r="AA251" i="25"/>
  <c r="AC211" i="25"/>
  <c r="AD211" i="25" s="1"/>
  <c r="AB211" i="25"/>
  <c r="S183" i="25"/>
  <c r="T183" i="25" s="1"/>
  <c r="T202" i="25" s="1"/>
  <c r="R183" i="25"/>
  <c r="R202" i="25" s="1"/>
  <c r="AA183" i="25"/>
  <c r="AA151" i="25"/>
  <c r="R151" i="25"/>
  <c r="S151" i="25"/>
  <c r="T151" i="25" s="1"/>
  <c r="S193" i="25"/>
  <c r="T193" i="25" s="1"/>
  <c r="R193" i="25"/>
  <c r="AA162" i="25"/>
  <c r="S162" i="25"/>
  <c r="T162" i="25" s="1"/>
  <c r="R162" i="25"/>
  <c r="S188" i="25"/>
  <c r="T188" i="25" s="1"/>
  <c r="R188" i="25"/>
  <c r="S160" i="25"/>
  <c r="T160" i="25" s="1"/>
  <c r="R160" i="25"/>
  <c r="AA160" i="25"/>
  <c r="S144" i="25"/>
  <c r="T144" i="25" s="1"/>
  <c r="R144" i="25"/>
  <c r="AA144" i="25"/>
  <c r="S115" i="25"/>
  <c r="T115" i="25" s="1"/>
  <c r="R115" i="25"/>
  <c r="AC94" i="25"/>
  <c r="AD94" i="25" s="1"/>
  <c r="AB94" i="25"/>
  <c r="R287" i="25"/>
  <c r="S287" i="25"/>
  <c r="T287" i="25" s="1"/>
  <c r="S297" i="25"/>
  <c r="T297" i="25" s="1"/>
  <c r="R297" i="25"/>
  <c r="AA297" i="25"/>
  <c r="S296" i="25"/>
  <c r="T296" i="25" s="1"/>
  <c r="R296" i="25"/>
  <c r="AA296" i="25"/>
  <c r="S282" i="25"/>
  <c r="T282" i="25" s="1"/>
  <c r="R282" i="25"/>
  <c r="R220" i="25"/>
  <c r="S220" i="25"/>
  <c r="T220" i="25" s="1"/>
  <c r="AA212" i="25"/>
  <c r="R212" i="25"/>
  <c r="S212" i="25"/>
  <c r="T212" i="25" s="1"/>
  <c r="AC231" i="25"/>
  <c r="AD231" i="25" s="1"/>
  <c r="AB231" i="25"/>
  <c r="S253" i="25"/>
  <c r="T253" i="25" s="1"/>
  <c r="R253" i="25"/>
  <c r="X252" i="25"/>
  <c r="Y252" i="25" s="1"/>
  <c r="V253" i="25"/>
  <c r="AA253" i="25" s="1"/>
  <c r="AA149" i="25"/>
  <c r="R149" i="25"/>
  <c r="S149" i="25"/>
  <c r="T149" i="25" s="1"/>
  <c r="S185" i="25"/>
  <c r="T185" i="25" s="1"/>
  <c r="R185" i="25"/>
  <c r="AA161" i="25"/>
  <c r="S161" i="25"/>
  <c r="T161" i="25" s="1"/>
  <c r="R161" i="25"/>
  <c r="S130" i="25"/>
  <c r="T130" i="25" s="1"/>
  <c r="R130" i="25"/>
  <c r="AA130" i="25"/>
  <c r="S190" i="25"/>
  <c r="T190" i="25" s="1"/>
  <c r="R190" i="25"/>
  <c r="S158" i="25"/>
  <c r="T158" i="25" s="1"/>
  <c r="R158" i="25"/>
  <c r="S142" i="25"/>
  <c r="T142" i="25" s="1"/>
  <c r="T168" i="25" s="1"/>
  <c r="R142" i="25"/>
  <c r="AA142" i="25"/>
  <c r="S118" i="25"/>
  <c r="T118" i="25" s="1"/>
  <c r="R118" i="25"/>
  <c r="AC197" i="25"/>
  <c r="AD197" i="25" s="1"/>
  <c r="AB197" i="25"/>
  <c r="S117" i="25"/>
  <c r="T117" i="25" s="1"/>
  <c r="R117" i="25"/>
  <c r="AC75" i="25"/>
  <c r="AD75" i="25" s="1"/>
  <c r="AB75" i="25"/>
  <c r="R285" i="25"/>
  <c r="AA285" i="25"/>
  <c r="S285" i="25"/>
  <c r="T285" i="25" s="1"/>
  <c r="S294" i="25"/>
  <c r="T294" i="25" s="1"/>
  <c r="R294" i="25"/>
  <c r="S280" i="25"/>
  <c r="T280" i="25" s="1"/>
  <c r="R280" i="25"/>
  <c r="AA218" i="25"/>
  <c r="R218" i="25"/>
  <c r="S218" i="25"/>
  <c r="T218" i="25" s="1"/>
  <c r="AA210" i="25"/>
  <c r="R210" i="25"/>
  <c r="S210" i="25"/>
  <c r="T210" i="25" s="1"/>
  <c r="T236" i="25" s="1"/>
  <c r="AC265" i="25"/>
  <c r="AD265" i="25" s="1"/>
  <c r="AB265" i="25"/>
  <c r="S255" i="25"/>
  <c r="T255" i="25" s="1"/>
  <c r="R255" i="25"/>
  <c r="R147" i="25"/>
  <c r="S147" i="25"/>
  <c r="T147" i="25" s="1"/>
  <c r="S192" i="25"/>
  <c r="T192" i="25" s="1"/>
  <c r="R192" i="25"/>
  <c r="S156" i="25"/>
  <c r="T156" i="25" s="1"/>
  <c r="R156" i="25"/>
  <c r="AC232" i="25"/>
  <c r="AD232" i="25" s="1"/>
  <c r="AB232" i="25"/>
  <c r="S119" i="25"/>
  <c r="T119" i="25" s="1"/>
  <c r="R119" i="25"/>
  <c r="R279" i="25"/>
  <c r="AA279" i="25"/>
  <c r="S279" i="25"/>
  <c r="T279" i="25" s="1"/>
  <c r="S247" i="25"/>
  <c r="T247" i="25" s="1"/>
  <c r="R247" i="25"/>
  <c r="R223" i="25"/>
  <c r="S223" i="25"/>
  <c r="T223" i="25" s="1"/>
  <c r="X246" i="25"/>
  <c r="Y246" i="25" s="1"/>
  <c r="W246" i="25"/>
  <c r="V247" i="25"/>
  <c r="AA247" i="25" s="1"/>
  <c r="AA246" i="25"/>
  <c r="S259" i="25"/>
  <c r="T259" i="25" s="1"/>
  <c r="R259" i="25"/>
  <c r="R281" i="25"/>
  <c r="S281" i="25"/>
  <c r="T281" i="25" s="1"/>
  <c r="S249" i="25"/>
  <c r="T249" i="25" s="1"/>
  <c r="R249" i="25"/>
  <c r="S292" i="25"/>
  <c r="T292" i="25" s="1"/>
  <c r="R292" i="25"/>
  <c r="V280" i="25"/>
  <c r="X279" i="25"/>
  <c r="Y279" i="25" s="1"/>
  <c r="W279" i="25"/>
  <c r="AB216" i="25"/>
  <c r="AC216" i="25"/>
  <c r="AD216" i="25" s="1"/>
  <c r="S256" i="25"/>
  <c r="T256" i="25" s="1"/>
  <c r="R256" i="25"/>
  <c r="S258" i="25"/>
  <c r="T258" i="25" s="1"/>
  <c r="R258" i="25"/>
  <c r="S257" i="25"/>
  <c r="T257" i="25" s="1"/>
  <c r="R257" i="25"/>
  <c r="AC229" i="25"/>
  <c r="AD229" i="25" s="1"/>
  <c r="AB229" i="25"/>
  <c r="AA145" i="25"/>
  <c r="R145" i="25"/>
  <c r="S145" i="25"/>
  <c r="T145" i="25" s="1"/>
  <c r="X177" i="25"/>
  <c r="Y177" i="25" s="1"/>
  <c r="W177" i="25"/>
  <c r="V178" i="25"/>
  <c r="AA177" i="25"/>
  <c r="S187" i="25"/>
  <c r="T187" i="25" s="1"/>
  <c r="R187" i="25"/>
  <c r="S194" i="25"/>
  <c r="T194" i="25" s="1"/>
  <c r="R194" i="25"/>
  <c r="AA194" i="25"/>
  <c r="S154" i="25"/>
  <c r="T154" i="25" s="1"/>
  <c r="R154" i="25"/>
  <c r="AC129" i="25"/>
  <c r="AD129" i="25" s="1"/>
  <c r="AB129" i="25"/>
  <c r="X110" i="25"/>
  <c r="Y110" i="25" s="1"/>
  <c r="W110" i="25"/>
  <c r="V111" i="25"/>
  <c r="AA111" i="25" s="1"/>
  <c r="AA110" i="25"/>
  <c r="AA126" i="25"/>
  <c r="S126" i="25"/>
  <c r="T126" i="25" s="1"/>
  <c r="R126" i="25"/>
  <c r="S121" i="25"/>
  <c r="T121" i="25" s="1"/>
  <c r="R121" i="25"/>
  <c r="R100" i="25"/>
  <c r="S180" i="24"/>
  <c r="T180" i="24" s="1"/>
  <c r="T202" i="24" s="1"/>
  <c r="R180" i="24"/>
  <c r="R281" i="24"/>
  <c r="AA281" i="24"/>
  <c r="S281" i="24"/>
  <c r="T281" i="24" s="1"/>
  <c r="AC284" i="24"/>
  <c r="AD284" i="24" s="1"/>
  <c r="AB284" i="24"/>
  <c r="AC216" i="24"/>
  <c r="AD216" i="24" s="1"/>
  <c r="AB216" i="24"/>
  <c r="S254" i="24"/>
  <c r="T254" i="24" s="1"/>
  <c r="R254" i="24"/>
  <c r="S259" i="24"/>
  <c r="T259" i="24" s="1"/>
  <c r="R259" i="24"/>
  <c r="S150" i="24"/>
  <c r="T150" i="24" s="1"/>
  <c r="AA150" i="24"/>
  <c r="R150" i="24"/>
  <c r="S120" i="24"/>
  <c r="T120" i="24" s="1"/>
  <c r="R120" i="24"/>
  <c r="S197" i="24"/>
  <c r="T197" i="24" s="1"/>
  <c r="R197" i="24"/>
  <c r="AA197" i="24"/>
  <c r="R109" i="24"/>
  <c r="AA109" i="24"/>
  <c r="S109" i="24"/>
  <c r="T109" i="24" s="1"/>
  <c r="R183" i="24"/>
  <c r="AA183" i="24"/>
  <c r="S183" i="24"/>
  <c r="T183" i="24" s="1"/>
  <c r="S194" i="24"/>
  <c r="T194" i="24" s="1"/>
  <c r="R194" i="24"/>
  <c r="AA194" i="24"/>
  <c r="AC178" i="24"/>
  <c r="AD178" i="24" s="1"/>
  <c r="AB178" i="24"/>
  <c r="R128" i="24"/>
  <c r="AA128" i="24"/>
  <c r="S128" i="24"/>
  <c r="T128" i="24" s="1"/>
  <c r="S144" i="24"/>
  <c r="T144" i="24" s="1"/>
  <c r="AA144" i="24"/>
  <c r="R144" i="24"/>
  <c r="AB177" i="24"/>
  <c r="AC177" i="24"/>
  <c r="AD177" i="24" s="1"/>
  <c r="S297" i="24"/>
  <c r="T297" i="24" s="1"/>
  <c r="R297" i="24"/>
  <c r="AA297" i="24"/>
  <c r="S257" i="24"/>
  <c r="T257" i="24" s="1"/>
  <c r="R257" i="24"/>
  <c r="R279" i="24"/>
  <c r="AA279" i="24"/>
  <c r="S279" i="24"/>
  <c r="T279" i="24" s="1"/>
  <c r="S299" i="24"/>
  <c r="T299" i="24" s="1"/>
  <c r="R299" i="24"/>
  <c r="AA299" i="24"/>
  <c r="R222" i="24"/>
  <c r="S222" i="24"/>
  <c r="T222" i="24" s="1"/>
  <c r="S256" i="24"/>
  <c r="T256" i="24" s="1"/>
  <c r="R256" i="24"/>
  <c r="S261" i="24"/>
  <c r="T261" i="24" s="1"/>
  <c r="R261" i="24"/>
  <c r="S225" i="24"/>
  <c r="T225" i="24" s="1"/>
  <c r="R225" i="24"/>
  <c r="S157" i="24"/>
  <c r="T157" i="24" s="1"/>
  <c r="R157" i="24"/>
  <c r="AC148" i="24"/>
  <c r="AD148" i="24" s="1"/>
  <c r="AB148" i="24"/>
  <c r="S118" i="24"/>
  <c r="T118" i="24" s="1"/>
  <c r="R118" i="24"/>
  <c r="S129" i="24"/>
  <c r="T129" i="24" s="1"/>
  <c r="R129" i="24"/>
  <c r="AA129" i="24"/>
  <c r="AB107" i="24"/>
  <c r="AC107" i="24"/>
  <c r="AD107" i="24" s="1"/>
  <c r="S196" i="24"/>
  <c r="T196" i="24" s="1"/>
  <c r="AA196" i="24"/>
  <c r="R196" i="24"/>
  <c r="S112" i="24"/>
  <c r="T112" i="24" s="1"/>
  <c r="R112" i="24"/>
  <c r="AA112" i="24"/>
  <c r="S146" i="24"/>
  <c r="T146" i="24" s="1"/>
  <c r="R146" i="24"/>
  <c r="V145" i="24"/>
  <c r="X144" i="24"/>
  <c r="Y144" i="24" s="1"/>
  <c r="W144" i="24"/>
  <c r="R285" i="24"/>
  <c r="AA285" i="24"/>
  <c r="S285" i="24"/>
  <c r="T285" i="24" s="1"/>
  <c r="AA210" i="24"/>
  <c r="S210" i="24"/>
  <c r="T210" i="24" s="1"/>
  <c r="R210" i="24"/>
  <c r="R111" i="24"/>
  <c r="AA111" i="24"/>
  <c r="S111" i="24"/>
  <c r="T111" i="24" s="1"/>
  <c r="S192" i="24"/>
  <c r="T192" i="24" s="1"/>
  <c r="R192" i="24"/>
  <c r="S127" i="24"/>
  <c r="T127" i="24" s="1"/>
  <c r="AA127" i="24"/>
  <c r="R127" i="24"/>
  <c r="S142" i="24"/>
  <c r="T142" i="24" s="1"/>
  <c r="AA142" i="24"/>
  <c r="R142" i="24"/>
  <c r="S147" i="24"/>
  <c r="T147" i="24" s="1"/>
  <c r="R147" i="24"/>
  <c r="R295" i="24"/>
  <c r="S295" i="24"/>
  <c r="T295" i="24" s="1"/>
  <c r="AB277" i="24"/>
  <c r="AC277" i="24"/>
  <c r="AD277" i="24" s="1"/>
  <c r="S296" i="24"/>
  <c r="T296" i="24" s="1"/>
  <c r="R296" i="24"/>
  <c r="AA296" i="24"/>
  <c r="R224" i="24"/>
  <c r="S224" i="24"/>
  <c r="T224" i="24" s="1"/>
  <c r="AC250" i="24"/>
  <c r="AD250" i="24" s="1"/>
  <c r="AB250" i="24"/>
  <c r="S264" i="24"/>
  <c r="T264" i="24" s="1"/>
  <c r="R264" i="24"/>
  <c r="AA264" i="24"/>
  <c r="AB262" i="24"/>
  <c r="AC262" i="24"/>
  <c r="AD262" i="24" s="1"/>
  <c r="S155" i="24"/>
  <c r="T155" i="24" s="1"/>
  <c r="R155" i="24"/>
  <c r="X252" i="24"/>
  <c r="Y252" i="24" s="1"/>
  <c r="W252" i="24"/>
  <c r="V253" i="24"/>
  <c r="AC245" i="24"/>
  <c r="AD245" i="24" s="1"/>
  <c r="AB245" i="24"/>
  <c r="S123" i="24"/>
  <c r="T123" i="24" s="1"/>
  <c r="R123" i="24"/>
  <c r="AC182" i="24"/>
  <c r="AD182" i="24" s="1"/>
  <c r="AB182" i="24"/>
  <c r="S110" i="24"/>
  <c r="T110" i="24" s="1"/>
  <c r="R110" i="24"/>
  <c r="AA110" i="24"/>
  <c r="S163" i="24"/>
  <c r="T163" i="24" s="1"/>
  <c r="AA163" i="24"/>
  <c r="R163" i="24"/>
  <c r="V112" i="24"/>
  <c r="X111" i="24"/>
  <c r="Y111" i="24" s="1"/>
  <c r="W111" i="24"/>
  <c r="S286" i="24"/>
  <c r="T286" i="24" s="1"/>
  <c r="R286" i="24"/>
  <c r="AA286" i="24"/>
  <c r="S152" i="24"/>
  <c r="T152" i="24" s="1"/>
  <c r="R152" i="24"/>
  <c r="R293" i="24"/>
  <c r="S293" i="24"/>
  <c r="T293" i="24" s="1"/>
  <c r="S294" i="24"/>
  <c r="T294" i="24" s="1"/>
  <c r="R294" i="24"/>
  <c r="S258" i="24"/>
  <c r="T258" i="24" s="1"/>
  <c r="R258" i="24"/>
  <c r="R226" i="24"/>
  <c r="S226" i="24"/>
  <c r="T226" i="24" s="1"/>
  <c r="S263" i="24"/>
  <c r="T263" i="24" s="1"/>
  <c r="AA263" i="24"/>
  <c r="R263" i="24"/>
  <c r="S153" i="24"/>
  <c r="T153" i="24" s="1"/>
  <c r="R153" i="24"/>
  <c r="S161" i="24"/>
  <c r="T161" i="24" s="1"/>
  <c r="R161" i="24"/>
  <c r="AA161" i="24"/>
  <c r="S160" i="24"/>
  <c r="T160" i="24" s="1"/>
  <c r="AA160" i="24"/>
  <c r="R160" i="24"/>
  <c r="X179" i="24"/>
  <c r="Y179" i="24" s="1"/>
  <c r="W179" i="24"/>
  <c r="AA179" i="24"/>
  <c r="V180" i="24"/>
  <c r="S122" i="24"/>
  <c r="T122" i="24" s="1"/>
  <c r="R122" i="24"/>
  <c r="S184" i="24"/>
  <c r="T184" i="24" s="1"/>
  <c r="R184" i="24"/>
  <c r="AA195" i="24"/>
  <c r="S195" i="24"/>
  <c r="T195" i="24" s="1"/>
  <c r="R195" i="24"/>
  <c r="AC75" i="24"/>
  <c r="AD75" i="24" s="1"/>
  <c r="AB75" i="24"/>
  <c r="AC162" i="24"/>
  <c r="AD162" i="24" s="1"/>
  <c r="AB162" i="24"/>
  <c r="S108" i="24"/>
  <c r="T108" i="24" s="1"/>
  <c r="R108" i="24"/>
  <c r="AA108" i="24"/>
  <c r="R164" i="24"/>
  <c r="AA164" i="24"/>
  <c r="S164" i="24"/>
  <c r="T164" i="24" s="1"/>
  <c r="AC76" i="24"/>
  <c r="AD76" i="24" s="1"/>
  <c r="AB76" i="24"/>
  <c r="R218" i="24"/>
  <c r="S218" i="24"/>
  <c r="T218" i="24" s="1"/>
  <c r="S121" i="24"/>
  <c r="T121" i="24" s="1"/>
  <c r="R121" i="24"/>
  <c r="R191" i="24"/>
  <c r="S191" i="24"/>
  <c r="T191" i="24" s="1"/>
  <c r="R291" i="24"/>
  <c r="S291" i="24"/>
  <c r="T291" i="24" s="1"/>
  <c r="S300" i="24"/>
  <c r="T300" i="24" s="1"/>
  <c r="R300" i="24"/>
  <c r="AA300" i="24"/>
  <c r="S292" i="24"/>
  <c r="T292" i="24" s="1"/>
  <c r="R292" i="24"/>
  <c r="X245" i="24"/>
  <c r="Y245" i="24" s="1"/>
  <c r="V246" i="24"/>
  <c r="W245" i="24"/>
  <c r="R228" i="24"/>
  <c r="AA228" i="24"/>
  <c r="S228" i="24"/>
  <c r="T228" i="24" s="1"/>
  <c r="S251" i="24"/>
  <c r="T251" i="24" s="1"/>
  <c r="T270" i="24" s="1"/>
  <c r="R251" i="24"/>
  <c r="R270" i="24" s="1"/>
  <c r="AA251" i="24"/>
  <c r="S151" i="24"/>
  <c r="T151" i="24" s="1"/>
  <c r="R151" i="24"/>
  <c r="S158" i="24"/>
  <c r="T158" i="24" s="1"/>
  <c r="R158" i="24"/>
  <c r="AB265" i="24"/>
  <c r="AC265" i="24"/>
  <c r="AD265" i="24" s="1"/>
  <c r="AC175" i="24"/>
  <c r="AD175" i="24" s="1"/>
  <c r="AB175" i="24"/>
  <c r="S117" i="24"/>
  <c r="T117" i="24" s="1"/>
  <c r="R117" i="24"/>
  <c r="S125" i="24"/>
  <c r="T125" i="24" s="1"/>
  <c r="R125" i="24"/>
  <c r="S186" i="24"/>
  <c r="T186" i="24" s="1"/>
  <c r="R186" i="24"/>
  <c r="AC96" i="24"/>
  <c r="AD96" i="24" s="1"/>
  <c r="AB96" i="24"/>
  <c r="AC141" i="24"/>
  <c r="AD141" i="24" s="1"/>
  <c r="AB141" i="24"/>
  <c r="AC130" i="24"/>
  <c r="AD130" i="24" s="1"/>
  <c r="AB130" i="24"/>
  <c r="AC73" i="24"/>
  <c r="AD73" i="24" s="1"/>
  <c r="AB73" i="24"/>
  <c r="R100" i="24"/>
  <c r="R289" i="24"/>
  <c r="S289" i="24"/>
  <c r="T289" i="24" s="1"/>
  <c r="S290" i="24"/>
  <c r="T290" i="24" s="1"/>
  <c r="R290" i="24"/>
  <c r="S230" i="24"/>
  <c r="T230" i="24" s="1"/>
  <c r="AA230" i="24"/>
  <c r="R230" i="24"/>
  <c r="S214" i="24"/>
  <c r="T214" i="24" s="1"/>
  <c r="R214" i="24"/>
  <c r="S252" i="24"/>
  <c r="T252" i="24" s="1"/>
  <c r="AA252" i="24"/>
  <c r="R252" i="24"/>
  <c r="S253" i="24"/>
  <c r="T253" i="24" s="1"/>
  <c r="R253" i="24"/>
  <c r="AA253" i="24"/>
  <c r="AC266" i="24"/>
  <c r="AD266" i="24" s="1"/>
  <c r="AB266" i="24"/>
  <c r="AA149" i="24"/>
  <c r="S149" i="24"/>
  <c r="T149" i="24" s="1"/>
  <c r="R149" i="24"/>
  <c r="V212" i="24"/>
  <c r="AA211" i="24"/>
  <c r="X211" i="24"/>
  <c r="Y211" i="24" s="1"/>
  <c r="W211" i="24"/>
  <c r="V282" i="24"/>
  <c r="X281" i="24"/>
  <c r="Y281" i="24" s="1"/>
  <c r="W281" i="24"/>
  <c r="S156" i="24"/>
  <c r="T156" i="24" s="1"/>
  <c r="R156" i="24"/>
  <c r="R193" i="24"/>
  <c r="S193" i="24"/>
  <c r="T193" i="24" s="1"/>
  <c r="R115" i="24"/>
  <c r="S115" i="24"/>
  <c r="T115" i="24" s="1"/>
  <c r="X183" i="24"/>
  <c r="Y183" i="24" s="1"/>
  <c r="W183" i="24"/>
  <c r="V184" i="24"/>
  <c r="AA184" i="24" s="1"/>
  <c r="S124" i="24"/>
  <c r="T124" i="24" s="1"/>
  <c r="R124" i="24"/>
  <c r="S188" i="24"/>
  <c r="T188" i="24" s="1"/>
  <c r="R188" i="24"/>
  <c r="AB126" i="24"/>
  <c r="AC126" i="24"/>
  <c r="AD126" i="24" s="1"/>
  <c r="S116" i="24"/>
  <c r="T116" i="24" s="1"/>
  <c r="R116" i="24"/>
  <c r="AA143" i="24"/>
  <c r="S143" i="24"/>
  <c r="T143" i="24" s="1"/>
  <c r="T168" i="24" s="1"/>
  <c r="R143" i="24"/>
  <c r="AC94" i="24"/>
  <c r="AD94" i="24" s="1"/>
  <c r="AB94" i="24"/>
  <c r="T100" i="24"/>
  <c r="R287" i="24"/>
  <c r="S287" i="24"/>
  <c r="T287" i="24" s="1"/>
  <c r="S288" i="24"/>
  <c r="T288" i="24" s="1"/>
  <c r="R288" i="24"/>
  <c r="S220" i="24"/>
  <c r="T220" i="24" s="1"/>
  <c r="R220" i="24"/>
  <c r="AA212" i="24"/>
  <c r="S212" i="24"/>
  <c r="T212" i="24" s="1"/>
  <c r="R212" i="24"/>
  <c r="AC231" i="24"/>
  <c r="AD231" i="24" s="1"/>
  <c r="AB231" i="24"/>
  <c r="S255" i="24"/>
  <c r="T255" i="24" s="1"/>
  <c r="R255" i="24"/>
  <c r="AC229" i="24"/>
  <c r="AD229" i="24" s="1"/>
  <c r="AB229" i="24"/>
  <c r="AC280" i="24"/>
  <c r="AD280" i="24" s="1"/>
  <c r="AB280" i="24"/>
  <c r="AC232" i="24"/>
  <c r="AD232" i="24" s="1"/>
  <c r="AB232" i="24"/>
  <c r="S154" i="24"/>
  <c r="T154" i="24" s="1"/>
  <c r="R154" i="24"/>
  <c r="AA198" i="24"/>
  <c r="S198" i="24"/>
  <c r="T198" i="24" s="1"/>
  <c r="R198" i="24"/>
  <c r="R113" i="24"/>
  <c r="S113" i="24"/>
  <c r="T113" i="24" s="1"/>
  <c r="R187" i="24"/>
  <c r="R202" i="24" s="1"/>
  <c r="S187" i="24"/>
  <c r="T187" i="24" s="1"/>
  <c r="S190" i="24"/>
  <c r="T190" i="24" s="1"/>
  <c r="R190" i="24"/>
  <c r="AA217" i="24"/>
  <c r="X217" i="24"/>
  <c r="Y217" i="24" s="1"/>
  <c r="W217" i="24"/>
  <c r="V218" i="24"/>
  <c r="AA218" i="24" s="1"/>
  <c r="V151" i="24"/>
  <c r="AA151" i="24" s="1"/>
  <c r="X150" i="24"/>
  <c r="Y150" i="24" s="1"/>
  <c r="W150" i="24"/>
  <c r="AA145" i="24"/>
  <c r="S145" i="24"/>
  <c r="T145" i="24" s="1"/>
  <c r="R145" i="24"/>
  <c r="X76" i="24"/>
  <c r="Y76" i="24" s="1"/>
  <c r="W76" i="24"/>
  <c r="V77" i="24"/>
  <c r="S281" i="23"/>
  <c r="T281" i="23" s="1"/>
  <c r="R281" i="23"/>
  <c r="S292" i="23"/>
  <c r="T292" i="23" s="1"/>
  <c r="R292" i="23"/>
  <c r="S257" i="23"/>
  <c r="T257" i="23" s="1"/>
  <c r="R257" i="23"/>
  <c r="S153" i="23"/>
  <c r="T153" i="23" s="1"/>
  <c r="R153" i="23"/>
  <c r="S115" i="23"/>
  <c r="T115" i="23" s="1"/>
  <c r="R115" i="23"/>
  <c r="X112" i="23"/>
  <c r="Y112" i="23" s="1"/>
  <c r="W112" i="23"/>
  <c r="V113" i="23"/>
  <c r="AC177" i="23"/>
  <c r="AD177" i="23" s="1"/>
  <c r="AB177" i="23"/>
  <c r="S278" i="23"/>
  <c r="T278" i="23" s="1"/>
  <c r="AA278" i="23"/>
  <c r="R278" i="23"/>
  <c r="S283" i="23"/>
  <c r="T283" i="23" s="1"/>
  <c r="R283" i="23"/>
  <c r="R226" i="23"/>
  <c r="S226" i="23"/>
  <c r="T226" i="23" s="1"/>
  <c r="S296" i="23"/>
  <c r="T296" i="23" s="1"/>
  <c r="R296" i="23"/>
  <c r="AA296" i="23"/>
  <c r="R295" i="23"/>
  <c r="S295" i="23"/>
  <c r="T295" i="23" s="1"/>
  <c r="S259" i="23"/>
  <c r="T259" i="23" s="1"/>
  <c r="R259" i="23"/>
  <c r="X184" i="23"/>
  <c r="Y184" i="23" s="1"/>
  <c r="W184" i="23"/>
  <c r="V185" i="23"/>
  <c r="AB143" i="23"/>
  <c r="AC143" i="23"/>
  <c r="AD143" i="23" s="1"/>
  <c r="R188" i="23"/>
  <c r="S188" i="23"/>
  <c r="T188" i="23" s="1"/>
  <c r="AA194" i="23"/>
  <c r="S194" i="23"/>
  <c r="T194" i="23" s="1"/>
  <c r="R194" i="23"/>
  <c r="S117" i="23"/>
  <c r="T117" i="23" s="1"/>
  <c r="R117" i="23"/>
  <c r="R129" i="23"/>
  <c r="AA129" i="23"/>
  <c r="S129" i="23"/>
  <c r="T129" i="23" s="1"/>
  <c r="AC75" i="23"/>
  <c r="AD75" i="23" s="1"/>
  <c r="AB75" i="23"/>
  <c r="S280" i="23"/>
  <c r="T280" i="23" s="1"/>
  <c r="AA280" i="23"/>
  <c r="R280" i="23"/>
  <c r="R224" i="23"/>
  <c r="S224" i="23"/>
  <c r="T224" i="23" s="1"/>
  <c r="R293" i="23"/>
  <c r="S293" i="23"/>
  <c r="T293" i="23" s="1"/>
  <c r="R160" i="23"/>
  <c r="S160" i="23"/>
  <c r="T160" i="23" s="1"/>
  <c r="AA160" i="23"/>
  <c r="AB144" i="23"/>
  <c r="AC144" i="23"/>
  <c r="AD144" i="23" s="1"/>
  <c r="X252" i="23"/>
  <c r="Y252" i="23" s="1"/>
  <c r="W252" i="23"/>
  <c r="V253" i="23"/>
  <c r="AA253" i="23" s="1"/>
  <c r="S196" i="23"/>
  <c r="T196" i="23" s="1"/>
  <c r="R196" i="23"/>
  <c r="AA196" i="23"/>
  <c r="S192" i="23"/>
  <c r="T192" i="23" s="1"/>
  <c r="R192" i="23"/>
  <c r="AA112" i="23"/>
  <c r="W149" i="23"/>
  <c r="X149" i="23"/>
  <c r="Y149" i="23" s="1"/>
  <c r="V150" i="23"/>
  <c r="AA232" i="23"/>
  <c r="S232" i="23"/>
  <c r="T232" i="23" s="1"/>
  <c r="R232" i="23"/>
  <c r="S294" i="23"/>
  <c r="T294" i="23" s="1"/>
  <c r="R294" i="23"/>
  <c r="S228" i="23"/>
  <c r="T228" i="23" s="1"/>
  <c r="R228" i="23"/>
  <c r="AA228" i="23"/>
  <c r="R218" i="23"/>
  <c r="S218" i="23"/>
  <c r="T218" i="23" s="1"/>
  <c r="AA298" i="23"/>
  <c r="S298" i="23"/>
  <c r="T298" i="23" s="1"/>
  <c r="R298" i="23"/>
  <c r="R260" i="23"/>
  <c r="S260" i="23"/>
  <c r="T260" i="23" s="1"/>
  <c r="S261" i="23"/>
  <c r="T261" i="23" s="1"/>
  <c r="R261" i="23"/>
  <c r="AC211" i="23"/>
  <c r="AD211" i="23" s="1"/>
  <c r="AB211" i="23"/>
  <c r="R155" i="23"/>
  <c r="S155" i="23"/>
  <c r="T155" i="23" s="1"/>
  <c r="R163" i="23"/>
  <c r="AA163" i="23"/>
  <c r="S163" i="23"/>
  <c r="T163" i="23" s="1"/>
  <c r="S189" i="23"/>
  <c r="T189" i="23" s="1"/>
  <c r="R189" i="23"/>
  <c r="S119" i="23"/>
  <c r="T119" i="23" s="1"/>
  <c r="R119" i="23"/>
  <c r="R134" i="23" s="1"/>
  <c r="AC107" i="23"/>
  <c r="AD107" i="23" s="1"/>
  <c r="AB107" i="23"/>
  <c r="AC161" i="23"/>
  <c r="AD161" i="23" s="1"/>
  <c r="AB161" i="23"/>
  <c r="AC73" i="23"/>
  <c r="AD73" i="23" s="1"/>
  <c r="AB73" i="23"/>
  <c r="AC183" i="23"/>
  <c r="AD183" i="23" s="1"/>
  <c r="AB183" i="23"/>
  <c r="AC299" i="23"/>
  <c r="AD299" i="23" s="1"/>
  <c r="AB299" i="23"/>
  <c r="AC94" i="23"/>
  <c r="AD94" i="23" s="1"/>
  <c r="AB94" i="23"/>
  <c r="S286" i="23"/>
  <c r="T286" i="23" s="1"/>
  <c r="AA286" i="23"/>
  <c r="R286" i="23"/>
  <c r="S263" i="23"/>
  <c r="T263" i="23" s="1"/>
  <c r="R263" i="23"/>
  <c r="AA263" i="23"/>
  <c r="R264" i="23"/>
  <c r="AA264" i="23"/>
  <c r="S264" i="23"/>
  <c r="T264" i="23" s="1"/>
  <c r="R149" i="23"/>
  <c r="AA149" i="23"/>
  <c r="S149" i="23"/>
  <c r="T149" i="23" s="1"/>
  <c r="T168" i="23" s="1"/>
  <c r="R186" i="23"/>
  <c r="S186" i="23"/>
  <c r="T186" i="23" s="1"/>
  <c r="S121" i="23"/>
  <c r="T121" i="23" s="1"/>
  <c r="R121" i="23"/>
  <c r="S109" i="23"/>
  <c r="T109" i="23" s="1"/>
  <c r="AA109" i="23"/>
  <c r="R109" i="23"/>
  <c r="AC245" i="23"/>
  <c r="AD245" i="23" s="1"/>
  <c r="AB245" i="23"/>
  <c r="S282" i="23"/>
  <c r="T282" i="23" s="1"/>
  <c r="R282" i="23"/>
  <c r="AA285" i="23"/>
  <c r="S285" i="23"/>
  <c r="T285" i="23" s="1"/>
  <c r="R285" i="23"/>
  <c r="X212" i="23"/>
  <c r="Y212" i="23" s="1"/>
  <c r="W212" i="23"/>
  <c r="V213" i="23"/>
  <c r="S258" i="23"/>
  <c r="T258" i="23" s="1"/>
  <c r="R258" i="23"/>
  <c r="R152" i="23"/>
  <c r="R168" i="23" s="1"/>
  <c r="S152" i="23"/>
  <c r="T152" i="23" s="1"/>
  <c r="AA212" i="23"/>
  <c r="S187" i="23"/>
  <c r="T187" i="23" s="1"/>
  <c r="R187" i="23"/>
  <c r="S123" i="23"/>
  <c r="T123" i="23" s="1"/>
  <c r="R123" i="23"/>
  <c r="S111" i="23"/>
  <c r="T111" i="23" s="1"/>
  <c r="AA111" i="23"/>
  <c r="R111" i="23"/>
  <c r="S300" i="23"/>
  <c r="T300" i="23" s="1"/>
  <c r="R300" i="23"/>
  <c r="AA300" i="23"/>
  <c r="S217" i="23"/>
  <c r="T217" i="23" s="1"/>
  <c r="T236" i="23" s="1"/>
  <c r="R217" i="23"/>
  <c r="R236" i="23" s="1"/>
  <c r="AA217" i="23"/>
  <c r="S290" i="23"/>
  <c r="T290" i="23" s="1"/>
  <c r="R290" i="23"/>
  <c r="R287" i="23"/>
  <c r="S287" i="23"/>
  <c r="T287" i="23" s="1"/>
  <c r="S251" i="23"/>
  <c r="T251" i="23" s="1"/>
  <c r="T270" i="23" s="1"/>
  <c r="R251" i="23"/>
  <c r="R270" i="23" s="1"/>
  <c r="AA251" i="23"/>
  <c r="AB229" i="23"/>
  <c r="AC229" i="23"/>
  <c r="AD229" i="23" s="1"/>
  <c r="AA252" i="23"/>
  <c r="R154" i="23"/>
  <c r="S154" i="23"/>
  <c r="T154" i="23" s="1"/>
  <c r="R184" i="23"/>
  <c r="AA184" i="23"/>
  <c r="S184" i="23"/>
  <c r="T184" i="23" s="1"/>
  <c r="T202" i="23" s="1"/>
  <c r="S193" i="23"/>
  <c r="T193" i="23" s="1"/>
  <c r="R193" i="23"/>
  <c r="S127" i="23"/>
  <c r="T127" i="23" s="1"/>
  <c r="R127" i="23"/>
  <c r="AA127" i="23"/>
  <c r="S125" i="23"/>
  <c r="T125" i="23" s="1"/>
  <c r="R125" i="23"/>
  <c r="S113" i="23"/>
  <c r="T113" i="23" s="1"/>
  <c r="AA113" i="23"/>
  <c r="R113" i="23"/>
  <c r="S297" i="23"/>
  <c r="T297" i="23" s="1"/>
  <c r="R297" i="23"/>
  <c r="AA297" i="23"/>
  <c r="R164" i="23"/>
  <c r="AA164" i="23"/>
  <c r="S164" i="23"/>
  <c r="T164" i="23" s="1"/>
  <c r="AC246" i="23"/>
  <c r="AD246" i="23" s="1"/>
  <c r="AB246" i="23"/>
  <c r="X280" i="23"/>
  <c r="Y280" i="23" s="1"/>
  <c r="V281" i="23"/>
  <c r="W280" i="23"/>
  <c r="AC277" i="23"/>
  <c r="AD277" i="23" s="1"/>
  <c r="AB277" i="23"/>
  <c r="S230" i="23"/>
  <c r="T230" i="23" s="1"/>
  <c r="AA230" i="23"/>
  <c r="R230" i="23"/>
  <c r="R289" i="23"/>
  <c r="S289" i="23"/>
  <c r="T289" i="23" s="1"/>
  <c r="S254" i="23"/>
  <c r="T254" i="23" s="1"/>
  <c r="R254" i="23"/>
  <c r="S253" i="23"/>
  <c r="T253" i="23" s="1"/>
  <c r="R253" i="23"/>
  <c r="R198" i="23"/>
  <c r="AA198" i="23"/>
  <c r="S198" i="23"/>
  <c r="T198" i="23" s="1"/>
  <c r="R156" i="23"/>
  <c r="S156" i="23"/>
  <c r="T156" i="23" s="1"/>
  <c r="S191" i="23"/>
  <c r="T191" i="23" s="1"/>
  <c r="R191" i="23"/>
  <c r="R202" i="23" s="1"/>
  <c r="V145" i="23"/>
  <c r="X144" i="23"/>
  <c r="Y144" i="23" s="1"/>
  <c r="W144" i="23"/>
  <c r="S126" i="23"/>
  <c r="T126" i="23" s="1"/>
  <c r="R126" i="23"/>
  <c r="AA126" i="23"/>
  <c r="S128" i="23"/>
  <c r="T128" i="23" s="1"/>
  <c r="R128" i="23"/>
  <c r="AA128" i="23"/>
  <c r="AC262" i="23"/>
  <c r="AD262" i="23" s="1"/>
  <c r="AB262" i="23"/>
  <c r="X217" i="23"/>
  <c r="Y217" i="23" s="1"/>
  <c r="W217" i="23"/>
  <c r="V218" i="23"/>
  <c r="X76" i="23"/>
  <c r="Y76" i="23" s="1"/>
  <c r="W76" i="23"/>
  <c r="V77" i="23"/>
  <c r="AA76" i="23"/>
  <c r="W286" i="23"/>
  <c r="X286" i="23"/>
  <c r="Y286" i="23" s="1"/>
  <c r="V287" i="23"/>
  <c r="AA279" i="23"/>
  <c r="R279" i="23"/>
  <c r="R304" i="23" s="1"/>
  <c r="S279" i="23"/>
  <c r="T279" i="23" s="1"/>
  <c r="S222" i="23"/>
  <c r="T222" i="23" s="1"/>
  <c r="R222" i="23"/>
  <c r="X246" i="23"/>
  <c r="Y246" i="23" s="1"/>
  <c r="W246" i="23"/>
  <c r="V247" i="23"/>
  <c r="S288" i="23"/>
  <c r="T288" i="23" s="1"/>
  <c r="R288" i="23"/>
  <c r="R291" i="23"/>
  <c r="S291" i="23"/>
  <c r="T291" i="23" s="1"/>
  <c r="AC250" i="23"/>
  <c r="AD250" i="23" s="1"/>
  <c r="AB250" i="23"/>
  <c r="S255" i="23"/>
  <c r="T255" i="23" s="1"/>
  <c r="R255" i="23"/>
  <c r="S197" i="23"/>
  <c r="T197" i="23" s="1"/>
  <c r="R197" i="23"/>
  <c r="AA197" i="23"/>
  <c r="R158" i="23"/>
  <c r="S158" i="23"/>
  <c r="T158" i="23" s="1"/>
  <c r="X178" i="23"/>
  <c r="Y178" i="23" s="1"/>
  <c r="W178" i="23"/>
  <c r="V179" i="23"/>
  <c r="AA178" i="23"/>
  <c r="AA195" i="23"/>
  <c r="S195" i="23"/>
  <c r="T195" i="23" s="1"/>
  <c r="R195" i="23"/>
  <c r="S190" i="23"/>
  <c r="T190" i="23" s="1"/>
  <c r="R190" i="23"/>
  <c r="S130" i="23"/>
  <c r="T130" i="23" s="1"/>
  <c r="AA130" i="23"/>
  <c r="R130" i="23"/>
  <c r="AB142" i="23"/>
  <c r="AC142" i="23"/>
  <c r="AD142" i="23" s="1"/>
  <c r="AC216" i="23"/>
  <c r="AD216" i="23" s="1"/>
  <c r="AB216" i="23"/>
  <c r="AB148" i="23"/>
  <c r="AC148" i="23"/>
  <c r="AD148" i="23" s="1"/>
  <c r="AC246" i="22"/>
  <c r="AD246" i="22" s="1"/>
  <c r="AB246" i="22"/>
  <c r="S280" i="22"/>
  <c r="T280" i="22" s="1"/>
  <c r="R280" i="22"/>
  <c r="AA280" i="22"/>
  <c r="S184" i="22"/>
  <c r="T184" i="22" s="1"/>
  <c r="R184" i="22"/>
  <c r="AA184" i="22"/>
  <c r="R157" i="22"/>
  <c r="S157" i="22"/>
  <c r="T157" i="22" s="1"/>
  <c r="R110" i="22"/>
  <c r="AA110" i="22"/>
  <c r="S110" i="22"/>
  <c r="T110" i="22" s="1"/>
  <c r="R287" i="22"/>
  <c r="S287" i="22"/>
  <c r="T287" i="22" s="1"/>
  <c r="S255" i="22"/>
  <c r="T255" i="22" s="1"/>
  <c r="R255" i="22"/>
  <c r="S299" i="22"/>
  <c r="T299" i="22" s="1"/>
  <c r="R299" i="22"/>
  <c r="AA299" i="22"/>
  <c r="S282" i="22"/>
  <c r="T282" i="22" s="1"/>
  <c r="R282" i="22"/>
  <c r="S260" i="22"/>
  <c r="T260" i="22" s="1"/>
  <c r="R260" i="22"/>
  <c r="AA183" i="22"/>
  <c r="R183" i="22"/>
  <c r="S183" i="22"/>
  <c r="T183" i="22" s="1"/>
  <c r="AC216" i="22"/>
  <c r="AD216" i="22" s="1"/>
  <c r="AB216" i="22"/>
  <c r="S214" i="22"/>
  <c r="T214" i="22" s="1"/>
  <c r="R214" i="22"/>
  <c r="S186" i="22"/>
  <c r="T186" i="22" s="1"/>
  <c r="R186" i="22"/>
  <c r="R158" i="22"/>
  <c r="S158" i="22"/>
  <c r="T158" i="22" s="1"/>
  <c r="S161" i="22"/>
  <c r="T161" i="22" s="1"/>
  <c r="R161" i="22"/>
  <c r="AA161" i="22"/>
  <c r="S197" i="22"/>
  <c r="T197" i="22" s="1"/>
  <c r="R197" i="22"/>
  <c r="AA197" i="22"/>
  <c r="R108" i="22"/>
  <c r="AA108" i="22"/>
  <c r="S108" i="22"/>
  <c r="T108" i="22" s="1"/>
  <c r="AC164" i="22"/>
  <c r="AD164" i="22" s="1"/>
  <c r="AB164" i="22"/>
  <c r="S258" i="22"/>
  <c r="T258" i="22" s="1"/>
  <c r="R258" i="22"/>
  <c r="R281" i="22"/>
  <c r="S281" i="22"/>
  <c r="T281" i="22" s="1"/>
  <c r="S251" i="22"/>
  <c r="T251" i="22" s="1"/>
  <c r="R251" i="22"/>
  <c r="AA251" i="22"/>
  <c r="S294" i="22"/>
  <c r="T294" i="22" s="1"/>
  <c r="R294" i="22"/>
  <c r="S278" i="22"/>
  <c r="T278" i="22" s="1"/>
  <c r="R278" i="22"/>
  <c r="AA278" i="22"/>
  <c r="S256" i="22"/>
  <c r="T256" i="22" s="1"/>
  <c r="R256" i="22"/>
  <c r="R225" i="22"/>
  <c r="S225" i="22"/>
  <c r="T225" i="22" s="1"/>
  <c r="S210" i="22"/>
  <c r="T210" i="22" s="1"/>
  <c r="T236" i="22" s="1"/>
  <c r="R210" i="22"/>
  <c r="AA210" i="22"/>
  <c r="AC182" i="22"/>
  <c r="AD182" i="22" s="1"/>
  <c r="AB182" i="22"/>
  <c r="R126" i="22"/>
  <c r="AA126" i="22"/>
  <c r="S126" i="22"/>
  <c r="T126" i="22" s="1"/>
  <c r="S154" i="22"/>
  <c r="T154" i="22" s="1"/>
  <c r="R154" i="22"/>
  <c r="S160" i="22"/>
  <c r="T160" i="22" s="1"/>
  <c r="R160" i="22"/>
  <c r="AA160" i="22"/>
  <c r="AC175" i="22"/>
  <c r="AD175" i="22" s="1"/>
  <c r="AB175" i="22"/>
  <c r="AC144" i="22"/>
  <c r="AD144" i="22" s="1"/>
  <c r="AB144" i="22"/>
  <c r="S130" i="22"/>
  <c r="T130" i="22" s="1"/>
  <c r="R130" i="22"/>
  <c r="AA130" i="22"/>
  <c r="R112" i="22"/>
  <c r="S112" i="22"/>
  <c r="T112" i="22" s="1"/>
  <c r="AC264" i="22"/>
  <c r="AD264" i="22" s="1"/>
  <c r="AB264" i="22"/>
  <c r="R279" i="22"/>
  <c r="AA279" i="22"/>
  <c r="S279" i="22"/>
  <c r="T279" i="22" s="1"/>
  <c r="S297" i="22"/>
  <c r="T297" i="22" s="1"/>
  <c r="R297" i="22"/>
  <c r="AA297" i="22"/>
  <c r="S249" i="22"/>
  <c r="T249" i="22" s="1"/>
  <c r="R249" i="22"/>
  <c r="S292" i="22"/>
  <c r="T292" i="22" s="1"/>
  <c r="R292" i="22"/>
  <c r="S254" i="22"/>
  <c r="T254" i="22" s="1"/>
  <c r="R254" i="22"/>
  <c r="R227" i="22"/>
  <c r="S227" i="22"/>
  <c r="T227" i="22" s="1"/>
  <c r="S195" i="22"/>
  <c r="T195" i="22" s="1"/>
  <c r="R195" i="22"/>
  <c r="AA195" i="22"/>
  <c r="AC229" i="22"/>
  <c r="AD229" i="22" s="1"/>
  <c r="AB229" i="22"/>
  <c r="R124" i="22"/>
  <c r="S124" i="22"/>
  <c r="T124" i="22" s="1"/>
  <c r="S151" i="22"/>
  <c r="T151" i="22" s="1"/>
  <c r="R151" i="22"/>
  <c r="AA151" i="22"/>
  <c r="AA177" i="22"/>
  <c r="S177" i="22"/>
  <c r="T177" i="22" s="1"/>
  <c r="R177" i="22"/>
  <c r="S125" i="22"/>
  <c r="T125" i="22" s="1"/>
  <c r="R125" i="22"/>
  <c r="R155" i="22"/>
  <c r="S155" i="22"/>
  <c r="T155" i="22" s="1"/>
  <c r="AC142" i="22"/>
  <c r="AD142" i="22" s="1"/>
  <c r="AB142" i="22"/>
  <c r="AC107" i="22"/>
  <c r="AD107" i="22" s="1"/>
  <c r="AB107" i="22"/>
  <c r="R129" i="22"/>
  <c r="AA129" i="22"/>
  <c r="S129" i="22"/>
  <c r="T129" i="22" s="1"/>
  <c r="AC94" i="22"/>
  <c r="AD94" i="22" s="1"/>
  <c r="AB94" i="22"/>
  <c r="R295" i="22"/>
  <c r="S295" i="22"/>
  <c r="T295" i="22" s="1"/>
  <c r="AB277" i="22"/>
  <c r="AC277" i="22"/>
  <c r="AD277" i="22" s="1"/>
  <c r="S247" i="22"/>
  <c r="T247" i="22" s="1"/>
  <c r="R247" i="22"/>
  <c r="S290" i="22"/>
  <c r="T290" i="22" s="1"/>
  <c r="R290" i="22"/>
  <c r="S263" i="22"/>
  <c r="T263" i="22" s="1"/>
  <c r="R263" i="22"/>
  <c r="AA263" i="22"/>
  <c r="S252" i="22"/>
  <c r="T252" i="22" s="1"/>
  <c r="AA252" i="22"/>
  <c r="R252" i="22"/>
  <c r="R191" i="22"/>
  <c r="S191" i="22"/>
  <c r="T191" i="22" s="1"/>
  <c r="W280" i="22"/>
  <c r="V281" i="22"/>
  <c r="X280" i="22"/>
  <c r="Y280" i="22" s="1"/>
  <c r="S230" i="22"/>
  <c r="T230" i="22" s="1"/>
  <c r="R230" i="22"/>
  <c r="AA230" i="22"/>
  <c r="S194" i="22"/>
  <c r="T194" i="22" s="1"/>
  <c r="R194" i="22"/>
  <c r="AA194" i="22"/>
  <c r="AB298" i="22"/>
  <c r="AC298" i="22"/>
  <c r="AD298" i="22" s="1"/>
  <c r="AA196" i="22"/>
  <c r="S196" i="22"/>
  <c r="T196" i="22" s="1"/>
  <c r="R196" i="22"/>
  <c r="R122" i="22"/>
  <c r="S122" i="22"/>
  <c r="T122" i="22" s="1"/>
  <c r="S149" i="22"/>
  <c r="T149" i="22" s="1"/>
  <c r="R149" i="22"/>
  <c r="AA149" i="22"/>
  <c r="AA179" i="22"/>
  <c r="S179" i="22"/>
  <c r="T179" i="22" s="1"/>
  <c r="R179" i="22"/>
  <c r="V186" i="22"/>
  <c r="AA186" i="22" s="1"/>
  <c r="X185" i="22"/>
  <c r="Y185" i="22" s="1"/>
  <c r="W185" i="22"/>
  <c r="S123" i="22"/>
  <c r="T123" i="22" s="1"/>
  <c r="R123" i="22"/>
  <c r="S152" i="22"/>
  <c r="T152" i="22" s="1"/>
  <c r="R152" i="22"/>
  <c r="S109" i="22"/>
  <c r="T109" i="22" s="1"/>
  <c r="AA109" i="22"/>
  <c r="R109" i="22"/>
  <c r="R134" i="22" s="1"/>
  <c r="V80" i="22"/>
  <c r="S296" i="22"/>
  <c r="T296" i="22" s="1"/>
  <c r="R296" i="22"/>
  <c r="AA296" i="22"/>
  <c r="X246" i="22"/>
  <c r="Y246" i="22" s="1"/>
  <c r="W246" i="22"/>
  <c r="V247" i="22"/>
  <c r="R293" i="22"/>
  <c r="S293" i="22"/>
  <c r="T293" i="22" s="1"/>
  <c r="S300" i="22"/>
  <c r="T300" i="22" s="1"/>
  <c r="R300" i="22"/>
  <c r="AA300" i="22"/>
  <c r="S261" i="22"/>
  <c r="T261" i="22" s="1"/>
  <c r="R261" i="22"/>
  <c r="AC245" i="22"/>
  <c r="AD245" i="22" s="1"/>
  <c r="AB245" i="22"/>
  <c r="S288" i="22"/>
  <c r="T288" i="22" s="1"/>
  <c r="R288" i="22"/>
  <c r="AC250" i="22"/>
  <c r="AD250" i="22" s="1"/>
  <c r="AB250" i="22"/>
  <c r="R189" i="22"/>
  <c r="S189" i="22"/>
  <c r="T189" i="22" s="1"/>
  <c r="R224" i="22"/>
  <c r="S224" i="22"/>
  <c r="T224" i="22" s="1"/>
  <c r="S192" i="22"/>
  <c r="T192" i="22" s="1"/>
  <c r="R192" i="22"/>
  <c r="X217" i="22"/>
  <c r="Y217" i="22" s="1"/>
  <c r="W217" i="22"/>
  <c r="AA217" i="22"/>
  <c r="V218" i="22"/>
  <c r="AA218" i="22" s="1"/>
  <c r="R120" i="22"/>
  <c r="S120" i="22"/>
  <c r="T120" i="22" s="1"/>
  <c r="X211" i="22"/>
  <c r="Y211" i="22" s="1"/>
  <c r="W211" i="22"/>
  <c r="V212" i="22"/>
  <c r="S147" i="22"/>
  <c r="T147" i="22" s="1"/>
  <c r="R147" i="22"/>
  <c r="S181" i="22"/>
  <c r="T181" i="22" s="1"/>
  <c r="R181" i="22"/>
  <c r="R159" i="22"/>
  <c r="S159" i="22"/>
  <c r="T159" i="22" s="1"/>
  <c r="S121" i="22"/>
  <c r="T121" i="22" s="1"/>
  <c r="R121" i="22"/>
  <c r="S150" i="22"/>
  <c r="T150" i="22" s="1"/>
  <c r="AA150" i="22"/>
  <c r="R150" i="22"/>
  <c r="S111" i="22"/>
  <c r="T111" i="22" s="1"/>
  <c r="T134" i="22" s="1"/>
  <c r="R111" i="22"/>
  <c r="AC95" i="22"/>
  <c r="AD95" i="22" s="1"/>
  <c r="AB95" i="22"/>
  <c r="AC73" i="22"/>
  <c r="AD73" i="22" s="1"/>
  <c r="AB73" i="22"/>
  <c r="S253" i="22"/>
  <c r="T253" i="22" s="1"/>
  <c r="R253" i="22"/>
  <c r="S212" i="22"/>
  <c r="T212" i="22" s="1"/>
  <c r="R212" i="22"/>
  <c r="R236" i="22" s="1"/>
  <c r="R168" i="22"/>
  <c r="R198" i="22"/>
  <c r="AA198" i="22"/>
  <c r="S198" i="22"/>
  <c r="T198" i="22" s="1"/>
  <c r="R291" i="22"/>
  <c r="S291" i="22"/>
  <c r="T291" i="22" s="1"/>
  <c r="S259" i="22"/>
  <c r="T259" i="22" s="1"/>
  <c r="R259" i="22"/>
  <c r="S286" i="22"/>
  <c r="T286" i="22" s="1"/>
  <c r="R286" i="22"/>
  <c r="AA286" i="22"/>
  <c r="R187" i="22"/>
  <c r="S187" i="22"/>
  <c r="T187" i="22" s="1"/>
  <c r="S220" i="22"/>
  <c r="T220" i="22" s="1"/>
  <c r="R220" i="22"/>
  <c r="R226" i="22"/>
  <c r="S226" i="22"/>
  <c r="T226" i="22" s="1"/>
  <c r="S190" i="22"/>
  <c r="T190" i="22" s="1"/>
  <c r="R190" i="22"/>
  <c r="AC211" i="22"/>
  <c r="AD211" i="22" s="1"/>
  <c r="AB211" i="22"/>
  <c r="R118" i="22"/>
  <c r="S118" i="22"/>
  <c r="T118" i="22" s="1"/>
  <c r="AC145" i="22"/>
  <c r="AD145" i="22" s="1"/>
  <c r="AB145" i="22"/>
  <c r="S178" i="22"/>
  <c r="T178" i="22" s="1"/>
  <c r="R178" i="22"/>
  <c r="AA178" i="22"/>
  <c r="R153" i="22"/>
  <c r="S153" i="22"/>
  <c r="T153" i="22" s="1"/>
  <c r="S156" i="22"/>
  <c r="T156" i="22" s="1"/>
  <c r="R156" i="22"/>
  <c r="S119" i="22"/>
  <c r="T119" i="22" s="1"/>
  <c r="R119" i="22"/>
  <c r="AC148" i="22"/>
  <c r="AD148" i="22" s="1"/>
  <c r="AB148" i="22"/>
  <c r="V111" i="22"/>
  <c r="X110" i="22"/>
  <c r="Y110" i="22" s="1"/>
  <c r="W110" i="22"/>
  <c r="S113" i="22"/>
  <c r="T113" i="22" s="1"/>
  <c r="R113" i="22"/>
  <c r="V152" i="22"/>
  <c r="AA152" i="22" s="1"/>
  <c r="X151" i="22"/>
  <c r="Y151" i="22" s="1"/>
  <c r="W151" i="22"/>
  <c r="AC75" i="22"/>
  <c r="AD75" i="22" s="1"/>
  <c r="AB75" i="22"/>
  <c r="V76" i="22"/>
  <c r="X75" i="22"/>
  <c r="Y75" i="22" s="1"/>
  <c r="W75" i="22"/>
  <c r="R285" i="22"/>
  <c r="AA285" i="22"/>
  <c r="S285" i="22"/>
  <c r="T285" i="22" s="1"/>
  <c r="R223" i="22"/>
  <c r="S223" i="22"/>
  <c r="T223" i="22" s="1"/>
  <c r="T168" i="22"/>
  <c r="S163" i="22"/>
  <c r="T163" i="22" s="1"/>
  <c r="R163" i="22"/>
  <c r="AA163" i="22"/>
  <c r="R289" i="22"/>
  <c r="S289" i="22"/>
  <c r="T289" i="22" s="1"/>
  <c r="S257" i="22"/>
  <c r="T257" i="22" s="1"/>
  <c r="R257" i="22"/>
  <c r="S266" i="22"/>
  <c r="T266" i="22" s="1"/>
  <c r="R266" i="22"/>
  <c r="AA266" i="22"/>
  <c r="AC284" i="22"/>
  <c r="AD284" i="22" s="1"/>
  <c r="AB284" i="22"/>
  <c r="AA262" i="22"/>
  <c r="S262" i="22"/>
  <c r="T262" i="22" s="1"/>
  <c r="R262" i="22"/>
  <c r="AA185" i="22"/>
  <c r="R185" i="22"/>
  <c r="S185" i="22"/>
  <c r="T185" i="22" s="1"/>
  <c r="S232" i="22"/>
  <c r="T232" i="22" s="1"/>
  <c r="R232" i="22"/>
  <c r="AA232" i="22"/>
  <c r="S218" i="22"/>
  <c r="T218" i="22" s="1"/>
  <c r="R218" i="22"/>
  <c r="R228" i="22"/>
  <c r="AA228" i="22"/>
  <c r="S228" i="22"/>
  <c r="T228" i="22" s="1"/>
  <c r="W286" i="22"/>
  <c r="V287" i="22"/>
  <c r="X286" i="22"/>
  <c r="Y286" i="22" s="1"/>
  <c r="S188" i="22"/>
  <c r="T188" i="22" s="1"/>
  <c r="R188" i="22"/>
  <c r="AC231" i="22"/>
  <c r="AD231" i="22" s="1"/>
  <c r="AB231" i="22"/>
  <c r="R116" i="22"/>
  <c r="S116" i="22"/>
  <c r="T116" i="22" s="1"/>
  <c r="V181" i="22"/>
  <c r="AA181" i="22" s="1"/>
  <c r="X180" i="22"/>
  <c r="Y180" i="22" s="1"/>
  <c r="W180" i="22"/>
  <c r="S176" i="22"/>
  <c r="T176" i="22" s="1"/>
  <c r="T202" i="22" s="1"/>
  <c r="R176" i="22"/>
  <c r="R202" i="22" s="1"/>
  <c r="AA176" i="22"/>
  <c r="AC143" i="22"/>
  <c r="AD143" i="22" s="1"/>
  <c r="AB143" i="22"/>
  <c r="S180" i="22"/>
  <c r="T180" i="22" s="1"/>
  <c r="R180" i="22"/>
  <c r="AA180" i="22"/>
  <c r="S128" i="22"/>
  <c r="T128" i="22" s="1"/>
  <c r="R128" i="22"/>
  <c r="AA128" i="22"/>
  <c r="S117" i="22"/>
  <c r="T117" i="22" s="1"/>
  <c r="R117" i="22"/>
  <c r="AC162" i="22"/>
  <c r="AD162" i="22" s="1"/>
  <c r="AB162" i="22"/>
  <c r="V146" i="22"/>
  <c r="X145" i="22"/>
  <c r="Y145" i="22" s="1"/>
  <c r="W145" i="22"/>
  <c r="AB74" i="22"/>
  <c r="AC74" i="22"/>
  <c r="AD74" i="22" s="1"/>
  <c r="S290" i="21"/>
  <c r="T290" i="21" s="1"/>
  <c r="R290" i="21"/>
  <c r="R228" i="21"/>
  <c r="AA228" i="21"/>
  <c r="S228" i="21"/>
  <c r="T228" i="21" s="1"/>
  <c r="AB298" i="21"/>
  <c r="AC298" i="21"/>
  <c r="AD298" i="21" s="1"/>
  <c r="S119" i="21"/>
  <c r="T119" i="21" s="1"/>
  <c r="R119" i="21"/>
  <c r="S156" i="21"/>
  <c r="T156" i="21" s="1"/>
  <c r="R156" i="21"/>
  <c r="R295" i="21"/>
  <c r="S295" i="21"/>
  <c r="T295" i="21" s="1"/>
  <c r="AB277" i="21"/>
  <c r="AC277" i="21"/>
  <c r="AD277" i="21" s="1"/>
  <c r="S251" i="21"/>
  <c r="T251" i="21" s="1"/>
  <c r="R251" i="21"/>
  <c r="AA251" i="21"/>
  <c r="S288" i="21"/>
  <c r="T288" i="21" s="1"/>
  <c r="R288" i="21"/>
  <c r="AA262" i="21"/>
  <c r="S262" i="21"/>
  <c r="T262" i="21" s="1"/>
  <c r="R262" i="21"/>
  <c r="V282" i="21"/>
  <c r="X281" i="21"/>
  <c r="Y281" i="21" s="1"/>
  <c r="W281" i="21"/>
  <c r="S220" i="21"/>
  <c r="T220" i="21" s="1"/>
  <c r="R220" i="21"/>
  <c r="S184" i="21"/>
  <c r="T184" i="21" s="1"/>
  <c r="R184" i="21"/>
  <c r="S212" i="21"/>
  <c r="T212" i="21" s="1"/>
  <c r="R212" i="21"/>
  <c r="S117" i="21"/>
  <c r="T117" i="21" s="1"/>
  <c r="R117" i="21"/>
  <c r="S146" i="21"/>
  <c r="T146" i="21" s="1"/>
  <c r="R146" i="21"/>
  <c r="X112" i="21"/>
  <c r="Y112" i="21" s="1"/>
  <c r="W112" i="21"/>
  <c r="V113" i="21"/>
  <c r="S161" i="21"/>
  <c r="T161" i="21" s="1"/>
  <c r="R161" i="21"/>
  <c r="AA161" i="21"/>
  <c r="S157" i="21"/>
  <c r="T157" i="21" s="1"/>
  <c r="R157" i="21"/>
  <c r="AC127" i="21"/>
  <c r="AD127" i="21" s="1"/>
  <c r="AB127" i="21"/>
  <c r="AB110" i="21"/>
  <c r="AC110" i="21"/>
  <c r="AD110" i="21" s="1"/>
  <c r="R293" i="21"/>
  <c r="S293" i="21"/>
  <c r="T293" i="21" s="1"/>
  <c r="S300" i="21"/>
  <c r="T300" i="21" s="1"/>
  <c r="R300" i="21"/>
  <c r="AA300" i="21"/>
  <c r="S249" i="21"/>
  <c r="T249" i="21" s="1"/>
  <c r="R249" i="21"/>
  <c r="R270" i="21" s="1"/>
  <c r="S286" i="21"/>
  <c r="T286" i="21" s="1"/>
  <c r="R286" i="21"/>
  <c r="AA286" i="21"/>
  <c r="S260" i="21"/>
  <c r="T260" i="21" s="1"/>
  <c r="R260" i="21"/>
  <c r="S218" i="21"/>
  <c r="T218" i="21" s="1"/>
  <c r="R218" i="21"/>
  <c r="AC182" i="21"/>
  <c r="AD182" i="21" s="1"/>
  <c r="AB182" i="21"/>
  <c r="S214" i="21"/>
  <c r="T214" i="21" s="1"/>
  <c r="R214" i="21"/>
  <c r="AC198" i="21"/>
  <c r="AD198" i="21" s="1"/>
  <c r="AB198" i="21"/>
  <c r="S115" i="21"/>
  <c r="T115" i="21" s="1"/>
  <c r="R115" i="21"/>
  <c r="X211" i="21"/>
  <c r="Y211" i="21" s="1"/>
  <c r="W211" i="21"/>
  <c r="V212" i="21"/>
  <c r="AA212" i="21" s="1"/>
  <c r="AA211" i="21"/>
  <c r="AB112" i="21"/>
  <c r="AC112" i="21"/>
  <c r="AD112" i="21" s="1"/>
  <c r="X217" i="21"/>
  <c r="Y217" i="21" s="1"/>
  <c r="V218" i="21"/>
  <c r="AA217" i="21"/>
  <c r="W217" i="21"/>
  <c r="R279" i="21"/>
  <c r="AA279" i="21"/>
  <c r="S279" i="21"/>
  <c r="T279" i="21" s="1"/>
  <c r="AA265" i="21"/>
  <c r="S265" i="21"/>
  <c r="T265" i="21" s="1"/>
  <c r="R265" i="21"/>
  <c r="S186" i="21"/>
  <c r="T186" i="21" s="1"/>
  <c r="R186" i="21"/>
  <c r="AC229" i="21"/>
  <c r="AD229" i="21" s="1"/>
  <c r="AB229" i="21"/>
  <c r="R116" i="21"/>
  <c r="S116" i="21"/>
  <c r="T116" i="21" s="1"/>
  <c r="X183" i="21"/>
  <c r="Y183" i="21" s="1"/>
  <c r="W183" i="21"/>
  <c r="V184" i="21"/>
  <c r="AA183" i="21"/>
  <c r="S142" i="21"/>
  <c r="T142" i="21" s="1"/>
  <c r="T168" i="21" s="1"/>
  <c r="R142" i="21"/>
  <c r="R168" i="21" s="1"/>
  <c r="AA142" i="21"/>
  <c r="R291" i="21"/>
  <c r="S291" i="21"/>
  <c r="T291" i="21" s="1"/>
  <c r="AC247" i="21"/>
  <c r="AD247" i="21" s="1"/>
  <c r="AB247" i="21"/>
  <c r="AC284" i="21"/>
  <c r="AD284" i="21" s="1"/>
  <c r="AB284" i="21"/>
  <c r="S258" i="21"/>
  <c r="T258" i="21" s="1"/>
  <c r="R258" i="21"/>
  <c r="AC216" i="21"/>
  <c r="AD216" i="21" s="1"/>
  <c r="AB216" i="21"/>
  <c r="V288" i="21"/>
  <c r="X287" i="21"/>
  <c r="Y287" i="21" s="1"/>
  <c r="W287" i="21"/>
  <c r="S180" i="21"/>
  <c r="T180" i="21" s="1"/>
  <c r="R180" i="21"/>
  <c r="AC264" i="21"/>
  <c r="AD264" i="21" s="1"/>
  <c r="AB264" i="21"/>
  <c r="S232" i="21"/>
  <c r="T232" i="21" s="1"/>
  <c r="AA232" i="21"/>
  <c r="R232" i="21"/>
  <c r="S111" i="21"/>
  <c r="T111" i="21" s="1"/>
  <c r="R111" i="21"/>
  <c r="AA111" i="21"/>
  <c r="AA126" i="21"/>
  <c r="R126" i="21"/>
  <c r="S126" i="21"/>
  <c r="T126" i="21" s="1"/>
  <c r="AC141" i="21"/>
  <c r="AD141" i="21" s="1"/>
  <c r="AB141" i="21"/>
  <c r="AC75" i="21"/>
  <c r="AD75" i="21" s="1"/>
  <c r="AB75" i="21"/>
  <c r="R289" i="21"/>
  <c r="S289" i="21"/>
  <c r="T289" i="21" s="1"/>
  <c r="S261" i="21"/>
  <c r="T261" i="21" s="1"/>
  <c r="R261" i="21"/>
  <c r="AC245" i="21"/>
  <c r="AD245" i="21" s="1"/>
  <c r="AB245" i="21"/>
  <c r="S266" i="21"/>
  <c r="T266" i="21" s="1"/>
  <c r="R266" i="21"/>
  <c r="AA266" i="21"/>
  <c r="S256" i="21"/>
  <c r="T256" i="21" s="1"/>
  <c r="R256" i="21"/>
  <c r="V254" i="21"/>
  <c r="X253" i="21"/>
  <c r="Y253" i="21" s="1"/>
  <c r="W253" i="21"/>
  <c r="S230" i="21"/>
  <c r="T230" i="21" s="1"/>
  <c r="R230" i="21"/>
  <c r="AA230" i="21"/>
  <c r="S194" i="21"/>
  <c r="T194" i="21" s="1"/>
  <c r="R194" i="21"/>
  <c r="AA194" i="21"/>
  <c r="S178" i="21"/>
  <c r="T178" i="21" s="1"/>
  <c r="R178" i="21"/>
  <c r="R202" i="21" s="1"/>
  <c r="AA178" i="21"/>
  <c r="R231" i="21"/>
  <c r="AA231" i="21"/>
  <c r="S231" i="21"/>
  <c r="T231" i="21" s="1"/>
  <c r="AB195" i="21"/>
  <c r="AC195" i="21"/>
  <c r="AD195" i="21" s="1"/>
  <c r="S109" i="21"/>
  <c r="T109" i="21" s="1"/>
  <c r="R109" i="21"/>
  <c r="AA109" i="21"/>
  <c r="R124" i="21"/>
  <c r="S124" i="21"/>
  <c r="T124" i="21" s="1"/>
  <c r="AA143" i="21"/>
  <c r="S143" i="21"/>
  <c r="T143" i="21" s="1"/>
  <c r="R143" i="21"/>
  <c r="X144" i="21"/>
  <c r="Y144" i="21" s="1"/>
  <c r="W144" i="21"/>
  <c r="V145" i="21"/>
  <c r="S158" i="21"/>
  <c r="T158" i="21" s="1"/>
  <c r="R158" i="21"/>
  <c r="R159" i="21"/>
  <c r="S159" i="21"/>
  <c r="T159" i="21" s="1"/>
  <c r="AC73" i="21"/>
  <c r="AD73" i="21" s="1"/>
  <c r="AB73" i="21"/>
  <c r="S253" i="21"/>
  <c r="T253" i="21" s="1"/>
  <c r="R253" i="21"/>
  <c r="AA253" i="21"/>
  <c r="AA210" i="21"/>
  <c r="S210" i="21"/>
  <c r="T210" i="21" s="1"/>
  <c r="R210" i="21"/>
  <c r="R236" i="21" s="1"/>
  <c r="R287" i="21"/>
  <c r="AA287" i="21"/>
  <c r="S287" i="21"/>
  <c r="T287" i="21" s="1"/>
  <c r="S259" i="21"/>
  <c r="T259" i="21" s="1"/>
  <c r="R259" i="21"/>
  <c r="S296" i="21"/>
  <c r="T296" i="21" s="1"/>
  <c r="R296" i="21"/>
  <c r="AA296" i="21"/>
  <c r="AC280" i="21"/>
  <c r="AD280" i="21" s="1"/>
  <c r="AB280" i="21"/>
  <c r="S254" i="21"/>
  <c r="T254" i="21" s="1"/>
  <c r="AA254" i="21"/>
  <c r="R254" i="21"/>
  <c r="R222" i="21"/>
  <c r="S222" i="21"/>
  <c r="T222" i="21" s="1"/>
  <c r="T236" i="21" s="1"/>
  <c r="S192" i="21"/>
  <c r="T192" i="21" s="1"/>
  <c r="R192" i="21"/>
  <c r="AC176" i="21"/>
  <c r="AD176" i="21" s="1"/>
  <c r="AB176" i="21"/>
  <c r="S125" i="21"/>
  <c r="T125" i="21" s="1"/>
  <c r="R125" i="21"/>
  <c r="AC107" i="21"/>
  <c r="AD107" i="21" s="1"/>
  <c r="AB107" i="21"/>
  <c r="R122" i="21"/>
  <c r="S122" i="21"/>
  <c r="T122" i="21" s="1"/>
  <c r="AA145" i="21"/>
  <c r="S145" i="21"/>
  <c r="T145" i="21" s="1"/>
  <c r="R145" i="21"/>
  <c r="X177" i="21"/>
  <c r="Y177" i="21" s="1"/>
  <c r="W177" i="21"/>
  <c r="V178" i="21"/>
  <c r="AA177" i="21"/>
  <c r="AC197" i="21"/>
  <c r="AD197" i="21" s="1"/>
  <c r="AB197" i="21"/>
  <c r="AC128" i="21"/>
  <c r="AD128" i="21" s="1"/>
  <c r="AB128" i="21"/>
  <c r="AA149" i="21"/>
  <c r="S149" i="21"/>
  <c r="T149" i="21" s="1"/>
  <c r="R149" i="21"/>
  <c r="S297" i="21"/>
  <c r="T297" i="21" s="1"/>
  <c r="R297" i="21"/>
  <c r="AA297" i="21"/>
  <c r="R225" i="21"/>
  <c r="S225" i="21"/>
  <c r="T225" i="21" s="1"/>
  <c r="R285" i="21"/>
  <c r="AA285" i="21"/>
  <c r="S285" i="21"/>
  <c r="T285" i="21" s="1"/>
  <c r="S257" i="21"/>
  <c r="T257" i="21" s="1"/>
  <c r="R257" i="21"/>
  <c r="S294" i="21"/>
  <c r="T294" i="21" s="1"/>
  <c r="R294" i="21"/>
  <c r="AC278" i="21"/>
  <c r="AD278" i="21" s="1"/>
  <c r="AB278" i="21"/>
  <c r="S252" i="21"/>
  <c r="T252" i="21" s="1"/>
  <c r="AA252" i="21"/>
  <c r="R252" i="21"/>
  <c r="R224" i="21"/>
  <c r="S224" i="21"/>
  <c r="T224" i="21" s="1"/>
  <c r="S190" i="21"/>
  <c r="T190" i="21" s="1"/>
  <c r="R190" i="21"/>
  <c r="AA196" i="21"/>
  <c r="S196" i="21"/>
  <c r="T196" i="21" s="1"/>
  <c r="R196" i="21"/>
  <c r="S123" i="21"/>
  <c r="T123" i="21" s="1"/>
  <c r="R123" i="21"/>
  <c r="R120" i="21"/>
  <c r="S120" i="21"/>
  <c r="T120" i="21" s="1"/>
  <c r="S147" i="21"/>
  <c r="T147" i="21" s="1"/>
  <c r="R147" i="21"/>
  <c r="S154" i="21"/>
  <c r="T154" i="21" s="1"/>
  <c r="R154" i="21"/>
  <c r="S150" i="21"/>
  <c r="T150" i="21" s="1"/>
  <c r="R150" i="21"/>
  <c r="AA150" i="21"/>
  <c r="AA151" i="21"/>
  <c r="S151" i="21"/>
  <c r="T151" i="21" s="1"/>
  <c r="R151" i="21"/>
  <c r="X150" i="21"/>
  <c r="Y150" i="21" s="1"/>
  <c r="V151" i="21"/>
  <c r="W150" i="21"/>
  <c r="AA144" i="21"/>
  <c r="V77" i="21"/>
  <c r="X76" i="21"/>
  <c r="Y76" i="21" s="1"/>
  <c r="W76" i="21"/>
  <c r="AA162" i="21"/>
  <c r="R162" i="21"/>
  <c r="S162" i="21"/>
  <c r="T162" i="21" s="1"/>
  <c r="S155" i="21"/>
  <c r="T155" i="21" s="1"/>
  <c r="R155" i="21"/>
  <c r="R281" i="21"/>
  <c r="AA281" i="21"/>
  <c r="S281" i="21"/>
  <c r="T281" i="21" s="1"/>
  <c r="S255" i="21"/>
  <c r="T255" i="21" s="1"/>
  <c r="R255" i="21"/>
  <c r="S292" i="21"/>
  <c r="T292" i="21" s="1"/>
  <c r="R292" i="21"/>
  <c r="S263" i="21"/>
  <c r="T263" i="21" s="1"/>
  <c r="R263" i="21"/>
  <c r="AA263" i="21"/>
  <c r="AC250" i="21"/>
  <c r="AD250" i="21" s="1"/>
  <c r="AB250" i="21"/>
  <c r="R226" i="21"/>
  <c r="S226" i="21"/>
  <c r="T226" i="21" s="1"/>
  <c r="S188" i="21"/>
  <c r="T188" i="21" s="1"/>
  <c r="R188" i="21"/>
  <c r="V248" i="21"/>
  <c r="X247" i="21"/>
  <c r="Y247" i="21" s="1"/>
  <c r="W247" i="21"/>
  <c r="S121" i="21"/>
  <c r="T121" i="21" s="1"/>
  <c r="R121" i="21"/>
  <c r="R118" i="21"/>
  <c r="S118" i="21"/>
  <c r="T118" i="21" s="1"/>
  <c r="R164" i="21"/>
  <c r="AA164" i="21"/>
  <c r="S164" i="21"/>
  <c r="T164" i="21" s="1"/>
  <c r="AC148" i="21"/>
  <c r="AD148" i="21" s="1"/>
  <c r="AB148" i="21"/>
  <c r="S163" i="21"/>
  <c r="T163" i="21" s="1"/>
  <c r="R163" i="21"/>
  <c r="AA163" i="21"/>
  <c r="AA160" i="21"/>
  <c r="R160" i="21"/>
  <c r="S160" i="21"/>
  <c r="T160" i="21" s="1"/>
  <c r="S153" i="21"/>
  <c r="T153" i="21" s="1"/>
  <c r="R153" i="21"/>
  <c r="AA76" i="21"/>
  <c r="T304" i="20"/>
  <c r="S266" i="20"/>
  <c r="T266" i="20" s="1"/>
  <c r="R266" i="20"/>
  <c r="AA266" i="20"/>
  <c r="S223" i="20"/>
  <c r="T223" i="20" s="1"/>
  <c r="R223" i="20"/>
  <c r="R293" i="20"/>
  <c r="S293" i="20"/>
  <c r="T293" i="20" s="1"/>
  <c r="V248" i="20"/>
  <c r="X247" i="20"/>
  <c r="Y247" i="20" s="1"/>
  <c r="W247" i="20"/>
  <c r="S259" i="20"/>
  <c r="T259" i="20" s="1"/>
  <c r="R259" i="20"/>
  <c r="X217" i="20"/>
  <c r="Y217" i="20" s="1"/>
  <c r="W217" i="20"/>
  <c r="AA217" i="20"/>
  <c r="V218" i="20"/>
  <c r="AA218" i="20" s="1"/>
  <c r="S214" i="20"/>
  <c r="T214" i="20" s="1"/>
  <c r="R214" i="20"/>
  <c r="R193" i="20"/>
  <c r="S193" i="20"/>
  <c r="T193" i="20" s="1"/>
  <c r="AA143" i="20"/>
  <c r="R143" i="20"/>
  <c r="R168" i="20" s="1"/>
  <c r="S143" i="20"/>
  <c r="T143" i="20" s="1"/>
  <c r="AB175" i="20"/>
  <c r="AC175" i="20"/>
  <c r="AD175" i="20" s="1"/>
  <c r="AC243" i="20"/>
  <c r="AD243" i="20" s="1"/>
  <c r="AB243" i="20"/>
  <c r="R291" i="20"/>
  <c r="S291" i="20"/>
  <c r="T291" i="20" s="1"/>
  <c r="AA252" i="20"/>
  <c r="S252" i="20"/>
  <c r="T252" i="20" s="1"/>
  <c r="R252" i="20"/>
  <c r="S257" i="20"/>
  <c r="T257" i="20" s="1"/>
  <c r="R257" i="20"/>
  <c r="S212" i="20"/>
  <c r="T212" i="20" s="1"/>
  <c r="R212" i="20"/>
  <c r="S194" i="20"/>
  <c r="T194" i="20" s="1"/>
  <c r="R194" i="20"/>
  <c r="AA194" i="20"/>
  <c r="S191" i="20"/>
  <c r="T191" i="20" s="1"/>
  <c r="R191" i="20"/>
  <c r="R124" i="20"/>
  <c r="S124" i="20"/>
  <c r="T124" i="20" s="1"/>
  <c r="S121" i="20"/>
  <c r="T121" i="20" s="1"/>
  <c r="R121" i="20"/>
  <c r="AC141" i="20"/>
  <c r="AD141" i="20" s="1"/>
  <c r="AB141" i="20"/>
  <c r="S119" i="20"/>
  <c r="T119" i="20" s="1"/>
  <c r="R119" i="20"/>
  <c r="AC95" i="20"/>
  <c r="AD95" i="20" s="1"/>
  <c r="AB95" i="20"/>
  <c r="V151" i="20"/>
  <c r="X150" i="20"/>
  <c r="Y150" i="20" s="1"/>
  <c r="W150" i="20"/>
  <c r="R198" i="20"/>
  <c r="AA198" i="20"/>
  <c r="S198" i="20"/>
  <c r="T198" i="20" s="1"/>
  <c r="AC163" i="20"/>
  <c r="AD163" i="20" s="1"/>
  <c r="AB163" i="20"/>
  <c r="AB144" i="20"/>
  <c r="AC144" i="20"/>
  <c r="AD144" i="20" s="1"/>
  <c r="AC278" i="20"/>
  <c r="AD278" i="20" s="1"/>
  <c r="AB278" i="20"/>
  <c r="S220" i="20"/>
  <c r="T220" i="20" s="1"/>
  <c r="R220" i="20"/>
  <c r="R295" i="20"/>
  <c r="S295" i="20"/>
  <c r="T295" i="20" s="1"/>
  <c r="S261" i="20"/>
  <c r="T261" i="20" s="1"/>
  <c r="R261" i="20"/>
  <c r="R231" i="20"/>
  <c r="AA231" i="20"/>
  <c r="S231" i="20"/>
  <c r="T231" i="20" s="1"/>
  <c r="S116" i="20"/>
  <c r="T116" i="20" s="1"/>
  <c r="R116" i="20"/>
  <c r="AA149" i="20"/>
  <c r="S149" i="20"/>
  <c r="T149" i="20" s="1"/>
  <c r="R149" i="20"/>
  <c r="R145" i="20"/>
  <c r="S145" i="20"/>
  <c r="T145" i="20" s="1"/>
  <c r="S178" i="20"/>
  <c r="T178" i="20" s="1"/>
  <c r="T202" i="20" s="1"/>
  <c r="R178" i="20"/>
  <c r="AA178" i="20"/>
  <c r="AA177" i="20"/>
  <c r="S177" i="20"/>
  <c r="T177" i="20" s="1"/>
  <c r="R177" i="20"/>
  <c r="AC127" i="20"/>
  <c r="AD127" i="20" s="1"/>
  <c r="AB127" i="20"/>
  <c r="AC94" i="20"/>
  <c r="AD94" i="20" s="1"/>
  <c r="AB94" i="20"/>
  <c r="AC280" i="20"/>
  <c r="AD280" i="20" s="1"/>
  <c r="AB280" i="20"/>
  <c r="S286" i="20"/>
  <c r="T286" i="20" s="1"/>
  <c r="R286" i="20"/>
  <c r="AA286" i="20"/>
  <c r="W280" i="20"/>
  <c r="X280" i="20"/>
  <c r="Y280" i="20" s="1"/>
  <c r="V281" i="20"/>
  <c r="S123" i="20"/>
  <c r="T123" i="20" s="1"/>
  <c r="R123" i="20"/>
  <c r="R258" i="20"/>
  <c r="S258" i="20"/>
  <c r="T258" i="20" s="1"/>
  <c r="S218" i="20"/>
  <c r="T218" i="20" s="1"/>
  <c r="R218" i="20"/>
  <c r="AA298" i="20"/>
  <c r="R298" i="20"/>
  <c r="S298" i="20"/>
  <c r="T298" i="20" s="1"/>
  <c r="S263" i="20"/>
  <c r="T263" i="20" s="1"/>
  <c r="R263" i="20"/>
  <c r="AA263" i="20"/>
  <c r="S264" i="20"/>
  <c r="T264" i="20" s="1"/>
  <c r="R264" i="20"/>
  <c r="AA264" i="20"/>
  <c r="S211" i="20"/>
  <c r="T211" i="20" s="1"/>
  <c r="R211" i="20"/>
  <c r="AA211" i="20"/>
  <c r="S195" i="20"/>
  <c r="T195" i="20" s="1"/>
  <c r="R195" i="20"/>
  <c r="AA195" i="20"/>
  <c r="S115" i="20"/>
  <c r="T115" i="20" s="1"/>
  <c r="T134" i="20" s="1"/>
  <c r="R115" i="20"/>
  <c r="R134" i="20" s="1"/>
  <c r="S156" i="20"/>
  <c r="T156" i="20" s="1"/>
  <c r="R156" i="20"/>
  <c r="AA151" i="20"/>
  <c r="R151" i="20"/>
  <c r="S151" i="20"/>
  <c r="T151" i="20" s="1"/>
  <c r="S147" i="20"/>
  <c r="T147" i="20" s="1"/>
  <c r="R147" i="20"/>
  <c r="S179" i="20"/>
  <c r="T179" i="20" s="1"/>
  <c r="R179" i="20"/>
  <c r="V145" i="20"/>
  <c r="AA145" i="20" s="1"/>
  <c r="X144" i="20"/>
  <c r="Y144" i="20" s="1"/>
  <c r="W144" i="20"/>
  <c r="R100" i="20"/>
  <c r="AB262" i="20"/>
  <c r="AC262" i="20"/>
  <c r="AD262" i="20" s="1"/>
  <c r="AB279" i="20"/>
  <c r="AC279" i="20"/>
  <c r="AD279" i="20" s="1"/>
  <c r="R256" i="20"/>
  <c r="S256" i="20"/>
  <c r="T256" i="20" s="1"/>
  <c r="AC216" i="20"/>
  <c r="AD216" i="20" s="1"/>
  <c r="AB216" i="20"/>
  <c r="S297" i="20"/>
  <c r="T297" i="20" s="1"/>
  <c r="R297" i="20"/>
  <c r="AA297" i="20"/>
  <c r="S225" i="20"/>
  <c r="T225" i="20" s="1"/>
  <c r="R225" i="20"/>
  <c r="S260" i="20"/>
  <c r="T260" i="20" s="1"/>
  <c r="R260" i="20"/>
  <c r="V179" i="20"/>
  <c r="AA179" i="20" s="1"/>
  <c r="X178" i="20"/>
  <c r="Y178" i="20" s="1"/>
  <c r="W178" i="20"/>
  <c r="S232" i="20"/>
  <c r="T232" i="20" s="1"/>
  <c r="AA232" i="20"/>
  <c r="R232" i="20"/>
  <c r="AA184" i="20"/>
  <c r="X184" i="20"/>
  <c r="Y184" i="20" s="1"/>
  <c r="V185" i="20"/>
  <c r="AA185" i="20" s="1"/>
  <c r="W184" i="20"/>
  <c r="AA183" i="20"/>
  <c r="S183" i="20"/>
  <c r="T183" i="20" s="1"/>
  <c r="R183" i="20"/>
  <c r="S153" i="20"/>
  <c r="T153" i="20" s="1"/>
  <c r="R153" i="20"/>
  <c r="S164" i="20"/>
  <c r="T164" i="20" s="1"/>
  <c r="R164" i="20"/>
  <c r="AA164" i="20"/>
  <c r="V110" i="20"/>
  <c r="X109" i="20"/>
  <c r="Y109" i="20" s="1"/>
  <c r="W109" i="20"/>
  <c r="AB162" i="20"/>
  <c r="AC162" i="20"/>
  <c r="AD162" i="20" s="1"/>
  <c r="S176" i="20"/>
  <c r="T176" i="20" s="1"/>
  <c r="R176" i="20"/>
  <c r="R202" i="20" s="1"/>
  <c r="AA176" i="20"/>
  <c r="R181" i="20"/>
  <c r="S181" i="20"/>
  <c r="T181" i="20" s="1"/>
  <c r="T100" i="20"/>
  <c r="AC92" i="20"/>
  <c r="AD92" i="20" s="1"/>
  <c r="AB92" i="20"/>
  <c r="S249" i="20"/>
  <c r="T249" i="20" s="1"/>
  <c r="R249" i="20"/>
  <c r="AB250" i="20"/>
  <c r="AC250" i="20"/>
  <c r="AD250" i="20" s="1"/>
  <c r="R285" i="20"/>
  <c r="R304" i="20" s="1"/>
  <c r="AA285" i="20"/>
  <c r="S285" i="20"/>
  <c r="T285" i="20" s="1"/>
  <c r="R224" i="20"/>
  <c r="S224" i="20"/>
  <c r="T224" i="20" s="1"/>
  <c r="AB228" i="20"/>
  <c r="AC228" i="20"/>
  <c r="AD228" i="20" s="1"/>
  <c r="S251" i="20"/>
  <c r="T251" i="20" s="1"/>
  <c r="R251" i="20"/>
  <c r="AA251" i="20"/>
  <c r="S185" i="20"/>
  <c r="T185" i="20" s="1"/>
  <c r="R185" i="20"/>
  <c r="S192" i="20"/>
  <c r="T192" i="20" s="1"/>
  <c r="R192" i="20"/>
  <c r="S142" i="20"/>
  <c r="T142" i="20" s="1"/>
  <c r="T168" i="20" s="1"/>
  <c r="R142" i="20"/>
  <c r="AA142" i="20"/>
  <c r="S155" i="20"/>
  <c r="T155" i="20" s="1"/>
  <c r="R155" i="20"/>
  <c r="V76" i="20"/>
  <c r="X75" i="20"/>
  <c r="Y75" i="20" s="1"/>
  <c r="W75" i="20"/>
  <c r="AC300" i="20"/>
  <c r="AD300" i="20" s="1"/>
  <c r="AB300" i="20"/>
  <c r="S247" i="20"/>
  <c r="T247" i="20" s="1"/>
  <c r="R247" i="20"/>
  <c r="R270" i="20" s="1"/>
  <c r="AA247" i="20"/>
  <c r="R287" i="20"/>
  <c r="S287" i="20"/>
  <c r="T287" i="20" s="1"/>
  <c r="S222" i="20"/>
  <c r="T222" i="20" s="1"/>
  <c r="R222" i="20"/>
  <c r="AC296" i="20"/>
  <c r="AD296" i="20" s="1"/>
  <c r="AB296" i="20"/>
  <c r="W286" i="20"/>
  <c r="X286" i="20"/>
  <c r="Y286" i="20" s="1"/>
  <c r="V287" i="20"/>
  <c r="S253" i="20"/>
  <c r="T253" i="20" s="1"/>
  <c r="R253" i="20"/>
  <c r="AB265" i="20"/>
  <c r="AC265" i="20"/>
  <c r="AD265" i="20" s="1"/>
  <c r="X211" i="20"/>
  <c r="Y211" i="20" s="1"/>
  <c r="W211" i="20"/>
  <c r="V212" i="20"/>
  <c r="S187" i="20"/>
  <c r="T187" i="20" s="1"/>
  <c r="R187" i="20"/>
  <c r="AB229" i="20"/>
  <c r="AC229" i="20"/>
  <c r="AD229" i="20" s="1"/>
  <c r="S188" i="20"/>
  <c r="T188" i="20" s="1"/>
  <c r="R188" i="20"/>
  <c r="R158" i="20"/>
  <c r="S158" i="20"/>
  <c r="T158" i="20" s="1"/>
  <c r="S157" i="20"/>
  <c r="T157" i="20" s="1"/>
  <c r="R157" i="20"/>
  <c r="AC148" i="20"/>
  <c r="AD148" i="20" s="1"/>
  <c r="AB148" i="20"/>
  <c r="AB160" i="20"/>
  <c r="AC160" i="20"/>
  <c r="AD160" i="20" s="1"/>
  <c r="S180" i="20"/>
  <c r="T180" i="20" s="1"/>
  <c r="R180" i="20"/>
  <c r="AC109" i="20"/>
  <c r="AD109" i="20" s="1"/>
  <c r="AB109" i="20"/>
  <c r="S245" i="20"/>
  <c r="T245" i="20" s="1"/>
  <c r="R245" i="20"/>
  <c r="AA245" i="20"/>
  <c r="S292" i="20"/>
  <c r="T292" i="20" s="1"/>
  <c r="R292" i="20"/>
  <c r="S254" i="20"/>
  <c r="T254" i="20" s="1"/>
  <c r="R254" i="20"/>
  <c r="S294" i="20"/>
  <c r="T294" i="20" s="1"/>
  <c r="R294" i="20"/>
  <c r="R289" i="20"/>
  <c r="S289" i="20"/>
  <c r="T289" i="20" s="1"/>
  <c r="S255" i="20"/>
  <c r="T255" i="20" s="1"/>
  <c r="R255" i="20"/>
  <c r="X252" i="20"/>
  <c r="Y252" i="20" s="1"/>
  <c r="W252" i="20"/>
  <c r="V253" i="20"/>
  <c r="S210" i="20"/>
  <c r="T210" i="20" s="1"/>
  <c r="T236" i="20" s="1"/>
  <c r="R210" i="20"/>
  <c r="R236" i="20" s="1"/>
  <c r="AA210" i="20"/>
  <c r="S190" i="20"/>
  <c r="T190" i="20" s="1"/>
  <c r="R190" i="20"/>
  <c r="S189" i="20"/>
  <c r="T189" i="20" s="1"/>
  <c r="R189" i="20"/>
  <c r="AA150" i="20"/>
  <c r="R150" i="20"/>
  <c r="S150" i="20"/>
  <c r="T150" i="20" s="1"/>
  <c r="AC196" i="20"/>
  <c r="AD196" i="20" s="1"/>
  <c r="AB196" i="20"/>
  <c r="S122" i="20"/>
  <c r="T122" i="20" s="1"/>
  <c r="R122" i="20"/>
  <c r="R159" i="20"/>
  <c r="S159" i="20"/>
  <c r="T159" i="20" s="1"/>
  <c r="S120" i="20"/>
  <c r="T120" i="20" s="1"/>
  <c r="R120" i="20"/>
  <c r="AC96" i="20"/>
  <c r="AD96" i="20" s="1"/>
  <c r="AB96" i="20"/>
  <c r="AB126" i="20"/>
  <c r="AC126" i="20"/>
  <c r="AD126" i="20" s="1"/>
  <c r="AC161" i="20"/>
  <c r="AD161" i="20" s="1"/>
  <c r="AB161" i="20"/>
  <c r="S197" i="20"/>
  <c r="T197" i="20" s="1"/>
  <c r="R197" i="20"/>
  <c r="AA197" i="20"/>
  <c r="AA75" i="20"/>
  <c r="S300" i="19"/>
  <c r="T300" i="19" s="1"/>
  <c r="R300" i="19"/>
  <c r="AA300" i="19"/>
  <c r="X246" i="19"/>
  <c r="Y246" i="19" s="1"/>
  <c r="W246" i="19"/>
  <c r="V247" i="19"/>
  <c r="AA246" i="19"/>
  <c r="S153" i="19"/>
  <c r="T153" i="19" s="1"/>
  <c r="R153" i="19"/>
  <c r="S260" i="19"/>
  <c r="T260" i="19" s="1"/>
  <c r="R260" i="19"/>
  <c r="S257" i="19"/>
  <c r="T257" i="19" s="1"/>
  <c r="R257" i="19"/>
  <c r="AA160" i="19"/>
  <c r="R160" i="19"/>
  <c r="S160" i="19"/>
  <c r="T160" i="19" s="1"/>
  <c r="R146" i="19"/>
  <c r="S146" i="19"/>
  <c r="T146" i="19" s="1"/>
  <c r="AC161" i="19"/>
  <c r="AD161" i="19" s="1"/>
  <c r="AB161" i="19"/>
  <c r="W109" i="19"/>
  <c r="AA109" i="19"/>
  <c r="X109" i="19"/>
  <c r="Y109" i="19" s="1"/>
  <c r="V110" i="19"/>
  <c r="R293" i="19"/>
  <c r="S293" i="19"/>
  <c r="T293" i="19" s="1"/>
  <c r="AC245" i="19"/>
  <c r="AD245" i="19" s="1"/>
  <c r="AB245" i="19"/>
  <c r="V286" i="19"/>
  <c r="AA286" i="19" s="1"/>
  <c r="X285" i="19"/>
  <c r="Y285" i="19" s="1"/>
  <c r="W285" i="19"/>
  <c r="AC265" i="19"/>
  <c r="AD265" i="19" s="1"/>
  <c r="AB265" i="19"/>
  <c r="AC266" i="19"/>
  <c r="AD266" i="19" s="1"/>
  <c r="AB266" i="19"/>
  <c r="AA229" i="19"/>
  <c r="S229" i="19"/>
  <c r="T229" i="19" s="1"/>
  <c r="R229" i="19"/>
  <c r="S192" i="19"/>
  <c r="T192" i="19" s="1"/>
  <c r="R192" i="19"/>
  <c r="AA110" i="19"/>
  <c r="S110" i="19"/>
  <c r="T110" i="19" s="1"/>
  <c r="R110" i="19"/>
  <c r="S151" i="19"/>
  <c r="T151" i="19" s="1"/>
  <c r="R151" i="19"/>
  <c r="AB230" i="19"/>
  <c r="AC230" i="19"/>
  <c r="AD230" i="19" s="1"/>
  <c r="R183" i="19"/>
  <c r="R202" i="19" s="1"/>
  <c r="AA183" i="19"/>
  <c r="S183" i="19"/>
  <c r="T183" i="19" s="1"/>
  <c r="T202" i="19" s="1"/>
  <c r="AC250" i="19"/>
  <c r="AD250" i="19" s="1"/>
  <c r="AB250" i="19"/>
  <c r="S259" i="19"/>
  <c r="T259" i="19" s="1"/>
  <c r="R259" i="19"/>
  <c r="R191" i="19"/>
  <c r="S191" i="19"/>
  <c r="T191" i="19" s="1"/>
  <c r="R158" i="19"/>
  <c r="S158" i="19"/>
  <c r="T158" i="19" s="1"/>
  <c r="R144" i="19"/>
  <c r="S144" i="19"/>
  <c r="T144" i="19" s="1"/>
  <c r="AC194" i="19"/>
  <c r="AD194" i="19" s="1"/>
  <c r="AB194" i="19"/>
  <c r="AB94" i="19"/>
  <c r="AC94" i="19"/>
  <c r="AD94" i="19" s="1"/>
  <c r="AC74" i="19"/>
  <c r="AD74" i="19" s="1"/>
  <c r="AB74" i="19"/>
  <c r="AC162" i="19"/>
  <c r="AD162" i="19" s="1"/>
  <c r="AB162" i="19"/>
  <c r="AC163" i="19"/>
  <c r="AD163" i="19" s="1"/>
  <c r="AB163" i="19"/>
  <c r="AC126" i="19"/>
  <c r="AD126" i="19" s="1"/>
  <c r="AB126" i="19"/>
  <c r="R295" i="19"/>
  <c r="S295" i="19"/>
  <c r="T295" i="19" s="1"/>
  <c r="S286" i="19"/>
  <c r="T286" i="19" s="1"/>
  <c r="R286" i="19"/>
  <c r="R228" i="19"/>
  <c r="S228" i="19"/>
  <c r="T228" i="19" s="1"/>
  <c r="AA228" i="19"/>
  <c r="R112" i="19"/>
  <c r="S112" i="19"/>
  <c r="T112" i="19" s="1"/>
  <c r="S195" i="19"/>
  <c r="T195" i="19" s="1"/>
  <c r="R195" i="19"/>
  <c r="AA195" i="19"/>
  <c r="AC76" i="19"/>
  <c r="AD76" i="19" s="1"/>
  <c r="AB76" i="19"/>
  <c r="AB129" i="19"/>
  <c r="AC129" i="19"/>
  <c r="AD129" i="19" s="1"/>
  <c r="R291" i="19"/>
  <c r="S291" i="19"/>
  <c r="T291" i="19" s="1"/>
  <c r="S299" i="19"/>
  <c r="T299" i="19" s="1"/>
  <c r="AA299" i="19"/>
  <c r="R299" i="19"/>
  <c r="AC284" i="19"/>
  <c r="AD284" i="19" s="1"/>
  <c r="AB284" i="19"/>
  <c r="S220" i="19"/>
  <c r="T220" i="19" s="1"/>
  <c r="R220" i="19"/>
  <c r="X217" i="19"/>
  <c r="Y217" i="19" s="1"/>
  <c r="W217" i="19"/>
  <c r="V218" i="19"/>
  <c r="AA218" i="19" s="1"/>
  <c r="AA217" i="19"/>
  <c r="S124" i="19"/>
  <c r="T124" i="19" s="1"/>
  <c r="R124" i="19"/>
  <c r="AA108" i="19"/>
  <c r="S108" i="19"/>
  <c r="T108" i="19" s="1"/>
  <c r="R108" i="19"/>
  <c r="S149" i="19"/>
  <c r="T149" i="19" s="1"/>
  <c r="R149" i="19"/>
  <c r="AA149" i="19"/>
  <c r="S258" i="19"/>
  <c r="T258" i="19" s="1"/>
  <c r="R258" i="19"/>
  <c r="S261" i="19"/>
  <c r="T261" i="19" s="1"/>
  <c r="R261" i="19"/>
  <c r="R193" i="19"/>
  <c r="S193" i="19"/>
  <c r="T193" i="19" s="1"/>
  <c r="R156" i="19"/>
  <c r="S156" i="19"/>
  <c r="T156" i="19" s="1"/>
  <c r="V144" i="19"/>
  <c r="W143" i="19"/>
  <c r="X143" i="19"/>
  <c r="Y143" i="19" s="1"/>
  <c r="AB95" i="19"/>
  <c r="AC95" i="19"/>
  <c r="AD95" i="19" s="1"/>
  <c r="X252" i="19"/>
  <c r="Y252" i="19" s="1"/>
  <c r="W252" i="19"/>
  <c r="V253" i="19"/>
  <c r="AA253" i="19" s="1"/>
  <c r="S210" i="19"/>
  <c r="T210" i="19" s="1"/>
  <c r="R210" i="19"/>
  <c r="AA210" i="19"/>
  <c r="S147" i="19"/>
  <c r="T147" i="19" s="1"/>
  <c r="R147" i="19"/>
  <c r="S188" i="19"/>
  <c r="T188" i="19" s="1"/>
  <c r="R188" i="19"/>
  <c r="S264" i="19"/>
  <c r="T264" i="19" s="1"/>
  <c r="R264" i="19"/>
  <c r="AA264" i="19"/>
  <c r="R142" i="19"/>
  <c r="R168" i="19" s="1"/>
  <c r="AA142" i="19"/>
  <c r="S142" i="19"/>
  <c r="T142" i="19" s="1"/>
  <c r="R287" i="19"/>
  <c r="S287" i="19"/>
  <c r="T287" i="19" s="1"/>
  <c r="S294" i="19"/>
  <c r="T294" i="19" s="1"/>
  <c r="R294" i="19"/>
  <c r="S280" i="19"/>
  <c r="T280" i="19" s="1"/>
  <c r="AA280" i="19"/>
  <c r="R280" i="19"/>
  <c r="AC216" i="19"/>
  <c r="AD216" i="19" s="1"/>
  <c r="AB216" i="19"/>
  <c r="S254" i="19"/>
  <c r="T254" i="19" s="1"/>
  <c r="R254" i="19"/>
  <c r="S212" i="19"/>
  <c r="T212" i="19" s="1"/>
  <c r="R212" i="19"/>
  <c r="AC182" i="19"/>
  <c r="AD182" i="19" s="1"/>
  <c r="AB182" i="19"/>
  <c r="S120" i="19"/>
  <c r="T120" i="19" s="1"/>
  <c r="R120" i="19"/>
  <c r="S145" i="19"/>
  <c r="T145" i="19" s="1"/>
  <c r="R145" i="19"/>
  <c r="R187" i="19"/>
  <c r="S187" i="19"/>
  <c r="T187" i="19" s="1"/>
  <c r="S130" i="19"/>
  <c r="T130" i="19" s="1"/>
  <c r="AA130" i="19"/>
  <c r="R130" i="19"/>
  <c r="S263" i="19"/>
  <c r="T263" i="19" s="1"/>
  <c r="AA263" i="19"/>
  <c r="R263" i="19"/>
  <c r="AC198" i="19"/>
  <c r="AD198" i="19" s="1"/>
  <c r="AB198" i="19"/>
  <c r="R152" i="19"/>
  <c r="S152" i="19"/>
  <c r="T152" i="19" s="1"/>
  <c r="AC75" i="19"/>
  <c r="AD75" i="19" s="1"/>
  <c r="AB75" i="19"/>
  <c r="V77" i="19"/>
  <c r="X76" i="19"/>
  <c r="Y76" i="19" s="1"/>
  <c r="W76" i="19"/>
  <c r="R285" i="19"/>
  <c r="AA285" i="19"/>
  <c r="S285" i="19"/>
  <c r="T285" i="19" s="1"/>
  <c r="S292" i="19"/>
  <c r="T292" i="19" s="1"/>
  <c r="R292" i="19"/>
  <c r="V280" i="19"/>
  <c r="X279" i="19"/>
  <c r="Y279" i="19" s="1"/>
  <c r="W279" i="19"/>
  <c r="S223" i="19"/>
  <c r="T223" i="19" s="1"/>
  <c r="R223" i="19"/>
  <c r="S214" i="19"/>
  <c r="T214" i="19" s="1"/>
  <c r="R214" i="19"/>
  <c r="S118" i="19"/>
  <c r="T118" i="19" s="1"/>
  <c r="R118" i="19"/>
  <c r="AA262" i="19"/>
  <c r="S262" i="19"/>
  <c r="T262" i="19" s="1"/>
  <c r="R262" i="19"/>
  <c r="S159" i="19"/>
  <c r="T159" i="19" s="1"/>
  <c r="R159" i="19"/>
  <c r="S143" i="19"/>
  <c r="T143" i="19" s="1"/>
  <c r="R143" i="19"/>
  <c r="AA143" i="19"/>
  <c r="R185" i="19"/>
  <c r="S185" i="19"/>
  <c r="T185" i="19" s="1"/>
  <c r="S256" i="19"/>
  <c r="T256" i="19" s="1"/>
  <c r="R256" i="19"/>
  <c r="S251" i="19"/>
  <c r="T251" i="19" s="1"/>
  <c r="T270" i="19" s="1"/>
  <c r="R251" i="19"/>
  <c r="R270" i="19" s="1"/>
  <c r="AA251" i="19"/>
  <c r="R150" i="19"/>
  <c r="S150" i="19"/>
  <c r="T150" i="19" s="1"/>
  <c r="AC176" i="19"/>
  <c r="AD176" i="19" s="1"/>
  <c r="AB176" i="19"/>
  <c r="R289" i="19"/>
  <c r="S289" i="19"/>
  <c r="T289" i="19" s="1"/>
  <c r="S282" i="19"/>
  <c r="T282" i="19" s="1"/>
  <c r="R282" i="19"/>
  <c r="S122" i="19"/>
  <c r="T122" i="19" s="1"/>
  <c r="R122" i="19"/>
  <c r="R154" i="19"/>
  <c r="S154" i="19"/>
  <c r="T154" i="19" s="1"/>
  <c r="R281" i="19"/>
  <c r="S281" i="19"/>
  <c r="T281" i="19" s="1"/>
  <c r="S290" i="19"/>
  <c r="T290" i="19" s="1"/>
  <c r="R290" i="19"/>
  <c r="R225" i="19"/>
  <c r="S225" i="19"/>
  <c r="T225" i="19" s="1"/>
  <c r="R232" i="19"/>
  <c r="AA232" i="19"/>
  <c r="S232" i="19"/>
  <c r="T232" i="19" s="1"/>
  <c r="X177" i="19"/>
  <c r="Y177" i="19" s="1"/>
  <c r="AA177" i="19"/>
  <c r="V178" i="19"/>
  <c r="W177" i="19"/>
  <c r="S116" i="19"/>
  <c r="T116" i="19" s="1"/>
  <c r="R116" i="19"/>
  <c r="S157" i="19"/>
  <c r="T157" i="19" s="1"/>
  <c r="R157" i="19"/>
  <c r="AC141" i="19"/>
  <c r="AD141" i="19" s="1"/>
  <c r="AB141" i="19"/>
  <c r="S253" i="19"/>
  <c r="T253" i="19" s="1"/>
  <c r="R253" i="19"/>
  <c r="V150" i="19"/>
  <c r="W149" i="19"/>
  <c r="X149" i="19"/>
  <c r="Y149" i="19" s="1"/>
  <c r="X211" i="19"/>
  <c r="Y211" i="19" s="1"/>
  <c r="W211" i="19"/>
  <c r="V212" i="19"/>
  <c r="AA211" i="19"/>
  <c r="S296" i="19"/>
  <c r="T296" i="19" s="1"/>
  <c r="AA296" i="19"/>
  <c r="R296" i="19"/>
  <c r="S218" i="19"/>
  <c r="T218" i="19" s="1"/>
  <c r="R218" i="19"/>
  <c r="S186" i="19"/>
  <c r="T186" i="19" s="1"/>
  <c r="R186" i="19"/>
  <c r="AA196" i="19"/>
  <c r="R196" i="19"/>
  <c r="S196" i="19"/>
  <c r="T196" i="19" s="1"/>
  <c r="AB279" i="19"/>
  <c r="AC279" i="19"/>
  <c r="AD279" i="19" s="1"/>
  <c r="S288" i="19"/>
  <c r="T288" i="19" s="1"/>
  <c r="R288" i="19"/>
  <c r="S227" i="19"/>
  <c r="T227" i="19" s="1"/>
  <c r="R227" i="19"/>
  <c r="AB298" i="19"/>
  <c r="AC298" i="19"/>
  <c r="AD298" i="19" s="1"/>
  <c r="R231" i="19"/>
  <c r="AA231" i="19"/>
  <c r="S231" i="19"/>
  <c r="T231" i="19" s="1"/>
  <c r="S155" i="19"/>
  <c r="T155" i="19" s="1"/>
  <c r="R155" i="19"/>
  <c r="S128" i="19"/>
  <c r="T128" i="19" s="1"/>
  <c r="R128" i="19"/>
  <c r="AA128" i="19"/>
  <c r="S252" i="19"/>
  <c r="T252" i="19" s="1"/>
  <c r="R252" i="19"/>
  <c r="AA252" i="19"/>
  <c r="S255" i="19"/>
  <c r="T255" i="19" s="1"/>
  <c r="R255" i="19"/>
  <c r="R164" i="19"/>
  <c r="AA164" i="19"/>
  <c r="S164" i="19"/>
  <c r="T164" i="19" s="1"/>
  <c r="AB148" i="19"/>
  <c r="AC148" i="19"/>
  <c r="AD148" i="19" s="1"/>
  <c r="AB127" i="18"/>
  <c r="AC127" i="18"/>
  <c r="AD127" i="18" s="1"/>
  <c r="S300" i="18"/>
  <c r="T300" i="18" s="1"/>
  <c r="R300" i="18"/>
  <c r="AA300" i="18"/>
  <c r="R228" i="18"/>
  <c r="AA228" i="18"/>
  <c r="S228" i="18"/>
  <c r="T228" i="18" s="1"/>
  <c r="R289" i="18"/>
  <c r="S289" i="18"/>
  <c r="T289" i="18" s="1"/>
  <c r="S192" i="18"/>
  <c r="T192" i="18" s="1"/>
  <c r="R192" i="18"/>
  <c r="AC278" i="18"/>
  <c r="AD278" i="18" s="1"/>
  <c r="AB278" i="18"/>
  <c r="AA176" i="18"/>
  <c r="S176" i="18"/>
  <c r="T176" i="18" s="1"/>
  <c r="R176" i="18"/>
  <c r="S158" i="18"/>
  <c r="T158" i="18" s="1"/>
  <c r="R158" i="18"/>
  <c r="AA230" i="18"/>
  <c r="S125" i="18"/>
  <c r="T125" i="18" s="1"/>
  <c r="R125" i="18"/>
  <c r="S146" i="18"/>
  <c r="T146" i="18" s="1"/>
  <c r="R146" i="18"/>
  <c r="S117" i="18"/>
  <c r="T117" i="18" s="1"/>
  <c r="R117" i="18"/>
  <c r="X76" i="18"/>
  <c r="Y76" i="18" s="1"/>
  <c r="V77" i="18"/>
  <c r="W76" i="18"/>
  <c r="S249" i="18"/>
  <c r="T249" i="18" s="1"/>
  <c r="R249" i="18"/>
  <c r="S225" i="18"/>
  <c r="T225" i="18" s="1"/>
  <c r="R225" i="18"/>
  <c r="R291" i="18"/>
  <c r="S291" i="18"/>
  <c r="T291" i="18" s="1"/>
  <c r="S251" i="18"/>
  <c r="T251" i="18" s="1"/>
  <c r="R251" i="18"/>
  <c r="AA251" i="18"/>
  <c r="S232" i="18"/>
  <c r="T232" i="18" s="1"/>
  <c r="R232" i="18"/>
  <c r="AA232" i="18"/>
  <c r="S190" i="18"/>
  <c r="T190" i="18" s="1"/>
  <c r="R190" i="18"/>
  <c r="V189" i="18"/>
  <c r="X188" i="18"/>
  <c r="Y188" i="18" s="1"/>
  <c r="W188" i="18"/>
  <c r="S156" i="18"/>
  <c r="T156" i="18" s="1"/>
  <c r="R156" i="18"/>
  <c r="AA126" i="18"/>
  <c r="R126" i="18"/>
  <c r="S126" i="18"/>
  <c r="T126" i="18" s="1"/>
  <c r="R112" i="18"/>
  <c r="S112" i="18"/>
  <c r="T112" i="18" s="1"/>
  <c r="S163" i="18"/>
  <c r="T163" i="18" s="1"/>
  <c r="AA163" i="18"/>
  <c r="R163" i="18"/>
  <c r="V151" i="18"/>
  <c r="X150" i="18"/>
  <c r="Y150" i="18" s="1"/>
  <c r="W150" i="18"/>
  <c r="S115" i="18"/>
  <c r="T115" i="18" s="1"/>
  <c r="R115" i="18"/>
  <c r="AC128" i="18"/>
  <c r="AD128" i="18" s="1"/>
  <c r="AB128" i="18"/>
  <c r="V112" i="18"/>
  <c r="W111" i="18"/>
  <c r="X111" i="18"/>
  <c r="Y111" i="18" s="1"/>
  <c r="S247" i="18"/>
  <c r="T247" i="18" s="1"/>
  <c r="R247" i="18"/>
  <c r="S222" i="18"/>
  <c r="T222" i="18" s="1"/>
  <c r="R222" i="18"/>
  <c r="R293" i="18"/>
  <c r="S293" i="18"/>
  <c r="T293" i="18" s="1"/>
  <c r="S253" i="18"/>
  <c r="T253" i="18" s="1"/>
  <c r="R253" i="18"/>
  <c r="R231" i="18"/>
  <c r="AA231" i="18"/>
  <c r="S231" i="18"/>
  <c r="T231" i="18" s="1"/>
  <c r="S260" i="18"/>
  <c r="T260" i="18" s="1"/>
  <c r="R260" i="18"/>
  <c r="S188" i="18"/>
  <c r="T188" i="18" s="1"/>
  <c r="AA188" i="18"/>
  <c r="R188" i="18"/>
  <c r="AB244" i="18"/>
  <c r="AC244" i="18"/>
  <c r="AD244" i="18" s="1"/>
  <c r="S154" i="18"/>
  <c r="T154" i="18" s="1"/>
  <c r="R154" i="18"/>
  <c r="AC177" i="18"/>
  <c r="AD177" i="18" s="1"/>
  <c r="AB177" i="18"/>
  <c r="R120" i="18"/>
  <c r="S120" i="18"/>
  <c r="T120" i="18" s="1"/>
  <c r="AA110" i="18"/>
  <c r="R110" i="18"/>
  <c r="S110" i="18"/>
  <c r="T110" i="18" s="1"/>
  <c r="S113" i="18"/>
  <c r="T113" i="18" s="1"/>
  <c r="R113" i="18"/>
  <c r="AC94" i="18"/>
  <c r="AD94" i="18" s="1"/>
  <c r="AB94" i="18"/>
  <c r="R100" i="18"/>
  <c r="AB73" i="18"/>
  <c r="AC73" i="18"/>
  <c r="AD73" i="18" s="1"/>
  <c r="S245" i="18"/>
  <c r="T245" i="18" s="1"/>
  <c r="T270" i="18" s="1"/>
  <c r="R245" i="18"/>
  <c r="R270" i="18" s="1"/>
  <c r="AA245" i="18"/>
  <c r="S220" i="18"/>
  <c r="T220" i="18" s="1"/>
  <c r="R220" i="18"/>
  <c r="R295" i="18"/>
  <c r="S295" i="18"/>
  <c r="T295" i="18" s="1"/>
  <c r="S255" i="18"/>
  <c r="T255" i="18" s="1"/>
  <c r="R255" i="18"/>
  <c r="S186" i="18"/>
  <c r="T186" i="18" s="1"/>
  <c r="AA186" i="18"/>
  <c r="R186" i="18"/>
  <c r="S152" i="18"/>
  <c r="T152" i="18" s="1"/>
  <c r="R152" i="18"/>
  <c r="W217" i="18"/>
  <c r="V218" i="18"/>
  <c r="AA218" i="18" s="1"/>
  <c r="X217" i="18"/>
  <c r="Y217" i="18" s="1"/>
  <c r="AA217" i="18"/>
  <c r="AC296" i="18"/>
  <c r="AD296" i="18" s="1"/>
  <c r="AB296" i="18"/>
  <c r="R118" i="18"/>
  <c r="S118" i="18"/>
  <c r="T118" i="18" s="1"/>
  <c r="AA108" i="18"/>
  <c r="R108" i="18"/>
  <c r="S108" i="18"/>
  <c r="T108" i="18" s="1"/>
  <c r="T134" i="18" s="1"/>
  <c r="V145" i="18"/>
  <c r="X144" i="18"/>
  <c r="Y144" i="18" s="1"/>
  <c r="W144" i="18"/>
  <c r="S111" i="18"/>
  <c r="T111" i="18" s="1"/>
  <c r="R111" i="18"/>
  <c r="AA111" i="18"/>
  <c r="AC130" i="18"/>
  <c r="AD130" i="18" s="1"/>
  <c r="AB130" i="18"/>
  <c r="AC75" i="18"/>
  <c r="AD75" i="18" s="1"/>
  <c r="AB75" i="18"/>
  <c r="S266" i="18"/>
  <c r="T266" i="18" s="1"/>
  <c r="R266" i="18"/>
  <c r="AA266" i="18"/>
  <c r="S218" i="18"/>
  <c r="T218" i="18" s="1"/>
  <c r="R218" i="18"/>
  <c r="AA298" i="18"/>
  <c r="S298" i="18"/>
  <c r="T298" i="18" s="1"/>
  <c r="R298" i="18"/>
  <c r="S257" i="18"/>
  <c r="T257" i="18" s="1"/>
  <c r="R257" i="18"/>
  <c r="S184" i="18"/>
  <c r="T184" i="18" s="1"/>
  <c r="AA184" i="18"/>
  <c r="R184" i="18"/>
  <c r="AA211" i="18"/>
  <c r="X211" i="18"/>
  <c r="Y211" i="18" s="1"/>
  <c r="W211" i="18"/>
  <c r="V212" i="18"/>
  <c r="AA196" i="18"/>
  <c r="W280" i="18"/>
  <c r="X280" i="18"/>
  <c r="Y280" i="18" s="1"/>
  <c r="V281" i="18"/>
  <c r="AC185" i="18"/>
  <c r="AD185" i="18" s="1"/>
  <c r="AB185" i="18"/>
  <c r="S150" i="18"/>
  <c r="T150" i="18" s="1"/>
  <c r="AA150" i="18"/>
  <c r="R150" i="18"/>
  <c r="AB246" i="18"/>
  <c r="AC246" i="18"/>
  <c r="AD246" i="18" s="1"/>
  <c r="AB195" i="18"/>
  <c r="AC195" i="18"/>
  <c r="AD195" i="18" s="1"/>
  <c r="AC162" i="18"/>
  <c r="AD162" i="18" s="1"/>
  <c r="AB162" i="18"/>
  <c r="R116" i="18"/>
  <c r="S116" i="18"/>
  <c r="T116" i="18" s="1"/>
  <c r="V179" i="18"/>
  <c r="X178" i="18"/>
  <c r="Y178" i="18" s="1"/>
  <c r="W178" i="18"/>
  <c r="S109" i="18"/>
  <c r="T109" i="18" s="1"/>
  <c r="R109" i="18"/>
  <c r="R134" i="18" s="1"/>
  <c r="AA109" i="18"/>
  <c r="AC216" i="18"/>
  <c r="AD216" i="18" s="1"/>
  <c r="AB216" i="18"/>
  <c r="S297" i="18"/>
  <c r="T297" i="18" s="1"/>
  <c r="R297" i="18"/>
  <c r="AA297" i="18"/>
  <c r="S259" i="18"/>
  <c r="T259" i="18" s="1"/>
  <c r="R259" i="18"/>
  <c r="R224" i="18"/>
  <c r="S224" i="18"/>
  <c r="T224" i="18" s="1"/>
  <c r="AC182" i="18"/>
  <c r="AD182" i="18" s="1"/>
  <c r="AB182" i="18"/>
  <c r="AC286" i="18"/>
  <c r="AD286" i="18" s="1"/>
  <c r="AB286" i="18"/>
  <c r="AC263" i="18"/>
  <c r="AD263" i="18" s="1"/>
  <c r="AB263" i="18"/>
  <c r="AC148" i="18"/>
  <c r="AD148" i="18" s="1"/>
  <c r="AB148" i="18"/>
  <c r="S147" i="18"/>
  <c r="T147" i="18" s="1"/>
  <c r="R147" i="18"/>
  <c r="AC107" i="18"/>
  <c r="AD107" i="18" s="1"/>
  <c r="AB107" i="18"/>
  <c r="AC164" i="18"/>
  <c r="AD164" i="18" s="1"/>
  <c r="AB164" i="18"/>
  <c r="R281" i="18"/>
  <c r="R304" i="18" s="1"/>
  <c r="AA281" i="18"/>
  <c r="S281" i="18"/>
  <c r="T281" i="18" s="1"/>
  <c r="AC280" i="18"/>
  <c r="AD280" i="18" s="1"/>
  <c r="AB280" i="18"/>
  <c r="AA212" i="18"/>
  <c r="S212" i="18"/>
  <c r="T212" i="18" s="1"/>
  <c r="R212" i="18"/>
  <c r="R285" i="18"/>
  <c r="AA285" i="18"/>
  <c r="S285" i="18"/>
  <c r="T285" i="18" s="1"/>
  <c r="AA262" i="18"/>
  <c r="R262" i="18"/>
  <c r="S262" i="18"/>
  <c r="T262" i="18" s="1"/>
  <c r="S261" i="18"/>
  <c r="T261" i="18" s="1"/>
  <c r="R261" i="18"/>
  <c r="W286" i="18"/>
  <c r="V287" i="18"/>
  <c r="AA287" i="18" s="1"/>
  <c r="X286" i="18"/>
  <c r="Y286" i="18" s="1"/>
  <c r="S258" i="18"/>
  <c r="T258" i="18" s="1"/>
  <c r="R258" i="18"/>
  <c r="S180" i="18"/>
  <c r="T180" i="18" s="1"/>
  <c r="R180" i="18"/>
  <c r="S159" i="18"/>
  <c r="T159" i="18" s="1"/>
  <c r="R159" i="18"/>
  <c r="S121" i="18"/>
  <c r="T121" i="18" s="1"/>
  <c r="R121" i="18"/>
  <c r="S142" i="18"/>
  <c r="T142" i="18" s="1"/>
  <c r="AA142" i="18"/>
  <c r="R142" i="18"/>
  <c r="R168" i="18" s="1"/>
  <c r="S129" i="18"/>
  <c r="T129" i="18" s="1"/>
  <c r="R129" i="18"/>
  <c r="AA129" i="18"/>
  <c r="AB279" i="18"/>
  <c r="AC279" i="18"/>
  <c r="AD279" i="18" s="1"/>
  <c r="AA210" i="18"/>
  <c r="S210" i="18"/>
  <c r="T210" i="18" s="1"/>
  <c r="R210" i="18"/>
  <c r="R236" i="18" s="1"/>
  <c r="R287" i="18"/>
  <c r="S287" i="18"/>
  <c r="T287" i="18" s="1"/>
  <c r="S264" i="18"/>
  <c r="T264" i="18" s="1"/>
  <c r="R264" i="18"/>
  <c r="AA264" i="18"/>
  <c r="S194" i="18"/>
  <c r="T194" i="18" s="1"/>
  <c r="AA194" i="18"/>
  <c r="R194" i="18"/>
  <c r="X246" i="18"/>
  <c r="Y246" i="18" s="1"/>
  <c r="W246" i="18"/>
  <c r="V247" i="18"/>
  <c r="S178" i="18"/>
  <c r="T178" i="18" s="1"/>
  <c r="AA178" i="18"/>
  <c r="R178" i="18"/>
  <c r="AA198" i="18"/>
  <c r="S198" i="18"/>
  <c r="T198" i="18" s="1"/>
  <c r="R198" i="18"/>
  <c r="R202" i="18" s="1"/>
  <c r="S160" i="18"/>
  <c r="T160" i="18" s="1"/>
  <c r="AA160" i="18"/>
  <c r="R160" i="18"/>
  <c r="S197" i="18"/>
  <c r="T197" i="18" s="1"/>
  <c r="R197" i="18"/>
  <c r="AA197" i="18"/>
  <c r="S157" i="18"/>
  <c r="T157" i="18" s="1"/>
  <c r="R157" i="18"/>
  <c r="R123" i="18"/>
  <c r="S123" i="18"/>
  <c r="T123" i="18" s="1"/>
  <c r="S144" i="18"/>
  <c r="T144" i="18" s="1"/>
  <c r="AA144" i="18"/>
  <c r="R144" i="18"/>
  <c r="AB161" i="18"/>
  <c r="AC161" i="18"/>
  <c r="AD161" i="18" s="1"/>
  <c r="S119" i="18"/>
  <c r="T119" i="18" s="1"/>
  <c r="R119" i="18"/>
  <c r="AC92" i="18"/>
  <c r="AD92" i="18" s="1"/>
  <c r="AB92" i="18"/>
  <c r="AA76" i="18"/>
  <c r="R134" i="17"/>
  <c r="AB279" i="17"/>
  <c r="AC279" i="17"/>
  <c r="AD279" i="17" s="1"/>
  <c r="S297" i="17"/>
  <c r="T297" i="17" s="1"/>
  <c r="R297" i="17"/>
  <c r="AA297" i="17"/>
  <c r="S292" i="17"/>
  <c r="T292" i="17" s="1"/>
  <c r="R292" i="17"/>
  <c r="V280" i="17"/>
  <c r="X279" i="17"/>
  <c r="Y279" i="17" s="1"/>
  <c r="W279" i="17"/>
  <c r="S260" i="17"/>
  <c r="T260" i="17" s="1"/>
  <c r="R260" i="17"/>
  <c r="S259" i="17"/>
  <c r="T259" i="17" s="1"/>
  <c r="R259" i="17"/>
  <c r="V220" i="17"/>
  <c r="X219" i="17"/>
  <c r="Y219" i="17" s="1"/>
  <c r="W219" i="17"/>
  <c r="AC148" i="17"/>
  <c r="AD148" i="17" s="1"/>
  <c r="AB148" i="17"/>
  <c r="AC244" i="17"/>
  <c r="AD244" i="17" s="1"/>
  <c r="AB244" i="17"/>
  <c r="S230" i="17"/>
  <c r="T230" i="17" s="1"/>
  <c r="AA230" i="17"/>
  <c r="R230" i="17"/>
  <c r="W183" i="17"/>
  <c r="V184" i="17"/>
  <c r="X183" i="17"/>
  <c r="Y183" i="17" s="1"/>
  <c r="AC107" i="17"/>
  <c r="AD107" i="17" s="1"/>
  <c r="AB107" i="17"/>
  <c r="R186" i="17"/>
  <c r="S186" i="17"/>
  <c r="T186" i="17" s="1"/>
  <c r="R190" i="17"/>
  <c r="S190" i="17"/>
  <c r="T190" i="17" s="1"/>
  <c r="AC195" i="17"/>
  <c r="AD195" i="17" s="1"/>
  <c r="AB195" i="17"/>
  <c r="S123" i="17"/>
  <c r="T123" i="17" s="1"/>
  <c r="R123" i="17"/>
  <c r="S124" i="17"/>
  <c r="T124" i="17" s="1"/>
  <c r="R124" i="17"/>
  <c r="S147" i="17"/>
  <c r="T147" i="17" s="1"/>
  <c r="R147" i="17"/>
  <c r="AA164" i="17"/>
  <c r="R164" i="17"/>
  <c r="S164" i="17"/>
  <c r="T164" i="17" s="1"/>
  <c r="R178" i="17"/>
  <c r="S178" i="17"/>
  <c r="T178" i="17" s="1"/>
  <c r="T202" i="17" s="1"/>
  <c r="AC76" i="17"/>
  <c r="AD76" i="17" s="1"/>
  <c r="AB76" i="17"/>
  <c r="R293" i="17"/>
  <c r="S293" i="17"/>
  <c r="T293" i="17" s="1"/>
  <c r="S288" i="17"/>
  <c r="T288" i="17" s="1"/>
  <c r="R288" i="17"/>
  <c r="S264" i="17"/>
  <c r="T264" i="17" s="1"/>
  <c r="R264" i="17"/>
  <c r="AA264" i="17"/>
  <c r="AC231" i="17"/>
  <c r="AD231" i="17" s="1"/>
  <c r="AB231" i="17"/>
  <c r="AC211" i="17"/>
  <c r="AD211" i="17" s="1"/>
  <c r="AB211" i="17"/>
  <c r="AC232" i="17"/>
  <c r="AD232" i="17" s="1"/>
  <c r="AB232" i="17"/>
  <c r="AA229" i="17"/>
  <c r="S229" i="17"/>
  <c r="T229" i="17" s="1"/>
  <c r="R229" i="17"/>
  <c r="S217" i="17"/>
  <c r="T217" i="17" s="1"/>
  <c r="T236" i="17" s="1"/>
  <c r="R217" i="17"/>
  <c r="R236" i="17" s="1"/>
  <c r="AA217" i="17"/>
  <c r="R226" i="17"/>
  <c r="S226" i="17"/>
  <c r="T226" i="17" s="1"/>
  <c r="AC161" i="17"/>
  <c r="AD161" i="17" s="1"/>
  <c r="AB161" i="17"/>
  <c r="AC212" i="17"/>
  <c r="AD212" i="17" s="1"/>
  <c r="AB212" i="17"/>
  <c r="S187" i="17"/>
  <c r="T187" i="17" s="1"/>
  <c r="R187" i="17"/>
  <c r="R194" i="17"/>
  <c r="S194" i="17"/>
  <c r="T194" i="17" s="1"/>
  <c r="AA194" i="17"/>
  <c r="X214" i="17"/>
  <c r="Y214" i="17" s="1"/>
  <c r="W214" i="17"/>
  <c r="V215" i="17"/>
  <c r="AA214" i="17"/>
  <c r="AC160" i="17"/>
  <c r="AD160" i="17" s="1"/>
  <c r="AB160" i="17"/>
  <c r="S115" i="17"/>
  <c r="T115" i="17" s="1"/>
  <c r="R115" i="17"/>
  <c r="AA127" i="17"/>
  <c r="S127" i="17"/>
  <c r="T127" i="17" s="1"/>
  <c r="R127" i="17"/>
  <c r="R100" i="17"/>
  <c r="AB130" i="17"/>
  <c r="AC130" i="17"/>
  <c r="AD130" i="17" s="1"/>
  <c r="AC77" i="17"/>
  <c r="AD77" i="17" s="1"/>
  <c r="AB77" i="17"/>
  <c r="S143" i="17"/>
  <c r="T143" i="17" s="1"/>
  <c r="AA143" i="17"/>
  <c r="R143" i="17"/>
  <c r="R180" i="17"/>
  <c r="S180" i="17"/>
  <c r="T180" i="17" s="1"/>
  <c r="V80" i="17"/>
  <c r="S179" i="17"/>
  <c r="T179" i="17" s="1"/>
  <c r="R179" i="17"/>
  <c r="R291" i="17"/>
  <c r="S291" i="17"/>
  <c r="T291" i="17" s="1"/>
  <c r="AC245" i="17"/>
  <c r="AD245" i="17" s="1"/>
  <c r="AB245" i="17"/>
  <c r="S286" i="17"/>
  <c r="T286" i="17" s="1"/>
  <c r="R286" i="17"/>
  <c r="S263" i="17"/>
  <c r="T263" i="17" s="1"/>
  <c r="R263" i="17"/>
  <c r="AA263" i="17"/>
  <c r="R158" i="17"/>
  <c r="S158" i="17"/>
  <c r="T158" i="17" s="1"/>
  <c r="S219" i="17"/>
  <c r="T219" i="17" s="1"/>
  <c r="R219" i="17"/>
  <c r="AA219" i="17"/>
  <c r="R228" i="17"/>
  <c r="AA228" i="17"/>
  <c r="S228" i="17"/>
  <c r="T228" i="17" s="1"/>
  <c r="AB182" i="17"/>
  <c r="AC182" i="17"/>
  <c r="AD182" i="17" s="1"/>
  <c r="AA183" i="17"/>
  <c r="S117" i="17"/>
  <c r="T117" i="17" s="1"/>
  <c r="R117" i="17"/>
  <c r="AC75" i="17"/>
  <c r="AD75" i="17" s="1"/>
  <c r="AB75" i="17"/>
  <c r="R198" i="17"/>
  <c r="AA198" i="17"/>
  <c r="S198" i="17"/>
  <c r="T198" i="17" s="1"/>
  <c r="R289" i="17"/>
  <c r="S289" i="17"/>
  <c r="T289" i="17" s="1"/>
  <c r="V286" i="17"/>
  <c r="X285" i="17"/>
  <c r="Y285" i="17" s="1"/>
  <c r="W285" i="17"/>
  <c r="S251" i="17"/>
  <c r="T251" i="17" s="1"/>
  <c r="R251" i="17"/>
  <c r="AA251" i="17"/>
  <c r="X246" i="17"/>
  <c r="Y246" i="17" s="1"/>
  <c r="W246" i="17"/>
  <c r="V247" i="17"/>
  <c r="R156" i="17"/>
  <c r="S156" i="17"/>
  <c r="T156" i="17" s="1"/>
  <c r="S221" i="17"/>
  <c r="T221" i="17" s="1"/>
  <c r="R221" i="17"/>
  <c r="AB298" i="17"/>
  <c r="AC298" i="17"/>
  <c r="AD298" i="17" s="1"/>
  <c r="R188" i="17"/>
  <c r="S188" i="17"/>
  <c r="T188" i="17" s="1"/>
  <c r="AB162" i="17"/>
  <c r="AC162" i="17"/>
  <c r="AD162" i="17" s="1"/>
  <c r="S119" i="17"/>
  <c r="T119" i="17" s="1"/>
  <c r="R119" i="17"/>
  <c r="AC175" i="17"/>
  <c r="AD175" i="17" s="1"/>
  <c r="AB175" i="17"/>
  <c r="V78" i="17"/>
  <c r="X77" i="17"/>
  <c r="Y77" i="17" s="1"/>
  <c r="W77" i="17"/>
  <c r="R295" i="17"/>
  <c r="S295" i="17"/>
  <c r="T295" i="17" s="1"/>
  <c r="AC278" i="17"/>
  <c r="AD278" i="17" s="1"/>
  <c r="AB278" i="17"/>
  <c r="AC213" i="17"/>
  <c r="AD213" i="17" s="1"/>
  <c r="AB213" i="17"/>
  <c r="W177" i="17"/>
  <c r="V178" i="17"/>
  <c r="AA178" i="17" s="1"/>
  <c r="X177" i="17"/>
  <c r="Y177" i="17" s="1"/>
  <c r="S224" i="17"/>
  <c r="T224" i="17" s="1"/>
  <c r="R224" i="17"/>
  <c r="R184" i="17"/>
  <c r="AA184" i="17"/>
  <c r="S184" i="17"/>
  <c r="T184" i="17" s="1"/>
  <c r="S196" i="17"/>
  <c r="T196" i="17" s="1"/>
  <c r="R196" i="17"/>
  <c r="AA196" i="17"/>
  <c r="R192" i="17"/>
  <c r="S192" i="17"/>
  <c r="T192" i="17" s="1"/>
  <c r="V144" i="17"/>
  <c r="W143" i="17"/>
  <c r="X143" i="17"/>
  <c r="Y143" i="17" s="1"/>
  <c r="S126" i="17"/>
  <c r="T126" i="17" s="1"/>
  <c r="R126" i="17"/>
  <c r="AA126" i="17"/>
  <c r="S145" i="17"/>
  <c r="T145" i="17" s="1"/>
  <c r="R145" i="17"/>
  <c r="R168" i="17" s="1"/>
  <c r="AC110" i="17"/>
  <c r="AD110" i="17" s="1"/>
  <c r="AB110" i="17"/>
  <c r="AC74" i="17"/>
  <c r="AD74" i="17" s="1"/>
  <c r="AB74" i="17"/>
  <c r="R287" i="17"/>
  <c r="S287" i="17"/>
  <c r="T287" i="17" s="1"/>
  <c r="S299" i="17"/>
  <c r="T299" i="17" s="1"/>
  <c r="R299" i="17"/>
  <c r="AA299" i="17"/>
  <c r="AC284" i="17"/>
  <c r="AD284" i="17" s="1"/>
  <c r="AB284" i="17"/>
  <c r="S254" i="17"/>
  <c r="T254" i="17" s="1"/>
  <c r="R254" i="17"/>
  <c r="R270" i="17" s="1"/>
  <c r="S253" i="17"/>
  <c r="T253" i="17" s="1"/>
  <c r="R253" i="17"/>
  <c r="S154" i="17"/>
  <c r="T154" i="17" s="1"/>
  <c r="R154" i="17"/>
  <c r="AC266" i="17"/>
  <c r="AD266" i="17" s="1"/>
  <c r="AB266" i="17"/>
  <c r="S222" i="17"/>
  <c r="T222" i="17" s="1"/>
  <c r="R222" i="17"/>
  <c r="S113" i="17"/>
  <c r="T113" i="17" s="1"/>
  <c r="R113" i="17"/>
  <c r="R193" i="17"/>
  <c r="S193" i="17"/>
  <c r="T193" i="17" s="1"/>
  <c r="V150" i="17"/>
  <c r="AA150" i="17" s="1"/>
  <c r="W149" i="17"/>
  <c r="X149" i="17"/>
  <c r="Y149" i="17" s="1"/>
  <c r="AA149" i="17"/>
  <c r="S121" i="17"/>
  <c r="T121" i="17" s="1"/>
  <c r="R121" i="17"/>
  <c r="AA142" i="17"/>
  <c r="R142" i="17"/>
  <c r="S142" i="17"/>
  <c r="T142" i="17" s="1"/>
  <c r="T168" i="17" s="1"/>
  <c r="R181" i="17"/>
  <c r="S181" i="17"/>
  <c r="T181" i="17" s="1"/>
  <c r="S300" i="17"/>
  <c r="T300" i="17" s="1"/>
  <c r="R300" i="17"/>
  <c r="AA300" i="17"/>
  <c r="S290" i="17"/>
  <c r="T290" i="17" s="1"/>
  <c r="R290" i="17"/>
  <c r="AA262" i="17"/>
  <c r="S262" i="17"/>
  <c r="T262" i="17" s="1"/>
  <c r="R262" i="17"/>
  <c r="S261" i="17"/>
  <c r="T261" i="17" s="1"/>
  <c r="R261" i="17"/>
  <c r="R285" i="17"/>
  <c r="AA285" i="17"/>
  <c r="S285" i="17"/>
  <c r="T285" i="17" s="1"/>
  <c r="S296" i="17"/>
  <c r="T296" i="17" s="1"/>
  <c r="R296" i="17"/>
  <c r="AA296" i="17"/>
  <c r="S282" i="17"/>
  <c r="T282" i="17" s="1"/>
  <c r="R282" i="17"/>
  <c r="S256" i="17"/>
  <c r="T256" i="17" s="1"/>
  <c r="T270" i="17" s="1"/>
  <c r="R256" i="17"/>
  <c r="S255" i="17"/>
  <c r="T255" i="17" s="1"/>
  <c r="R255" i="17"/>
  <c r="S152" i="17"/>
  <c r="T152" i="17" s="1"/>
  <c r="R152" i="17"/>
  <c r="R225" i="17"/>
  <c r="S225" i="17"/>
  <c r="T225" i="17" s="1"/>
  <c r="S111" i="17"/>
  <c r="T111" i="17" s="1"/>
  <c r="R111" i="17"/>
  <c r="AA111" i="17"/>
  <c r="S189" i="17"/>
  <c r="T189" i="17" s="1"/>
  <c r="R189" i="17"/>
  <c r="AA246" i="17"/>
  <c r="S128" i="17"/>
  <c r="T128" i="17" s="1"/>
  <c r="R128" i="17"/>
  <c r="AA128" i="17"/>
  <c r="X110" i="17"/>
  <c r="Y110" i="17" s="1"/>
  <c r="W110" i="17"/>
  <c r="V111" i="17"/>
  <c r="AC73" i="17"/>
  <c r="AD73" i="17" s="1"/>
  <c r="AB73" i="17"/>
  <c r="AA144" i="17"/>
  <c r="S144" i="17"/>
  <c r="T144" i="17" s="1"/>
  <c r="R144" i="17"/>
  <c r="R176" i="17"/>
  <c r="R202" i="17" s="1"/>
  <c r="AA176" i="17"/>
  <c r="S176" i="17"/>
  <c r="T176" i="17" s="1"/>
  <c r="R281" i="17"/>
  <c r="S281" i="17"/>
  <c r="T281" i="17" s="1"/>
  <c r="S294" i="17"/>
  <c r="T294" i="17" s="1"/>
  <c r="R294" i="17"/>
  <c r="S280" i="17"/>
  <c r="T280" i="17" s="1"/>
  <c r="R280" i="17"/>
  <c r="AA280" i="17"/>
  <c r="S258" i="17"/>
  <c r="T258" i="17" s="1"/>
  <c r="R258" i="17"/>
  <c r="S257" i="17"/>
  <c r="T257" i="17" s="1"/>
  <c r="R257" i="17"/>
  <c r="X252" i="17"/>
  <c r="Y252" i="17" s="1"/>
  <c r="W252" i="17"/>
  <c r="V253" i="17"/>
  <c r="AA252" i="17"/>
  <c r="R223" i="17"/>
  <c r="S223" i="17"/>
  <c r="T223" i="17" s="1"/>
  <c r="S150" i="17"/>
  <c r="T150" i="17" s="1"/>
  <c r="R150" i="17"/>
  <c r="R227" i="17"/>
  <c r="S227" i="17"/>
  <c r="T227" i="17" s="1"/>
  <c r="S109" i="17"/>
  <c r="T109" i="17" s="1"/>
  <c r="R109" i="17"/>
  <c r="AA109" i="17"/>
  <c r="S191" i="17"/>
  <c r="T191" i="17" s="1"/>
  <c r="R191" i="17"/>
  <c r="R125" i="17"/>
  <c r="S125" i="17"/>
  <c r="T125" i="17" s="1"/>
  <c r="AC141" i="17"/>
  <c r="AD141" i="17" s="1"/>
  <c r="AB141" i="17"/>
  <c r="S146" i="17"/>
  <c r="T146" i="17" s="1"/>
  <c r="R146" i="17"/>
  <c r="AC163" i="17"/>
  <c r="AD163" i="17" s="1"/>
  <c r="AB163" i="17"/>
  <c r="S177" i="17"/>
  <c r="T177" i="17" s="1"/>
  <c r="R177" i="17"/>
  <c r="AA177" i="17"/>
  <c r="R197" i="17"/>
  <c r="AA197" i="17"/>
  <c r="S197" i="17"/>
  <c r="T197" i="17" s="1"/>
  <c r="V280" i="16"/>
  <c r="X279" i="16"/>
  <c r="Y279" i="16" s="1"/>
  <c r="W279" i="16"/>
  <c r="S215" i="16"/>
  <c r="T215" i="16" s="1"/>
  <c r="R215" i="16"/>
  <c r="S116" i="16"/>
  <c r="T116" i="16" s="1"/>
  <c r="R116" i="16"/>
  <c r="AC94" i="16"/>
  <c r="AD94" i="16" s="1"/>
  <c r="AB94" i="16"/>
  <c r="R281" i="16"/>
  <c r="S281" i="16"/>
  <c r="T281" i="16" s="1"/>
  <c r="S294" i="16"/>
  <c r="T294" i="16" s="1"/>
  <c r="R294" i="16"/>
  <c r="S280" i="16"/>
  <c r="T280" i="16" s="1"/>
  <c r="R280" i="16"/>
  <c r="AA280" i="16"/>
  <c r="AC246" i="16"/>
  <c r="AD246" i="16" s="1"/>
  <c r="AB246" i="16"/>
  <c r="R184" i="16"/>
  <c r="S184" i="16"/>
  <c r="T184" i="16" s="1"/>
  <c r="R176" i="16"/>
  <c r="AA176" i="16"/>
  <c r="S176" i="16"/>
  <c r="T176" i="16" s="1"/>
  <c r="R118" i="16"/>
  <c r="S118" i="16"/>
  <c r="T118" i="16" s="1"/>
  <c r="S230" i="16"/>
  <c r="T230" i="16" s="1"/>
  <c r="R230" i="16"/>
  <c r="AA230" i="16"/>
  <c r="R228" i="16"/>
  <c r="AA228" i="16"/>
  <c r="S228" i="16"/>
  <c r="T228" i="16" s="1"/>
  <c r="X246" i="16"/>
  <c r="Y246" i="16" s="1"/>
  <c r="W246" i="16"/>
  <c r="V247" i="16"/>
  <c r="AA247" i="16" s="1"/>
  <c r="AC144" i="16"/>
  <c r="AD144" i="16" s="1"/>
  <c r="AB144" i="16"/>
  <c r="S153" i="16"/>
  <c r="T153" i="16" s="1"/>
  <c r="R153" i="16"/>
  <c r="R100" i="16"/>
  <c r="S260" i="16"/>
  <c r="T260" i="16" s="1"/>
  <c r="R260" i="16"/>
  <c r="S261" i="16"/>
  <c r="T261" i="16" s="1"/>
  <c r="R261" i="16"/>
  <c r="S108" i="16"/>
  <c r="T108" i="16" s="1"/>
  <c r="R108" i="16"/>
  <c r="AA108" i="16"/>
  <c r="AC150" i="16"/>
  <c r="AD150" i="16" s="1"/>
  <c r="AB150" i="16"/>
  <c r="S249" i="16"/>
  <c r="T249" i="16" s="1"/>
  <c r="R249" i="16"/>
  <c r="AC210" i="16"/>
  <c r="AD210" i="16" s="1"/>
  <c r="AB210" i="16"/>
  <c r="W183" i="16"/>
  <c r="V184" i="16"/>
  <c r="X183" i="16"/>
  <c r="Y183" i="16" s="1"/>
  <c r="R295" i="16"/>
  <c r="S295" i="16"/>
  <c r="T295" i="16" s="1"/>
  <c r="AB277" i="16"/>
  <c r="AC277" i="16"/>
  <c r="AD277" i="16" s="1"/>
  <c r="S247" i="16"/>
  <c r="T247" i="16" s="1"/>
  <c r="R247" i="16"/>
  <c r="S290" i="16"/>
  <c r="T290" i="16" s="1"/>
  <c r="R290" i="16"/>
  <c r="S278" i="16"/>
  <c r="T278" i="16" s="1"/>
  <c r="R278" i="16"/>
  <c r="AA278" i="16"/>
  <c r="S213" i="16"/>
  <c r="T213" i="16" s="1"/>
  <c r="R213" i="16"/>
  <c r="S179" i="16"/>
  <c r="T179" i="16" s="1"/>
  <c r="R179" i="16"/>
  <c r="R180" i="16"/>
  <c r="R202" i="16" s="1"/>
  <c r="S180" i="16"/>
  <c r="T180" i="16" s="1"/>
  <c r="S223" i="16"/>
  <c r="T223" i="16" s="1"/>
  <c r="R223" i="16"/>
  <c r="AC198" i="16"/>
  <c r="AD198" i="16" s="1"/>
  <c r="AB198" i="16"/>
  <c r="AC244" i="16"/>
  <c r="AD244" i="16" s="1"/>
  <c r="AB244" i="16"/>
  <c r="AA183" i="16"/>
  <c r="S157" i="16"/>
  <c r="T157" i="16" s="1"/>
  <c r="R157" i="16"/>
  <c r="S258" i="16"/>
  <c r="T258" i="16" s="1"/>
  <c r="R258" i="16"/>
  <c r="S263" i="16"/>
  <c r="T263" i="16" s="1"/>
  <c r="R263" i="16"/>
  <c r="AA263" i="16"/>
  <c r="AC75" i="16"/>
  <c r="AD75" i="16" s="1"/>
  <c r="AB75" i="16"/>
  <c r="AC73" i="16"/>
  <c r="AD73" i="16" s="1"/>
  <c r="AB73" i="16"/>
  <c r="X76" i="16"/>
  <c r="Y76" i="16" s="1"/>
  <c r="W76" i="16"/>
  <c r="V77" i="16"/>
  <c r="AA76" i="16"/>
  <c r="AB182" i="16"/>
  <c r="AC182" i="16"/>
  <c r="AD182" i="16" s="1"/>
  <c r="R178" i="16"/>
  <c r="S178" i="16"/>
  <c r="T178" i="16" s="1"/>
  <c r="R293" i="16"/>
  <c r="S293" i="16"/>
  <c r="T293" i="16" s="1"/>
  <c r="S245" i="16"/>
  <c r="T245" i="16" s="1"/>
  <c r="R245" i="16"/>
  <c r="R270" i="16" s="1"/>
  <c r="AA245" i="16"/>
  <c r="S288" i="16"/>
  <c r="T288" i="16" s="1"/>
  <c r="R288" i="16"/>
  <c r="R194" i="16"/>
  <c r="AA194" i="16"/>
  <c r="S194" i="16"/>
  <c r="T194" i="16" s="1"/>
  <c r="X252" i="16"/>
  <c r="Y252" i="16" s="1"/>
  <c r="W252" i="16"/>
  <c r="V253" i="16"/>
  <c r="AA253" i="16" s="1"/>
  <c r="S211" i="16"/>
  <c r="T211" i="16" s="1"/>
  <c r="R211" i="16"/>
  <c r="R236" i="16" s="1"/>
  <c r="AA211" i="16"/>
  <c r="AC177" i="16"/>
  <c r="AD177" i="16" s="1"/>
  <c r="AB177" i="16"/>
  <c r="R197" i="16"/>
  <c r="AA197" i="16"/>
  <c r="S197" i="16"/>
  <c r="T197" i="16" s="1"/>
  <c r="S218" i="16"/>
  <c r="T218" i="16" s="1"/>
  <c r="R218" i="16"/>
  <c r="AA218" i="16"/>
  <c r="S225" i="16"/>
  <c r="T225" i="16" s="1"/>
  <c r="R225" i="16"/>
  <c r="R161" i="16"/>
  <c r="AA161" i="16"/>
  <c r="S161" i="16"/>
  <c r="T161" i="16" s="1"/>
  <c r="AC250" i="16"/>
  <c r="AD250" i="16" s="1"/>
  <c r="AB250" i="16"/>
  <c r="S251" i="16"/>
  <c r="T251" i="16" s="1"/>
  <c r="R251" i="16"/>
  <c r="AA251" i="16"/>
  <c r="X144" i="16"/>
  <c r="Y144" i="16" s="1"/>
  <c r="W144" i="16"/>
  <c r="V145" i="16"/>
  <c r="AC142" i="16"/>
  <c r="AD142" i="16" s="1"/>
  <c r="AB142" i="16"/>
  <c r="S292" i="16"/>
  <c r="T292" i="16" s="1"/>
  <c r="R292" i="16"/>
  <c r="S155" i="16"/>
  <c r="T155" i="16" s="1"/>
  <c r="R155" i="16"/>
  <c r="S264" i="16"/>
  <c r="T264" i="16" s="1"/>
  <c r="R264" i="16"/>
  <c r="AA264" i="16"/>
  <c r="R291" i="16"/>
  <c r="S291" i="16"/>
  <c r="T291" i="16" s="1"/>
  <c r="S300" i="16"/>
  <c r="T300" i="16" s="1"/>
  <c r="R300" i="16"/>
  <c r="AA300" i="16"/>
  <c r="AC243" i="16"/>
  <c r="AD243" i="16" s="1"/>
  <c r="AB243" i="16"/>
  <c r="S286" i="16"/>
  <c r="T286" i="16" s="1"/>
  <c r="R286" i="16"/>
  <c r="R192" i="16"/>
  <c r="S192" i="16"/>
  <c r="T192" i="16" s="1"/>
  <c r="AC231" i="16"/>
  <c r="AD231" i="16" s="1"/>
  <c r="AB231" i="16"/>
  <c r="AC209" i="16"/>
  <c r="AD209" i="16" s="1"/>
  <c r="AB209" i="16"/>
  <c r="S227" i="16"/>
  <c r="T227" i="16" s="1"/>
  <c r="R227" i="16"/>
  <c r="S163" i="16"/>
  <c r="T163" i="16" s="1"/>
  <c r="R163" i="16"/>
  <c r="AA163" i="16"/>
  <c r="R159" i="16"/>
  <c r="S159" i="16"/>
  <c r="T159" i="16" s="1"/>
  <c r="AA112" i="16"/>
  <c r="R112" i="16"/>
  <c r="S112" i="16"/>
  <c r="T112" i="16" s="1"/>
  <c r="X150" i="16"/>
  <c r="Y150" i="16" s="1"/>
  <c r="W150" i="16"/>
  <c r="V151" i="16"/>
  <c r="AA151" i="16" s="1"/>
  <c r="R162" i="16"/>
  <c r="AA162" i="16"/>
  <c r="S162" i="16"/>
  <c r="T162" i="16" s="1"/>
  <c r="S256" i="16"/>
  <c r="T256" i="16" s="1"/>
  <c r="R256" i="16"/>
  <c r="S253" i="16"/>
  <c r="T253" i="16" s="1"/>
  <c r="R253" i="16"/>
  <c r="R279" i="16"/>
  <c r="AA279" i="16"/>
  <c r="S279" i="16"/>
  <c r="T279" i="16" s="1"/>
  <c r="AC232" i="16"/>
  <c r="AD232" i="16" s="1"/>
  <c r="AB232" i="16"/>
  <c r="S130" i="16"/>
  <c r="T130" i="16" s="1"/>
  <c r="R130" i="16"/>
  <c r="AA130" i="16"/>
  <c r="R289" i="16"/>
  <c r="S289" i="16"/>
  <c r="T289" i="16" s="1"/>
  <c r="S266" i="16"/>
  <c r="T266" i="16" s="1"/>
  <c r="R266" i="16"/>
  <c r="AA266" i="16"/>
  <c r="V286" i="16"/>
  <c r="AA286" i="16" s="1"/>
  <c r="X285" i="16"/>
  <c r="Y285" i="16" s="1"/>
  <c r="W285" i="16"/>
  <c r="R190" i="16"/>
  <c r="S190" i="16"/>
  <c r="T190" i="16" s="1"/>
  <c r="W177" i="16"/>
  <c r="X177" i="16"/>
  <c r="Y177" i="16" s="1"/>
  <c r="V178" i="16"/>
  <c r="AA178" i="16" s="1"/>
  <c r="S124" i="16"/>
  <c r="T124" i="16" s="1"/>
  <c r="R124" i="16"/>
  <c r="S217" i="16"/>
  <c r="T217" i="16" s="1"/>
  <c r="R217" i="16"/>
  <c r="AA217" i="16"/>
  <c r="R222" i="16"/>
  <c r="S222" i="16"/>
  <c r="T222" i="16" s="1"/>
  <c r="AA164" i="16"/>
  <c r="S164" i="16"/>
  <c r="T164" i="16" s="1"/>
  <c r="R164" i="16"/>
  <c r="S128" i="16"/>
  <c r="T128" i="16" s="1"/>
  <c r="R128" i="16"/>
  <c r="AA128" i="16"/>
  <c r="AC196" i="16"/>
  <c r="AD196" i="16" s="1"/>
  <c r="AB196" i="16"/>
  <c r="R111" i="16"/>
  <c r="AA111" i="16"/>
  <c r="S111" i="16"/>
  <c r="T111" i="16" s="1"/>
  <c r="R160" i="16"/>
  <c r="AA160" i="16"/>
  <c r="S160" i="16"/>
  <c r="T160" i="16" s="1"/>
  <c r="S254" i="16"/>
  <c r="T254" i="16" s="1"/>
  <c r="R254" i="16"/>
  <c r="S255" i="16"/>
  <c r="T255" i="16" s="1"/>
  <c r="R255" i="16"/>
  <c r="X212" i="16"/>
  <c r="Y212" i="16" s="1"/>
  <c r="W212" i="16"/>
  <c r="V213" i="16"/>
  <c r="AA213" i="16" s="1"/>
  <c r="V112" i="16"/>
  <c r="X111" i="16"/>
  <c r="Y111" i="16" s="1"/>
  <c r="W111" i="16"/>
  <c r="S221" i="16"/>
  <c r="T221" i="16" s="1"/>
  <c r="R221" i="16"/>
  <c r="R287" i="16"/>
  <c r="S287" i="16"/>
  <c r="T287" i="16" s="1"/>
  <c r="S299" i="16"/>
  <c r="T299" i="16" s="1"/>
  <c r="R299" i="16"/>
  <c r="AA299" i="16"/>
  <c r="AC284" i="16"/>
  <c r="AD284" i="16" s="1"/>
  <c r="AB284" i="16"/>
  <c r="T236" i="16"/>
  <c r="R188" i="16"/>
  <c r="S188" i="16"/>
  <c r="T188" i="16" s="1"/>
  <c r="R122" i="16"/>
  <c r="S122" i="16"/>
  <c r="T122" i="16" s="1"/>
  <c r="S219" i="16"/>
  <c r="T219" i="16" s="1"/>
  <c r="R219" i="16"/>
  <c r="R224" i="16"/>
  <c r="S224" i="16"/>
  <c r="T224" i="16" s="1"/>
  <c r="S145" i="16"/>
  <c r="T145" i="16" s="1"/>
  <c r="R145" i="16"/>
  <c r="AA145" i="16"/>
  <c r="X218" i="16"/>
  <c r="Y218" i="16" s="1"/>
  <c r="W218" i="16"/>
  <c r="V219" i="16"/>
  <c r="AB298" i="16"/>
  <c r="AC298" i="16"/>
  <c r="AD298" i="16" s="1"/>
  <c r="AA109" i="16"/>
  <c r="R109" i="16"/>
  <c r="S109" i="16"/>
  <c r="T109" i="16" s="1"/>
  <c r="S149" i="16"/>
  <c r="T149" i="16" s="1"/>
  <c r="R149" i="16"/>
  <c r="AA149" i="16"/>
  <c r="AA262" i="16"/>
  <c r="S262" i="16"/>
  <c r="T262" i="16" s="1"/>
  <c r="R262" i="16"/>
  <c r="S257" i="16"/>
  <c r="T257" i="16" s="1"/>
  <c r="R257" i="16"/>
  <c r="AC95" i="16"/>
  <c r="AD95" i="16" s="1"/>
  <c r="AB95" i="16"/>
  <c r="AB92" i="16"/>
  <c r="AC92" i="16"/>
  <c r="AD92" i="16" s="1"/>
  <c r="R285" i="16"/>
  <c r="AA285" i="16"/>
  <c r="S285" i="16"/>
  <c r="T285" i="16" s="1"/>
  <c r="S297" i="16"/>
  <c r="T297" i="16" s="1"/>
  <c r="R297" i="16"/>
  <c r="AA297" i="16"/>
  <c r="S296" i="16"/>
  <c r="T296" i="16" s="1"/>
  <c r="R296" i="16"/>
  <c r="AA296" i="16"/>
  <c r="S282" i="16"/>
  <c r="T282" i="16" s="1"/>
  <c r="R282" i="16"/>
  <c r="R186" i="16"/>
  <c r="S186" i="16"/>
  <c r="T186" i="16" s="1"/>
  <c r="AB265" i="16"/>
  <c r="AC265" i="16"/>
  <c r="AD265" i="16" s="1"/>
  <c r="T202" i="16"/>
  <c r="S120" i="16"/>
  <c r="T120" i="16" s="1"/>
  <c r="R120" i="16"/>
  <c r="AA229" i="16"/>
  <c r="S229" i="16"/>
  <c r="T229" i="16" s="1"/>
  <c r="R229" i="16"/>
  <c r="R226" i="16"/>
  <c r="S226" i="16"/>
  <c r="T226" i="16" s="1"/>
  <c r="S143" i="16"/>
  <c r="T143" i="16" s="1"/>
  <c r="T168" i="16" s="1"/>
  <c r="R143" i="16"/>
  <c r="AA143" i="16"/>
  <c r="AC212" i="16"/>
  <c r="AD212" i="16" s="1"/>
  <c r="AB212" i="16"/>
  <c r="AB107" i="16"/>
  <c r="AC107" i="16"/>
  <c r="AD107" i="16" s="1"/>
  <c r="S151" i="16"/>
  <c r="T151" i="16" s="1"/>
  <c r="R151" i="16"/>
  <c r="S252" i="16"/>
  <c r="T252" i="16" s="1"/>
  <c r="AA252" i="16"/>
  <c r="R252" i="16"/>
  <c r="S259" i="16"/>
  <c r="T259" i="16" s="1"/>
  <c r="R259" i="16"/>
  <c r="S110" i="16"/>
  <c r="T110" i="16" s="1"/>
  <c r="R110" i="16"/>
  <c r="AA110" i="16"/>
  <c r="R287" i="15"/>
  <c r="S287" i="15"/>
  <c r="T287" i="15" s="1"/>
  <c r="S245" i="15"/>
  <c r="T245" i="15" s="1"/>
  <c r="R245" i="15"/>
  <c r="R270" i="15" s="1"/>
  <c r="AA245" i="15"/>
  <c r="S294" i="15"/>
  <c r="T294" i="15" s="1"/>
  <c r="R294" i="15"/>
  <c r="S258" i="15"/>
  <c r="T258" i="15" s="1"/>
  <c r="R258" i="15"/>
  <c r="R211" i="15"/>
  <c r="AA211" i="15"/>
  <c r="S211" i="15"/>
  <c r="T211" i="15" s="1"/>
  <c r="AA229" i="15"/>
  <c r="S229" i="15"/>
  <c r="T229" i="15" s="1"/>
  <c r="R229" i="15"/>
  <c r="S255" i="15"/>
  <c r="T255" i="15" s="1"/>
  <c r="R255" i="15"/>
  <c r="S222" i="15"/>
  <c r="T222" i="15" s="1"/>
  <c r="R222" i="15"/>
  <c r="AC212" i="15"/>
  <c r="AD212" i="15" s="1"/>
  <c r="AB212" i="15"/>
  <c r="S150" i="15"/>
  <c r="T150" i="15" s="1"/>
  <c r="R150" i="15"/>
  <c r="AA150" i="15"/>
  <c r="S191" i="15"/>
  <c r="T191" i="15" s="1"/>
  <c r="R191" i="15"/>
  <c r="S118" i="15"/>
  <c r="T118" i="15" s="1"/>
  <c r="R118" i="15"/>
  <c r="AA110" i="15"/>
  <c r="S110" i="15"/>
  <c r="T110" i="15" s="1"/>
  <c r="T134" i="15" s="1"/>
  <c r="R110" i="15"/>
  <c r="R285" i="15"/>
  <c r="AA285" i="15"/>
  <c r="S285" i="15"/>
  <c r="T285" i="15" s="1"/>
  <c r="AC243" i="15"/>
  <c r="AD243" i="15" s="1"/>
  <c r="AB243" i="15"/>
  <c r="S292" i="15"/>
  <c r="T292" i="15" s="1"/>
  <c r="R292" i="15"/>
  <c r="V280" i="15"/>
  <c r="X279" i="15"/>
  <c r="Y279" i="15" s="1"/>
  <c r="W279" i="15"/>
  <c r="AC252" i="15"/>
  <c r="AD252" i="15" s="1"/>
  <c r="AB252" i="15"/>
  <c r="AB209" i="15"/>
  <c r="AC209" i="15"/>
  <c r="AD209" i="15" s="1"/>
  <c r="R223" i="15"/>
  <c r="S223" i="15"/>
  <c r="T223" i="15" s="1"/>
  <c r="S257" i="15"/>
  <c r="T257" i="15" s="1"/>
  <c r="R257" i="15"/>
  <c r="S220" i="15"/>
  <c r="T220" i="15" s="1"/>
  <c r="R220" i="15"/>
  <c r="AC210" i="15"/>
  <c r="AD210" i="15" s="1"/>
  <c r="AB210" i="15"/>
  <c r="V214" i="15"/>
  <c r="X213" i="15"/>
  <c r="Y213" i="15" s="1"/>
  <c r="W213" i="15"/>
  <c r="AC148" i="15"/>
  <c r="AD148" i="15" s="1"/>
  <c r="AB148" i="15"/>
  <c r="S193" i="15"/>
  <c r="T193" i="15" s="1"/>
  <c r="R193" i="15"/>
  <c r="AB143" i="15"/>
  <c r="AC143" i="15"/>
  <c r="AD143" i="15" s="1"/>
  <c r="V145" i="15"/>
  <c r="W144" i="15"/>
  <c r="X144" i="15"/>
  <c r="Y144" i="15" s="1"/>
  <c r="AC184" i="15"/>
  <c r="AD184" i="15" s="1"/>
  <c r="AB184" i="15"/>
  <c r="S127" i="15"/>
  <c r="T127" i="15" s="1"/>
  <c r="R127" i="15"/>
  <c r="AA127" i="15"/>
  <c r="R281" i="15"/>
  <c r="S281" i="15"/>
  <c r="T281" i="15" s="1"/>
  <c r="S290" i="15"/>
  <c r="T290" i="15" s="1"/>
  <c r="R290" i="15"/>
  <c r="AC278" i="15"/>
  <c r="AD278" i="15" s="1"/>
  <c r="AB278" i="15"/>
  <c r="S260" i="15"/>
  <c r="T260" i="15" s="1"/>
  <c r="R260" i="15"/>
  <c r="S259" i="15"/>
  <c r="T259" i="15" s="1"/>
  <c r="R259" i="15"/>
  <c r="S218" i="15"/>
  <c r="T218" i="15" s="1"/>
  <c r="R218" i="15"/>
  <c r="AA218" i="15"/>
  <c r="S164" i="15"/>
  <c r="T164" i="15" s="1"/>
  <c r="R164" i="15"/>
  <c r="AA164" i="15"/>
  <c r="R158" i="15"/>
  <c r="S158" i="15"/>
  <c r="T158" i="15" s="1"/>
  <c r="S196" i="15"/>
  <c r="T196" i="15" s="1"/>
  <c r="R196" i="15"/>
  <c r="AA196" i="15"/>
  <c r="AA109" i="15"/>
  <c r="R109" i="15"/>
  <c r="S109" i="15"/>
  <c r="T109" i="15" s="1"/>
  <c r="S115" i="15"/>
  <c r="T115" i="15" s="1"/>
  <c r="R115" i="15"/>
  <c r="AC94" i="15"/>
  <c r="AD94" i="15" s="1"/>
  <c r="AB94" i="15"/>
  <c r="AA279" i="15"/>
  <c r="S288" i="15"/>
  <c r="T288" i="15" s="1"/>
  <c r="R288" i="15"/>
  <c r="AB298" i="15"/>
  <c r="AC298" i="15"/>
  <c r="AD298" i="15" s="1"/>
  <c r="AA262" i="15"/>
  <c r="S262" i="15"/>
  <c r="T262" i="15" s="1"/>
  <c r="R262" i="15"/>
  <c r="S261" i="15"/>
  <c r="T261" i="15" s="1"/>
  <c r="R261" i="15"/>
  <c r="S198" i="15"/>
  <c r="T198" i="15" s="1"/>
  <c r="R198" i="15"/>
  <c r="AA198" i="15"/>
  <c r="AC216" i="15"/>
  <c r="AD216" i="15" s="1"/>
  <c r="AB216" i="15"/>
  <c r="S185" i="15"/>
  <c r="T185" i="15" s="1"/>
  <c r="T202" i="15" s="1"/>
  <c r="R185" i="15"/>
  <c r="AA185" i="15"/>
  <c r="S162" i="15"/>
  <c r="T162" i="15" s="1"/>
  <c r="R162" i="15"/>
  <c r="AA162" i="15"/>
  <c r="R160" i="15"/>
  <c r="S160" i="15"/>
  <c r="T160" i="15" s="1"/>
  <c r="AA160" i="15"/>
  <c r="S190" i="15"/>
  <c r="T190" i="15" s="1"/>
  <c r="R190" i="15"/>
  <c r="AB107" i="15"/>
  <c r="AC107" i="15"/>
  <c r="AD107" i="15" s="1"/>
  <c r="S120" i="15"/>
  <c r="T120" i="15" s="1"/>
  <c r="R120" i="15"/>
  <c r="R130" i="15"/>
  <c r="AA130" i="15"/>
  <c r="S130" i="15"/>
  <c r="T130" i="15" s="1"/>
  <c r="R117" i="15"/>
  <c r="S117" i="15"/>
  <c r="T117" i="15" s="1"/>
  <c r="R295" i="15"/>
  <c r="S295" i="15"/>
  <c r="T295" i="15" s="1"/>
  <c r="S300" i="15"/>
  <c r="T300" i="15" s="1"/>
  <c r="R300" i="15"/>
  <c r="AA300" i="15"/>
  <c r="S286" i="15"/>
  <c r="T286" i="15" s="1"/>
  <c r="R286" i="15"/>
  <c r="R221" i="15"/>
  <c r="S221" i="15"/>
  <c r="T221" i="15" s="1"/>
  <c r="S264" i="15"/>
  <c r="T264" i="15" s="1"/>
  <c r="R264" i="15"/>
  <c r="AA264" i="15"/>
  <c r="AC230" i="15"/>
  <c r="AD230" i="15" s="1"/>
  <c r="AB230" i="15"/>
  <c r="AC183" i="15"/>
  <c r="AD183" i="15" s="1"/>
  <c r="AB183" i="15"/>
  <c r="AC197" i="15"/>
  <c r="AD197" i="15" s="1"/>
  <c r="AB197" i="15"/>
  <c r="S146" i="15"/>
  <c r="T146" i="15" s="1"/>
  <c r="R146" i="15"/>
  <c r="AA186" i="15"/>
  <c r="S186" i="15"/>
  <c r="T186" i="15" s="1"/>
  <c r="R186" i="15"/>
  <c r="R202" i="15" s="1"/>
  <c r="AC177" i="15"/>
  <c r="AD177" i="15" s="1"/>
  <c r="AB177" i="15"/>
  <c r="AC73" i="15"/>
  <c r="AD73" i="15" s="1"/>
  <c r="AB73" i="15"/>
  <c r="S113" i="15"/>
  <c r="T113" i="15" s="1"/>
  <c r="R113" i="15"/>
  <c r="R119" i="15"/>
  <c r="S119" i="15"/>
  <c r="T119" i="15" s="1"/>
  <c r="V76" i="15"/>
  <c r="X75" i="15"/>
  <c r="Y75" i="15" s="1"/>
  <c r="W75" i="15"/>
  <c r="AC129" i="15"/>
  <c r="AD129" i="15" s="1"/>
  <c r="AB129" i="15"/>
  <c r="R293" i="15"/>
  <c r="S293" i="15"/>
  <c r="T293" i="15" s="1"/>
  <c r="S297" i="15"/>
  <c r="T297" i="15" s="1"/>
  <c r="R297" i="15"/>
  <c r="AA297" i="15"/>
  <c r="S266" i="15"/>
  <c r="T266" i="15" s="1"/>
  <c r="R266" i="15"/>
  <c r="AA266" i="15"/>
  <c r="V286" i="15"/>
  <c r="X285" i="15"/>
  <c r="Y285" i="15" s="1"/>
  <c r="W285" i="15"/>
  <c r="S224" i="15"/>
  <c r="T224" i="15" s="1"/>
  <c r="R224" i="15"/>
  <c r="R219" i="15"/>
  <c r="AA219" i="15"/>
  <c r="S219" i="15"/>
  <c r="T219" i="15" s="1"/>
  <c r="AA228" i="15"/>
  <c r="S228" i="15"/>
  <c r="T228" i="15" s="1"/>
  <c r="R228" i="15"/>
  <c r="S263" i="15"/>
  <c r="T263" i="15" s="1"/>
  <c r="R263" i="15"/>
  <c r="AA263" i="15"/>
  <c r="X252" i="15"/>
  <c r="Y252" i="15" s="1"/>
  <c r="W252" i="15"/>
  <c r="V253" i="15"/>
  <c r="S188" i="15"/>
  <c r="T188" i="15" s="1"/>
  <c r="R188" i="15"/>
  <c r="S156" i="15"/>
  <c r="T156" i="15" s="1"/>
  <c r="R156" i="15"/>
  <c r="S144" i="15"/>
  <c r="T144" i="15" s="1"/>
  <c r="R144" i="15"/>
  <c r="AA144" i="15"/>
  <c r="S195" i="15"/>
  <c r="T195" i="15" s="1"/>
  <c r="R195" i="15"/>
  <c r="AA195" i="15"/>
  <c r="AC232" i="15"/>
  <c r="AD232" i="15" s="1"/>
  <c r="AB232" i="15"/>
  <c r="X178" i="15"/>
  <c r="Y178" i="15" s="1"/>
  <c r="W178" i="15"/>
  <c r="V179" i="15"/>
  <c r="AA178" i="15"/>
  <c r="AA128" i="15"/>
  <c r="S128" i="15"/>
  <c r="T128" i="15" s="1"/>
  <c r="R128" i="15"/>
  <c r="S111" i="15"/>
  <c r="T111" i="15" s="1"/>
  <c r="R111" i="15"/>
  <c r="AA111" i="15"/>
  <c r="AB194" i="15"/>
  <c r="AC194" i="15"/>
  <c r="AD194" i="15" s="1"/>
  <c r="S121" i="15"/>
  <c r="T121" i="15" s="1"/>
  <c r="R121" i="15"/>
  <c r="AC74" i="15"/>
  <c r="AD74" i="15" s="1"/>
  <c r="AB74" i="15"/>
  <c r="R291" i="15"/>
  <c r="S291" i="15"/>
  <c r="T291" i="15" s="1"/>
  <c r="S299" i="15"/>
  <c r="T299" i="15" s="1"/>
  <c r="R299" i="15"/>
  <c r="AA299" i="15"/>
  <c r="AC284" i="15"/>
  <c r="AD284" i="15" s="1"/>
  <c r="AB284" i="15"/>
  <c r="R217" i="15"/>
  <c r="AA217" i="15"/>
  <c r="S217" i="15"/>
  <c r="T217" i="15" s="1"/>
  <c r="X246" i="15"/>
  <c r="Y246" i="15" s="1"/>
  <c r="W246" i="15"/>
  <c r="V247" i="15"/>
  <c r="AA246" i="15"/>
  <c r="S227" i="15"/>
  <c r="T227" i="15" s="1"/>
  <c r="R227" i="15"/>
  <c r="S251" i="15"/>
  <c r="T251" i="15" s="1"/>
  <c r="R251" i="15"/>
  <c r="AA251" i="15"/>
  <c r="S226" i="15"/>
  <c r="T226" i="15" s="1"/>
  <c r="R226" i="15"/>
  <c r="S154" i="15"/>
  <c r="T154" i="15" s="1"/>
  <c r="R154" i="15"/>
  <c r="S142" i="15"/>
  <c r="T142" i="15" s="1"/>
  <c r="R142" i="15"/>
  <c r="AA142" i="15"/>
  <c r="S187" i="15"/>
  <c r="T187" i="15" s="1"/>
  <c r="R187" i="15"/>
  <c r="AC149" i="15"/>
  <c r="AD149" i="15" s="1"/>
  <c r="AB149" i="15"/>
  <c r="X186" i="15"/>
  <c r="Y186" i="15" s="1"/>
  <c r="W186" i="15"/>
  <c r="V187" i="15"/>
  <c r="AA187" i="15" s="1"/>
  <c r="AC75" i="15"/>
  <c r="AD75" i="15" s="1"/>
  <c r="AB75" i="15"/>
  <c r="AC176" i="15"/>
  <c r="AD176" i="15" s="1"/>
  <c r="AB176" i="15"/>
  <c r="S112" i="15"/>
  <c r="T112" i="15" s="1"/>
  <c r="R112" i="15"/>
  <c r="S124" i="15"/>
  <c r="T124" i="15" s="1"/>
  <c r="R124" i="15"/>
  <c r="S123" i="15"/>
  <c r="T123" i="15" s="1"/>
  <c r="R123" i="15"/>
  <c r="X110" i="15"/>
  <c r="Y110" i="15" s="1"/>
  <c r="V111" i="15"/>
  <c r="W110" i="15"/>
  <c r="R289" i="15"/>
  <c r="S289" i="15"/>
  <c r="T289" i="15" s="1"/>
  <c r="S247" i="15"/>
  <c r="T247" i="15" s="1"/>
  <c r="R247" i="15"/>
  <c r="AA247" i="15"/>
  <c r="S296" i="15"/>
  <c r="T296" i="15" s="1"/>
  <c r="R296" i="15"/>
  <c r="AA296" i="15"/>
  <c r="S282" i="15"/>
  <c r="T282" i="15" s="1"/>
  <c r="R282" i="15"/>
  <c r="R304" i="15" s="1"/>
  <c r="R213" i="15"/>
  <c r="AA213" i="15"/>
  <c r="S213" i="15"/>
  <c r="T213" i="15" s="1"/>
  <c r="S253" i="15"/>
  <c r="T253" i="15" s="1"/>
  <c r="R253" i="15"/>
  <c r="S225" i="15"/>
  <c r="T225" i="15" s="1"/>
  <c r="R225" i="15"/>
  <c r="V220" i="15"/>
  <c r="AA220" i="15" s="1"/>
  <c r="X219" i="15"/>
  <c r="Y219" i="15" s="1"/>
  <c r="W219" i="15"/>
  <c r="S152" i="15"/>
  <c r="T152" i="15" s="1"/>
  <c r="R152" i="15"/>
  <c r="AC231" i="15"/>
  <c r="AD231" i="15" s="1"/>
  <c r="AB231" i="15"/>
  <c r="S189" i="15"/>
  <c r="T189" i="15" s="1"/>
  <c r="R189" i="15"/>
  <c r="AB126" i="15"/>
  <c r="AC126" i="15"/>
  <c r="AD126" i="15" s="1"/>
  <c r="V151" i="15"/>
  <c r="X150" i="15"/>
  <c r="Y150" i="15" s="1"/>
  <c r="W150" i="15"/>
  <c r="S108" i="15"/>
  <c r="T108" i="15" s="1"/>
  <c r="R108" i="15"/>
  <c r="R134" i="15" s="1"/>
  <c r="AA108" i="15"/>
  <c r="AC93" i="15"/>
  <c r="AD93" i="15" s="1"/>
  <c r="AB93" i="15"/>
  <c r="S125" i="15"/>
  <c r="T125" i="15" s="1"/>
  <c r="R125" i="15"/>
  <c r="AC183" i="14"/>
  <c r="AD183" i="14" s="1"/>
  <c r="AB183" i="14"/>
  <c r="S292" i="14"/>
  <c r="T292" i="14" s="1"/>
  <c r="R292" i="14"/>
  <c r="R124" i="14"/>
  <c r="S124" i="14"/>
  <c r="T124" i="14" s="1"/>
  <c r="S215" i="14"/>
  <c r="T215" i="14" s="1"/>
  <c r="R215" i="14"/>
  <c r="R144" i="14"/>
  <c r="S144" i="14"/>
  <c r="T144" i="14" s="1"/>
  <c r="AB279" i="14"/>
  <c r="AC279" i="14"/>
  <c r="AD279" i="14" s="1"/>
  <c r="S259" i="14"/>
  <c r="T259" i="14" s="1"/>
  <c r="R259" i="14"/>
  <c r="AC243" i="14"/>
  <c r="AD243" i="14" s="1"/>
  <c r="AB243" i="14"/>
  <c r="S294" i="14"/>
  <c r="T294" i="14" s="1"/>
  <c r="R294" i="14"/>
  <c r="AC280" i="14"/>
  <c r="AD280" i="14" s="1"/>
  <c r="AB280" i="14"/>
  <c r="S260" i="14"/>
  <c r="T260" i="14" s="1"/>
  <c r="R260" i="14"/>
  <c r="AC244" i="14"/>
  <c r="AD244" i="14" s="1"/>
  <c r="AB244" i="14"/>
  <c r="S220" i="14"/>
  <c r="T220" i="14" s="1"/>
  <c r="R220" i="14"/>
  <c r="R224" i="14"/>
  <c r="S224" i="14"/>
  <c r="T224" i="14" s="1"/>
  <c r="S186" i="14"/>
  <c r="T186" i="14" s="1"/>
  <c r="R186" i="14"/>
  <c r="R153" i="14"/>
  <c r="S153" i="14"/>
  <c r="T153" i="14" s="1"/>
  <c r="R110" i="14"/>
  <c r="S110" i="14"/>
  <c r="T110" i="14" s="1"/>
  <c r="S213" i="14"/>
  <c r="T213" i="14" s="1"/>
  <c r="R213" i="14"/>
  <c r="R142" i="14"/>
  <c r="AA142" i="14"/>
  <c r="S142" i="14"/>
  <c r="T142" i="14" s="1"/>
  <c r="W94" i="14"/>
  <c r="AA94" i="14"/>
  <c r="R293" i="14"/>
  <c r="S293" i="14"/>
  <c r="T293" i="14" s="1"/>
  <c r="S300" i="14"/>
  <c r="T300" i="14" s="1"/>
  <c r="R300" i="14"/>
  <c r="AA300" i="14"/>
  <c r="S255" i="14"/>
  <c r="T255" i="14" s="1"/>
  <c r="R255" i="14"/>
  <c r="S290" i="14"/>
  <c r="T290" i="14" s="1"/>
  <c r="R290" i="14"/>
  <c r="S263" i="14"/>
  <c r="T263" i="14" s="1"/>
  <c r="R263" i="14"/>
  <c r="AA263" i="14"/>
  <c r="S256" i="14"/>
  <c r="T256" i="14" s="1"/>
  <c r="R256" i="14"/>
  <c r="S221" i="14"/>
  <c r="T221" i="14" s="1"/>
  <c r="R221" i="14"/>
  <c r="AC216" i="14"/>
  <c r="AD216" i="14" s="1"/>
  <c r="AB216" i="14"/>
  <c r="R228" i="14"/>
  <c r="AA228" i="14"/>
  <c r="S228" i="14"/>
  <c r="T228" i="14" s="1"/>
  <c r="AC182" i="14"/>
  <c r="AD182" i="14" s="1"/>
  <c r="AB182" i="14"/>
  <c r="AB148" i="14"/>
  <c r="AC148" i="14"/>
  <c r="AD148" i="14" s="1"/>
  <c r="S178" i="14"/>
  <c r="T178" i="14" s="1"/>
  <c r="R178" i="14"/>
  <c r="R122" i="14"/>
  <c r="S122" i="14"/>
  <c r="T122" i="14" s="1"/>
  <c r="W109" i="14"/>
  <c r="X109" i="14"/>
  <c r="Y109" i="14" s="1"/>
  <c r="V110" i="14"/>
  <c r="AA110" i="14" s="1"/>
  <c r="AA109" i="14"/>
  <c r="AC95" i="14"/>
  <c r="AD95" i="14" s="1"/>
  <c r="AB95" i="14"/>
  <c r="AC93" i="14"/>
  <c r="AD93" i="14" s="1"/>
  <c r="AB93" i="14"/>
  <c r="AC74" i="14"/>
  <c r="AD74" i="14" s="1"/>
  <c r="AB74" i="14"/>
  <c r="S210" i="14"/>
  <c r="T210" i="14" s="1"/>
  <c r="R210" i="14"/>
  <c r="AA210" i="14"/>
  <c r="R231" i="14"/>
  <c r="AA231" i="14"/>
  <c r="S231" i="14"/>
  <c r="T231" i="14" s="1"/>
  <c r="R146" i="14"/>
  <c r="S146" i="14"/>
  <c r="T146" i="14" s="1"/>
  <c r="T100" i="14"/>
  <c r="V77" i="14"/>
  <c r="X76" i="14"/>
  <c r="Y76" i="14" s="1"/>
  <c r="W76" i="14"/>
  <c r="AC278" i="14"/>
  <c r="AD278" i="14" s="1"/>
  <c r="AB278" i="14"/>
  <c r="R291" i="14"/>
  <c r="S291" i="14"/>
  <c r="T291" i="14" s="1"/>
  <c r="S253" i="14"/>
  <c r="T253" i="14" s="1"/>
  <c r="R253" i="14"/>
  <c r="S288" i="14"/>
  <c r="T288" i="14" s="1"/>
  <c r="R288" i="14"/>
  <c r="S254" i="14"/>
  <c r="T254" i="14" s="1"/>
  <c r="R254" i="14"/>
  <c r="S219" i="14"/>
  <c r="T219" i="14" s="1"/>
  <c r="T236" i="14" s="1"/>
  <c r="R219" i="14"/>
  <c r="AA229" i="14"/>
  <c r="S229" i="14"/>
  <c r="T229" i="14" s="1"/>
  <c r="R229" i="14"/>
  <c r="AC195" i="14"/>
  <c r="AD195" i="14" s="1"/>
  <c r="AB195" i="14"/>
  <c r="S161" i="14"/>
  <c r="T161" i="14" s="1"/>
  <c r="R161" i="14"/>
  <c r="AA161" i="14"/>
  <c r="S180" i="14"/>
  <c r="T180" i="14" s="1"/>
  <c r="R180" i="14"/>
  <c r="R120" i="14"/>
  <c r="S120" i="14"/>
  <c r="T120" i="14" s="1"/>
  <c r="AB92" i="14"/>
  <c r="AC92" i="14"/>
  <c r="AD92" i="14" s="1"/>
  <c r="S212" i="14"/>
  <c r="T212" i="14" s="1"/>
  <c r="R212" i="14"/>
  <c r="AA212" i="14"/>
  <c r="S164" i="14"/>
  <c r="T164" i="14" s="1"/>
  <c r="R164" i="14"/>
  <c r="AA164" i="14"/>
  <c r="S257" i="14"/>
  <c r="T257" i="14" s="1"/>
  <c r="R257" i="14"/>
  <c r="S218" i="14"/>
  <c r="T218" i="14" s="1"/>
  <c r="R218" i="14"/>
  <c r="AA218" i="14"/>
  <c r="S184" i="14"/>
  <c r="T184" i="14" s="1"/>
  <c r="R184" i="14"/>
  <c r="R108" i="14"/>
  <c r="AA108" i="14"/>
  <c r="S108" i="14"/>
  <c r="T108" i="14" s="1"/>
  <c r="R289" i="14"/>
  <c r="S289" i="14"/>
  <c r="T289" i="14" s="1"/>
  <c r="S297" i="14"/>
  <c r="T297" i="14" s="1"/>
  <c r="R297" i="14"/>
  <c r="AA297" i="14"/>
  <c r="S251" i="14"/>
  <c r="T251" i="14" s="1"/>
  <c r="R251" i="14"/>
  <c r="AA251" i="14"/>
  <c r="S286" i="14"/>
  <c r="T286" i="14" s="1"/>
  <c r="R286" i="14"/>
  <c r="S252" i="14"/>
  <c r="T252" i="14" s="1"/>
  <c r="AA252" i="14"/>
  <c r="R252" i="14"/>
  <c r="AA217" i="14"/>
  <c r="S217" i="14"/>
  <c r="T217" i="14" s="1"/>
  <c r="R217" i="14"/>
  <c r="AC196" i="14"/>
  <c r="AD196" i="14" s="1"/>
  <c r="AB196" i="14"/>
  <c r="AB298" i="14"/>
  <c r="AC298" i="14"/>
  <c r="AD298" i="14" s="1"/>
  <c r="S223" i="14"/>
  <c r="T223" i="14" s="1"/>
  <c r="R223" i="14"/>
  <c r="V282" i="14"/>
  <c r="X281" i="14"/>
  <c r="Y281" i="14" s="1"/>
  <c r="W281" i="14"/>
  <c r="AC264" i="14"/>
  <c r="AD264" i="14" s="1"/>
  <c r="AB264" i="14"/>
  <c r="AA194" i="14"/>
  <c r="S194" i="14"/>
  <c r="T194" i="14" s="1"/>
  <c r="R194" i="14"/>
  <c r="AA162" i="14"/>
  <c r="S162" i="14"/>
  <c r="T162" i="14" s="1"/>
  <c r="R162" i="14"/>
  <c r="S197" i="14"/>
  <c r="T197" i="14" s="1"/>
  <c r="R197" i="14"/>
  <c r="AA197" i="14"/>
  <c r="R118" i="14"/>
  <c r="S118" i="14"/>
  <c r="T118" i="14" s="1"/>
  <c r="AC177" i="14"/>
  <c r="AD177" i="14" s="1"/>
  <c r="AB177" i="14"/>
  <c r="AC143" i="14"/>
  <c r="AD143" i="14" s="1"/>
  <c r="AB143" i="14"/>
  <c r="AC126" i="14"/>
  <c r="AD126" i="14" s="1"/>
  <c r="AB126" i="14"/>
  <c r="S214" i="14"/>
  <c r="T214" i="14" s="1"/>
  <c r="R214" i="14"/>
  <c r="S163" i="14"/>
  <c r="T163" i="14" s="1"/>
  <c r="R163" i="14"/>
  <c r="AA163" i="14"/>
  <c r="S258" i="14"/>
  <c r="T258" i="14" s="1"/>
  <c r="R258" i="14"/>
  <c r="R226" i="14"/>
  <c r="S226" i="14"/>
  <c r="T226" i="14" s="1"/>
  <c r="R150" i="14"/>
  <c r="S150" i="14"/>
  <c r="T150" i="14" s="1"/>
  <c r="AC149" i="14"/>
  <c r="AD149" i="14" s="1"/>
  <c r="AB149" i="14"/>
  <c r="R287" i="14"/>
  <c r="S287" i="14"/>
  <c r="T287" i="14" s="1"/>
  <c r="S249" i="14"/>
  <c r="T249" i="14" s="1"/>
  <c r="R249" i="14"/>
  <c r="S266" i="14"/>
  <c r="T266" i="14" s="1"/>
  <c r="R266" i="14"/>
  <c r="AA266" i="14"/>
  <c r="V286" i="14"/>
  <c r="AA286" i="14" s="1"/>
  <c r="X285" i="14"/>
  <c r="Y285" i="14" s="1"/>
  <c r="W285" i="14"/>
  <c r="AC250" i="14"/>
  <c r="AD250" i="14" s="1"/>
  <c r="AB250" i="14"/>
  <c r="S225" i="14"/>
  <c r="T225" i="14" s="1"/>
  <c r="R225" i="14"/>
  <c r="S192" i="14"/>
  <c r="T192" i="14" s="1"/>
  <c r="R192" i="14"/>
  <c r="S160" i="14"/>
  <c r="T160" i="14" s="1"/>
  <c r="R160" i="14"/>
  <c r="AA160" i="14"/>
  <c r="S198" i="14"/>
  <c r="T198" i="14" s="1"/>
  <c r="R198" i="14"/>
  <c r="AA198" i="14"/>
  <c r="R116" i="14"/>
  <c r="S116" i="14"/>
  <c r="T116" i="14" s="1"/>
  <c r="S128" i="14"/>
  <c r="T128" i="14" s="1"/>
  <c r="R128" i="14"/>
  <c r="AA128" i="14"/>
  <c r="S147" i="14"/>
  <c r="T147" i="14" s="1"/>
  <c r="R147" i="14"/>
  <c r="AC127" i="14"/>
  <c r="AD127" i="14" s="1"/>
  <c r="AB127" i="14"/>
  <c r="V219" i="14"/>
  <c r="X218" i="14"/>
  <c r="Y218" i="14" s="1"/>
  <c r="W218" i="14"/>
  <c r="X183" i="14"/>
  <c r="Y183" i="14" s="1"/>
  <c r="W183" i="14"/>
  <c r="V184" i="14"/>
  <c r="S232" i="14"/>
  <c r="T232" i="14" s="1"/>
  <c r="R232" i="14"/>
  <c r="AA232" i="14"/>
  <c r="R285" i="14"/>
  <c r="AA285" i="14"/>
  <c r="S285" i="14"/>
  <c r="T285" i="14" s="1"/>
  <c r="S247" i="14"/>
  <c r="T247" i="14" s="1"/>
  <c r="R247" i="14"/>
  <c r="AA247" i="14"/>
  <c r="S299" i="14"/>
  <c r="T299" i="14" s="1"/>
  <c r="R299" i="14"/>
  <c r="AA299" i="14"/>
  <c r="AC284" i="14"/>
  <c r="AD284" i="14" s="1"/>
  <c r="AB284" i="14"/>
  <c r="AA265" i="14"/>
  <c r="S265" i="14"/>
  <c r="T265" i="14" s="1"/>
  <c r="R265" i="14"/>
  <c r="S248" i="14"/>
  <c r="T248" i="14" s="1"/>
  <c r="R248" i="14"/>
  <c r="S227" i="14"/>
  <c r="T227" i="14" s="1"/>
  <c r="R227" i="14"/>
  <c r="S190" i="14"/>
  <c r="T190" i="14" s="1"/>
  <c r="R190" i="14"/>
  <c r="W143" i="14"/>
  <c r="X143" i="14"/>
  <c r="Y143" i="14" s="1"/>
  <c r="V144" i="14"/>
  <c r="AC141" i="14"/>
  <c r="AD141" i="14" s="1"/>
  <c r="AB141" i="14"/>
  <c r="W149" i="14"/>
  <c r="V150" i="14"/>
  <c r="AA150" i="14" s="1"/>
  <c r="X149" i="14"/>
  <c r="Y149" i="14" s="1"/>
  <c r="AC209" i="14"/>
  <c r="AD209" i="14" s="1"/>
  <c r="AB209" i="14"/>
  <c r="AC129" i="14"/>
  <c r="AD129" i="14" s="1"/>
  <c r="AB129" i="14"/>
  <c r="AC75" i="14"/>
  <c r="AD75" i="14" s="1"/>
  <c r="AB75" i="14"/>
  <c r="R295" i="14"/>
  <c r="S295" i="14"/>
  <c r="T295" i="14" s="1"/>
  <c r="S176" i="14"/>
  <c r="T176" i="14" s="1"/>
  <c r="R176" i="14"/>
  <c r="R202" i="14" s="1"/>
  <c r="AA176" i="14"/>
  <c r="AC76" i="14"/>
  <c r="AD76" i="14" s="1"/>
  <c r="AB76" i="14"/>
  <c r="R281" i="14"/>
  <c r="R304" i="14" s="1"/>
  <c r="AA281" i="14"/>
  <c r="S281" i="14"/>
  <c r="T281" i="14" s="1"/>
  <c r="S261" i="14"/>
  <c r="T261" i="14" s="1"/>
  <c r="R261" i="14"/>
  <c r="S245" i="14"/>
  <c r="T245" i="14" s="1"/>
  <c r="R245" i="14"/>
  <c r="R270" i="14" s="1"/>
  <c r="AA245" i="14"/>
  <c r="S296" i="14"/>
  <c r="T296" i="14" s="1"/>
  <c r="R296" i="14"/>
  <c r="AA296" i="14"/>
  <c r="S282" i="14"/>
  <c r="T282" i="14" s="1"/>
  <c r="R282" i="14"/>
  <c r="AA282" i="14"/>
  <c r="AA262" i="14"/>
  <c r="S262" i="14"/>
  <c r="T262" i="14" s="1"/>
  <c r="R262" i="14"/>
  <c r="S246" i="14"/>
  <c r="T246" i="14" s="1"/>
  <c r="AA246" i="14"/>
  <c r="R246" i="14"/>
  <c r="S222" i="14"/>
  <c r="T222" i="14" s="1"/>
  <c r="R222" i="14"/>
  <c r="S230" i="14"/>
  <c r="T230" i="14" s="1"/>
  <c r="R230" i="14"/>
  <c r="AA230" i="14"/>
  <c r="V248" i="14"/>
  <c r="X247" i="14"/>
  <c r="Y247" i="14" s="1"/>
  <c r="W247" i="14"/>
  <c r="S188" i="14"/>
  <c r="T188" i="14" s="1"/>
  <c r="R188" i="14"/>
  <c r="V213" i="14"/>
  <c r="X212" i="14"/>
  <c r="Y212" i="14" s="1"/>
  <c r="W212" i="14"/>
  <c r="T202" i="14"/>
  <c r="S154" i="14"/>
  <c r="T154" i="14" s="1"/>
  <c r="R154" i="14"/>
  <c r="R112" i="14"/>
  <c r="S112" i="14"/>
  <c r="T112" i="14" s="1"/>
  <c r="S145" i="14"/>
  <c r="T145" i="14" s="1"/>
  <c r="R145" i="14"/>
  <c r="R168" i="14" s="1"/>
  <c r="X177" i="14"/>
  <c r="Y177" i="14" s="1"/>
  <c r="W177" i="14"/>
  <c r="V178" i="14"/>
  <c r="AA178" i="14" s="1"/>
  <c r="AA211" i="14"/>
  <c r="S211" i="14"/>
  <c r="T211" i="14" s="1"/>
  <c r="R211" i="14"/>
  <c r="R236" i="14" s="1"/>
  <c r="T168" i="14"/>
  <c r="R287" i="13"/>
  <c r="S287" i="13"/>
  <c r="T287" i="13" s="1"/>
  <c r="S299" i="13"/>
  <c r="T299" i="13" s="1"/>
  <c r="R299" i="13"/>
  <c r="AA299" i="13"/>
  <c r="R224" i="13"/>
  <c r="S224" i="13"/>
  <c r="T224" i="13" s="1"/>
  <c r="S220" i="13"/>
  <c r="T220" i="13" s="1"/>
  <c r="R220" i="13"/>
  <c r="AA160" i="13"/>
  <c r="S160" i="13"/>
  <c r="T160" i="13" s="1"/>
  <c r="R160" i="13"/>
  <c r="V220" i="13"/>
  <c r="X219" i="13"/>
  <c r="Y219" i="13" s="1"/>
  <c r="W219" i="13"/>
  <c r="S185" i="13"/>
  <c r="T185" i="13" s="1"/>
  <c r="R185" i="13"/>
  <c r="R285" i="13"/>
  <c r="AA285" i="13"/>
  <c r="S285" i="13"/>
  <c r="T285" i="13" s="1"/>
  <c r="S296" i="13"/>
  <c r="T296" i="13" s="1"/>
  <c r="R296" i="13"/>
  <c r="AA296" i="13"/>
  <c r="AC280" i="13"/>
  <c r="AD280" i="13" s="1"/>
  <c r="AB280" i="13"/>
  <c r="S263" i="13"/>
  <c r="T263" i="13" s="1"/>
  <c r="R263" i="13"/>
  <c r="AA263" i="13"/>
  <c r="AC244" i="13"/>
  <c r="AD244" i="13" s="1"/>
  <c r="AB244" i="13"/>
  <c r="AA211" i="13"/>
  <c r="R211" i="13"/>
  <c r="S211" i="13"/>
  <c r="T211" i="13" s="1"/>
  <c r="AC246" i="13"/>
  <c r="AD246" i="13" s="1"/>
  <c r="AB246" i="13"/>
  <c r="S177" i="13"/>
  <c r="T177" i="13" s="1"/>
  <c r="R177" i="13"/>
  <c r="AA177" i="13"/>
  <c r="S218" i="13"/>
  <c r="T218" i="13" s="1"/>
  <c r="R218" i="13"/>
  <c r="AA218" i="13"/>
  <c r="S158" i="13"/>
  <c r="T158" i="13" s="1"/>
  <c r="R158" i="13"/>
  <c r="S146" i="13"/>
  <c r="T146" i="13" s="1"/>
  <c r="R146" i="13"/>
  <c r="S186" i="13"/>
  <c r="T186" i="13" s="1"/>
  <c r="R186" i="13"/>
  <c r="X143" i="13"/>
  <c r="Y143" i="13" s="1"/>
  <c r="W143" i="13"/>
  <c r="V144" i="13"/>
  <c r="R123" i="13"/>
  <c r="S123" i="13"/>
  <c r="T123" i="13" s="1"/>
  <c r="S184" i="13"/>
  <c r="T184" i="13" s="1"/>
  <c r="AA184" i="13"/>
  <c r="R184" i="13"/>
  <c r="S187" i="13"/>
  <c r="T187" i="13" s="1"/>
  <c r="R187" i="13"/>
  <c r="R111" i="13"/>
  <c r="S111" i="13"/>
  <c r="T111" i="13" s="1"/>
  <c r="AC130" i="13"/>
  <c r="AD130" i="13" s="1"/>
  <c r="AB130" i="13"/>
  <c r="W76" i="13"/>
  <c r="AA76" i="13"/>
  <c r="X76" i="13"/>
  <c r="Y76" i="13" s="1"/>
  <c r="V77" i="13"/>
  <c r="R281" i="13"/>
  <c r="AA281" i="13"/>
  <c r="S281" i="13"/>
  <c r="T281" i="13" s="1"/>
  <c r="S294" i="13"/>
  <c r="T294" i="13" s="1"/>
  <c r="R294" i="13"/>
  <c r="AC278" i="13"/>
  <c r="AD278" i="13" s="1"/>
  <c r="AB278" i="13"/>
  <c r="S251" i="13"/>
  <c r="T251" i="13" s="1"/>
  <c r="R251" i="13"/>
  <c r="AA251" i="13"/>
  <c r="AB209" i="13"/>
  <c r="AC209" i="13"/>
  <c r="AD209" i="13" s="1"/>
  <c r="AC175" i="13"/>
  <c r="AD175" i="13" s="1"/>
  <c r="AB175" i="13"/>
  <c r="S198" i="13"/>
  <c r="T198" i="13" s="1"/>
  <c r="R198" i="13"/>
  <c r="AA198" i="13"/>
  <c r="AC216" i="13"/>
  <c r="AD216" i="13" s="1"/>
  <c r="AB216" i="13"/>
  <c r="S156" i="13"/>
  <c r="T156" i="13" s="1"/>
  <c r="R156" i="13"/>
  <c r="S144" i="13"/>
  <c r="T144" i="13" s="1"/>
  <c r="AA144" i="13"/>
  <c r="R144" i="13"/>
  <c r="R125" i="13"/>
  <c r="S125" i="13"/>
  <c r="T125" i="13" s="1"/>
  <c r="AC182" i="13"/>
  <c r="AD182" i="13" s="1"/>
  <c r="AB182" i="13"/>
  <c r="S189" i="13"/>
  <c r="T189" i="13" s="1"/>
  <c r="R189" i="13"/>
  <c r="R113" i="13"/>
  <c r="S113" i="13"/>
  <c r="T113" i="13" s="1"/>
  <c r="AC93" i="13"/>
  <c r="AD93" i="13" s="1"/>
  <c r="AB93" i="13"/>
  <c r="S264" i="13"/>
  <c r="T264" i="13" s="1"/>
  <c r="R264" i="13"/>
  <c r="AA264" i="13"/>
  <c r="R279" i="13"/>
  <c r="AA279" i="13"/>
  <c r="S279" i="13"/>
  <c r="T279" i="13" s="1"/>
  <c r="S292" i="13"/>
  <c r="T292" i="13" s="1"/>
  <c r="R292" i="13"/>
  <c r="S253" i="13"/>
  <c r="T253" i="13" s="1"/>
  <c r="R253" i="13"/>
  <c r="R225" i="13"/>
  <c r="S225" i="13"/>
  <c r="T225" i="13" s="1"/>
  <c r="V282" i="13"/>
  <c r="X281" i="13"/>
  <c r="Y281" i="13" s="1"/>
  <c r="W281" i="13"/>
  <c r="S223" i="13"/>
  <c r="T223" i="13" s="1"/>
  <c r="R223" i="13"/>
  <c r="AC228" i="13"/>
  <c r="AD228" i="13" s="1"/>
  <c r="AB228" i="13"/>
  <c r="S164" i="13"/>
  <c r="T164" i="13" s="1"/>
  <c r="R164" i="13"/>
  <c r="AA164" i="13"/>
  <c r="S154" i="13"/>
  <c r="T154" i="13" s="1"/>
  <c r="R154" i="13"/>
  <c r="S142" i="13"/>
  <c r="T142" i="13" s="1"/>
  <c r="AA142" i="13"/>
  <c r="R142" i="13"/>
  <c r="AC197" i="13"/>
  <c r="AD197" i="13" s="1"/>
  <c r="AB197" i="13"/>
  <c r="S124" i="13"/>
  <c r="T124" i="13" s="1"/>
  <c r="R124" i="13"/>
  <c r="S126" i="13"/>
  <c r="T126" i="13" s="1"/>
  <c r="R126" i="13"/>
  <c r="AA126" i="13"/>
  <c r="AA128" i="13"/>
  <c r="S128" i="13"/>
  <c r="T128" i="13" s="1"/>
  <c r="R128" i="13"/>
  <c r="S188" i="13"/>
  <c r="T188" i="13" s="1"/>
  <c r="R188" i="13"/>
  <c r="S191" i="13"/>
  <c r="T191" i="13" s="1"/>
  <c r="R191" i="13"/>
  <c r="AC95" i="13"/>
  <c r="AD95" i="13" s="1"/>
  <c r="AB95" i="13"/>
  <c r="AC178" i="13"/>
  <c r="AD178" i="13" s="1"/>
  <c r="AB178" i="13"/>
  <c r="W94" i="13"/>
  <c r="AA94" i="13"/>
  <c r="S266" i="13"/>
  <c r="T266" i="13" s="1"/>
  <c r="R266" i="13"/>
  <c r="AA266" i="13"/>
  <c r="S252" i="13"/>
  <c r="T252" i="13" s="1"/>
  <c r="R252" i="13"/>
  <c r="AA252" i="13"/>
  <c r="R215" i="13"/>
  <c r="S215" i="13"/>
  <c r="T215" i="13" s="1"/>
  <c r="S222" i="13"/>
  <c r="T222" i="13" s="1"/>
  <c r="R222" i="13"/>
  <c r="S210" i="13"/>
  <c r="T210" i="13" s="1"/>
  <c r="R210" i="13"/>
  <c r="AA210" i="13"/>
  <c r="S162" i="13"/>
  <c r="T162" i="13" s="1"/>
  <c r="R162" i="13"/>
  <c r="AA162" i="13"/>
  <c r="S183" i="13"/>
  <c r="T183" i="13" s="1"/>
  <c r="R183" i="13"/>
  <c r="AA183" i="13"/>
  <c r="R295" i="13"/>
  <c r="S295" i="13"/>
  <c r="T295" i="13" s="1"/>
  <c r="S300" i="13"/>
  <c r="T300" i="13" s="1"/>
  <c r="R300" i="13"/>
  <c r="AA300" i="13"/>
  <c r="S249" i="13"/>
  <c r="T249" i="13" s="1"/>
  <c r="R249" i="13"/>
  <c r="S290" i="13"/>
  <c r="T290" i="13" s="1"/>
  <c r="R290" i="13"/>
  <c r="S255" i="13"/>
  <c r="T255" i="13" s="1"/>
  <c r="R255" i="13"/>
  <c r="R221" i="13"/>
  <c r="S221" i="13"/>
  <c r="T221" i="13" s="1"/>
  <c r="AC231" i="13"/>
  <c r="AD231" i="13" s="1"/>
  <c r="AB231" i="13"/>
  <c r="X246" i="13"/>
  <c r="Y246" i="13" s="1"/>
  <c r="W246" i="13"/>
  <c r="V247" i="13"/>
  <c r="S152" i="13"/>
  <c r="T152" i="13" s="1"/>
  <c r="R152" i="13"/>
  <c r="R116" i="13"/>
  <c r="S116" i="13"/>
  <c r="T116" i="13" s="1"/>
  <c r="R110" i="13"/>
  <c r="S110" i="13"/>
  <c r="T110" i="13" s="1"/>
  <c r="S122" i="13"/>
  <c r="T122" i="13" s="1"/>
  <c r="R122" i="13"/>
  <c r="S127" i="13"/>
  <c r="T127" i="13" s="1"/>
  <c r="R127" i="13"/>
  <c r="AA127" i="13"/>
  <c r="S190" i="13"/>
  <c r="T190" i="13" s="1"/>
  <c r="R190" i="13"/>
  <c r="S193" i="13"/>
  <c r="T193" i="13" s="1"/>
  <c r="R193" i="13"/>
  <c r="AC129" i="13"/>
  <c r="AD129" i="13" s="1"/>
  <c r="AB129" i="13"/>
  <c r="X149" i="13"/>
  <c r="Y149" i="13" s="1"/>
  <c r="V150" i="13"/>
  <c r="W149" i="13"/>
  <c r="AA149" i="13"/>
  <c r="R289" i="13"/>
  <c r="S289" i="13"/>
  <c r="T289" i="13" s="1"/>
  <c r="AC284" i="13"/>
  <c r="AD284" i="13" s="1"/>
  <c r="AB284" i="13"/>
  <c r="S261" i="13"/>
  <c r="T261" i="13" s="1"/>
  <c r="R261" i="13"/>
  <c r="S181" i="13"/>
  <c r="T181" i="13" s="1"/>
  <c r="R181" i="13"/>
  <c r="AC265" i="13"/>
  <c r="AD265" i="13" s="1"/>
  <c r="AB265" i="13"/>
  <c r="AC230" i="13"/>
  <c r="AD230" i="13" s="1"/>
  <c r="AB230" i="13"/>
  <c r="AB143" i="13"/>
  <c r="AC143" i="13"/>
  <c r="AD143" i="13" s="1"/>
  <c r="R119" i="13"/>
  <c r="S119" i="13"/>
  <c r="T119" i="13" s="1"/>
  <c r="AC161" i="13"/>
  <c r="AD161" i="13" s="1"/>
  <c r="AB161" i="13"/>
  <c r="W109" i="13"/>
  <c r="X109" i="13"/>
  <c r="Y109" i="13" s="1"/>
  <c r="V110" i="13"/>
  <c r="AA109" i="13"/>
  <c r="S297" i="13"/>
  <c r="T297" i="13" s="1"/>
  <c r="R297" i="13"/>
  <c r="AA297" i="13"/>
  <c r="AA213" i="13"/>
  <c r="R213" i="13"/>
  <c r="S213" i="13"/>
  <c r="T213" i="13" s="1"/>
  <c r="S179" i="13"/>
  <c r="T179" i="13" s="1"/>
  <c r="R179" i="13"/>
  <c r="R202" i="13" s="1"/>
  <c r="S159" i="13"/>
  <c r="T159" i="13" s="1"/>
  <c r="R159" i="13"/>
  <c r="V214" i="13"/>
  <c r="X213" i="13"/>
  <c r="Y213" i="13" s="1"/>
  <c r="W213" i="13"/>
  <c r="R293" i="13"/>
  <c r="S293" i="13"/>
  <c r="T293" i="13" s="1"/>
  <c r="S247" i="13"/>
  <c r="T247" i="13" s="1"/>
  <c r="R247" i="13"/>
  <c r="AA247" i="13"/>
  <c r="S288" i="13"/>
  <c r="T288" i="13" s="1"/>
  <c r="R288" i="13"/>
  <c r="S257" i="13"/>
  <c r="T257" i="13" s="1"/>
  <c r="R257" i="13"/>
  <c r="AA219" i="13"/>
  <c r="R219" i="13"/>
  <c r="S219" i="13"/>
  <c r="T219" i="13" s="1"/>
  <c r="R232" i="13"/>
  <c r="AA232" i="13"/>
  <c r="S232" i="13"/>
  <c r="T232" i="13" s="1"/>
  <c r="S214" i="13"/>
  <c r="T214" i="13" s="1"/>
  <c r="R214" i="13"/>
  <c r="AA214" i="13"/>
  <c r="S150" i="13"/>
  <c r="T150" i="13" s="1"/>
  <c r="AA150" i="13"/>
  <c r="R150" i="13"/>
  <c r="R108" i="13"/>
  <c r="AA108" i="13"/>
  <c r="S108" i="13"/>
  <c r="T108" i="13" s="1"/>
  <c r="R115" i="13"/>
  <c r="S115" i="13"/>
  <c r="T115" i="13" s="1"/>
  <c r="R196" i="13"/>
  <c r="AA196" i="13"/>
  <c r="S196" i="13"/>
  <c r="T196" i="13" s="1"/>
  <c r="X252" i="13"/>
  <c r="Y252" i="13" s="1"/>
  <c r="W252" i="13"/>
  <c r="V253" i="13"/>
  <c r="R121" i="13"/>
  <c r="S121" i="13"/>
  <c r="T121" i="13" s="1"/>
  <c r="AA194" i="13"/>
  <c r="S194" i="13"/>
  <c r="T194" i="13" s="1"/>
  <c r="R194" i="13"/>
  <c r="R291" i="13"/>
  <c r="S291" i="13"/>
  <c r="T291" i="13" s="1"/>
  <c r="S245" i="13"/>
  <c r="T245" i="13" s="1"/>
  <c r="R245" i="13"/>
  <c r="R270" i="13" s="1"/>
  <c r="AA245" i="13"/>
  <c r="S286" i="13"/>
  <c r="T286" i="13" s="1"/>
  <c r="R286" i="13"/>
  <c r="AA286" i="13"/>
  <c r="S260" i="13"/>
  <c r="T260" i="13" s="1"/>
  <c r="R260" i="13"/>
  <c r="S259" i="13"/>
  <c r="T259" i="13" s="1"/>
  <c r="R259" i="13"/>
  <c r="AA217" i="13"/>
  <c r="R217" i="13"/>
  <c r="S217" i="13"/>
  <c r="T217" i="13" s="1"/>
  <c r="S254" i="13"/>
  <c r="T254" i="13" s="1"/>
  <c r="R254" i="13"/>
  <c r="AA229" i="13"/>
  <c r="S229" i="13"/>
  <c r="T229" i="13" s="1"/>
  <c r="R229" i="13"/>
  <c r="S212" i="13"/>
  <c r="T212" i="13" s="1"/>
  <c r="R212" i="13"/>
  <c r="AA212" i="13"/>
  <c r="AC148" i="13"/>
  <c r="AD148" i="13" s="1"/>
  <c r="AB148" i="13"/>
  <c r="AB262" i="13"/>
  <c r="AC262" i="13"/>
  <c r="AD262" i="13" s="1"/>
  <c r="X184" i="13"/>
  <c r="Y184" i="13" s="1"/>
  <c r="W184" i="13"/>
  <c r="V185" i="13"/>
  <c r="R117" i="13"/>
  <c r="S117" i="13"/>
  <c r="T117" i="13" s="1"/>
  <c r="S195" i="13"/>
  <c r="T195" i="13" s="1"/>
  <c r="R195" i="13"/>
  <c r="AA195" i="13"/>
  <c r="X178" i="13"/>
  <c r="Y178" i="13" s="1"/>
  <c r="W178" i="13"/>
  <c r="V179" i="13"/>
  <c r="AA179" i="13" s="1"/>
  <c r="V80" i="23" l="1"/>
  <c r="B80" i="25"/>
  <c r="H80" i="25" s="1"/>
  <c r="V114" i="25"/>
  <c r="C80" i="25"/>
  <c r="C79" i="25"/>
  <c r="C31" i="26" s="1"/>
  <c r="V80" i="25"/>
  <c r="AA80" i="25" s="1"/>
  <c r="C80" i="24"/>
  <c r="C79" i="24"/>
  <c r="C30" i="26" s="1"/>
  <c r="V114" i="24"/>
  <c r="B80" i="24"/>
  <c r="H80" i="24" s="1"/>
  <c r="B80" i="23"/>
  <c r="H80" i="23" s="1"/>
  <c r="V114" i="23"/>
  <c r="C80" i="23"/>
  <c r="C79" i="23"/>
  <c r="C29" i="26" s="1"/>
  <c r="C80" i="22"/>
  <c r="C79" i="22"/>
  <c r="C28" i="26" s="1"/>
  <c r="V114" i="22"/>
  <c r="B80" i="22"/>
  <c r="H80" i="22" s="1"/>
  <c r="V114" i="21"/>
  <c r="C80" i="21"/>
  <c r="C79" i="21"/>
  <c r="C24" i="26" s="1"/>
  <c r="B80" i="21"/>
  <c r="H80" i="21" s="1"/>
  <c r="V80" i="21"/>
  <c r="AA80" i="21" s="1"/>
  <c r="V80" i="20"/>
  <c r="C79" i="20"/>
  <c r="C22" i="26" s="1"/>
  <c r="B80" i="20"/>
  <c r="H80" i="20" s="1"/>
  <c r="C80" i="20"/>
  <c r="V114" i="20"/>
  <c r="B79" i="19"/>
  <c r="B21" i="26" s="1"/>
  <c r="V80" i="19"/>
  <c r="C80" i="19"/>
  <c r="C79" i="19"/>
  <c r="C21" i="26" s="1"/>
  <c r="B80" i="19"/>
  <c r="H80" i="19" s="1"/>
  <c r="V114" i="19"/>
  <c r="C80" i="18"/>
  <c r="B80" i="18"/>
  <c r="H80" i="18" s="1"/>
  <c r="V114" i="18"/>
  <c r="C79" i="18"/>
  <c r="C20" i="26" s="1"/>
  <c r="C80" i="17"/>
  <c r="C79" i="17"/>
  <c r="C19" i="26" s="1"/>
  <c r="B80" i="17"/>
  <c r="H80" i="17" s="1"/>
  <c r="V114" i="17"/>
  <c r="C80" i="16"/>
  <c r="C79" i="16"/>
  <c r="C18" i="26" s="1"/>
  <c r="B80" i="16"/>
  <c r="H80" i="16" s="1"/>
  <c r="V114" i="16"/>
  <c r="B80" i="15"/>
  <c r="H80" i="15" s="1"/>
  <c r="C79" i="15"/>
  <c r="C17" i="26" s="1"/>
  <c r="C80" i="15"/>
  <c r="V114" i="15"/>
  <c r="C80" i="14"/>
  <c r="C79" i="14"/>
  <c r="C9" i="26" s="1"/>
  <c r="B80" i="14"/>
  <c r="H80" i="14" s="1"/>
  <c r="V114" i="14"/>
  <c r="B80" i="13"/>
  <c r="H80" i="13" s="1"/>
  <c r="V114" i="13"/>
  <c r="C80" i="13"/>
  <c r="C79" i="13"/>
  <c r="C8" i="26" s="1"/>
  <c r="W252" i="25"/>
  <c r="X286" i="24"/>
  <c r="Y286" i="24" s="1"/>
  <c r="W286" i="24"/>
  <c r="V287" i="24"/>
  <c r="X252" i="22"/>
  <c r="Y252" i="22" s="1"/>
  <c r="W252" i="22"/>
  <c r="V253" i="22"/>
  <c r="W184" i="19"/>
  <c r="AA184" i="19"/>
  <c r="V185" i="19"/>
  <c r="X184" i="19"/>
  <c r="Y184" i="19" s="1"/>
  <c r="W252" i="18"/>
  <c r="X252" i="18"/>
  <c r="Y252" i="18" s="1"/>
  <c r="V253" i="18"/>
  <c r="AA252" i="18"/>
  <c r="X252" i="14"/>
  <c r="Y252" i="14" s="1"/>
  <c r="W252" i="14"/>
  <c r="V253" i="14"/>
  <c r="W286" i="13"/>
  <c r="V287" i="13"/>
  <c r="X286" i="13"/>
  <c r="Y286" i="13" s="1"/>
  <c r="B31" i="26"/>
  <c r="V80" i="24"/>
  <c r="V80" i="18"/>
  <c r="AC111" i="25"/>
  <c r="AD111" i="25" s="1"/>
  <c r="AB111" i="25"/>
  <c r="AC146" i="25"/>
  <c r="AD146" i="25" s="1"/>
  <c r="AB146" i="25"/>
  <c r="AC247" i="25"/>
  <c r="AD247" i="25" s="1"/>
  <c r="AB247" i="25"/>
  <c r="AB279" i="25"/>
  <c r="AC279" i="25"/>
  <c r="AD279" i="25" s="1"/>
  <c r="AC110" i="25"/>
  <c r="AD110" i="25" s="1"/>
  <c r="AB110" i="25"/>
  <c r="X178" i="25"/>
  <c r="Y178" i="25" s="1"/>
  <c r="W178" i="25"/>
  <c r="V179" i="25"/>
  <c r="AA178" i="25"/>
  <c r="AC128" i="25"/>
  <c r="AD128" i="25" s="1"/>
  <c r="AB128" i="25"/>
  <c r="AC163" i="25"/>
  <c r="AD163" i="25" s="1"/>
  <c r="AB163" i="25"/>
  <c r="AC264" i="25"/>
  <c r="AD264" i="25" s="1"/>
  <c r="AB264" i="25"/>
  <c r="R270" i="25"/>
  <c r="AC297" i="25"/>
  <c r="AD297" i="25" s="1"/>
  <c r="AB297" i="25"/>
  <c r="AC127" i="25"/>
  <c r="AD127" i="25" s="1"/>
  <c r="AB127" i="25"/>
  <c r="V220" i="25"/>
  <c r="W219" i="25"/>
  <c r="X219" i="25"/>
  <c r="Y219" i="25" s="1"/>
  <c r="AA219" i="25"/>
  <c r="AC152" i="25"/>
  <c r="AD152" i="25" s="1"/>
  <c r="AB152" i="25"/>
  <c r="AB195" i="25"/>
  <c r="AC195" i="25"/>
  <c r="AD195" i="25" s="1"/>
  <c r="R236" i="25"/>
  <c r="V81" i="25"/>
  <c r="X80" i="25"/>
  <c r="Y80" i="25" s="1"/>
  <c r="W80" i="25"/>
  <c r="AC230" i="25"/>
  <c r="AD230" i="25" s="1"/>
  <c r="AB230" i="25"/>
  <c r="AC252" i="25"/>
  <c r="AD252" i="25" s="1"/>
  <c r="AB252" i="25"/>
  <c r="AC109" i="25"/>
  <c r="AD109" i="25" s="1"/>
  <c r="AB109" i="25"/>
  <c r="AC263" i="25"/>
  <c r="AD263" i="25" s="1"/>
  <c r="AB263" i="25"/>
  <c r="W286" i="25"/>
  <c r="V287" i="25"/>
  <c r="X286" i="25"/>
  <c r="Y286" i="25" s="1"/>
  <c r="AC184" i="25"/>
  <c r="AD184" i="25" s="1"/>
  <c r="AB184" i="25"/>
  <c r="V185" i="25"/>
  <c r="X184" i="25"/>
  <c r="Y184" i="25" s="1"/>
  <c r="W184" i="25"/>
  <c r="AB210" i="25"/>
  <c r="AC210" i="25"/>
  <c r="AD210" i="25" s="1"/>
  <c r="AC161" i="25"/>
  <c r="AD161" i="25" s="1"/>
  <c r="AB161" i="25"/>
  <c r="AB149" i="25"/>
  <c r="AC149" i="25"/>
  <c r="AD149" i="25" s="1"/>
  <c r="AC251" i="25"/>
  <c r="AD251" i="25" s="1"/>
  <c r="AB251" i="25"/>
  <c r="AC266" i="25"/>
  <c r="AD266" i="25" s="1"/>
  <c r="AB266" i="25"/>
  <c r="AC300" i="25"/>
  <c r="AD300" i="25" s="1"/>
  <c r="AB300" i="25"/>
  <c r="X77" i="25"/>
  <c r="Y77" i="25" s="1"/>
  <c r="W77" i="25"/>
  <c r="V78" i="25"/>
  <c r="AA77" i="25"/>
  <c r="AB143" i="25"/>
  <c r="AC143" i="25"/>
  <c r="AD143" i="25" s="1"/>
  <c r="V254" i="25"/>
  <c r="X253" i="25"/>
  <c r="Y253" i="25" s="1"/>
  <c r="W253" i="25"/>
  <c r="AC144" i="25"/>
  <c r="AD144" i="25" s="1"/>
  <c r="AB144" i="25"/>
  <c r="AC278" i="25"/>
  <c r="AD278" i="25" s="1"/>
  <c r="AB278" i="25"/>
  <c r="AC194" i="25"/>
  <c r="AD194" i="25" s="1"/>
  <c r="AB194" i="25"/>
  <c r="AB145" i="25"/>
  <c r="AC145" i="25"/>
  <c r="AD145" i="25" s="1"/>
  <c r="AC142" i="25"/>
  <c r="AD142" i="25" s="1"/>
  <c r="AB142" i="25"/>
  <c r="AB151" i="25"/>
  <c r="AC151" i="25"/>
  <c r="AD151" i="25" s="1"/>
  <c r="R304" i="25"/>
  <c r="V112" i="25"/>
  <c r="X111" i="25"/>
  <c r="Y111" i="25" s="1"/>
  <c r="W111" i="25"/>
  <c r="AC246" i="25"/>
  <c r="AD246" i="25" s="1"/>
  <c r="AB246" i="25"/>
  <c r="AB218" i="25"/>
  <c r="AC218" i="25"/>
  <c r="AD218" i="25" s="1"/>
  <c r="AB285" i="25"/>
  <c r="AC285" i="25"/>
  <c r="AD285" i="25" s="1"/>
  <c r="R168" i="25"/>
  <c r="AC130" i="25"/>
  <c r="AD130" i="25" s="1"/>
  <c r="AB130" i="25"/>
  <c r="AC296" i="25"/>
  <c r="AD296" i="25" s="1"/>
  <c r="AB296" i="25"/>
  <c r="AC183" i="25"/>
  <c r="AD183" i="25" s="1"/>
  <c r="AB183" i="25"/>
  <c r="AC299" i="25"/>
  <c r="AD299" i="25" s="1"/>
  <c r="AB299" i="25"/>
  <c r="V153" i="25"/>
  <c r="W152" i="25"/>
  <c r="X152" i="25"/>
  <c r="Y152" i="25" s="1"/>
  <c r="T304" i="25"/>
  <c r="V147" i="25"/>
  <c r="W146" i="25"/>
  <c r="X146" i="25"/>
  <c r="Y146" i="25" s="1"/>
  <c r="AC228" i="25"/>
  <c r="AD228" i="25" s="1"/>
  <c r="AB228" i="25"/>
  <c r="AA286" i="25"/>
  <c r="AB126" i="25"/>
  <c r="AC126" i="25"/>
  <c r="AD126" i="25" s="1"/>
  <c r="AC177" i="25"/>
  <c r="AD177" i="25" s="1"/>
  <c r="AB177" i="25"/>
  <c r="W280" i="25"/>
  <c r="V281" i="25"/>
  <c r="X280" i="25"/>
  <c r="Y280" i="25" s="1"/>
  <c r="V248" i="25"/>
  <c r="X247" i="25"/>
  <c r="Y247" i="25" s="1"/>
  <c r="W247" i="25"/>
  <c r="AA280" i="25"/>
  <c r="AC253" i="25"/>
  <c r="AD253" i="25" s="1"/>
  <c r="AB253" i="25"/>
  <c r="AB212" i="25"/>
  <c r="AC212" i="25"/>
  <c r="AD212" i="25" s="1"/>
  <c r="AC160" i="25"/>
  <c r="AD160" i="25" s="1"/>
  <c r="AB160" i="25"/>
  <c r="AC162" i="25"/>
  <c r="AD162" i="25" s="1"/>
  <c r="AB162" i="25"/>
  <c r="V214" i="25"/>
  <c r="W213" i="25"/>
  <c r="X213" i="25"/>
  <c r="Y213" i="25" s="1"/>
  <c r="AA213" i="25"/>
  <c r="AC150" i="25"/>
  <c r="AD150" i="25" s="1"/>
  <c r="AB150" i="25"/>
  <c r="AC245" i="25"/>
  <c r="AD245" i="25" s="1"/>
  <c r="AB245" i="25"/>
  <c r="AC196" i="25"/>
  <c r="AD196" i="25" s="1"/>
  <c r="AB196" i="25"/>
  <c r="AC184" i="24"/>
  <c r="AD184" i="24" s="1"/>
  <c r="AB184" i="24"/>
  <c r="AC151" i="24"/>
  <c r="AD151" i="24" s="1"/>
  <c r="AB151" i="24"/>
  <c r="AC218" i="24"/>
  <c r="AD218" i="24" s="1"/>
  <c r="AB218" i="24"/>
  <c r="AC143" i="24"/>
  <c r="AD143" i="24" s="1"/>
  <c r="AB143" i="24"/>
  <c r="X246" i="24"/>
  <c r="Y246" i="24" s="1"/>
  <c r="W246" i="24"/>
  <c r="V247" i="24"/>
  <c r="AA246" i="24"/>
  <c r="AC161" i="24"/>
  <c r="AD161" i="24" s="1"/>
  <c r="AB161" i="24"/>
  <c r="AB163" i="24"/>
  <c r="AC163" i="24"/>
  <c r="AD163" i="24" s="1"/>
  <c r="AB210" i="24"/>
  <c r="AC210" i="24"/>
  <c r="AD210" i="24" s="1"/>
  <c r="AC144" i="24"/>
  <c r="AD144" i="24" s="1"/>
  <c r="AB144" i="24"/>
  <c r="AC197" i="24"/>
  <c r="AD197" i="24" s="1"/>
  <c r="AB197" i="24"/>
  <c r="AC145" i="24"/>
  <c r="AD145" i="24" s="1"/>
  <c r="AB145" i="24"/>
  <c r="AC212" i="24"/>
  <c r="AD212" i="24" s="1"/>
  <c r="AB212" i="24"/>
  <c r="AC252" i="24"/>
  <c r="AD252" i="24" s="1"/>
  <c r="AB252" i="24"/>
  <c r="AC230" i="24"/>
  <c r="AD230" i="24" s="1"/>
  <c r="AB230" i="24"/>
  <c r="AC108" i="24"/>
  <c r="AD108" i="24" s="1"/>
  <c r="AB108" i="24"/>
  <c r="W180" i="24"/>
  <c r="V181" i="24"/>
  <c r="X180" i="24"/>
  <c r="Y180" i="24" s="1"/>
  <c r="AC286" i="24"/>
  <c r="AD286" i="24" s="1"/>
  <c r="AB286" i="24"/>
  <c r="AB196" i="24"/>
  <c r="AC196" i="24"/>
  <c r="AD196" i="24" s="1"/>
  <c r="AC299" i="24"/>
  <c r="AD299" i="24" s="1"/>
  <c r="AB299" i="24"/>
  <c r="AC217" i="24"/>
  <c r="AD217" i="24" s="1"/>
  <c r="AB217" i="24"/>
  <c r="AC149" i="24"/>
  <c r="AD149" i="24" s="1"/>
  <c r="AB149" i="24"/>
  <c r="R134" i="24"/>
  <c r="AB195" i="24"/>
  <c r="AC195" i="24"/>
  <c r="AD195" i="24" s="1"/>
  <c r="AB179" i="24"/>
  <c r="AC179" i="24"/>
  <c r="AD179" i="24" s="1"/>
  <c r="AC110" i="24"/>
  <c r="AD110" i="24" s="1"/>
  <c r="AB110" i="24"/>
  <c r="R168" i="24"/>
  <c r="AB285" i="24"/>
  <c r="AC285" i="24"/>
  <c r="AD285" i="24" s="1"/>
  <c r="AC297" i="24"/>
  <c r="AD297" i="24" s="1"/>
  <c r="AB297" i="24"/>
  <c r="W282" i="24"/>
  <c r="V283" i="24"/>
  <c r="X282" i="24"/>
  <c r="Y282" i="24" s="1"/>
  <c r="AA282" i="24"/>
  <c r="T134" i="24"/>
  <c r="AC142" i="24"/>
  <c r="AD142" i="24" s="1"/>
  <c r="AB142" i="24"/>
  <c r="AC128" i="24"/>
  <c r="AD128" i="24" s="1"/>
  <c r="AB128" i="24"/>
  <c r="AB183" i="24"/>
  <c r="AC183" i="24"/>
  <c r="AD183" i="24" s="1"/>
  <c r="V78" i="24"/>
  <c r="X77" i="24"/>
  <c r="Y77" i="24" s="1"/>
  <c r="W77" i="24"/>
  <c r="AA77" i="24"/>
  <c r="V152" i="24"/>
  <c r="X151" i="24"/>
  <c r="Y151" i="24" s="1"/>
  <c r="W151" i="24"/>
  <c r="V185" i="24"/>
  <c r="W184" i="24"/>
  <c r="X184" i="24"/>
  <c r="Y184" i="24" s="1"/>
  <c r="AB111" i="24"/>
  <c r="AC111" i="24"/>
  <c r="AD111" i="24" s="1"/>
  <c r="T304" i="24"/>
  <c r="AB281" i="24"/>
  <c r="AC281" i="24"/>
  <c r="AD281" i="24" s="1"/>
  <c r="AC251" i="24"/>
  <c r="AD251" i="24" s="1"/>
  <c r="AB251" i="24"/>
  <c r="AC253" i="24"/>
  <c r="AD253" i="24" s="1"/>
  <c r="AB253" i="24"/>
  <c r="AC228" i="24"/>
  <c r="AD228" i="24" s="1"/>
  <c r="AB228" i="24"/>
  <c r="AC300" i="24"/>
  <c r="AD300" i="24" s="1"/>
  <c r="AB300" i="24"/>
  <c r="V254" i="24"/>
  <c r="X253" i="24"/>
  <c r="Y253" i="24" s="1"/>
  <c r="W253" i="24"/>
  <c r="AC264" i="24"/>
  <c r="AD264" i="24" s="1"/>
  <c r="AB264" i="24"/>
  <c r="AC296" i="24"/>
  <c r="AD296" i="24" s="1"/>
  <c r="AB296" i="24"/>
  <c r="AC112" i="24"/>
  <c r="AD112" i="24" s="1"/>
  <c r="AB112" i="24"/>
  <c r="AC129" i="24"/>
  <c r="AD129" i="24" s="1"/>
  <c r="AB129" i="24"/>
  <c r="AB279" i="24"/>
  <c r="AC279" i="24"/>
  <c r="AD279" i="24" s="1"/>
  <c r="AC198" i="24"/>
  <c r="AD198" i="24" s="1"/>
  <c r="AB198" i="24"/>
  <c r="AC211" i="24"/>
  <c r="AD211" i="24" s="1"/>
  <c r="AB211" i="24"/>
  <c r="AC160" i="24"/>
  <c r="AD160" i="24" s="1"/>
  <c r="AB160" i="24"/>
  <c r="W112" i="24"/>
  <c r="V113" i="24"/>
  <c r="X112" i="24"/>
  <c r="Y112" i="24" s="1"/>
  <c r="AB127" i="24"/>
  <c r="AC127" i="24"/>
  <c r="AD127" i="24" s="1"/>
  <c r="R236" i="24"/>
  <c r="V146" i="24"/>
  <c r="X145" i="24"/>
  <c r="Y145" i="24" s="1"/>
  <c r="W145" i="24"/>
  <c r="R304" i="24"/>
  <c r="AB109" i="24"/>
  <c r="AC109" i="24"/>
  <c r="AD109" i="24" s="1"/>
  <c r="AA180" i="24"/>
  <c r="V219" i="24"/>
  <c r="X218" i="24"/>
  <c r="Y218" i="24" s="1"/>
  <c r="W218" i="24"/>
  <c r="V213" i="24"/>
  <c r="X212" i="24"/>
  <c r="Y212" i="24" s="1"/>
  <c r="W212" i="24"/>
  <c r="AC164" i="24"/>
  <c r="AD164" i="24" s="1"/>
  <c r="AB164" i="24"/>
  <c r="AB263" i="24"/>
  <c r="AC263" i="24"/>
  <c r="AD263" i="24" s="1"/>
  <c r="T236" i="24"/>
  <c r="AC194" i="24"/>
  <c r="AD194" i="24" s="1"/>
  <c r="AB194" i="24"/>
  <c r="AC150" i="24"/>
  <c r="AD150" i="24" s="1"/>
  <c r="AB150" i="24"/>
  <c r="AC253" i="23"/>
  <c r="AD253" i="23" s="1"/>
  <c r="AB253" i="23"/>
  <c r="V282" i="23"/>
  <c r="X281" i="23"/>
  <c r="Y281" i="23" s="1"/>
  <c r="W281" i="23"/>
  <c r="V248" i="23"/>
  <c r="X247" i="23"/>
  <c r="Y247" i="23" s="1"/>
  <c r="W247" i="23"/>
  <c r="AA247" i="23"/>
  <c r="AC279" i="23"/>
  <c r="AD279" i="23" s="1"/>
  <c r="AB279" i="23"/>
  <c r="AB128" i="23"/>
  <c r="AC128" i="23"/>
  <c r="AD128" i="23" s="1"/>
  <c r="W145" i="23"/>
  <c r="X145" i="23"/>
  <c r="Y145" i="23" s="1"/>
  <c r="V146" i="23"/>
  <c r="AA145" i="23"/>
  <c r="AC198" i="23"/>
  <c r="AD198" i="23" s="1"/>
  <c r="AB198" i="23"/>
  <c r="AC297" i="23"/>
  <c r="AD297" i="23" s="1"/>
  <c r="AB297" i="23"/>
  <c r="AC280" i="23"/>
  <c r="AD280" i="23" s="1"/>
  <c r="AB280" i="23"/>
  <c r="AC195" i="23"/>
  <c r="AD195" i="23" s="1"/>
  <c r="AB195" i="23"/>
  <c r="AB197" i="23"/>
  <c r="AC197" i="23"/>
  <c r="AD197" i="23" s="1"/>
  <c r="X218" i="23"/>
  <c r="Y218" i="23" s="1"/>
  <c r="W218" i="23"/>
  <c r="V219" i="23"/>
  <c r="AB184" i="23"/>
  <c r="AC184" i="23"/>
  <c r="AD184" i="23" s="1"/>
  <c r="AB285" i="23"/>
  <c r="AC285" i="23"/>
  <c r="AD285" i="23" s="1"/>
  <c r="AC286" i="23"/>
  <c r="AD286" i="23" s="1"/>
  <c r="AB286" i="23"/>
  <c r="AC112" i="23"/>
  <c r="AD112" i="23" s="1"/>
  <c r="AB112" i="23"/>
  <c r="X80" i="23"/>
  <c r="Y80" i="23" s="1"/>
  <c r="W80" i="23"/>
  <c r="V81" i="23"/>
  <c r="AA80" i="23"/>
  <c r="AB130" i="23"/>
  <c r="AC130" i="23"/>
  <c r="AD130" i="23" s="1"/>
  <c r="AB178" i="23"/>
  <c r="AC178" i="23"/>
  <c r="AD178" i="23" s="1"/>
  <c r="AB126" i="23"/>
  <c r="AC126" i="23"/>
  <c r="AD126" i="23" s="1"/>
  <c r="AC127" i="23"/>
  <c r="AD127" i="23" s="1"/>
  <c r="AB127" i="23"/>
  <c r="AC251" i="23"/>
  <c r="AD251" i="23" s="1"/>
  <c r="AB251" i="23"/>
  <c r="AA218" i="23"/>
  <c r="W185" i="23"/>
  <c r="X185" i="23"/>
  <c r="Y185" i="23" s="1"/>
  <c r="V186" i="23"/>
  <c r="AA185" i="23"/>
  <c r="W179" i="23"/>
  <c r="V180" i="23"/>
  <c r="AA179" i="23"/>
  <c r="X179" i="23"/>
  <c r="Y179" i="23" s="1"/>
  <c r="AC230" i="23"/>
  <c r="AD230" i="23" s="1"/>
  <c r="AB230" i="23"/>
  <c r="AC217" i="23"/>
  <c r="AD217" i="23" s="1"/>
  <c r="AB217" i="23"/>
  <c r="AC109" i="23"/>
  <c r="AD109" i="23" s="1"/>
  <c r="AB109" i="23"/>
  <c r="AC264" i="23"/>
  <c r="AD264" i="23" s="1"/>
  <c r="AB264" i="23"/>
  <c r="AC296" i="23"/>
  <c r="AD296" i="23" s="1"/>
  <c r="AB296" i="23"/>
  <c r="X113" i="23"/>
  <c r="Y113" i="23" s="1"/>
  <c r="W113" i="23"/>
  <c r="V288" i="23"/>
  <c r="X287" i="23"/>
  <c r="Y287" i="23" s="1"/>
  <c r="W287" i="23"/>
  <c r="AC149" i="23"/>
  <c r="AD149" i="23" s="1"/>
  <c r="AB149" i="23"/>
  <c r="AB298" i="23"/>
  <c r="AC298" i="23"/>
  <c r="AD298" i="23" s="1"/>
  <c r="V254" i="23"/>
  <c r="X253" i="23"/>
  <c r="Y253" i="23" s="1"/>
  <c r="W253" i="23"/>
  <c r="AC111" i="23"/>
  <c r="AD111" i="23" s="1"/>
  <c r="AB111" i="23"/>
  <c r="AB212" i="23"/>
  <c r="AC212" i="23"/>
  <c r="AD212" i="23" s="1"/>
  <c r="X213" i="23"/>
  <c r="Y213" i="23" s="1"/>
  <c r="W213" i="23"/>
  <c r="V214" i="23"/>
  <c r="AA213" i="23"/>
  <c r="T134" i="23"/>
  <c r="AC228" i="23"/>
  <c r="AD228" i="23" s="1"/>
  <c r="AB228" i="23"/>
  <c r="AC194" i="23"/>
  <c r="AD194" i="23" s="1"/>
  <c r="AB194" i="23"/>
  <c r="AA281" i="23"/>
  <c r="AC163" i="23"/>
  <c r="AD163" i="23" s="1"/>
  <c r="AB163" i="23"/>
  <c r="AC76" i="23"/>
  <c r="AD76" i="23" s="1"/>
  <c r="AB76" i="23"/>
  <c r="AB164" i="23"/>
  <c r="AC164" i="23"/>
  <c r="AD164" i="23" s="1"/>
  <c r="AC113" i="23"/>
  <c r="AD113" i="23" s="1"/>
  <c r="AB113" i="23"/>
  <c r="AB263" i="23"/>
  <c r="AC263" i="23"/>
  <c r="AD263" i="23" s="1"/>
  <c r="AB232" i="23"/>
  <c r="AC232" i="23"/>
  <c r="AD232" i="23" s="1"/>
  <c r="AB196" i="23"/>
  <c r="AC196" i="23"/>
  <c r="AD196" i="23" s="1"/>
  <c r="AC160" i="23"/>
  <c r="AD160" i="23" s="1"/>
  <c r="AB160" i="23"/>
  <c r="AC129" i="23"/>
  <c r="AD129" i="23" s="1"/>
  <c r="AB129" i="23"/>
  <c r="AC278" i="23"/>
  <c r="AD278" i="23" s="1"/>
  <c r="AB278" i="23"/>
  <c r="W77" i="23"/>
  <c r="V78" i="23"/>
  <c r="X77" i="23"/>
  <c r="Y77" i="23" s="1"/>
  <c r="AA77" i="23"/>
  <c r="AC252" i="23"/>
  <c r="AD252" i="23" s="1"/>
  <c r="AB252" i="23"/>
  <c r="AA287" i="23"/>
  <c r="AC300" i="23"/>
  <c r="AD300" i="23" s="1"/>
  <c r="AB300" i="23"/>
  <c r="V151" i="23"/>
  <c r="X150" i="23"/>
  <c r="Y150" i="23" s="1"/>
  <c r="W150" i="23"/>
  <c r="AA150" i="23"/>
  <c r="T304" i="23"/>
  <c r="AB181" i="22"/>
  <c r="AC181" i="22"/>
  <c r="AD181" i="22" s="1"/>
  <c r="AC186" i="22"/>
  <c r="AD186" i="22" s="1"/>
  <c r="AB186" i="22"/>
  <c r="AC128" i="22"/>
  <c r="AD128" i="22" s="1"/>
  <c r="AB128" i="22"/>
  <c r="AC176" i="22"/>
  <c r="AD176" i="22" s="1"/>
  <c r="AB176" i="22"/>
  <c r="V213" i="22"/>
  <c r="X212" i="22"/>
  <c r="Y212" i="22" s="1"/>
  <c r="W212" i="22"/>
  <c r="AC126" i="22"/>
  <c r="AD126" i="22" s="1"/>
  <c r="AB126" i="22"/>
  <c r="V288" i="22"/>
  <c r="X287" i="22"/>
  <c r="Y287" i="22" s="1"/>
  <c r="W287" i="22"/>
  <c r="AC232" i="22"/>
  <c r="AD232" i="22" s="1"/>
  <c r="AB232" i="22"/>
  <c r="AB262" i="22"/>
  <c r="AC262" i="22"/>
  <c r="AD262" i="22" s="1"/>
  <c r="AC178" i="22"/>
  <c r="AD178" i="22" s="1"/>
  <c r="AB178" i="22"/>
  <c r="AC198" i="22"/>
  <c r="AD198" i="22" s="1"/>
  <c r="AB198" i="22"/>
  <c r="X80" i="22"/>
  <c r="Y80" i="22" s="1"/>
  <c r="W80" i="22"/>
  <c r="V81" i="22"/>
  <c r="AA80" i="22"/>
  <c r="AB152" i="22"/>
  <c r="AC152" i="22"/>
  <c r="AD152" i="22" s="1"/>
  <c r="AC230" i="22"/>
  <c r="AD230" i="22" s="1"/>
  <c r="AB230" i="22"/>
  <c r="AC129" i="22"/>
  <c r="AD129" i="22" s="1"/>
  <c r="AB129" i="22"/>
  <c r="AC151" i="22"/>
  <c r="AD151" i="22" s="1"/>
  <c r="AB151" i="22"/>
  <c r="AB108" i="22"/>
  <c r="AC108" i="22"/>
  <c r="AD108" i="22" s="1"/>
  <c r="AA287" i="22"/>
  <c r="AC184" i="22"/>
  <c r="AD184" i="22" s="1"/>
  <c r="AB184" i="22"/>
  <c r="X146" i="22"/>
  <c r="Y146" i="22" s="1"/>
  <c r="W146" i="22"/>
  <c r="V147" i="22"/>
  <c r="AA146" i="22"/>
  <c r="X76" i="22"/>
  <c r="Y76" i="22" s="1"/>
  <c r="W76" i="22"/>
  <c r="V77" i="22"/>
  <c r="AA76" i="22"/>
  <c r="AC150" i="22"/>
  <c r="AD150" i="22" s="1"/>
  <c r="AB150" i="22"/>
  <c r="AB179" i="22"/>
  <c r="AC179" i="22"/>
  <c r="AD179" i="22" s="1"/>
  <c r="AC297" i="22"/>
  <c r="AD297" i="22" s="1"/>
  <c r="AB297" i="22"/>
  <c r="AC299" i="22"/>
  <c r="AD299" i="22" s="1"/>
  <c r="AB299" i="22"/>
  <c r="AC180" i="22"/>
  <c r="AD180" i="22" s="1"/>
  <c r="AB180" i="22"/>
  <c r="V248" i="22"/>
  <c r="X247" i="22"/>
  <c r="Y247" i="22" s="1"/>
  <c r="W247" i="22"/>
  <c r="AC149" i="22"/>
  <c r="AD149" i="22" s="1"/>
  <c r="AB149" i="22"/>
  <c r="AB196" i="22"/>
  <c r="AC196" i="22"/>
  <c r="AD196" i="22" s="1"/>
  <c r="AC252" i="22"/>
  <c r="AD252" i="22" s="1"/>
  <c r="AB252" i="22"/>
  <c r="AA247" i="22"/>
  <c r="AC195" i="22"/>
  <c r="AD195" i="22" s="1"/>
  <c r="AB195" i="22"/>
  <c r="AC251" i="22"/>
  <c r="AD251" i="22" s="1"/>
  <c r="AB251" i="22"/>
  <c r="AC161" i="22"/>
  <c r="AD161" i="22" s="1"/>
  <c r="AB161" i="22"/>
  <c r="AB183" i="22"/>
  <c r="AC183" i="22"/>
  <c r="AD183" i="22" s="1"/>
  <c r="AC228" i="22"/>
  <c r="AD228" i="22" s="1"/>
  <c r="AB228" i="22"/>
  <c r="AC266" i="22"/>
  <c r="AD266" i="22" s="1"/>
  <c r="AB266" i="22"/>
  <c r="AA212" i="22"/>
  <c r="R270" i="22"/>
  <c r="AC210" i="22"/>
  <c r="AD210" i="22" s="1"/>
  <c r="AB210" i="22"/>
  <c r="AC197" i="22"/>
  <c r="AD197" i="22" s="1"/>
  <c r="AB197" i="22"/>
  <c r="AB110" i="22"/>
  <c r="AC110" i="22"/>
  <c r="AD110" i="22" s="1"/>
  <c r="W111" i="22"/>
  <c r="V112" i="22"/>
  <c r="X111" i="22"/>
  <c r="Y111" i="22" s="1"/>
  <c r="AC300" i="22"/>
  <c r="AD300" i="22" s="1"/>
  <c r="AB300" i="22"/>
  <c r="AC109" i="22"/>
  <c r="AD109" i="22" s="1"/>
  <c r="AB109" i="22"/>
  <c r="V282" i="22"/>
  <c r="X281" i="22"/>
  <c r="Y281" i="22" s="1"/>
  <c r="W281" i="22"/>
  <c r="AC263" i="22"/>
  <c r="AD263" i="22" s="1"/>
  <c r="AB263" i="22"/>
  <c r="T270" i="22"/>
  <c r="AC130" i="22"/>
  <c r="AD130" i="22" s="1"/>
  <c r="AB130" i="22"/>
  <c r="AC278" i="22"/>
  <c r="AD278" i="22" s="1"/>
  <c r="AB278" i="22"/>
  <c r="AC280" i="22"/>
  <c r="AD280" i="22" s="1"/>
  <c r="AB280" i="22"/>
  <c r="AC218" i="22"/>
  <c r="AD218" i="22" s="1"/>
  <c r="AB218" i="22"/>
  <c r="AB185" i="22"/>
  <c r="AC185" i="22"/>
  <c r="AD185" i="22" s="1"/>
  <c r="AC163" i="22"/>
  <c r="AD163" i="22" s="1"/>
  <c r="AB163" i="22"/>
  <c r="AB285" i="22"/>
  <c r="AC285" i="22"/>
  <c r="AD285" i="22" s="1"/>
  <c r="V219" i="22"/>
  <c r="X218" i="22"/>
  <c r="Y218" i="22" s="1"/>
  <c r="W218" i="22"/>
  <c r="AC296" i="22"/>
  <c r="AD296" i="22" s="1"/>
  <c r="AB296" i="22"/>
  <c r="AC194" i="22"/>
  <c r="AD194" i="22" s="1"/>
  <c r="AB194" i="22"/>
  <c r="AB279" i="22"/>
  <c r="AC279" i="22"/>
  <c r="AD279" i="22" s="1"/>
  <c r="AC160" i="22"/>
  <c r="AD160" i="22" s="1"/>
  <c r="AB160" i="22"/>
  <c r="R304" i="22"/>
  <c r="X181" i="22"/>
  <c r="Y181" i="22" s="1"/>
  <c r="W181" i="22"/>
  <c r="W152" i="22"/>
  <c r="V153" i="22"/>
  <c r="X152" i="22"/>
  <c r="Y152" i="22" s="1"/>
  <c r="AC286" i="22"/>
  <c r="AD286" i="22" s="1"/>
  <c r="AB286" i="22"/>
  <c r="AA111" i="22"/>
  <c r="AC217" i="22"/>
  <c r="AD217" i="22" s="1"/>
  <c r="AB217" i="22"/>
  <c r="V187" i="22"/>
  <c r="W186" i="22"/>
  <c r="X186" i="22"/>
  <c r="Y186" i="22" s="1"/>
  <c r="AC177" i="22"/>
  <c r="AD177" i="22" s="1"/>
  <c r="AB177" i="22"/>
  <c r="T304" i="22"/>
  <c r="AA281" i="22"/>
  <c r="AC212" i="21"/>
  <c r="AD212" i="21" s="1"/>
  <c r="AB212" i="21"/>
  <c r="AC296" i="21"/>
  <c r="AD296" i="21" s="1"/>
  <c r="AB296" i="21"/>
  <c r="T304" i="21"/>
  <c r="AC162" i="21"/>
  <c r="AD162" i="21" s="1"/>
  <c r="AB162" i="21"/>
  <c r="AC109" i="21"/>
  <c r="AD109" i="21" s="1"/>
  <c r="AB109" i="21"/>
  <c r="AC178" i="21"/>
  <c r="AD178" i="21" s="1"/>
  <c r="AB178" i="21"/>
  <c r="AC126" i="21"/>
  <c r="AD126" i="21" s="1"/>
  <c r="AB126" i="21"/>
  <c r="W288" i="21"/>
  <c r="V289" i="21"/>
  <c r="X288" i="21"/>
  <c r="Y288" i="21" s="1"/>
  <c r="AB183" i="21"/>
  <c r="AC183" i="21"/>
  <c r="AD183" i="21" s="1"/>
  <c r="AB279" i="21"/>
  <c r="AC279" i="21"/>
  <c r="AD279" i="21" s="1"/>
  <c r="AC286" i="21"/>
  <c r="AD286" i="21" s="1"/>
  <c r="AB286" i="21"/>
  <c r="AB262" i="21"/>
  <c r="AC262" i="21"/>
  <c r="AD262" i="21" s="1"/>
  <c r="AC164" i="21"/>
  <c r="AD164" i="21" s="1"/>
  <c r="AB164" i="21"/>
  <c r="AB281" i="21"/>
  <c r="AC281" i="21"/>
  <c r="AD281" i="21" s="1"/>
  <c r="AB285" i="21"/>
  <c r="AC285" i="21"/>
  <c r="AD285" i="21" s="1"/>
  <c r="X80" i="21"/>
  <c r="Y80" i="21" s="1"/>
  <c r="AC145" i="21"/>
  <c r="AD145" i="21" s="1"/>
  <c r="AB145" i="21"/>
  <c r="R134" i="21"/>
  <c r="V185" i="21"/>
  <c r="W184" i="21"/>
  <c r="X184" i="21"/>
  <c r="Y184" i="21" s="1"/>
  <c r="R304" i="21"/>
  <c r="AA288" i="21"/>
  <c r="AC232" i="21"/>
  <c r="AD232" i="21" s="1"/>
  <c r="AB232" i="21"/>
  <c r="AB160" i="21"/>
  <c r="AC160" i="21"/>
  <c r="AD160" i="21" s="1"/>
  <c r="AC151" i="21"/>
  <c r="AD151" i="21" s="1"/>
  <c r="AB151" i="21"/>
  <c r="AC210" i="21"/>
  <c r="AD210" i="21" s="1"/>
  <c r="AB210" i="21"/>
  <c r="T134" i="21"/>
  <c r="T202" i="21"/>
  <c r="V219" i="21"/>
  <c r="X218" i="21"/>
  <c r="Y218" i="21" s="1"/>
  <c r="W218" i="21"/>
  <c r="AB163" i="21"/>
  <c r="AC163" i="21"/>
  <c r="AD163" i="21" s="1"/>
  <c r="X248" i="21"/>
  <c r="Y248" i="21" s="1"/>
  <c r="W248" i="21"/>
  <c r="V249" i="21"/>
  <c r="AA248" i="21"/>
  <c r="X77" i="21"/>
  <c r="Y77" i="21" s="1"/>
  <c r="V78" i="21"/>
  <c r="W77" i="21"/>
  <c r="AA77" i="21"/>
  <c r="AC150" i="21"/>
  <c r="AD150" i="21" s="1"/>
  <c r="AB150" i="21"/>
  <c r="AB177" i="21"/>
  <c r="AC177" i="21"/>
  <c r="AD177" i="21" s="1"/>
  <c r="AC254" i="21"/>
  <c r="AD254" i="21" s="1"/>
  <c r="AB254" i="21"/>
  <c r="AC253" i="21"/>
  <c r="AD253" i="21" s="1"/>
  <c r="AB253" i="21"/>
  <c r="AC143" i="21"/>
  <c r="AD143" i="21" s="1"/>
  <c r="AB143" i="21"/>
  <c r="AC194" i="21"/>
  <c r="AD194" i="21" s="1"/>
  <c r="AB194" i="21"/>
  <c r="X254" i="21"/>
  <c r="Y254" i="21" s="1"/>
  <c r="W254" i="21"/>
  <c r="V255" i="21"/>
  <c r="AC111" i="21"/>
  <c r="AD111" i="21" s="1"/>
  <c r="AB111" i="21"/>
  <c r="AC161" i="21"/>
  <c r="AD161" i="21" s="1"/>
  <c r="AB161" i="21"/>
  <c r="AB76" i="21"/>
  <c r="AC76" i="21"/>
  <c r="AD76" i="21" s="1"/>
  <c r="AC144" i="21"/>
  <c r="AD144" i="21" s="1"/>
  <c r="AB144" i="21"/>
  <c r="V179" i="21"/>
  <c r="W178" i="21"/>
  <c r="X178" i="21"/>
  <c r="Y178" i="21" s="1"/>
  <c r="AC211" i="21"/>
  <c r="AD211" i="21" s="1"/>
  <c r="AB211" i="21"/>
  <c r="AA218" i="21"/>
  <c r="AC251" i="21"/>
  <c r="AD251" i="21" s="1"/>
  <c r="AB251" i="21"/>
  <c r="AC263" i="21"/>
  <c r="AD263" i="21" s="1"/>
  <c r="AB263" i="21"/>
  <c r="AC142" i="21"/>
  <c r="AD142" i="21" s="1"/>
  <c r="AB142" i="21"/>
  <c r="V213" i="21"/>
  <c r="X212" i="21"/>
  <c r="Y212" i="21" s="1"/>
  <c r="W212" i="21"/>
  <c r="T270" i="21"/>
  <c r="AA184" i="21"/>
  <c r="W282" i="21"/>
  <c r="V283" i="21"/>
  <c r="X282" i="21"/>
  <c r="Y282" i="21" s="1"/>
  <c r="AA282" i="21"/>
  <c r="AC228" i="21"/>
  <c r="AD228" i="21" s="1"/>
  <c r="AB228" i="21"/>
  <c r="AC266" i="21"/>
  <c r="AD266" i="21" s="1"/>
  <c r="AB266" i="21"/>
  <c r="V152" i="21"/>
  <c r="X151" i="21"/>
  <c r="Y151" i="21" s="1"/>
  <c r="W151" i="21"/>
  <c r="AB196" i="21"/>
  <c r="AC196" i="21"/>
  <c r="AD196" i="21" s="1"/>
  <c r="AC252" i="21"/>
  <c r="AD252" i="21" s="1"/>
  <c r="AB252" i="21"/>
  <c r="AC297" i="21"/>
  <c r="AD297" i="21" s="1"/>
  <c r="AB297" i="21"/>
  <c r="AC149" i="21"/>
  <c r="AD149" i="21" s="1"/>
  <c r="AB149" i="21"/>
  <c r="AB287" i="21"/>
  <c r="AC287" i="21"/>
  <c r="AD287" i="21" s="1"/>
  <c r="V146" i="21"/>
  <c r="X145" i="21"/>
  <c r="Y145" i="21" s="1"/>
  <c r="W145" i="21"/>
  <c r="AC231" i="21"/>
  <c r="AD231" i="21" s="1"/>
  <c r="AB231" i="21"/>
  <c r="AC230" i="21"/>
  <c r="AD230" i="21" s="1"/>
  <c r="AB230" i="21"/>
  <c r="AB265" i="21"/>
  <c r="AC265" i="21"/>
  <c r="AD265" i="21" s="1"/>
  <c r="AC217" i="21"/>
  <c r="AD217" i="21" s="1"/>
  <c r="AB217" i="21"/>
  <c r="AC300" i="21"/>
  <c r="AD300" i="21" s="1"/>
  <c r="AB300" i="21"/>
  <c r="W113" i="21"/>
  <c r="X113" i="21"/>
  <c r="Y113" i="21" s="1"/>
  <c r="AA113" i="21"/>
  <c r="AC185" i="20"/>
  <c r="AD185" i="20" s="1"/>
  <c r="AB185" i="20"/>
  <c r="AB179" i="20"/>
  <c r="AC179" i="20"/>
  <c r="AD179" i="20" s="1"/>
  <c r="AB145" i="20"/>
  <c r="AC145" i="20"/>
  <c r="AD145" i="20" s="1"/>
  <c r="X110" i="20"/>
  <c r="Y110" i="20" s="1"/>
  <c r="W110" i="20"/>
  <c r="V111" i="20"/>
  <c r="AA110" i="20"/>
  <c r="AC218" i="20"/>
  <c r="AD218" i="20" s="1"/>
  <c r="AB218" i="20"/>
  <c r="AC231" i="20"/>
  <c r="AD231" i="20" s="1"/>
  <c r="AB231" i="20"/>
  <c r="V152" i="20"/>
  <c r="X151" i="20"/>
  <c r="Y151" i="20" s="1"/>
  <c r="W151" i="20"/>
  <c r="AC143" i="20"/>
  <c r="AD143" i="20" s="1"/>
  <c r="AB143" i="20"/>
  <c r="AC197" i="20"/>
  <c r="AD197" i="20" s="1"/>
  <c r="AB197" i="20"/>
  <c r="AC245" i="20"/>
  <c r="AD245" i="20" s="1"/>
  <c r="AB245" i="20"/>
  <c r="V213" i="20"/>
  <c r="X212" i="20"/>
  <c r="Y212" i="20" s="1"/>
  <c r="W212" i="20"/>
  <c r="AC142" i="20"/>
  <c r="AD142" i="20" s="1"/>
  <c r="AB142" i="20"/>
  <c r="AC176" i="20"/>
  <c r="AD176" i="20" s="1"/>
  <c r="AB176" i="20"/>
  <c r="AC164" i="20"/>
  <c r="AD164" i="20" s="1"/>
  <c r="AB164" i="20"/>
  <c r="AC195" i="20"/>
  <c r="AD195" i="20" s="1"/>
  <c r="AB195" i="20"/>
  <c r="V282" i="20"/>
  <c r="X281" i="20"/>
  <c r="Y281" i="20" s="1"/>
  <c r="W281" i="20"/>
  <c r="AA281" i="20"/>
  <c r="AC194" i="20"/>
  <c r="AD194" i="20" s="1"/>
  <c r="AB194" i="20"/>
  <c r="V219" i="20"/>
  <c r="X218" i="20"/>
  <c r="Y218" i="20" s="1"/>
  <c r="W218" i="20"/>
  <c r="V180" i="20"/>
  <c r="X179" i="20"/>
  <c r="Y179" i="20" s="1"/>
  <c r="W179" i="20"/>
  <c r="AC151" i="20"/>
  <c r="AD151" i="20" s="1"/>
  <c r="AB151" i="20"/>
  <c r="V254" i="20"/>
  <c r="X253" i="20"/>
  <c r="Y253" i="20" s="1"/>
  <c r="W253" i="20"/>
  <c r="AA253" i="20"/>
  <c r="AC264" i="20"/>
  <c r="AD264" i="20" s="1"/>
  <c r="AB264" i="20"/>
  <c r="V288" i="20"/>
  <c r="X287" i="20"/>
  <c r="Y287" i="20" s="1"/>
  <c r="W287" i="20"/>
  <c r="AB232" i="20"/>
  <c r="AC232" i="20"/>
  <c r="AD232" i="20" s="1"/>
  <c r="AC263" i="20"/>
  <c r="AD263" i="20" s="1"/>
  <c r="AB263" i="20"/>
  <c r="AB177" i="20"/>
  <c r="AC177" i="20"/>
  <c r="AD177" i="20" s="1"/>
  <c r="AC217" i="20"/>
  <c r="AD217" i="20" s="1"/>
  <c r="AB217" i="20"/>
  <c r="AC266" i="20"/>
  <c r="AD266" i="20" s="1"/>
  <c r="AB266" i="20"/>
  <c r="T270" i="20"/>
  <c r="AA287" i="20"/>
  <c r="AC251" i="20"/>
  <c r="AD251" i="20" s="1"/>
  <c r="AB251" i="20"/>
  <c r="AC183" i="20"/>
  <c r="AD183" i="20" s="1"/>
  <c r="AB183" i="20"/>
  <c r="AC178" i="20"/>
  <c r="AD178" i="20" s="1"/>
  <c r="AB178" i="20"/>
  <c r="AC149" i="20"/>
  <c r="AD149" i="20" s="1"/>
  <c r="AB149" i="20"/>
  <c r="X248" i="20"/>
  <c r="Y248" i="20" s="1"/>
  <c r="W248" i="20"/>
  <c r="V249" i="20"/>
  <c r="AA248" i="20"/>
  <c r="AC184" i="20"/>
  <c r="AD184" i="20" s="1"/>
  <c r="AB184" i="20"/>
  <c r="AC210" i="20"/>
  <c r="AD210" i="20" s="1"/>
  <c r="AB210" i="20"/>
  <c r="AB285" i="20"/>
  <c r="AC285" i="20"/>
  <c r="AD285" i="20" s="1"/>
  <c r="V146" i="20"/>
  <c r="X145" i="20"/>
  <c r="Y145" i="20" s="1"/>
  <c r="W145" i="20"/>
  <c r="AC211" i="20"/>
  <c r="AD211" i="20" s="1"/>
  <c r="AB211" i="20"/>
  <c r="AC286" i="20"/>
  <c r="AD286" i="20" s="1"/>
  <c r="AB286" i="20"/>
  <c r="AC198" i="20"/>
  <c r="AD198" i="20" s="1"/>
  <c r="AB198" i="20"/>
  <c r="AA212" i="20"/>
  <c r="AB252" i="20"/>
  <c r="AC252" i="20"/>
  <c r="AD252" i="20" s="1"/>
  <c r="AB298" i="20"/>
  <c r="AC298" i="20"/>
  <c r="AD298" i="20" s="1"/>
  <c r="AC75" i="20"/>
  <c r="AD75" i="20" s="1"/>
  <c r="AB75" i="20"/>
  <c r="AC150" i="20"/>
  <c r="AD150" i="20" s="1"/>
  <c r="AB150" i="20"/>
  <c r="AC247" i="20"/>
  <c r="AD247" i="20" s="1"/>
  <c r="AB247" i="20"/>
  <c r="X76" i="20"/>
  <c r="Y76" i="20" s="1"/>
  <c r="W76" i="20"/>
  <c r="V77" i="20"/>
  <c r="AA76" i="20"/>
  <c r="V186" i="20"/>
  <c r="X185" i="20"/>
  <c r="Y185" i="20" s="1"/>
  <c r="W185" i="20"/>
  <c r="AC297" i="20"/>
  <c r="AD297" i="20" s="1"/>
  <c r="AB297" i="20"/>
  <c r="AC286" i="19"/>
  <c r="AD286" i="19" s="1"/>
  <c r="AB286" i="19"/>
  <c r="AC253" i="19"/>
  <c r="AD253" i="19" s="1"/>
  <c r="AB253" i="19"/>
  <c r="T304" i="19"/>
  <c r="V81" i="19"/>
  <c r="X80" i="19"/>
  <c r="Y80" i="19" s="1"/>
  <c r="W80" i="19"/>
  <c r="AA80" i="19"/>
  <c r="AC218" i="19"/>
  <c r="AD218" i="19" s="1"/>
  <c r="AB218" i="19"/>
  <c r="AC280" i="19"/>
  <c r="AD280" i="19" s="1"/>
  <c r="AB280" i="19"/>
  <c r="T168" i="19"/>
  <c r="T236" i="19"/>
  <c r="AC300" i="19"/>
  <c r="AD300" i="19" s="1"/>
  <c r="AB300" i="19"/>
  <c r="W178" i="19"/>
  <c r="V179" i="19"/>
  <c r="X178" i="19"/>
  <c r="Y178" i="19" s="1"/>
  <c r="AA178" i="19"/>
  <c r="AC164" i="19"/>
  <c r="AD164" i="19" s="1"/>
  <c r="AB164" i="19"/>
  <c r="AC128" i="19"/>
  <c r="AD128" i="19" s="1"/>
  <c r="AB128" i="19"/>
  <c r="AB177" i="19"/>
  <c r="AC177" i="19"/>
  <c r="AD177" i="19" s="1"/>
  <c r="AC143" i="19"/>
  <c r="AD143" i="19" s="1"/>
  <c r="AB143" i="19"/>
  <c r="AB262" i="19"/>
  <c r="AC262" i="19"/>
  <c r="AD262" i="19" s="1"/>
  <c r="X144" i="19"/>
  <c r="Y144" i="19" s="1"/>
  <c r="W144" i="19"/>
  <c r="V145" i="19"/>
  <c r="R134" i="19"/>
  <c r="AB183" i="19"/>
  <c r="AC183" i="19"/>
  <c r="AD183" i="19" s="1"/>
  <c r="AC229" i="19"/>
  <c r="AD229" i="19" s="1"/>
  <c r="AB229" i="19"/>
  <c r="AC160" i="19"/>
  <c r="AD160" i="19" s="1"/>
  <c r="AB160" i="19"/>
  <c r="AB142" i="19"/>
  <c r="AC142" i="19"/>
  <c r="AD142" i="19" s="1"/>
  <c r="AC231" i="19"/>
  <c r="AD231" i="19" s="1"/>
  <c r="AB231" i="19"/>
  <c r="AC264" i="19"/>
  <c r="AD264" i="19" s="1"/>
  <c r="AB264" i="19"/>
  <c r="T134" i="19"/>
  <c r="AC217" i="19"/>
  <c r="AD217" i="19" s="1"/>
  <c r="AB217" i="19"/>
  <c r="AC110" i="19"/>
  <c r="AD110" i="19" s="1"/>
  <c r="AB110" i="19"/>
  <c r="AB130" i="19"/>
  <c r="AC130" i="19"/>
  <c r="AD130" i="19" s="1"/>
  <c r="AB196" i="19"/>
  <c r="AC196" i="19"/>
  <c r="AD196" i="19" s="1"/>
  <c r="AC296" i="19"/>
  <c r="AD296" i="19" s="1"/>
  <c r="AB296" i="19"/>
  <c r="X150" i="19"/>
  <c r="Y150" i="19" s="1"/>
  <c r="W150" i="19"/>
  <c r="V151" i="19"/>
  <c r="AB285" i="19"/>
  <c r="AC285" i="19"/>
  <c r="AD285" i="19" s="1"/>
  <c r="AC108" i="19"/>
  <c r="AD108" i="19" s="1"/>
  <c r="AB108" i="19"/>
  <c r="V219" i="19"/>
  <c r="X218" i="19"/>
  <c r="Y218" i="19" s="1"/>
  <c r="W218" i="19"/>
  <c r="AC228" i="19"/>
  <c r="AD228" i="19" s="1"/>
  <c r="AB228" i="19"/>
  <c r="AA144" i="19"/>
  <c r="AC246" i="19"/>
  <c r="AD246" i="19" s="1"/>
  <c r="AB246" i="19"/>
  <c r="AC251" i="19"/>
  <c r="AD251" i="19" s="1"/>
  <c r="AB251" i="19"/>
  <c r="X77" i="19"/>
  <c r="Y77" i="19" s="1"/>
  <c r="W77" i="19"/>
  <c r="V78" i="19"/>
  <c r="AA77" i="19"/>
  <c r="W286" i="19"/>
  <c r="V287" i="19"/>
  <c r="X286" i="19"/>
  <c r="Y286" i="19" s="1"/>
  <c r="AC232" i="19"/>
  <c r="AD232" i="19" s="1"/>
  <c r="AB232" i="19"/>
  <c r="AB299" i="19"/>
  <c r="AC299" i="19"/>
  <c r="AD299" i="19" s="1"/>
  <c r="V248" i="19"/>
  <c r="X247" i="19"/>
  <c r="Y247" i="19" s="1"/>
  <c r="W247" i="19"/>
  <c r="AA247" i="19"/>
  <c r="AB109" i="19"/>
  <c r="AC109" i="19"/>
  <c r="AD109" i="19" s="1"/>
  <c r="AC211" i="19"/>
  <c r="AD211" i="19" s="1"/>
  <c r="AB211" i="19"/>
  <c r="W280" i="19"/>
  <c r="V281" i="19"/>
  <c r="X280" i="19"/>
  <c r="Y280" i="19" s="1"/>
  <c r="AB263" i="19"/>
  <c r="AC263" i="19"/>
  <c r="AD263" i="19" s="1"/>
  <c r="AC210" i="19"/>
  <c r="AD210" i="19" s="1"/>
  <c r="AB210" i="19"/>
  <c r="AC195" i="19"/>
  <c r="AD195" i="19" s="1"/>
  <c r="AB195" i="19"/>
  <c r="V254" i="19"/>
  <c r="X253" i="19"/>
  <c r="Y253" i="19" s="1"/>
  <c r="W253" i="19"/>
  <c r="AC252" i="19"/>
  <c r="AD252" i="19" s="1"/>
  <c r="AB252" i="19"/>
  <c r="V213" i="19"/>
  <c r="X212" i="19"/>
  <c r="Y212" i="19" s="1"/>
  <c r="W212" i="19"/>
  <c r="AA150" i="19"/>
  <c r="AA212" i="19"/>
  <c r="R304" i="19"/>
  <c r="R236" i="19"/>
  <c r="AC149" i="19"/>
  <c r="AD149" i="19" s="1"/>
  <c r="AB149" i="19"/>
  <c r="V111" i="19"/>
  <c r="W110" i="19"/>
  <c r="X110" i="19"/>
  <c r="Y110" i="19" s="1"/>
  <c r="AB76" i="18"/>
  <c r="AC76" i="18"/>
  <c r="AD76" i="18" s="1"/>
  <c r="AC129" i="18"/>
  <c r="AD129" i="18" s="1"/>
  <c r="AB129" i="18"/>
  <c r="X179" i="18"/>
  <c r="Y179" i="18" s="1"/>
  <c r="V180" i="18"/>
  <c r="W179" i="18"/>
  <c r="AA179" i="18"/>
  <c r="AC184" i="18"/>
  <c r="AD184" i="18" s="1"/>
  <c r="AB184" i="18"/>
  <c r="AC217" i="18"/>
  <c r="AD217" i="18" s="1"/>
  <c r="AB217" i="18"/>
  <c r="AC186" i="18"/>
  <c r="AD186" i="18" s="1"/>
  <c r="AB186" i="18"/>
  <c r="V113" i="18"/>
  <c r="X112" i="18"/>
  <c r="Y112" i="18" s="1"/>
  <c r="W112" i="18"/>
  <c r="X151" i="18"/>
  <c r="Y151" i="18" s="1"/>
  <c r="V152" i="18"/>
  <c r="W151" i="18"/>
  <c r="AA151" i="18"/>
  <c r="AC251" i="18"/>
  <c r="AD251" i="18" s="1"/>
  <c r="AB251" i="18"/>
  <c r="AB230" i="18"/>
  <c r="AC230" i="18"/>
  <c r="AD230" i="18" s="1"/>
  <c r="V248" i="18"/>
  <c r="X247" i="18"/>
  <c r="Y247" i="18" s="1"/>
  <c r="W247" i="18"/>
  <c r="AB281" i="18"/>
  <c r="AC281" i="18"/>
  <c r="AD281" i="18" s="1"/>
  <c r="X145" i="18"/>
  <c r="Y145" i="18" s="1"/>
  <c r="W145" i="18"/>
  <c r="V146" i="18"/>
  <c r="AA145" i="18"/>
  <c r="AC144" i="18"/>
  <c r="AD144" i="18" s="1"/>
  <c r="AB144" i="18"/>
  <c r="AC197" i="18"/>
  <c r="AD197" i="18" s="1"/>
  <c r="AB197" i="18"/>
  <c r="AC198" i="18"/>
  <c r="AD198" i="18" s="1"/>
  <c r="AB198" i="18"/>
  <c r="AB287" i="18"/>
  <c r="AC287" i="18"/>
  <c r="AD287" i="18" s="1"/>
  <c r="AC126" i="18"/>
  <c r="AD126" i="18" s="1"/>
  <c r="AB126" i="18"/>
  <c r="AB228" i="18"/>
  <c r="AC228" i="18"/>
  <c r="AD228" i="18" s="1"/>
  <c r="AB285" i="18"/>
  <c r="AC285" i="18"/>
  <c r="AD285" i="18" s="1"/>
  <c r="V282" i="18"/>
  <c r="X281" i="18"/>
  <c r="Y281" i="18" s="1"/>
  <c r="W281" i="18"/>
  <c r="AC176" i="18"/>
  <c r="AD176" i="18" s="1"/>
  <c r="AB176" i="18"/>
  <c r="AC109" i="18"/>
  <c r="AD109" i="18" s="1"/>
  <c r="AB109" i="18"/>
  <c r="AB196" i="18"/>
  <c r="AC196" i="18"/>
  <c r="AD196" i="18" s="1"/>
  <c r="AC218" i="18"/>
  <c r="AD218" i="18" s="1"/>
  <c r="AB218" i="18"/>
  <c r="AC111" i="18"/>
  <c r="AD111" i="18" s="1"/>
  <c r="AB111" i="18"/>
  <c r="AB108" i="18"/>
  <c r="AC108" i="18"/>
  <c r="AD108" i="18" s="1"/>
  <c r="V219" i="18"/>
  <c r="X218" i="18"/>
  <c r="Y218" i="18" s="1"/>
  <c r="W218" i="18"/>
  <c r="AB163" i="18"/>
  <c r="AC163" i="18"/>
  <c r="AD163" i="18" s="1"/>
  <c r="AC194" i="18"/>
  <c r="AD194" i="18" s="1"/>
  <c r="AB194" i="18"/>
  <c r="AC212" i="18"/>
  <c r="AD212" i="18" s="1"/>
  <c r="AB212" i="18"/>
  <c r="AC150" i="18"/>
  <c r="AD150" i="18" s="1"/>
  <c r="AB150" i="18"/>
  <c r="V213" i="18"/>
  <c r="X212" i="18"/>
  <c r="Y212" i="18" s="1"/>
  <c r="W212" i="18"/>
  <c r="AC266" i="18"/>
  <c r="AD266" i="18" s="1"/>
  <c r="AB266" i="18"/>
  <c r="AC245" i="18"/>
  <c r="AD245" i="18" s="1"/>
  <c r="AB245" i="18"/>
  <c r="AB110" i="18"/>
  <c r="AC110" i="18"/>
  <c r="AD110" i="18" s="1"/>
  <c r="AA247" i="18"/>
  <c r="AC300" i="18"/>
  <c r="AD300" i="18" s="1"/>
  <c r="AB300" i="18"/>
  <c r="AB298" i="18"/>
  <c r="AC298" i="18"/>
  <c r="AD298" i="18" s="1"/>
  <c r="AC188" i="18"/>
  <c r="AD188" i="18" s="1"/>
  <c r="AB188" i="18"/>
  <c r="T236" i="18"/>
  <c r="AC142" i="18"/>
  <c r="AD142" i="18" s="1"/>
  <c r="AB142" i="18"/>
  <c r="AC160" i="18"/>
  <c r="AD160" i="18" s="1"/>
  <c r="AB160" i="18"/>
  <c r="AC178" i="18"/>
  <c r="AD178" i="18" s="1"/>
  <c r="AB178" i="18"/>
  <c r="AC264" i="18"/>
  <c r="AD264" i="18" s="1"/>
  <c r="AB264" i="18"/>
  <c r="AB210" i="18"/>
  <c r="AC210" i="18"/>
  <c r="AD210" i="18" s="1"/>
  <c r="T168" i="18"/>
  <c r="AB262" i="18"/>
  <c r="AC262" i="18"/>
  <c r="AD262" i="18" s="1"/>
  <c r="AC297" i="18"/>
  <c r="AD297" i="18" s="1"/>
  <c r="AB297" i="18"/>
  <c r="AC231" i="18"/>
  <c r="AD231" i="18" s="1"/>
  <c r="AB231" i="18"/>
  <c r="AC232" i="18"/>
  <c r="AD232" i="18" s="1"/>
  <c r="AB232" i="18"/>
  <c r="W77" i="18"/>
  <c r="X77" i="18"/>
  <c r="Y77" i="18" s="1"/>
  <c r="V78" i="18"/>
  <c r="AA77" i="18"/>
  <c r="X189" i="18"/>
  <c r="Y189" i="18" s="1"/>
  <c r="V190" i="18"/>
  <c r="W189" i="18"/>
  <c r="AA189" i="18"/>
  <c r="V288" i="18"/>
  <c r="X287" i="18"/>
  <c r="Y287" i="18" s="1"/>
  <c r="W287" i="18"/>
  <c r="T304" i="18"/>
  <c r="AC211" i="18"/>
  <c r="AD211" i="18" s="1"/>
  <c r="AB211" i="18"/>
  <c r="AA112" i="18"/>
  <c r="T202" i="18"/>
  <c r="AB178" i="17"/>
  <c r="AC178" i="17"/>
  <c r="AD178" i="17" s="1"/>
  <c r="AB285" i="17"/>
  <c r="AC285" i="17"/>
  <c r="AD285" i="17" s="1"/>
  <c r="AC128" i="17"/>
  <c r="AD128" i="17" s="1"/>
  <c r="AB128" i="17"/>
  <c r="V248" i="17"/>
  <c r="X247" i="17"/>
  <c r="Y247" i="17" s="1"/>
  <c r="W247" i="17"/>
  <c r="AA247" i="17"/>
  <c r="AB176" i="17"/>
  <c r="AC176" i="17"/>
  <c r="AD176" i="17" s="1"/>
  <c r="AC142" i="17"/>
  <c r="AD142" i="17" s="1"/>
  <c r="AB142" i="17"/>
  <c r="V145" i="17"/>
  <c r="X144" i="17"/>
  <c r="Y144" i="17" s="1"/>
  <c r="W144" i="17"/>
  <c r="AB184" i="17"/>
  <c r="AC184" i="17"/>
  <c r="AD184" i="17" s="1"/>
  <c r="AC143" i="17"/>
  <c r="AD143" i="17" s="1"/>
  <c r="AB143" i="17"/>
  <c r="X215" i="17"/>
  <c r="Y215" i="17" s="1"/>
  <c r="W215" i="17"/>
  <c r="AA215" i="17"/>
  <c r="AC217" i="17"/>
  <c r="AD217" i="17" s="1"/>
  <c r="AB217" i="17"/>
  <c r="AC197" i="17"/>
  <c r="AD197" i="17" s="1"/>
  <c r="AB197" i="17"/>
  <c r="AC280" i="17"/>
  <c r="AD280" i="17" s="1"/>
  <c r="AB280" i="17"/>
  <c r="AB262" i="17"/>
  <c r="AC262" i="17"/>
  <c r="AD262" i="17" s="1"/>
  <c r="AC126" i="17"/>
  <c r="AD126" i="17" s="1"/>
  <c r="AB126" i="17"/>
  <c r="AC228" i="17"/>
  <c r="AD228" i="17" s="1"/>
  <c r="AB228" i="17"/>
  <c r="AC263" i="17"/>
  <c r="AD263" i="17" s="1"/>
  <c r="AB263" i="17"/>
  <c r="AC194" i="17"/>
  <c r="AD194" i="17" s="1"/>
  <c r="AB194" i="17"/>
  <c r="X184" i="17"/>
  <c r="Y184" i="17" s="1"/>
  <c r="V185" i="17"/>
  <c r="W184" i="17"/>
  <c r="AC297" i="17"/>
  <c r="AD297" i="17" s="1"/>
  <c r="AB297" i="17"/>
  <c r="AC252" i="17"/>
  <c r="AD252" i="17" s="1"/>
  <c r="AB252" i="17"/>
  <c r="AC111" i="17"/>
  <c r="AD111" i="17" s="1"/>
  <c r="AB111" i="17"/>
  <c r="V79" i="17"/>
  <c r="X78" i="17"/>
  <c r="Y78" i="17" s="1"/>
  <c r="W78" i="17"/>
  <c r="AA78" i="17"/>
  <c r="AB127" i="17"/>
  <c r="AC127" i="17"/>
  <c r="AD127" i="17" s="1"/>
  <c r="W286" i="17"/>
  <c r="V287" i="17"/>
  <c r="X286" i="17"/>
  <c r="Y286" i="17" s="1"/>
  <c r="R304" i="17"/>
  <c r="AC144" i="17"/>
  <c r="AD144" i="17" s="1"/>
  <c r="AB144" i="17"/>
  <c r="AC149" i="17"/>
  <c r="AD149" i="17" s="1"/>
  <c r="AB149" i="17"/>
  <c r="AC196" i="17"/>
  <c r="AD196" i="17" s="1"/>
  <c r="AB196" i="17"/>
  <c r="V254" i="17"/>
  <c r="X253" i="17"/>
  <c r="Y253" i="17" s="1"/>
  <c r="W253" i="17"/>
  <c r="V81" i="17"/>
  <c r="X80" i="17"/>
  <c r="Y80" i="17" s="1"/>
  <c r="AA80" i="17"/>
  <c r="W80" i="17"/>
  <c r="AB177" i="17"/>
  <c r="AC177" i="17"/>
  <c r="AD177" i="17" s="1"/>
  <c r="AC109" i="17"/>
  <c r="AD109" i="17" s="1"/>
  <c r="AB109" i="17"/>
  <c r="AC150" i="17"/>
  <c r="AD150" i="17" s="1"/>
  <c r="AB150" i="17"/>
  <c r="T304" i="17"/>
  <c r="AC246" i="17"/>
  <c r="AD246" i="17" s="1"/>
  <c r="AB246" i="17"/>
  <c r="AC296" i="17"/>
  <c r="AD296" i="17" s="1"/>
  <c r="AB296" i="17"/>
  <c r="AC251" i="17"/>
  <c r="AD251" i="17" s="1"/>
  <c r="AB251" i="17"/>
  <c r="AC219" i="17"/>
  <c r="AD219" i="17" s="1"/>
  <c r="AB219" i="17"/>
  <c r="AC229" i="17"/>
  <c r="AD229" i="17" s="1"/>
  <c r="AB229" i="17"/>
  <c r="AC264" i="17"/>
  <c r="AD264" i="17" s="1"/>
  <c r="AB264" i="17"/>
  <c r="AB164" i="17"/>
  <c r="AC164" i="17"/>
  <c r="AD164" i="17" s="1"/>
  <c r="AA253" i="17"/>
  <c r="AC299" i="17"/>
  <c r="AD299" i="17" s="1"/>
  <c r="AB299" i="17"/>
  <c r="V179" i="17"/>
  <c r="X178" i="17"/>
  <c r="Y178" i="17" s="1"/>
  <c r="W178" i="17"/>
  <c r="AA286" i="17"/>
  <c r="AB230" i="17"/>
  <c r="AC230" i="17"/>
  <c r="AD230" i="17" s="1"/>
  <c r="X220" i="17"/>
  <c r="Y220" i="17" s="1"/>
  <c r="W220" i="17"/>
  <c r="V221" i="17"/>
  <c r="AA220" i="17"/>
  <c r="T134" i="17"/>
  <c r="V112" i="17"/>
  <c r="X111" i="17"/>
  <c r="Y111" i="17" s="1"/>
  <c r="W111" i="17"/>
  <c r="AC300" i="17"/>
  <c r="AD300" i="17" s="1"/>
  <c r="AB300" i="17"/>
  <c r="V151" i="17"/>
  <c r="X150" i="17"/>
  <c r="Y150" i="17" s="1"/>
  <c r="W150" i="17"/>
  <c r="AC198" i="17"/>
  <c r="AD198" i="17" s="1"/>
  <c r="AB198" i="17"/>
  <c r="AC183" i="17"/>
  <c r="AD183" i="17" s="1"/>
  <c r="AB183" i="17"/>
  <c r="AC214" i="17"/>
  <c r="AD214" i="17" s="1"/>
  <c r="AB214" i="17"/>
  <c r="W280" i="17"/>
  <c r="V281" i="17"/>
  <c r="X280" i="17"/>
  <c r="Y280" i="17" s="1"/>
  <c r="AC213" i="16"/>
  <c r="AD213" i="16" s="1"/>
  <c r="AB213" i="16"/>
  <c r="AC247" i="16"/>
  <c r="AD247" i="16" s="1"/>
  <c r="AB247" i="16"/>
  <c r="AC286" i="16"/>
  <c r="AD286" i="16" s="1"/>
  <c r="AB286" i="16"/>
  <c r="AB178" i="16"/>
  <c r="AC178" i="16"/>
  <c r="AD178" i="16" s="1"/>
  <c r="V78" i="16"/>
  <c r="X77" i="16"/>
  <c r="Y77" i="16" s="1"/>
  <c r="W77" i="16"/>
  <c r="AA77" i="16"/>
  <c r="AC252" i="16"/>
  <c r="AD252" i="16" s="1"/>
  <c r="AB252" i="16"/>
  <c r="AB109" i="16"/>
  <c r="AC109" i="16"/>
  <c r="AD109" i="16" s="1"/>
  <c r="V152" i="16"/>
  <c r="X151" i="16"/>
  <c r="Y151" i="16" s="1"/>
  <c r="W151" i="16"/>
  <c r="T304" i="16"/>
  <c r="T134" i="16"/>
  <c r="AC128" i="16"/>
  <c r="AD128" i="16" s="1"/>
  <c r="AB128" i="16"/>
  <c r="AC296" i="16"/>
  <c r="AD296" i="16" s="1"/>
  <c r="AB296" i="16"/>
  <c r="AC253" i="16"/>
  <c r="AD253" i="16" s="1"/>
  <c r="AB253" i="16"/>
  <c r="AC161" i="16"/>
  <c r="AD161" i="16" s="1"/>
  <c r="AB161" i="16"/>
  <c r="AC110" i="16"/>
  <c r="AD110" i="16" s="1"/>
  <c r="AB110" i="16"/>
  <c r="AC299" i="16"/>
  <c r="AD299" i="16" s="1"/>
  <c r="AB299" i="16"/>
  <c r="AC251" i="16"/>
  <c r="AD251" i="16" s="1"/>
  <c r="AB251" i="16"/>
  <c r="V254" i="16"/>
  <c r="X253" i="16"/>
  <c r="Y253" i="16" s="1"/>
  <c r="W253" i="16"/>
  <c r="AC228" i="16"/>
  <c r="AD228" i="16" s="1"/>
  <c r="AB228" i="16"/>
  <c r="AC280" i="16"/>
  <c r="AD280" i="16" s="1"/>
  <c r="AB280" i="16"/>
  <c r="AC266" i="16"/>
  <c r="AD266" i="16" s="1"/>
  <c r="AB266" i="16"/>
  <c r="AC218" i="16"/>
  <c r="AD218" i="16" s="1"/>
  <c r="AB218" i="16"/>
  <c r="AC108" i="16"/>
  <c r="AD108" i="16" s="1"/>
  <c r="AB108" i="16"/>
  <c r="AC160" i="16"/>
  <c r="AD160" i="16" s="1"/>
  <c r="AB160" i="16"/>
  <c r="AC151" i="16"/>
  <c r="AD151" i="16" s="1"/>
  <c r="AB151" i="16"/>
  <c r="AC143" i="16"/>
  <c r="AD143" i="16" s="1"/>
  <c r="AB143" i="16"/>
  <c r="AC229" i="16"/>
  <c r="AD229" i="16" s="1"/>
  <c r="AB229" i="16"/>
  <c r="AC297" i="16"/>
  <c r="AD297" i="16" s="1"/>
  <c r="AB297" i="16"/>
  <c r="AB262" i="16"/>
  <c r="AC262" i="16"/>
  <c r="AD262" i="16" s="1"/>
  <c r="AB111" i="16"/>
  <c r="AC111" i="16"/>
  <c r="AD111" i="16" s="1"/>
  <c r="AB279" i="16"/>
  <c r="AC279" i="16"/>
  <c r="AD279" i="16" s="1"/>
  <c r="AC197" i="16"/>
  <c r="AD197" i="16" s="1"/>
  <c r="AB197" i="16"/>
  <c r="AC245" i="16"/>
  <c r="AD245" i="16" s="1"/>
  <c r="AB245" i="16"/>
  <c r="AC263" i="16"/>
  <c r="AD263" i="16" s="1"/>
  <c r="AB263" i="16"/>
  <c r="AB176" i="16"/>
  <c r="AC176" i="16"/>
  <c r="AD176" i="16" s="1"/>
  <c r="AB285" i="16"/>
  <c r="AC285" i="16"/>
  <c r="AD285" i="16" s="1"/>
  <c r="V146" i="16"/>
  <c r="X145" i="16"/>
  <c r="Y145" i="16" s="1"/>
  <c r="W145" i="16"/>
  <c r="AC76" i="16"/>
  <c r="AD76" i="16" s="1"/>
  <c r="AB76" i="16"/>
  <c r="R168" i="16"/>
  <c r="AC149" i="16"/>
  <c r="AD149" i="16" s="1"/>
  <c r="AB149" i="16"/>
  <c r="V220" i="16"/>
  <c r="X219" i="16"/>
  <c r="Y219" i="16" s="1"/>
  <c r="W219" i="16"/>
  <c r="AB164" i="16"/>
  <c r="AC164" i="16"/>
  <c r="AD164" i="16" s="1"/>
  <c r="AC163" i="16"/>
  <c r="AD163" i="16" s="1"/>
  <c r="AB163" i="16"/>
  <c r="AC264" i="16"/>
  <c r="AD264" i="16" s="1"/>
  <c r="AB264" i="16"/>
  <c r="AC183" i="16"/>
  <c r="AD183" i="16" s="1"/>
  <c r="AB183" i="16"/>
  <c r="AC230" i="16"/>
  <c r="AD230" i="16" s="1"/>
  <c r="AB230" i="16"/>
  <c r="AC162" i="16"/>
  <c r="AD162" i="16" s="1"/>
  <c r="AB162" i="16"/>
  <c r="R134" i="16"/>
  <c r="AA219" i="16"/>
  <c r="V113" i="16"/>
  <c r="W112" i="16"/>
  <c r="X112" i="16"/>
  <c r="Y112" i="16" s="1"/>
  <c r="AC130" i="16"/>
  <c r="AD130" i="16" s="1"/>
  <c r="AB130" i="16"/>
  <c r="V80" i="16"/>
  <c r="T270" i="16"/>
  <c r="W280" i="16"/>
  <c r="V281" i="16"/>
  <c r="X280" i="16"/>
  <c r="Y280" i="16" s="1"/>
  <c r="AC145" i="16"/>
  <c r="AD145" i="16" s="1"/>
  <c r="AB145" i="16"/>
  <c r="AC211" i="16"/>
  <c r="AD211" i="16" s="1"/>
  <c r="AB211" i="16"/>
  <c r="AC278" i="16"/>
  <c r="AD278" i="16" s="1"/>
  <c r="AB278" i="16"/>
  <c r="AC217" i="16"/>
  <c r="AD217" i="16" s="1"/>
  <c r="AB217" i="16"/>
  <c r="R304" i="16"/>
  <c r="V214" i="16"/>
  <c r="X213" i="16"/>
  <c r="Y213" i="16" s="1"/>
  <c r="W213" i="16"/>
  <c r="V179" i="16"/>
  <c r="X178" i="16"/>
  <c r="Y178" i="16" s="1"/>
  <c r="W178" i="16"/>
  <c r="W286" i="16"/>
  <c r="V287" i="16"/>
  <c r="X286" i="16"/>
  <c r="Y286" i="16" s="1"/>
  <c r="AC112" i="16"/>
  <c r="AD112" i="16" s="1"/>
  <c r="AB112" i="16"/>
  <c r="AC300" i="16"/>
  <c r="AD300" i="16" s="1"/>
  <c r="AB300" i="16"/>
  <c r="AC194" i="16"/>
  <c r="AD194" i="16" s="1"/>
  <c r="AB194" i="16"/>
  <c r="V185" i="16"/>
  <c r="X184" i="16"/>
  <c r="Y184" i="16" s="1"/>
  <c r="W184" i="16"/>
  <c r="V248" i="16"/>
  <c r="X247" i="16"/>
  <c r="Y247" i="16" s="1"/>
  <c r="W247" i="16"/>
  <c r="AA184" i="16"/>
  <c r="AC187" i="15"/>
  <c r="AD187" i="15" s="1"/>
  <c r="AB187" i="15"/>
  <c r="AC220" i="15"/>
  <c r="AD220" i="15" s="1"/>
  <c r="AB220" i="15"/>
  <c r="AC198" i="15"/>
  <c r="AD198" i="15" s="1"/>
  <c r="AB198" i="15"/>
  <c r="AC128" i="15"/>
  <c r="AD128" i="15" s="1"/>
  <c r="AB128" i="15"/>
  <c r="AB285" i="15"/>
  <c r="AC285" i="15"/>
  <c r="AD285" i="15" s="1"/>
  <c r="AC296" i="15"/>
  <c r="AD296" i="15" s="1"/>
  <c r="AB296" i="15"/>
  <c r="AB217" i="15"/>
  <c r="AC217" i="15"/>
  <c r="AD217" i="15" s="1"/>
  <c r="X179" i="15"/>
  <c r="Y179" i="15" s="1"/>
  <c r="W179" i="15"/>
  <c r="V180" i="15"/>
  <c r="AA179" i="15"/>
  <c r="AC144" i="15"/>
  <c r="AD144" i="15" s="1"/>
  <c r="AB144" i="15"/>
  <c r="AB109" i="15"/>
  <c r="AC109" i="15"/>
  <c r="AD109" i="15" s="1"/>
  <c r="AB211" i="15"/>
  <c r="AC211" i="15"/>
  <c r="AD211" i="15" s="1"/>
  <c r="AC245" i="15"/>
  <c r="AD245" i="15" s="1"/>
  <c r="AB245" i="15"/>
  <c r="AC108" i="15"/>
  <c r="AD108" i="15" s="1"/>
  <c r="AB108" i="15"/>
  <c r="AC110" i="15"/>
  <c r="AD110" i="15" s="1"/>
  <c r="AB110" i="15"/>
  <c r="AC162" i="15"/>
  <c r="AD162" i="15" s="1"/>
  <c r="AB162" i="15"/>
  <c r="T304" i="15"/>
  <c r="R236" i="15"/>
  <c r="V188" i="15"/>
  <c r="X187" i="15"/>
  <c r="Y187" i="15" s="1"/>
  <c r="W187" i="15"/>
  <c r="X76" i="15"/>
  <c r="Y76" i="15" s="1"/>
  <c r="W76" i="15"/>
  <c r="V77" i="15"/>
  <c r="AA76" i="15"/>
  <c r="T270" i="15"/>
  <c r="W220" i="15"/>
  <c r="V221" i="15"/>
  <c r="X220" i="15"/>
  <c r="Y220" i="15" s="1"/>
  <c r="AB213" i="15"/>
  <c r="AC213" i="15"/>
  <c r="AD213" i="15" s="1"/>
  <c r="AC247" i="15"/>
  <c r="AD247" i="15" s="1"/>
  <c r="AB247" i="15"/>
  <c r="AC142" i="15"/>
  <c r="AD142" i="15" s="1"/>
  <c r="AB142" i="15"/>
  <c r="AC246" i="15"/>
  <c r="AD246" i="15" s="1"/>
  <c r="AB246" i="15"/>
  <c r="W286" i="15"/>
  <c r="V287" i="15"/>
  <c r="X286" i="15"/>
  <c r="Y286" i="15" s="1"/>
  <c r="X145" i="15"/>
  <c r="Y145" i="15" s="1"/>
  <c r="W145" i="15"/>
  <c r="V146" i="15"/>
  <c r="AA145" i="15"/>
  <c r="AC111" i="15"/>
  <c r="AD111" i="15" s="1"/>
  <c r="AB111" i="15"/>
  <c r="AC130" i="15"/>
  <c r="AD130" i="15" s="1"/>
  <c r="AB130" i="15"/>
  <c r="AC196" i="15"/>
  <c r="AD196" i="15" s="1"/>
  <c r="AB196" i="15"/>
  <c r="AC228" i="15"/>
  <c r="AD228" i="15" s="1"/>
  <c r="AB228" i="15"/>
  <c r="AC186" i="15"/>
  <c r="AD186" i="15" s="1"/>
  <c r="AB186" i="15"/>
  <c r="AC218" i="15"/>
  <c r="AD218" i="15" s="1"/>
  <c r="AB218" i="15"/>
  <c r="R168" i="15"/>
  <c r="V248" i="15"/>
  <c r="X247" i="15"/>
  <c r="Y247" i="15" s="1"/>
  <c r="W247" i="15"/>
  <c r="AC299" i="15"/>
  <c r="AD299" i="15" s="1"/>
  <c r="AB299" i="15"/>
  <c r="AB219" i="15"/>
  <c r="AC219" i="15"/>
  <c r="AD219" i="15" s="1"/>
  <c r="AC266" i="15"/>
  <c r="AD266" i="15" s="1"/>
  <c r="AB266" i="15"/>
  <c r="AA286" i="15"/>
  <c r="AC185" i="15"/>
  <c r="AD185" i="15" s="1"/>
  <c r="AB185" i="15"/>
  <c r="AC127" i="15"/>
  <c r="AD127" i="15" s="1"/>
  <c r="AB127" i="15"/>
  <c r="AB262" i="15"/>
  <c r="AC262" i="15"/>
  <c r="AD262" i="15" s="1"/>
  <c r="X111" i="15"/>
  <c r="Y111" i="15" s="1"/>
  <c r="V112" i="15"/>
  <c r="W111" i="15"/>
  <c r="V254" i="15"/>
  <c r="X253" i="15"/>
  <c r="Y253" i="15" s="1"/>
  <c r="W253" i="15"/>
  <c r="T168" i="15"/>
  <c r="AC251" i="15"/>
  <c r="AD251" i="15" s="1"/>
  <c r="AB251" i="15"/>
  <c r="AC195" i="15"/>
  <c r="AD195" i="15" s="1"/>
  <c r="AB195" i="15"/>
  <c r="AC263" i="15"/>
  <c r="AD263" i="15" s="1"/>
  <c r="AB263" i="15"/>
  <c r="W214" i="15"/>
  <c r="V215" i="15"/>
  <c r="X214" i="15"/>
  <c r="Y214" i="15" s="1"/>
  <c r="AA214" i="15"/>
  <c r="AC229" i="15"/>
  <c r="AD229" i="15" s="1"/>
  <c r="AB229" i="15"/>
  <c r="AC150" i="15"/>
  <c r="AD150" i="15" s="1"/>
  <c r="AB150" i="15"/>
  <c r="X151" i="15"/>
  <c r="Y151" i="15" s="1"/>
  <c r="W151" i="15"/>
  <c r="V152" i="15"/>
  <c r="AA151" i="15"/>
  <c r="AC264" i="15"/>
  <c r="AD264" i="15" s="1"/>
  <c r="AB264" i="15"/>
  <c r="AC160" i="15"/>
  <c r="AD160" i="15" s="1"/>
  <c r="AB160" i="15"/>
  <c r="AA253" i="15"/>
  <c r="AC178" i="15"/>
  <c r="AD178" i="15" s="1"/>
  <c r="AB178" i="15"/>
  <c r="AC297" i="15"/>
  <c r="AD297" i="15" s="1"/>
  <c r="AB297" i="15"/>
  <c r="B17" i="26"/>
  <c r="V80" i="15"/>
  <c r="AC300" i="15"/>
  <c r="AD300" i="15" s="1"/>
  <c r="AB300" i="15"/>
  <c r="AB279" i="15"/>
  <c r="AC279" i="15"/>
  <c r="AD279" i="15" s="1"/>
  <c r="AC164" i="15"/>
  <c r="AD164" i="15" s="1"/>
  <c r="AB164" i="15"/>
  <c r="W280" i="15"/>
  <c r="V281" i="15"/>
  <c r="X280" i="15"/>
  <c r="Y280" i="15" s="1"/>
  <c r="AA280" i="15"/>
  <c r="T236" i="15"/>
  <c r="AC178" i="14"/>
  <c r="AD178" i="14" s="1"/>
  <c r="AB178" i="14"/>
  <c r="AC286" i="14"/>
  <c r="AD286" i="14" s="1"/>
  <c r="AB286" i="14"/>
  <c r="AB110" i="14"/>
  <c r="AC110" i="14"/>
  <c r="AD110" i="14" s="1"/>
  <c r="AB150" i="14"/>
  <c r="AC150" i="14"/>
  <c r="AD150" i="14" s="1"/>
  <c r="AB128" i="14"/>
  <c r="AC128" i="14"/>
  <c r="AD128" i="14" s="1"/>
  <c r="AC176" i="14"/>
  <c r="AD176" i="14" s="1"/>
  <c r="AB176" i="14"/>
  <c r="AC232" i="14"/>
  <c r="AD232" i="14" s="1"/>
  <c r="AB232" i="14"/>
  <c r="V220" i="14"/>
  <c r="X219" i="14"/>
  <c r="Y219" i="14" s="1"/>
  <c r="W219" i="14"/>
  <c r="AC266" i="14"/>
  <c r="AD266" i="14" s="1"/>
  <c r="AB266" i="14"/>
  <c r="AC164" i="14"/>
  <c r="AD164" i="14" s="1"/>
  <c r="AB164" i="14"/>
  <c r="AC161" i="14"/>
  <c r="AD161" i="14" s="1"/>
  <c r="AB161" i="14"/>
  <c r="AB142" i="14"/>
  <c r="AC142" i="14"/>
  <c r="AD142" i="14" s="1"/>
  <c r="X248" i="14"/>
  <c r="Y248" i="14" s="1"/>
  <c r="W248" i="14"/>
  <c r="V249" i="14"/>
  <c r="AC246" i="14"/>
  <c r="AD246" i="14" s="1"/>
  <c r="AB246" i="14"/>
  <c r="AC296" i="14"/>
  <c r="AD296" i="14" s="1"/>
  <c r="AB296" i="14"/>
  <c r="V145" i="14"/>
  <c r="X144" i="14"/>
  <c r="Y144" i="14" s="1"/>
  <c r="W144" i="14"/>
  <c r="AB162" i="14"/>
  <c r="AC162" i="14"/>
  <c r="AD162" i="14" s="1"/>
  <c r="W282" i="14"/>
  <c r="V283" i="14"/>
  <c r="X282" i="14"/>
  <c r="Y282" i="14" s="1"/>
  <c r="AC218" i="14"/>
  <c r="AD218" i="14" s="1"/>
  <c r="AB218" i="14"/>
  <c r="AA219" i="14"/>
  <c r="AC231" i="14"/>
  <c r="AD231" i="14" s="1"/>
  <c r="AB231" i="14"/>
  <c r="AC247" i="14"/>
  <c r="AD247" i="14" s="1"/>
  <c r="AB247" i="14"/>
  <c r="AC230" i="14"/>
  <c r="AD230" i="14" s="1"/>
  <c r="AB230" i="14"/>
  <c r="T304" i="14"/>
  <c r="AB265" i="14"/>
  <c r="AC265" i="14"/>
  <c r="AD265" i="14" s="1"/>
  <c r="X184" i="14"/>
  <c r="Y184" i="14" s="1"/>
  <c r="V185" i="14"/>
  <c r="W184" i="14"/>
  <c r="AC251" i="14"/>
  <c r="AD251" i="14" s="1"/>
  <c r="AB251" i="14"/>
  <c r="AC217" i="14"/>
  <c r="AD217" i="14" s="1"/>
  <c r="AB217" i="14"/>
  <c r="T134" i="14"/>
  <c r="V78" i="14"/>
  <c r="X77" i="14"/>
  <c r="Y77" i="14" s="1"/>
  <c r="W77" i="14"/>
  <c r="AA77" i="14"/>
  <c r="AC210" i="14"/>
  <c r="AD210" i="14" s="1"/>
  <c r="AB210" i="14"/>
  <c r="AC228" i="14"/>
  <c r="AD228" i="14" s="1"/>
  <c r="AB228" i="14"/>
  <c r="AA144" i="14"/>
  <c r="AC211" i="14"/>
  <c r="AD211" i="14" s="1"/>
  <c r="AB211" i="14"/>
  <c r="V214" i="14"/>
  <c r="X213" i="14"/>
  <c r="Y213" i="14" s="1"/>
  <c r="W213" i="14"/>
  <c r="AB281" i="14"/>
  <c r="AC281" i="14"/>
  <c r="AD281" i="14" s="1"/>
  <c r="AC198" i="14"/>
  <c r="AD198" i="14" s="1"/>
  <c r="AB198" i="14"/>
  <c r="X178" i="14"/>
  <c r="Y178" i="14" s="1"/>
  <c r="V179" i="14"/>
  <c r="W178" i="14"/>
  <c r="AC245" i="14"/>
  <c r="AD245" i="14" s="1"/>
  <c r="AB245" i="14"/>
  <c r="AB285" i="14"/>
  <c r="AC285" i="14"/>
  <c r="AD285" i="14" s="1"/>
  <c r="AB163" i="14"/>
  <c r="AC163" i="14"/>
  <c r="AD163" i="14" s="1"/>
  <c r="AC197" i="14"/>
  <c r="AD197" i="14" s="1"/>
  <c r="AB197" i="14"/>
  <c r="AC194" i="14"/>
  <c r="AD194" i="14" s="1"/>
  <c r="AB194" i="14"/>
  <c r="AB108" i="14"/>
  <c r="AC108" i="14"/>
  <c r="AD108" i="14" s="1"/>
  <c r="AC212" i="14"/>
  <c r="AD212" i="14" s="1"/>
  <c r="AB212" i="14"/>
  <c r="AB109" i="14"/>
  <c r="AC109" i="14"/>
  <c r="AD109" i="14" s="1"/>
  <c r="V80" i="14"/>
  <c r="AA213" i="14"/>
  <c r="AC297" i="14"/>
  <c r="AD297" i="14" s="1"/>
  <c r="AB297" i="14"/>
  <c r="R134" i="14"/>
  <c r="V111" i="14"/>
  <c r="W110" i="14"/>
  <c r="X110" i="14"/>
  <c r="Y110" i="14" s="1"/>
  <c r="AC263" i="14"/>
  <c r="AD263" i="14" s="1"/>
  <c r="AB263" i="14"/>
  <c r="AC94" i="14"/>
  <c r="AD94" i="14" s="1"/>
  <c r="AB94" i="14"/>
  <c r="AB262" i="14"/>
  <c r="AC262" i="14"/>
  <c r="AD262" i="14" s="1"/>
  <c r="V151" i="14"/>
  <c r="X150" i="14"/>
  <c r="Y150" i="14" s="1"/>
  <c r="W150" i="14"/>
  <c r="AC299" i="14"/>
  <c r="AD299" i="14" s="1"/>
  <c r="AB299" i="14"/>
  <c r="AC252" i="14"/>
  <c r="AD252" i="14" s="1"/>
  <c r="AB252" i="14"/>
  <c r="AC282" i="14"/>
  <c r="AD282" i="14" s="1"/>
  <c r="AB282" i="14"/>
  <c r="T270" i="14"/>
  <c r="AA248" i="14"/>
  <c r="AC160" i="14"/>
  <c r="AD160" i="14" s="1"/>
  <c r="AB160" i="14"/>
  <c r="W286" i="14"/>
  <c r="V287" i="14"/>
  <c r="X286" i="14"/>
  <c r="Y286" i="14" s="1"/>
  <c r="AA184" i="14"/>
  <c r="AB229" i="14"/>
  <c r="AC229" i="14"/>
  <c r="AD229" i="14" s="1"/>
  <c r="AC300" i="14"/>
  <c r="AD300" i="14" s="1"/>
  <c r="AB300" i="14"/>
  <c r="AC179" i="13"/>
  <c r="AD179" i="13" s="1"/>
  <c r="AB179" i="13"/>
  <c r="V254" i="13"/>
  <c r="X253" i="13"/>
  <c r="Y253" i="13" s="1"/>
  <c r="W253" i="13"/>
  <c r="AB219" i="13"/>
  <c r="AC219" i="13"/>
  <c r="AD219" i="13" s="1"/>
  <c r="AC162" i="13"/>
  <c r="AD162" i="13" s="1"/>
  <c r="AB162" i="13"/>
  <c r="AB128" i="13"/>
  <c r="AC128" i="13"/>
  <c r="AD128" i="13" s="1"/>
  <c r="AB229" i="13"/>
  <c r="AC229" i="13"/>
  <c r="AD229" i="13" s="1"/>
  <c r="AC245" i="13"/>
  <c r="AD245" i="13" s="1"/>
  <c r="AB245" i="13"/>
  <c r="T134" i="13"/>
  <c r="AC109" i="13"/>
  <c r="AD109" i="13" s="1"/>
  <c r="AB109" i="13"/>
  <c r="AC126" i="13"/>
  <c r="AD126" i="13" s="1"/>
  <c r="AB126" i="13"/>
  <c r="R168" i="13"/>
  <c r="W282" i="13"/>
  <c r="V283" i="13"/>
  <c r="X282" i="13"/>
  <c r="Y282" i="13" s="1"/>
  <c r="AA282" i="13"/>
  <c r="AC198" i="13"/>
  <c r="AD198" i="13" s="1"/>
  <c r="AB198" i="13"/>
  <c r="AC251" i="13"/>
  <c r="AD251" i="13" s="1"/>
  <c r="AB251" i="13"/>
  <c r="T202" i="13"/>
  <c r="AC263" i="13"/>
  <c r="AD263" i="13" s="1"/>
  <c r="AB263" i="13"/>
  <c r="V221" i="13"/>
  <c r="W220" i="13"/>
  <c r="X220" i="13"/>
  <c r="Y220" i="13" s="1"/>
  <c r="AB108" i="13"/>
  <c r="AC108" i="13"/>
  <c r="AD108" i="13" s="1"/>
  <c r="V111" i="13"/>
  <c r="X110" i="13"/>
  <c r="Y110" i="13" s="1"/>
  <c r="W110" i="13"/>
  <c r="AC94" i="13"/>
  <c r="AD94" i="13" s="1"/>
  <c r="AB94" i="13"/>
  <c r="AC142" i="13"/>
  <c r="AD142" i="13" s="1"/>
  <c r="AB142" i="13"/>
  <c r="AC144" i="13"/>
  <c r="AD144" i="13" s="1"/>
  <c r="AB144" i="13"/>
  <c r="AB281" i="13"/>
  <c r="AC281" i="13"/>
  <c r="AD281" i="13" s="1"/>
  <c r="AC184" i="13"/>
  <c r="AD184" i="13" s="1"/>
  <c r="AB184" i="13"/>
  <c r="AB285" i="13"/>
  <c r="AC285" i="13"/>
  <c r="AD285" i="13" s="1"/>
  <c r="V180" i="13"/>
  <c r="X179" i="13"/>
  <c r="Y179" i="13" s="1"/>
  <c r="W179" i="13"/>
  <c r="T270" i="13"/>
  <c r="AC194" i="13"/>
  <c r="AD194" i="13" s="1"/>
  <c r="AB194" i="13"/>
  <c r="R134" i="13"/>
  <c r="AC232" i="13"/>
  <c r="AD232" i="13" s="1"/>
  <c r="AB232" i="13"/>
  <c r="AB149" i="13"/>
  <c r="AC149" i="13"/>
  <c r="AD149" i="13" s="1"/>
  <c r="AC210" i="13"/>
  <c r="AD210" i="13" s="1"/>
  <c r="AB210" i="13"/>
  <c r="T168" i="13"/>
  <c r="T304" i="13"/>
  <c r="AC218" i="13"/>
  <c r="AD218" i="13" s="1"/>
  <c r="AB218" i="13"/>
  <c r="AC299" i="13"/>
  <c r="AD299" i="13" s="1"/>
  <c r="AB299" i="13"/>
  <c r="V186" i="13"/>
  <c r="X185" i="13"/>
  <c r="Y185" i="13" s="1"/>
  <c r="W185" i="13"/>
  <c r="AC212" i="13"/>
  <c r="AD212" i="13" s="1"/>
  <c r="AB212" i="13"/>
  <c r="AC196" i="13"/>
  <c r="AD196" i="13" s="1"/>
  <c r="AB196" i="13"/>
  <c r="R236" i="13"/>
  <c r="AC252" i="13"/>
  <c r="AD252" i="13" s="1"/>
  <c r="AB252" i="13"/>
  <c r="AB279" i="13"/>
  <c r="AC279" i="13"/>
  <c r="AD279" i="13" s="1"/>
  <c r="V80" i="13"/>
  <c r="AA185" i="13"/>
  <c r="AC160" i="13"/>
  <c r="AD160" i="13" s="1"/>
  <c r="AB160" i="13"/>
  <c r="AC150" i="13"/>
  <c r="AD150" i="13" s="1"/>
  <c r="AB150" i="13"/>
  <c r="AB213" i="13"/>
  <c r="AC213" i="13"/>
  <c r="AD213" i="13" s="1"/>
  <c r="V151" i="13"/>
  <c r="W150" i="13"/>
  <c r="X150" i="13"/>
  <c r="Y150" i="13" s="1"/>
  <c r="AC183" i="13"/>
  <c r="AD183" i="13" s="1"/>
  <c r="AB183" i="13"/>
  <c r="T236" i="13"/>
  <c r="AA253" i="13"/>
  <c r="R304" i="13"/>
  <c r="X77" i="13"/>
  <c r="Y77" i="13" s="1"/>
  <c r="V78" i="13"/>
  <c r="AA77" i="13"/>
  <c r="W77" i="13"/>
  <c r="AA220" i="13"/>
  <c r="AC195" i="13"/>
  <c r="AD195" i="13" s="1"/>
  <c r="AB195" i="13"/>
  <c r="AC286" i="13"/>
  <c r="AD286" i="13" s="1"/>
  <c r="AB286" i="13"/>
  <c r="AC297" i="13"/>
  <c r="AD297" i="13" s="1"/>
  <c r="AB297" i="13"/>
  <c r="AA110" i="13"/>
  <c r="V248" i="13"/>
  <c r="X247" i="13"/>
  <c r="Y247" i="13" s="1"/>
  <c r="W247" i="13"/>
  <c r="AC264" i="13"/>
  <c r="AD264" i="13" s="1"/>
  <c r="AB264" i="13"/>
  <c r="AB211" i="13"/>
  <c r="AC211" i="13"/>
  <c r="AD211" i="13" s="1"/>
  <c r="AC296" i="13"/>
  <c r="AD296" i="13" s="1"/>
  <c r="AB296" i="13"/>
  <c r="AB217" i="13"/>
  <c r="AC217" i="13"/>
  <c r="AD217" i="13" s="1"/>
  <c r="AC214" i="13"/>
  <c r="AD214" i="13" s="1"/>
  <c r="AB214" i="13"/>
  <c r="AC247" i="13"/>
  <c r="AD247" i="13" s="1"/>
  <c r="AB247" i="13"/>
  <c r="V215" i="13"/>
  <c r="W214" i="13"/>
  <c r="X214" i="13"/>
  <c r="Y214" i="13" s="1"/>
  <c r="AB127" i="13"/>
  <c r="AC127" i="13"/>
  <c r="AD127" i="13" s="1"/>
  <c r="AC300" i="13"/>
  <c r="AD300" i="13" s="1"/>
  <c r="AB300" i="13"/>
  <c r="AC266" i="13"/>
  <c r="AD266" i="13" s="1"/>
  <c r="AB266" i="13"/>
  <c r="AC164" i="13"/>
  <c r="AD164" i="13" s="1"/>
  <c r="AB164" i="13"/>
  <c r="AC76" i="13"/>
  <c r="AD76" i="13" s="1"/>
  <c r="AB76" i="13"/>
  <c r="V145" i="13"/>
  <c r="W144" i="13"/>
  <c r="X144" i="13"/>
  <c r="Y144" i="13" s="1"/>
  <c r="AC177" i="13"/>
  <c r="AD177" i="13" s="1"/>
  <c r="AB177" i="13"/>
  <c r="W80" i="21" l="1"/>
  <c r="X114" i="25"/>
  <c r="Y114" i="25" s="1"/>
  <c r="V115" i="25"/>
  <c r="AA114" i="25"/>
  <c r="W114" i="25"/>
  <c r="V115" i="24"/>
  <c r="X114" i="24"/>
  <c r="Y114" i="24" s="1"/>
  <c r="W114" i="24"/>
  <c r="AA114" i="24"/>
  <c r="X114" i="23"/>
  <c r="Y114" i="23" s="1"/>
  <c r="V115" i="23"/>
  <c r="AA114" i="23"/>
  <c r="W114" i="23"/>
  <c r="V115" i="22"/>
  <c r="AA114" i="22"/>
  <c r="W114" i="22"/>
  <c r="X114" i="22"/>
  <c r="Y114" i="22" s="1"/>
  <c r="W114" i="21"/>
  <c r="V115" i="21"/>
  <c r="AA114" i="21"/>
  <c r="X114" i="21"/>
  <c r="Y114" i="21" s="1"/>
  <c r="V81" i="21"/>
  <c r="X81" i="21" s="1"/>
  <c r="Y81" i="21" s="1"/>
  <c r="V115" i="20"/>
  <c r="AA114" i="20"/>
  <c r="X114" i="20"/>
  <c r="Y114" i="20" s="1"/>
  <c r="W114" i="20"/>
  <c r="X80" i="20"/>
  <c r="Y80" i="20" s="1"/>
  <c r="W80" i="20"/>
  <c r="V81" i="20"/>
  <c r="AA80" i="20"/>
  <c r="X114" i="19"/>
  <c r="Y114" i="19" s="1"/>
  <c r="AA114" i="19"/>
  <c r="V115" i="19"/>
  <c r="W114" i="19"/>
  <c r="W114" i="18"/>
  <c r="V115" i="18"/>
  <c r="X114" i="18"/>
  <c r="Y114" i="18" s="1"/>
  <c r="AA114" i="18"/>
  <c r="W114" i="17"/>
  <c r="AA114" i="17"/>
  <c r="X114" i="17"/>
  <c r="Y114" i="17" s="1"/>
  <c r="V115" i="17"/>
  <c r="V115" i="16"/>
  <c r="AA114" i="16"/>
  <c r="X114" i="16"/>
  <c r="Y114" i="16" s="1"/>
  <c r="W114" i="16"/>
  <c r="V115" i="15"/>
  <c r="X114" i="15"/>
  <c r="Y114" i="15" s="1"/>
  <c r="W114" i="15"/>
  <c r="AA114" i="15"/>
  <c r="X114" i="14"/>
  <c r="Y114" i="14" s="1"/>
  <c r="AA114" i="14"/>
  <c r="V115" i="14"/>
  <c r="W114" i="14"/>
  <c r="W114" i="13"/>
  <c r="AA114" i="13"/>
  <c r="X114" i="13"/>
  <c r="Y114" i="13" s="1"/>
  <c r="V115" i="13"/>
  <c r="X287" i="24"/>
  <c r="Y287" i="24" s="1"/>
  <c r="W287" i="24"/>
  <c r="AA287" i="24"/>
  <c r="V288" i="24"/>
  <c r="AA253" i="22"/>
  <c r="V254" i="22"/>
  <c r="X253" i="22"/>
  <c r="Y253" i="22" s="1"/>
  <c r="W253" i="22"/>
  <c r="X185" i="19"/>
  <c r="Y185" i="19" s="1"/>
  <c r="V186" i="19"/>
  <c r="W185" i="19"/>
  <c r="AA185" i="19"/>
  <c r="AB184" i="19"/>
  <c r="AC184" i="19"/>
  <c r="AD184" i="19" s="1"/>
  <c r="AC252" i="18"/>
  <c r="AD252" i="18" s="1"/>
  <c r="AB252" i="18"/>
  <c r="X253" i="18"/>
  <c r="Y253" i="18" s="1"/>
  <c r="V254" i="18"/>
  <c r="W253" i="18"/>
  <c r="AA253" i="18"/>
  <c r="V254" i="14"/>
  <c r="X253" i="14"/>
  <c r="Y253" i="14" s="1"/>
  <c r="W253" i="14"/>
  <c r="AA253" i="14"/>
  <c r="V288" i="13"/>
  <c r="X287" i="13"/>
  <c r="Y287" i="13" s="1"/>
  <c r="AA287" i="13"/>
  <c r="W287" i="13"/>
  <c r="AA80" i="24"/>
  <c r="X80" i="24"/>
  <c r="Y80" i="24" s="1"/>
  <c r="V81" i="24"/>
  <c r="W80" i="24"/>
  <c r="AA80" i="18"/>
  <c r="X80" i="18"/>
  <c r="Y80" i="18" s="1"/>
  <c r="V81" i="18"/>
  <c r="W80" i="18"/>
  <c r="V282" i="25"/>
  <c r="X281" i="25"/>
  <c r="Y281" i="25" s="1"/>
  <c r="W281" i="25"/>
  <c r="AA281" i="25"/>
  <c r="AC219" i="25"/>
  <c r="AD219" i="25" s="1"/>
  <c r="AB219" i="25"/>
  <c r="V215" i="25"/>
  <c r="X214" i="25"/>
  <c r="Y214" i="25" s="1"/>
  <c r="W214" i="25"/>
  <c r="AA214" i="25"/>
  <c r="X185" i="25"/>
  <c r="Y185" i="25" s="1"/>
  <c r="W185" i="25"/>
  <c r="V186" i="25"/>
  <c r="AA185" i="25"/>
  <c r="AC280" i="25"/>
  <c r="AD280" i="25" s="1"/>
  <c r="AB280" i="25"/>
  <c r="V154" i="25"/>
  <c r="X153" i="25"/>
  <c r="Y153" i="25" s="1"/>
  <c r="W153" i="25"/>
  <c r="AA153" i="25"/>
  <c r="AC80" i="25"/>
  <c r="AD80" i="25" s="1"/>
  <c r="AB80" i="25"/>
  <c r="V221" i="25"/>
  <c r="X220" i="25"/>
  <c r="Y220" i="25" s="1"/>
  <c r="W220" i="25"/>
  <c r="AA220" i="25"/>
  <c r="AC77" i="25"/>
  <c r="AD77" i="25" s="1"/>
  <c r="AB77" i="25"/>
  <c r="V79" i="25"/>
  <c r="X78" i="25"/>
  <c r="Y78" i="25" s="1"/>
  <c r="W78" i="25"/>
  <c r="AA78" i="25"/>
  <c r="AC178" i="25"/>
  <c r="AD178" i="25" s="1"/>
  <c r="AB178" i="25"/>
  <c r="V288" i="25"/>
  <c r="X287" i="25"/>
  <c r="Y287" i="25" s="1"/>
  <c r="W287" i="25"/>
  <c r="AA287" i="25"/>
  <c r="X248" i="25"/>
  <c r="Y248" i="25" s="1"/>
  <c r="W248" i="25"/>
  <c r="V249" i="25"/>
  <c r="AA248" i="25"/>
  <c r="X112" i="25"/>
  <c r="Y112" i="25" s="1"/>
  <c r="W112" i="25"/>
  <c r="V113" i="25"/>
  <c r="AA112" i="25"/>
  <c r="X254" i="25"/>
  <c r="Y254" i="25" s="1"/>
  <c r="W254" i="25"/>
  <c r="V255" i="25"/>
  <c r="AA254" i="25"/>
  <c r="X81" i="25"/>
  <c r="Y81" i="25" s="1"/>
  <c r="V82" i="25"/>
  <c r="W81" i="25"/>
  <c r="AA81" i="25"/>
  <c r="X179" i="25"/>
  <c r="Y179" i="25" s="1"/>
  <c r="W179" i="25"/>
  <c r="V180" i="25"/>
  <c r="AA179" i="25"/>
  <c r="AC286" i="25"/>
  <c r="AD286" i="25" s="1"/>
  <c r="AB286" i="25"/>
  <c r="AC213" i="25"/>
  <c r="AD213" i="25" s="1"/>
  <c r="AB213" i="25"/>
  <c r="X147" i="25"/>
  <c r="Y147" i="25" s="1"/>
  <c r="W147" i="25"/>
  <c r="AA147" i="25"/>
  <c r="AC77" i="24"/>
  <c r="AD77" i="24" s="1"/>
  <c r="AB77" i="24"/>
  <c r="V147" i="24"/>
  <c r="X146" i="24"/>
  <c r="Y146" i="24" s="1"/>
  <c r="W146" i="24"/>
  <c r="AA146" i="24"/>
  <c r="X219" i="24"/>
  <c r="Y219" i="24" s="1"/>
  <c r="W219" i="24"/>
  <c r="V220" i="24"/>
  <c r="AA219" i="24"/>
  <c r="X78" i="24"/>
  <c r="Y78" i="24" s="1"/>
  <c r="W78" i="24"/>
  <c r="V79" i="24"/>
  <c r="AA78" i="24"/>
  <c r="AC246" i="24"/>
  <c r="AD246" i="24" s="1"/>
  <c r="AB246" i="24"/>
  <c r="X185" i="24"/>
  <c r="Y185" i="24" s="1"/>
  <c r="W185" i="24"/>
  <c r="V186" i="24"/>
  <c r="AA185" i="24"/>
  <c r="X247" i="24"/>
  <c r="Y247" i="24" s="1"/>
  <c r="AA247" i="24"/>
  <c r="W247" i="24"/>
  <c r="V248" i="24"/>
  <c r="AC282" i="24"/>
  <c r="AD282" i="24" s="1"/>
  <c r="AB282" i="24"/>
  <c r="AC180" i="24"/>
  <c r="AD180" i="24" s="1"/>
  <c r="AB180" i="24"/>
  <c r="X213" i="24"/>
  <c r="Y213" i="24" s="1"/>
  <c r="W213" i="24"/>
  <c r="V214" i="24"/>
  <c r="AA213" i="24"/>
  <c r="X113" i="24"/>
  <c r="Y113" i="24" s="1"/>
  <c r="W113" i="24"/>
  <c r="AA113" i="24"/>
  <c r="X254" i="24"/>
  <c r="Y254" i="24" s="1"/>
  <c r="W254" i="24"/>
  <c r="V255" i="24"/>
  <c r="AA254" i="24"/>
  <c r="V153" i="24"/>
  <c r="X152" i="24"/>
  <c r="Y152" i="24" s="1"/>
  <c r="W152" i="24"/>
  <c r="AA152" i="24"/>
  <c r="X283" i="24"/>
  <c r="Y283" i="24" s="1"/>
  <c r="W283" i="24"/>
  <c r="AA283" i="24"/>
  <c r="X181" i="24"/>
  <c r="Y181" i="24" s="1"/>
  <c r="W181" i="24"/>
  <c r="AA181" i="24"/>
  <c r="V82" i="23"/>
  <c r="X81" i="23"/>
  <c r="Y81" i="23" s="1"/>
  <c r="W81" i="23"/>
  <c r="AA81" i="23"/>
  <c r="AB150" i="23"/>
  <c r="AC150" i="23"/>
  <c r="AD150" i="23" s="1"/>
  <c r="AB287" i="23"/>
  <c r="AC287" i="23"/>
  <c r="AD287" i="23" s="1"/>
  <c r="AB145" i="23"/>
  <c r="AC145" i="23"/>
  <c r="AD145" i="23" s="1"/>
  <c r="AC247" i="23"/>
  <c r="AD247" i="23" s="1"/>
  <c r="AB247" i="23"/>
  <c r="X282" i="23"/>
  <c r="Y282" i="23" s="1"/>
  <c r="W282" i="23"/>
  <c r="V283" i="23"/>
  <c r="AA282" i="23"/>
  <c r="AC213" i="23"/>
  <c r="AD213" i="23" s="1"/>
  <c r="AB213" i="23"/>
  <c r="W146" i="23"/>
  <c r="X146" i="23"/>
  <c r="Y146" i="23" s="1"/>
  <c r="V147" i="23"/>
  <c r="AA146" i="23"/>
  <c r="X214" i="23"/>
  <c r="Y214" i="23" s="1"/>
  <c r="W214" i="23"/>
  <c r="V215" i="23"/>
  <c r="AA214" i="23"/>
  <c r="AC179" i="23"/>
  <c r="AD179" i="23" s="1"/>
  <c r="AB179" i="23"/>
  <c r="AC218" i="23"/>
  <c r="AD218" i="23" s="1"/>
  <c r="AB218" i="23"/>
  <c r="W151" i="23"/>
  <c r="X151" i="23"/>
  <c r="Y151" i="23" s="1"/>
  <c r="V152" i="23"/>
  <c r="AA151" i="23"/>
  <c r="AB132" i="23"/>
  <c r="AB281" i="23"/>
  <c r="AC281" i="23"/>
  <c r="AD281" i="23" s="1"/>
  <c r="X180" i="23"/>
  <c r="Y180" i="23" s="1"/>
  <c r="V181" i="23"/>
  <c r="W180" i="23"/>
  <c r="AA180" i="23"/>
  <c r="X248" i="23"/>
  <c r="Y248" i="23" s="1"/>
  <c r="W248" i="23"/>
  <c r="V249" i="23"/>
  <c r="AA248" i="23"/>
  <c r="AC77" i="23"/>
  <c r="AD77" i="23" s="1"/>
  <c r="AB77" i="23"/>
  <c r="W288" i="23"/>
  <c r="X288" i="23"/>
  <c r="Y288" i="23" s="1"/>
  <c r="V289" i="23"/>
  <c r="AA288" i="23"/>
  <c r="X254" i="23"/>
  <c r="Y254" i="23" s="1"/>
  <c r="W254" i="23"/>
  <c r="V255" i="23"/>
  <c r="AA254" i="23"/>
  <c r="X219" i="23"/>
  <c r="Y219" i="23" s="1"/>
  <c r="W219" i="23"/>
  <c r="V220" i="23"/>
  <c r="AA219" i="23"/>
  <c r="X186" i="23"/>
  <c r="Y186" i="23" s="1"/>
  <c r="W186" i="23"/>
  <c r="V187" i="23"/>
  <c r="AA186" i="23"/>
  <c r="X78" i="23"/>
  <c r="Y78" i="23" s="1"/>
  <c r="W78" i="23"/>
  <c r="V79" i="23"/>
  <c r="AA78" i="23"/>
  <c r="AC185" i="23"/>
  <c r="AD185" i="23" s="1"/>
  <c r="AB185" i="23"/>
  <c r="AB80" i="23"/>
  <c r="AC80" i="23"/>
  <c r="AD80" i="23" s="1"/>
  <c r="V188" i="22"/>
  <c r="X187" i="22"/>
  <c r="Y187" i="22" s="1"/>
  <c r="W187" i="22"/>
  <c r="AA187" i="22"/>
  <c r="AC247" i="22"/>
  <c r="AD247" i="22" s="1"/>
  <c r="AB247" i="22"/>
  <c r="W153" i="22"/>
  <c r="X153" i="22"/>
  <c r="Y153" i="22" s="1"/>
  <c r="V154" i="22"/>
  <c r="AA153" i="22"/>
  <c r="X248" i="22"/>
  <c r="Y248" i="22" s="1"/>
  <c r="W248" i="22"/>
  <c r="V249" i="22"/>
  <c r="AA248" i="22"/>
  <c r="AB287" i="22"/>
  <c r="AC287" i="22"/>
  <c r="AD287" i="22" s="1"/>
  <c r="V113" i="22"/>
  <c r="X112" i="22"/>
  <c r="Y112" i="22" s="1"/>
  <c r="W112" i="22"/>
  <c r="AA112" i="22"/>
  <c r="AB200" i="22"/>
  <c r="AC111" i="22"/>
  <c r="AD111" i="22" s="1"/>
  <c r="AB111" i="22"/>
  <c r="W282" i="22"/>
  <c r="V283" i="22"/>
  <c r="X282" i="22"/>
  <c r="Y282" i="22" s="1"/>
  <c r="AA282" i="22"/>
  <c r="AC146" i="22"/>
  <c r="AD146" i="22" s="1"/>
  <c r="AB146" i="22"/>
  <c r="X213" i="22"/>
  <c r="Y213" i="22" s="1"/>
  <c r="W213" i="22"/>
  <c r="V214" i="22"/>
  <c r="AA213" i="22"/>
  <c r="X147" i="22"/>
  <c r="Y147" i="22" s="1"/>
  <c r="W147" i="22"/>
  <c r="AA147" i="22"/>
  <c r="AB80" i="22"/>
  <c r="AC80" i="22"/>
  <c r="AD80" i="22" s="1"/>
  <c r="W288" i="22"/>
  <c r="V289" i="22"/>
  <c r="X288" i="22"/>
  <c r="Y288" i="22" s="1"/>
  <c r="AA288" i="22"/>
  <c r="AB281" i="22"/>
  <c r="AC281" i="22"/>
  <c r="AD281" i="22" s="1"/>
  <c r="X219" i="22"/>
  <c r="Y219" i="22" s="1"/>
  <c r="W219" i="22"/>
  <c r="V220" i="22"/>
  <c r="AA219" i="22"/>
  <c r="W81" i="22"/>
  <c r="V82" i="22"/>
  <c r="X81" i="22"/>
  <c r="Y81" i="22" s="1"/>
  <c r="AA81" i="22"/>
  <c r="AC76" i="22"/>
  <c r="AD76" i="22" s="1"/>
  <c r="AB76" i="22"/>
  <c r="AC212" i="22"/>
  <c r="AD212" i="22" s="1"/>
  <c r="AB212" i="22"/>
  <c r="W77" i="22"/>
  <c r="V78" i="22"/>
  <c r="X77" i="22"/>
  <c r="Y77" i="22" s="1"/>
  <c r="AA77" i="22"/>
  <c r="X152" i="21"/>
  <c r="Y152" i="21" s="1"/>
  <c r="W152" i="21"/>
  <c r="V153" i="21"/>
  <c r="AA152" i="21"/>
  <c r="X283" i="21"/>
  <c r="Y283" i="21" s="1"/>
  <c r="W283" i="21"/>
  <c r="AA283" i="21"/>
  <c r="AC77" i="21"/>
  <c r="AD77" i="21" s="1"/>
  <c r="AB77" i="21"/>
  <c r="X185" i="21"/>
  <c r="Y185" i="21" s="1"/>
  <c r="W185" i="21"/>
  <c r="V186" i="21"/>
  <c r="AA185" i="21"/>
  <c r="V82" i="21"/>
  <c r="AC184" i="21"/>
  <c r="AD184" i="21" s="1"/>
  <c r="AB184" i="21"/>
  <c r="V256" i="21"/>
  <c r="X255" i="21"/>
  <c r="Y255" i="21" s="1"/>
  <c r="W255" i="21"/>
  <c r="AA255" i="21"/>
  <c r="V79" i="21"/>
  <c r="X78" i="21"/>
  <c r="Y78" i="21" s="1"/>
  <c r="W78" i="21"/>
  <c r="AA78" i="21"/>
  <c r="AC218" i="21"/>
  <c r="AD218" i="21" s="1"/>
  <c r="AB218" i="21"/>
  <c r="AC288" i="21"/>
  <c r="AD288" i="21" s="1"/>
  <c r="AB288" i="21"/>
  <c r="AC282" i="21"/>
  <c r="AD282" i="21" s="1"/>
  <c r="AB282" i="21"/>
  <c r="X213" i="21"/>
  <c r="Y213" i="21" s="1"/>
  <c r="W213" i="21"/>
  <c r="V214" i="21"/>
  <c r="AA213" i="21"/>
  <c r="X179" i="21"/>
  <c r="Y179" i="21" s="1"/>
  <c r="W179" i="21"/>
  <c r="V180" i="21"/>
  <c r="AA179" i="21"/>
  <c r="AC248" i="21"/>
  <c r="AD248" i="21" s="1"/>
  <c r="AB248" i="21"/>
  <c r="AC80" i="21"/>
  <c r="AD80" i="21" s="1"/>
  <c r="AB80" i="21"/>
  <c r="AC113" i="21"/>
  <c r="AD113" i="21" s="1"/>
  <c r="AB113" i="21"/>
  <c r="X146" i="21"/>
  <c r="Y146" i="21" s="1"/>
  <c r="W146" i="21"/>
  <c r="V147" i="21"/>
  <c r="AA146" i="21"/>
  <c r="X249" i="21"/>
  <c r="Y249" i="21" s="1"/>
  <c r="W249" i="21"/>
  <c r="AA249" i="21"/>
  <c r="X219" i="21"/>
  <c r="Y219" i="21" s="1"/>
  <c r="V220" i="21"/>
  <c r="W219" i="21"/>
  <c r="AA219" i="21"/>
  <c r="V290" i="21"/>
  <c r="X289" i="21"/>
  <c r="Y289" i="21" s="1"/>
  <c r="W289" i="21"/>
  <c r="AA289" i="21"/>
  <c r="X186" i="20"/>
  <c r="Y186" i="20" s="1"/>
  <c r="V187" i="20"/>
  <c r="W186" i="20"/>
  <c r="AA186" i="20"/>
  <c r="X254" i="20"/>
  <c r="Y254" i="20" s="1"/>
  <c r="W254" i="20"/>
  <c r="V255" i="20"/>
  <c r="AA254" i="20"/>
  <c r="X213" i="20"/>
  <c r="Y213" i="20" s="1"/>
  <c r="W213" i="20"/>
  <c r="V214" i="20"/>
  <c r="AA213" i="20"/>
  <c r="V153" i="20"/>
  <c r="X152" i="20"/>
  <c r="Y152" i="20" s="1"/>
  <c r="W152" i="20"/>
  <c r="AA152" i="20"/>
  <c r="AC76" i="20"/>
  <c r="AD76" i="20" s="1"/>
  <c r="AB76" i="20"/>
  <c r="AB287" i="20"/>
  <c r="AC287" i="20"/>
  <c r="AD287" i="20" s="1"/>
  <c r="W288" i="20"/>
  <c r="X288" i="20"/>
  <c r="Y288" i="20" s="1"/>
  <c r="V289" i="20"/>
  <c r="AA288" i="20"/>
  <c r="AA77" i="20"/>
  <c r="X77" i="20"/>
  <c r="Y77" i="20" s="1"/>
  <c r="W77" i="20"/>
  <c r="V78" i="20"/>
  <c r="AC212" i="20"/>
  <c r="AD212" i="20" s="1"/>
  <c r="AB212" i="20"/>
  <c r="AC248" i="20"/>
  <c r="AD248" i="20" s="1"/>
  <c r="AB248" i="20"/>
  <c r="X219" i="20"/>
  <c r="Y219" i="20" s="1"/>
  <c r="W219" i="20"/>
  <c r="V220" i="20"/>
  <c r="AA219" i="20"/>
  <c r="AB281" i="20"/>
  <c r="AC281" i="20"/>
  <c r="AD281" i="20" s="1"/>
  <c r="V181" i="20"/>
  <c r="X180" i="20"/>
  <c r="Y180" i="20" s="1"/>
  <c r="W180" i="20"/>
  <c r="AA180" i="20"/>
  <c r="X249" i="20"/>
  <c r="Y249" i="20" s="1"/>
  <c r="W249" i="20"/>
  <c r="AA249" i="20"/>
  <c r="V112" i="20"/>
  <c r="X111" i="20"/>
  <c r="Y111" i="20" s="1"/>
  <c r="W111" i="20"/>
  <c r="AA111" i="20"/>
  <c r="V147" i="20"/>
  <c r="X146" i="20"/>
  <c r="Y146" i="20" s="1"/>
  <c r="W146" i="20"/>
  <c r="AA146" i="20"/>
  <c r="AC253" i="20"/>
  <c r="AD253" i="20" s="1"/>
  <c r="AB253" i="20"/>
  <c r="W282" i="20"/>
  <c r="X282" i="20"/>
  <c r="Y282" i="20" s="1"/>
  <c r="V283" i="20"/>
  <c r="AA282" i="20"/>
  <c r="AC110" i="20"/>
  <c r="AD110" i="20" s="1"/>
  <c r="AB110" i="20"/>
  <c r="AB144" i="19"/>
  <c r="AC144" i="19"/>
  <c r="AD144" i="19" s="1"/>
  <c r="V79" i="19"/>
  <c r="X78" i="19"/>
  <c r="Y78" i="19" s="1"/>
  <c r="W78" i="19"/>
  <c r="AA78" i="19"/>
  <c r="X81" i="19"/>
  <c r="Y81" i="19" s="1"/>
  <c r="W81" i="19"/>
  <c r="V82" i="19"/>
  <c r="AA81" i="19"/>
  <c r="AC77" i="19"/>
  <c r="AD77" i="19" s="1"/>
  <c r="AB77" i="19"/>
  <c r="AC212" i="19"/>
  <c r="AD212" i="19" s="1"/>
  <c r="AB212" i="19"/>
  <c r="X213" i="19"/>
  <c r="Y213" i="19" s="1"/>
  <c r="W213" i="19"/>
  <c r="V214" i="19"/>
  <c r="AA213" i="19"/>
  <c r="X254" i="19"/>
  <c r="Y254" i="19" s="1"/>
  <c r="W254" i="19"/>
  <c r="V255" i="19"/>
  <c r="AA254" i="19"/>
  <c r="X248" i="19"/>
  <c r="Y248" i="19" s="1"/>
  <c r="W248" i="19"/>
  <c r="V249" i="19"/>
  <c r="AA248" i="19"/>
  <c r="AC178" i="19"/>
  <c r="AD178" i="19" s="1"/>
  <c r="AB178" i="19"/>
  <c r="V112" i="19"/>
  <c r="X111" i="19"/>
  <c r="Y111" i="19" s="1"/>
  <c r="W111" i="19"/>
  <c r="AA111" i="19"/>
  <c r="V282" i="19"/>
  <c r="X281" i="19"/>
  <c r="Y281" i="19" s="1"/>
  <c r="W281" i="19"/>
  <c r="AA281" i="19"/>
  <c r="V288" i="19"/>
  <c r="X287" i="19"/>
  <c r="Y287" i="19" s="1"/>
  <c r="W287" i="19"/>
  <c r="AA287" i="19"/>
  <c r="X219" i="19"/>
  <c r="Y219" i="19" s="1"/>
  <c r="W219" i="19"/>
  <c r="AA219" i="19"/>
  <c r="V220" i="19"/>
  <c r="V152" i="19"/>
  <c r="W151" i="19"/>
  <c r="X151" i="19"/>
  <c r="Y151" i="19" s="1"/>
  <c r="AA151" i="19"/>
  <c r="V146" i="19"/>
  <c r="W145" i="19"/>
  <c r="X145" i="19"/>
  <c r="Y145" i="19" s="1"/>
  <c r="AA145" i="19"/>
  <c r="X179" i="19"/>
  <c r="Y179" i="19" s="1"/>
  <c r="V180" i="19"/>
  <c r="W179" i="19"/>
  <c r="AA179" i="19"/>
  <c r="AB150" i="19"/>
  <c r="AC150" i="19"/>
  <c r="AD150" i="19" s="1"/>
  <c r="AC80" i="19"/>
  <c r="AD80" i="19" s="1"/>
  <c r="AB80" i="19"/>
  <c r="AC247" i="19"/>
  <c r="AD247" i="19" s="1"/>
  <c r="AB247" i="19"/>
  <c r="V191" i="18"/>
  <c r="X190" i="18"/>
  <c r="Y190" i="18" s="1"/>
  <c r="W190" i="18"/>
  <c r="AA190" i="18"/>
  <c r="X213" i="18"/>
  <c r="Y213" i="18" s="1"/>
  <c r="W213" i="18"/>
  <c r="V214" i="18"/>
  <c r="AA213" i="18"/>
  <c r="W113" i="18"/>
  <c r="X113" i="18"/>
  <c r="Y113" i="18" s="1"/>
  <c r="AA113" i="18"/>
  <c r="AB179" i="18"/>
  <c r="AC179" i="18"/>
  <c r="AD179" i="18" s="1"/>
  <c r="AB112" i="18"/>
  <c r="AC112" i="18"/>
  <c r="AD112" i="18" s="1"/>
  <c r="AC77" i="18"/>
  <c r="AD77" i="18" s="1"/>
  <c r="AB77" i="18"/>
  <c r="AC151" i="18"/>
  <c r="AD151" i="18" s="1"/>
  <c r="AB151" i="18"/>
  <c r="V181" i="18"/>
  <c r="W180" i="18"/>
  <c r="X180" i="18"/>
  <c r="Y180" i="18" s="1"/>
  <c r="AA180" i="18"/>
  <c r="W288" i="18"/>
  <c r="V289" i="18"/>
  <c r="X288" i="18"/>
  <c r="Y288" i="18" s="1"/>
  <c r="AA288" i="18"/>
  <c r="X78" i="18"/>
  <c r="Y78" i="18" s="1"/>
  <c r="W78" i="18"/>
  <c r="V79" i="18"/>
  <c r="AA78" i="18"/>
  <c r="V220" i="18"/>
  <c r="W219" i="18"/>
  <c r="X219" i="18"/>
  <c r="Y219" i="18" s="1"/>
  <c r="AA219" i="18"/>
  <c r="AC145" i="18"/>
  <c r="AD145" i="18" s="1"/>
  <c r="AB145" i="18"/>
  <c r="X248" i="18"/>
  <c r="Y248" i="18" s="1"/>
  <c r="W248" i="18"/>
  <c r="V249" i="18"/>
  <c r="AA248" i="18"/>
  <c r="AC189" i="18"/>
  <c r="AD189" i="18" s="1"/>
  <c r="AB189" i="18"/>
  <c r="V147" i="18"/>
  <c r="X146" i="18"/>
  <c r="Y146" i="18" s="1"/>
  <c r="W146" i="18"/>
  <c r="AA146" i="18"/>
  <c r="V153" i="18"/>
  <c r="X152" i="18"/>
  <c r="Y152" i="18" s="1"/>
  <c r="W152" i="18"/>
  <c r="AA152" i="18"/>
  <c r="W282" i="18"/>
  <c r="X282" i="18"/>
  <c r="Y282" i="18" s="1"/>
  <c r="V283" i="18"/>
  <c r="AA282" i="18"/>
  <c r="AC247" i="18"/>
  <c r="AD247" i="18" s="1"/>
  <c r="AB247" i="18"/>
  <c r="V282" i="17"/>
  <c r="X281" i="17"/>
  <c r="Y281" i="17" s="1"/>
  <c r="W281" i="17"/>
  <c r="AA281" i="17"/>
  <c r="AC80" i="17"/>
  <c r="AD80" i="17" s="1"/>
  <c r="AB80" i="17"/>
  <c r="AB234" i="17"/>
  <c r="W179" i="17"/>
  <c r="V180" i="17"/>
  <c r="X179" i="17"/>
  <c r="Y179" i="17" s="1"/>
  <c r="AA179" i="17"/>
  <c r="V288" i="17"/>
  <c r="X287" i="17"/>
  <c r="Y287" i="17" s="1"/>
  <c r="W287" i="17"/>
  <c r="AA287" i="17"/>
  <c r="AC215" i="17"/>
  <c r="AD215" i="17" s="1"/>
  <c r="AB215" i="17"/>
  <c r="AC286" i="17"/>
  <c r="AD286" i="17" s="1"/>
  <c r="AB286" i="17"/>
  <c r="W79" i="17"/>
  <c r="AA79" i="17"/>
  <c r="X79" i="17"/>
  <c r="Y79" i="17" s="1"/>
  <c r="W185" i="17"/>
  <c r="V186" i="17"/>
  <c r="X185" i="17"/>
  <c r="Y185" i="17" s="1"/>
  <c r="AA185" i="17"/>
  <c r="V146" i="17"/>
  <c r="W145" i="17"/>
  <c r="X145" i="17"/>
  <c r="Y145" i="17" s="1"/>
  <c r="AA145" i="17"/>
  <c r="X248" i="17"/>
  <c r="Y248" i="17" s="1"/>
  <c r="W248" i="17"/>
  <c r="V249" i="17"/>
  <c r="AA248" i="17"/>
  <c r="AC247" i="17"/>
  <c r="AD247" i="17" s="1"/>
  <c r="AB247" i="17"/>
  <c r="X151" i="17"/>
  <c r="Y151" i="17" s="1"/>
  <c r="V152" i="17"/>
  <c r="W151" i="17"/>
  <c r="AA151" i="17"/>
  <c r="X254" i="17"/>
  <c r="Y254" i="17" s="1"/>
  <c r="W254" i="17"/>
  <c r="V255" i="17"/>
  <c r="AA254" i="17"/>
  <c r="AC78" i="17"/>
  <c r="AD78" i="17" s="1"/>
  <c r="AB78" i="17"/>
  <c r="V82" i="17"/>
  <c r="AA81" i="17"/>
  <c r="W81" i="17"/>
  <c r="X81" i="17"/>
  <c r="Y81" i="17" s="1"/>
  <c r="AC220" i="17"/>
  <c r="AD220" i="17" s="1"/>
  <c r="AB220" i="17"/>
  <c r="AC253" i="17"/>
  <c r="AD253" i="17" s="1"/>
  <c r="AB253" i="17"/>
  <c r="X112" i="17"/>
  <c r="Y112" i="17" s="1"/>
  <c r="W112" i="17"/>
  <c r="V113" i="17"/>
  <c r="AA112" i="17"/>
  <c r="V222" i="17"/>
  <c r="X221" i="17"/>
  <c r="Y221" i="17" s="1"/>
  <c r="W221" i="17"/>
  <c r="AA221" i="17"/>
  <c r="X146" i="16"/>
  <c r="Y146" i="16" s="1"/>
  <c r="W146" i="16"/>
  <c r="V147" i="16"/>
  <c r="AA146" i="16"/>
  <c r="AB184" i="16"/>
  <c r="AC184" i="16"/>
  <c r="AD184" i="16" s="1"/>
  <c r="V288" i="16"/>
  <c r="X287" i="16"/>
  <c r="Y287" i="16" s="1"/>
  <c r="W287" i="16"/>
  <c r="AA287" i="16"/>
  <c r="AC77" i="16"/>
  <c r="AD77" i="16" s="1"/>
  <c r="AB77" i="16"/>
  <c r="X254" i="16"/>
  <c r="Y254" i="16" s="1"/>
  <c r="W254" i="16"/>
  <c r="V255" i="16"/>
  <c r="AA254" i="16"/>
  <c r="X248" i="16"/>
  <c r="Y248" i="16" s="1"/>
  <c r="W248" i="16"/>
  <c r="V249" i="16"/>
  <c r="AA248" i="16"/>
  <c r="X113" i="16"/>
  <c r="Y113" i="16" s="1"/>
  <c r="W113" i="16"/>
  <c r="AA113" i="16"/>
  <c r="W185" i="16"/>
  <c r="X185" i="16"/>
  <c r="Y185" i="16" s="1"/>
  <c r="V186" i="16"/>
  <c r="AA185" i="16"/>
  <c r="X214" i="16"/>
  <c r="Y214" i="16" s="1"/>
  <c r="W214" i="16"/>
  <c r="V215" i="16"/>
  <c r="AA214" i="16"/>
  <c r="W179" i="16"/>
  <c r="V180" i="16"/>
  <c r="X179" i="16"/>
  <c r="Y179" i="16" s="1"/>
  <c r="AA179" i="16"/>
  <c r="V282" i="16"/>
  <c r="X281" i="16"/>
  <c r="Y281" i="16" s="1"/>
  <c r="W281" i="16"/>
  <c r="AA281" i="16"/>
  <c r="X80" i="16"/>
  <c r="Y80" i="16" s="1"/>
  <c r="W80" i="16"/>
  <c r="V81" i="16"/>
  <c r="AA80" i="16"/>
  <c r="AC219" i="16"/>
  <c r="AD219" i="16" s="1"/>
  <c r="AB219" i="16"/>
  <c r="V221" i="16"/>
  <c r="X220" i="16"/>
  <c r="Y220" i="16" s="1"/>
  <c r="W220" i="16"/>
  <c r="AA220" i="16"/>
  <c r="X152" i="16"/>
  <c r="Y152" i="16" s="1"/>
  <c r="W152" i="16"/>
  <c r="V153" i="16"/>
  <c r="AA152" i="16"/>
  <c r="X78" i="16"/>
  <c r="Y78" i="16" s="1"/>
  <c r="W78" i="16"/>
  <c r="V79" i="16"/>
  <c r="AA78" i="16"/>
  <c r="X254" i="15"/>
  <c r="Y254" i="15" s="1"/>
  <c r="W254" i="15"/>
  <c r="V255" i="15"/>
  <c r="AA254" i="15"/>
  <c r="AC151" i="15"/>
  <c r="AD151" i="15" s="1"/>
  <c r="AB151" i="15"/>
  <c r="AC286" i="15"/>
  <c r="AD286" i="15" s="1"/>
  <c r="AB286" i="15"/>
  <c r="V222" i="15"/>
  <c r="X221" i="15"/>
  <c r="Y221" i="15" s="1"/>
  <c r="W221" i="15"/>
  <c r="AA221" i="15"/>
  <c r="AC253" i="15"/>
  <c r="AD253" i="15" s="1"/>
  <c r="AB253" i="15"/>
  <c r="X188" i="15"/>
  <c r="Y188" i="15" s="1"/>
  <c r="W188" i="15"/>
  <c r="V189" i="15"/>
  <c r="AA188" i="15"/>
  <c r="X80" i="15"/>
  <c r="Y80" i="15" s="1"/>
  <c r="W80" i="15"/>
  <c r="V81" i="15"/>
  <c r="AA80" i="15"/>
  <c r="AC76" i="15"/>
  <c r="AD76" i="15" s="1"/>
  <c r="AB76" i="15"/>
  <c r="AC214" i="15"/>
  <c r="AD214" i="15" s="1"/>
  <c r="AB214" i="15"/>
  <c r="W112" i="15"/>
  <c r="V113" i="15"/>
  <c r="X112" i="15"/>
  <c r="Y112" i="15" s="1"/>
  <c r="AA112" i="15"/>
  <c r="AB145" i="15"/>
  <c r="AC145" i="15"/>
  <c r="AD145" i="15" s="1"/>
  <c r="V78" i="15"/>
  <c r="X77" i="15"/>
  <c r="Y77" i="15" s="1"/>
  <c r="W77" i="15"/>
  <c r="AA77" i="15"/>
  <c r="AC179" i="15"/>
  <c r="AD179" i="15" s="1"/>
  <c r="AB179" i="15"/>
  <c r="V282" i="15"/>
  <c r="X281" i="15"/>
  <c r="Y281" i="15" s="1"/>
  <c r="W281" i="15"/>
  <c r="AA281" i="15"/>
  <c r="V153" i="15"/>
  <c r="X152" i="15"/>
  <c r="Y152" i="15" s="1"/>
  <c r="W152" i="15"/>
  <c r="AA152" i="15"/>
  <c r="X248" i="15"/>
  <c r="Y248" i="15" s="1"/>
  <c r="W248" i="15"/>
  <c r="V249" i="15"/>
  <c r="AA248" i="15"/>
  <c r="V147" i="15"/>
  <c r="W146" i="15"/>
  <c r="X146" i="15"/>
  <c r="Y146" i="15" s="1"/>
  <c r="AA146" i="15"/>
  <c r="V288" i="15"/>
  <c r="X287" i="15"/>
  <c r="Y287" i="15" s="1"/>
  <c r="W287" i="15"/>
  <c r="AA287" i="15"/>
  <c r="X180" i="15"/>
  <c r="Y180" i="15" s="1"/>
  <c r="W180" i="15"/>
  <c r="V181" i="15"/>
  <c r="AA180" i="15"/>
  <c r="X215" i="15"/>
  <c r="Y215" i="15" s="1"/>
  <c r="W215" i="15"/>
  <c r="AA215" i="15"/>
  <c r="AC280" i="15"/>
  <c r="AD280" i="15" s="1"/>
  <c r="AB280" i="15"/>
  <c r="W111" i="14"/>
  <c r="X111" i="14"/>
  <c r="Y111" i="14" s="1"/>
  <c r="V112" i="14"/>
  <c r="AA111" i="14"/>
  <c r="V288" i="14"/>
  <c r="X287" i="14"/>
  <c r="Y287" i="14" s="1"/>
  <c r="W287" i="14"/>
  <c r="AA287" i="14"/>
  <c r="AB144" i="14"/>
  <c r="AC144" i="14"/>
  <c r="AD144" i="14" s="1"/>
  <c r="V221" i="14"/>
  <c r="X220" i="14"/>
  <c r="Y220" i="14" s="1"/>
  <c r="W220" i="14"/>
  <c r="AA220" i="14"/>
  <c r="V79" i="14"/>
  <c r="X78" i="14"/>
  <c r="Y78" i="14" s="1"/>
  <c r="W78" i="14"/>
  <c r="AA78" i="14"/>
  <c r="AC219" i="14"/>
  <c r="AD219" i="14" s="1"/>
  <c r="AB219" i="14"/>
  <c r="X179" i="14"/>
  <c r="Y179" i="14" s="1"/>
  <c r="W179" i="14"/>
  <c r="V180" i="14"/>
  <c r="AA179" i="14"/>
  <c r="AC248" i="14"/>
  <c r="AD248" i="14" s="1"/>
  <c r="AB248" i="14"/>
  <c r="W145" i="14"/>
  <c r="X145" i="14"/>
  <c r="Y145" i="14" s="1"/>
  <c r="V146" i="14"/>
  <c r="AA145" i="14"/>
  <c r="V215" i="14"/>
  <c r="X214" i="14"/>
  <c r="Y214" i="14" s="1"/>
  <c r="W214" i="14"/>
  <c r="AA214" i="14"/>
  <c r="AC184" i="14"/>
  <c r="AD184" i="14" s="1"/>
  <c r="AB184" i="14"/>
  <c r="AC213" i="14"/>
  <c r="AD213" i="14" s="1"/>
  <c r="AB213" i="14"/>
  <c r="X185" i="14"/>
  <c r="Y185" i="14" s="1"/>
  <c r="W185" i="14"/>
  <c r="AA185" i="14"/>
  <c r="V186" i="14"/>
  <c r="X283" i="14"/>
  <c r="Y283" i="14" s="1"/>
  <c r="W283" i="14"/>
  <c r="AA283" i="14"/>
  <c r="X249" i="14"/>
  <c r="Y249" i="14" s="1"/>
  <c r="W249" i="14"/>
  <c r="AA249" i="14"/>
  <c r="V81" i="14"/>
  <c r="X80" i="14"/>
  <c r="Y80" i="14" s="1"/>
  <c r="W80" i="14"/>
  <c r="AA80" i="14"/>
  <c r="V152" i="14"/>
  <c r="W151" i="14"/>
  <c r="X151" i="14"/>
  <c r="Y151" i="14" s="1"/>
  <c r="AA151" i="14"/>
  <c r="AC77" i="14"/>
  <c r="AD77" i="14" s="1"/>
  <c r="AB77" i="14"/>
  <c r="X145" i="13"/>
  <c r="Y145" i="13" s="1"/>
  <c r="W145" i="13"/>
  <c r="V146" i="13"/>
  <c r="AA145" i="13"/>
  <c r="AC77" i="13"/>
  <c r="AD77" i="13" s="1"/>
  <c r="AB77" i="13"/>
  <c r="X78" i="13"/>
  <c r="Y78" i="13" s="1"/>
  <c r="V79" i="13"/>
  <c r="W78" i="13"/>
  <c r="AA78" i="13"/>
  <c r="X180" i="13"/>
  <c r="Y180" i="13" s="1"/>
  <c r="W180" i="13"/>
  <c r="V181" i="13"/>
  <c r="AA180" i="13"/>
  <c r="V222" i="13"/>
  <c r="X221" i="13"/>
  <c r="Y221" i="13" s="1"/>
  <c r="W221" i="13"/>
  <c r="AA221" i="13"/>
  <c r="AC282" i="13"/>
  <c r="AD282" i="13" s="1"/>
  <c r="AB282" i="13"/>
  <c r="X215" i="13"/>
  <c r="Y215" i="13" s="1"/>
  <c r="W215" i="13"/>
  <c r="AA215" i="13"/>
  <c r="V112" i="13"/>
  <c r="X111" i="13"/>
  <c r="Y111" i="13" s="1"/>
  <c r="W111" i="13"/>
  <c r="AA111" i="13"/>
  <c r="X151" i="13"/>
  <c r="Y151" i="13" s="1"/>
  <c r="W151" i="13"/>
  <c r="V152" i="13"/>
  <c r="AA151" i="13"/>
  <c r="AC185" i="13"/>
  <c r="AD185" i="13" s="1"/>
  <c r="AB185" i="13"/>
  <c r="X283" i="13"/>
  <c r="Y283" i="13" s="1"/>
  <c r="W283" i="13"/>
  <c r="AA283" i="13"/>
  <c r="X248" i="13"/>
  <c r="Y248" i="13" s="1"/>
  <c r="W248" i="13"/>
  <c r="V249" i="13"/>
  <c r="AA248" i="13"/>
  <c r="X80" i="13"/>
  <c r="Y80" i="13" s="1"/>
  <c r="W80" i="13"/>
  <c r="V81" i="13"/>
  <c r="AA80" i="13"/>
  <c r="AB110" i="13"/>
  <c r="AC110" i="13"/>
  <c r="AD110" i="13" s="1"/>
  <c r="AC220" i="13"/>
  <c r="AD220" i="13" s="1"/>
  <c r="AB220" i="13"/>
  <c r="AC253" i="13"/>
  <c r="AD253" i="13" s="1"/>
  <c r="AB253" i="13"/>
  <c r="X186" i="13"/>
  <c r="Y186" i="13" s="1"/>
  <c r="W186" i="13"/>
  <c r="V187" i="13"/>
  <c r="AA186" i="13"/>
  <c r="X254" i="13"/>
  <c r="Y254" i="13" s="1"/>
  <c r="W254" i="13"/>
  <c r="V255" i="13"/>
  <c r="AA254" i="13"/>
  <c r="AA81" i="21" l="1"/>
  <c r="W81" i="21"/>
  <c r="AC114" i="25"/>
  <c r="AD114" i="25" s="1"/>
  <c r="AB114" i="25"/>
  <c r="V116" i="25"/>
  <c r="X115" i="25"/>
  <c r="Y115" i="25" s="1"/>
  <c r="W115" i="25"/>
  <c r="AA115" i="25"/>
  <c r="AC114" i="24"/>
  <c r="AD114" i="24" s="1"/>
  <c r="AB114" i="24"/>
  <c r="V116" i="24"/>
  <c r="X115" i="24"/>
  <c r="Y115" i="24" s="1"/>
  <c r="W115" i="24"/>
  <c r="AA115" i="24"/>
  <c r="AC114" i="23"/>
  <c r="AD114" i="23" s="1"/>
  <c r="AB114" i="23"/>
  <c r="W115" i="23"/>
  <c r="V116" i="23"/>
  <c r="X115" i="23"/>
  <c r="Y115" i="23" s="1"/>
  <c r="AA115" i="23"/>
  <c r="AB114" i="22"/>
  <c r="AC114" i="22"/>
  <c r="AD114" i="22" s="1"/>
  <c r="W115" i="22"/>
  <c r="AA115" i="22"/>
  <c r="V116" i="22"/>
  <c r="X115" i="22"/>
  <c r="Y115" i="22" s="1"/>
  <c r="AC114" i="21"/>
  <c r="AD114" i="21" s="1"/>
  <c r="AB114" i="21"/>
  <c r="V116" i="21"/>
  <c r="X115" i="21"/>
  <c r="Y115" i="21" s="1"/>
  <c r="W115" i="21"/>
  <c r="AA115" i="21"/>
  <c r="AC80" i="20"/>
  <c r="AD80" i="20" s="1"/>
  <c r="AB80" i="20"/>
  <c r="X81" i="20"/>
  <c r="Y81" i="20" s="1"/>
  <c r="V82" i="20"/>
  <c r="W81" i="20"/>
  <c r="AA81" i="20"/>
  <c r="AC114" i="20"/>
  <c r="AD114" i="20" s="1"/>
  <c r="AB114" i="20"/>
  <c r="V116" i="20"/>
  <c r="X115" i="20"/>
  <c r="Y115" i="20" s="1"/>
  <c r="W115" i="20"/>
  <c r="AA115" i="20"/>
  <c r="V116" i="19"/>
  <c r="X115" i="19"/>
  <c r="Y115" i="19" s="1"/>
  <c r="W115" i="19"/>
  <c r="AA115" i="19"/>
  <c r="AB114" i="19"/>
  <c r="AC114" i="19"/>
  <c r="AD114" i="19" s="1"/>
  <c r="AB114" i="18"/>
  <c r="AC114" i="18"/>
  <c r="AD114" i="18" s="1"/>
  <c r="V116" i="18"/>
  <c r="W115" i="18"/>
  <c r="X115" i="18"/>
  <c r="Y115" i="18" s="1"/>
  <c r="AA115" i="18"/>
  <c r="X115" i="17"/>
  <c r="Y115" i="17" s="1"/>
  <c r="V116" i="17"/>
  <c r="W115" i="17"/>
  <c r="AA115" i="17"/>
  <c r="AC114" i="17"/>
  <c r="AD114" i="17" s="1"/>
  <c r="AB114" i="17"/>
  <c r="AC114" i="16"/>
  <c r="AD114" i="16" s="1"/>
  <c r="AB114" i="16"/>
  <c r="V116" i="16"/>
  <c r="AA115" i="16"/>
  <c r="X115" i="16"/>
  <c r="Y115" i="16" s="1"/>
  <c r="W115" i="16"/>
  <c r="AC114" i="15"/>
  <c r="AD114" i="15" s="1"/>
  <c r="AB114" i="15"/>
  <c r="V116" i="15"/>
  <c r="X115" i="15"/>
  <c r="Y115" i="15" s="1"/>
  <c r="W115" i="15"/>
  <c r="AA115" i="15"/>
  <c r="AB114" i="14"/>
  <c r="AC114" i="14"/>
  <c r="AD114" i="14" s="1"/>
  <c r="W115" i="14"/>
  <c r="X115" i="14"/>
  <c r="Y115" i="14" s="1"/>
  <c r="V116" i="14"/>
  <c r="AA115" i="14"/>
  <c r="AC114" i="13"/>
  <c r="AD114" i="13" s="1"/>
  <c r="AB114" i="13"/>
  <c r="W115" i="13"/>
  <c r="X115" i="13"/>
  <c r="Y115" i="13" s="1"/>
  <c r="V116" i="13"/>
  <c r="AA115" i="13"/>
  <c r="AA288" i="24"/>
  <c r="X288" i="24"/>
  <c r="Y288" i="24" s="1"/>
  <c r="W288" i="24"/>
  <c r="V289" i="24"/>
  <c r="AB287" i="24"/>
  <c r="AC287" i="24"/>
  <c r="AD287" i="24" s="1"/>
  <c r="AA254" i="22"/>
  <c r="X254" i="22"/>
  <c r="Y254" i="22" s="1"/>
  <c r="W254" i="22"/>
  <c r="V255" i="22"/>
  <c r="AC253" i="22"/>
  <c r="AD253" i="22" s="1"/>
  <c r="AB253" i="22"/>
  <c r="AB185" i="19"/>
  <c r="AC185" i="19"/>
  <c r="AD185" i="19" s="1"/>
  <c r="AA186" i="19"/>
  <c r="V187" i="19"/>
  <c r="X186" i="19"/>
  <c r="Y186" i="19" s="1"/>
  <c r="W186" i="19"/>
  <c r="AB253" i="18"/>
  <c r="AC253" i="18"/>
  <c r="AD253" i="18" s="1"/>
  <c r="X254" i="18"/>
  <c r="Y254" i="18" s="1"/>
  <c r="W254" i="18"/>
  <c r="V255" i="18"/>
  <c r="AA254" i="18"/>
  <c r="AB253" i="14"/>
  <c r="AC253" i="14"/>
  <c r="AD253" i="14" s="1"/>
  <c r="AA254" i="14"/>
  <c r="X254" i="14"/>
  <c r="Y254" i="14" s="1"/>
  <c r="W254" i="14"/>
  <c r="V255" i="14"/>
  <c r="AB287" i="13"/>
  <c r="AC287" i="13"/>
  <c r="AD287" i="13" s="1"/>
  <c r="AA288" i="13"/>
  <c r="W288" i="13"/>
  <c r="X288" i="13"/>
  <c r="Y288" i="13" s="1"/>
  <c r="V289" i="13"/>
  <c r="AA81" i="24"/>
  <c r="V82" i="24"/>
  <c r="X81" i="24"/>
  <c r="Y81" i="24" s="1"/>
  <c r="W81" i="24"/>
  <c r="AC80" i="24"/>
  <c r="AD80" i="24" s="1"/>
  <c r="AB80" i="24"/>
  <c r="AA81" i="18"/>
  <c r="V82" i="18"/>
  <c r="X81" i="18"/>
  <c r="Y81" i="18" s="1"/>
  <c r="W81" i="18"/>
  <c r="AB80" i="18"/>
  <c r="AC80" i="18"/>
  <c r="AD80" i="18" s="1"/>
  <c r="AB147" i="25"/>
  <c r="AC147" i="25"/>
  <c r="AD147" i="25" s="1"/>
  <c r="AC179" i="25"/>
  <c r="AD179" i="25" s="1"/>
  <c r="AB179" i="25"/>
  <c r="AC112" i="25"/>
  <c r="AD112" i="25" s="1"/>
  <c r="AB112" i="25"/>
  <c r="AB287" i="25"/>
  <c r="AC287" i="25"/>
  <c r="AD287" i="25" s="1"/>
  <c r="AC78" i="25"/>
  <c r="AD78" i="25" s="1"/>
  <c r="AB78" i="25"/>
  <c r="W215" i="25"/>
  <c r="X215" i="25"/>
  <c r="Y215" i="25" s="1"/>
  <c r="AA215" i="25"/>
  <c r="V222" i="25"/>
  <c r="W221" i="25"/>
  <c r="X221" i="25"/>
  <c r="Y221" i="25" s="1"/>
  <c r="AA221" i="25"/>
  <c r="V155" i="25"/>
  <c r="W154" i="25"/>
  <c r="X154" i="25"/>
  <c r="Y154" i="25" s="1"/>
  <c r="AA154" i="25"/>
  <c r="W288" i="25"/>
  <c r="V289" i="25"/>
  <c r="X288" i="25"/>
  <c r="Y288" i="25" s="1"/>
  <c r="AA288" i="25"/>
  <c r="X79" i="25"/>
  <c r="Y79" i="25" s="1"/>
  <c r="W79" i="25"/>
  <c r="AA79" i="25"/>
  <c r="AB281" i="25"/>
  <c r="AC281" i="25"/>
  <c r="AD281" i="25" s="1"/>
  <c r="AC81" i="25"/>
  <c r="AD81" i="25" s="1"/>
  <c r="AB81" i="25"/>
  <c r="AC254" i="25"/>
  <c r="AD254" i="25" s="1"/>
  <c r="AB254" i="25"/>
  <c r="AC248" i="25"/>
  <c r="AD248" i="25" s="1"/>
  <c r="AB248" i="25"/>
  <c r="X113" i="25"/>
  <c r="Y113" i="25" s="1"/>
  <c r="W113" i="25"/>
  <c r="AA113" i="25"/>
  <c r="V256" i="25"/>
  <c r="X255" i="25"/>
  <c r="Y255" i="25" s="1"/>
  <c r="W255" i="25"/>
  <c r="AA255" i="25"/>
  <c r="X249" i="25"/>
  <c r="Y249" i="25" s="1"/>
  <c r="W249" i="25"/>
  <c r="AA249" i="25"/>
  <c r="AB214" i="25"/>
  <c r="AC214" i="25"/>
  <c r="AD214" i="25" s="1"/>
  <c r="V83" i="25"/>
  <c r="X82" i="25"/>
  <c r="Y82" i="25" s="1"/>
  <c r="W82" i="25"/>
  <c r="AA82" i="25"/>
  <c r="AC185" i="25"/>
  <c r="AD185" i="25" s="1"/>
  <c r="AB185" i="25"/>
  <c r="W282" i="25"/>
  <c r="V283" i="25"/>
  <c r="X282" i="25"/>
  <c r="Y282" i="25" s="1"/>
  <c r="AA282" i="25"/>
  <c r="X180" i="25"/>
  <c r="Y180" i="25" s="1"/>
  <c r="W180" i="25"/>
  <c r="V181" i="25"/>
  <c r="AA180" i="25"/>
  <c r="AB220" i="25"/>
  <c r="AC220" i="25"/>
  <c r="AD220" i="25" s="1"/>
  <c r="AB153" i="25"/>
  <c r="AC153" i="25"/>
  <c r="AD153" i="25" s="1"/>
  <c r="V187" i="25"/>
  <c r="X186" i="25"/>
  <c r="Y186" i="25" s="1"/>
  <c r="W186" i="25"/>
  <c r="AA186" i="25"/>
  <c r="AB113" i="24"/>
  <c r="AC113" i="24"/>
  <c r="AD113" i="24" s="1"/>
  <c r="AC247" i="24"/>
  <c r="AD247" i="24" s="1"/>
  <c r="AB247" i="24"/>
  <c r="AC152" i="24"/>
  <c r="AD152" i="24" s="1"/>
  <c r="AB152" i="24"/>
  <c r="V215" i="24"/>
  <c r="X214" i="24"/>
  <c r="Y214" i="24" s="1"/>
  <c r="W214" i="24"/>
  <c r="AA214" i="24"/>
  <c r="V221" i="24"/>
  <c r="X220" i="24"/>
  <c r="Y220" i="24" s="1"/>
  <c r="W220" i="24"/>
  <c r="AA220" i="24"/>
  <c r="AB181" i="24"/>
  <c r="AC181" i="24"/>
  <c r="AD181" i="24" s="1"/>
  <c r="V154" i="24"/>
  <c r="X153" i="24"/>
  <c r="Y153" i="24" s="1"/>
  <c r="W153" i="24"/>
  <c r="AA153" i="24"/>
  <c r="AC146" i="24"/>
  <c r="AD146" i="24" s="1"/>
  <c r="AB146" i="24"/>
  <c r="AC254" i="24"/>
  <c r="AD254" i="24" s="1"/>
  <c r="AB254" i="24"/>
  <c r="AB283" i="24"/>
  <c r="AC283" i="24"/>
  <c r="AD283" i="24" s="1"/>
  <c r="V256" i="24"/>
  <c r="X255" i="24"/>
  <c r="Y255" i="24" s="1"/>
  <c r="W255" i="24"/>
  <c r="AA255" i="24"/>
  <c r="AB185" i="24"/>
  <c r="AC185" i="24"/>
  <c r="AD185" i="24" s="1"/>
  <c r="V187" i="24"/>
  <c r="W186" i="24"/>
  <c r="X186" i="24"/>
  <c r="Y186" i="24" s="1"/>
  <c r="AA186" i="24"/>
  <c r="AC78" i="24"/>
  <c r="AD78" i="24" s="1"/>
  <c r="AB78" i="24"/>
  <c r="X147" i="24"/>
  <c r="Y147" i="24" s="1"/>
  <c r="W147" i="24"/>
  <c r="AA147" i="24"/>
  <c r="AC213" i="24"/>
  <c r="AD213" i="24" s="1"/>
  <c r="AB213" i="24"/>
  <c r="X248" i="24"/>
  <c r="Y248" i="24" s="1"/>
  <c r="W248" i="24"/>
  <c r="V249" i="24"/>
  <c r="AA248" i="24"/>
  <c r="X79" i="24"/>
  <c r="Y79" i="24" s="1"/>
  <c r="W79" i="24"/>
  <c r="AA79" i="24"/>
  <c r="AC219" i="24"/>
  <c r="AD219" i="24" s="1"/>
  <c r="AB219" i="24"/>
  <c r="W147" i="23"/>
  <c r="X147" i="23"/>
  <c r="Y147" i="23" s="1"/>
  <c r="AA147" i="23"/>
  <c r="AC78" i="23"/>
  <c r="AD78" i="23" s="1"/>
  <c r="AB78" i="23"/>
  <c r="AC219" i="23"/>
  <c r="AD219" i="23" s="1"/>
  <c r="AB219" i="23"/>
  <c r="AC248" i="23"/>
  <c r="AD248" i="23" s="1"/>
  <c r="AB248" i="23"/>
  <c r="W181" i="23"/>
  <c r="X181" i="23"/>
  <c r="Y181" i="23" s="1"/>
  <c r="AA181" i="23"/>
  <c r="V153" i="23"/>
  <c r="X152" i="23"/>
  <c r="Y152" i="23" s="1"/>
  <c r="W152" i="23"/>
  <c r="AA152" i="23"/>
  <c r="W79" i="23"/>
  <c r="X79" i="23"/>
  <c r="Y79" i="23" s="1"/>
  <c r="AA79" i="23"/>
  <c r="X220" i="23"/>
  <c r="Y220" i="23" s="1"/>
  <c r="W220" i="23"/>
  <c r="V221" i="23"/>
  <c r="AA220" i="23"/>
  <c r="X249" i="23"/>
  <c r="Y249" i="23" s="1"/>
  <c r="W249" i="23"/>
  <c r="AA249" i="23"/>
  <c r="AC288" i="23"/>
  <c r="AD288" i="23" s="1"/>
  <c r="AB288" i="23"/>
  <c r="AC214" i="23"/>
  <c r="AD214" i="23" s="1"/>
  <c r="AB214" i="23"/>
  <c r="V290" i="23"/>
  <c r="X289" i="23"/>
  <c r="Y289" i="23" s="1"/>
  <c r="W289" i="23"/>
  <c r="AA289" i="23"/>
  <c r="X215" i="23"/>
  <c r="Y215" i="23" s="1"/>
  <c r="W215" i="23"/>
  <c r="AA215" i="23"/>
  <c r="AC81" i="23"/>
  <c r="AD81" i="23" s="1"/>
  <c r="AB81" i="23"/>
  <c r="AB186" i="23"/>
  <c r="AC186" i="23"/>
  <c r="AD186" i="23" s="1"/>
  <c r="AB254" i="23"/>
  <c r="AC254" i="23"/>
  <c r="AD254" i="23" s="1"/>
  <c r="W187" i="23"/>
  <c r="V188" i="23"/>
  <c r="X187" i="23"/>
  <c r="Y187" i="23" s="1"/>
  <c r="AA187" i="23"/>
  <c r="X82" i="23"/>
  <c r="Y82" i="23" s="1"/>
  <c r="W82" i="23"/>
  <c r="V83" i="23"/>
  <c r="AA82" i="23"/>
  <c r="V256" i="23"/>
  <c r="W255" i="23"/>
  <c r="X255" i="23"/>
  <c r="Y255" i="23" s="1"/>
  <c r="AA255" i="23"/>
  <c r="AC282" i="23"/>
  <c r="AD282" i="23" s="1"/>
  <c r="AB282" i="23"/>
  <c r="AB180" i="23"/>
  <c r="AC180" i="23"/>
  <c r="AD180" i="23" s="1"/>
  <c r="AC151" i="23"/>
  <c r="AD151" i="23" s="1"/>
  <c r="AB151" i="23"/>
  <c r="AB146" i="23"/>
  <c r="AC146" i="23"/>
  <c r="AD146" i="23" s="1"/>
  <c r="X283" i="23"/>
  <c r="Y283" i="23" s="1"/>
  <c r="W283" i="23"/>
  <c r="AA283" i="23"/>
  <c r="AB187" i="22"/>
  <c r="AC187" i="22"/>
  <c r="AD187" i="22" s="1"/>
  <c r="AC219" i="22"/>
  <c r="AD219" i="22" s="1"/>
  <c r="AB219" i="22"/>
  <c r="V290" i="22"/>
  <c r="X289" i="22"/>
  <c r="Y289" i="22" s="1"/>
  <c r="W289" i="22"/>
  <c r="AA289" i="22"/>
  <c r="AC213" i="22"/>
  <c r="AD213" i="22" s="1"/>
  <c r="AB213" i="22"/>
  <c r="AC282" i="22"/>
  <c r="AD282" i="22" s="1"/>
  <c r="AB282" i="22"/>
  <c r="V221" i="22"/>
  <c r="X220" i="22"/>
  <c r="Y220" i="22" s="1"/>
  <c r="W220" i="22"/>
  <c r="AA220" i="22"/>
  <c r="V215" i="22"/>
  <c r="X214" i="22"/>
  <c r="Y214" i="22" s="1"/>
  <c r="W214" i="22"/>
  <c r="AA214" i="22"/>
  <c r="AB153" i="22"/>
  <c r="AC153" i="22"/>
  <c r="AD153" i="22" s="1"/>
  <c r="X283" i="22"/>
  <c r="Y283" i="22" s="1"/>
  <c r="W283" i="22"/>
  <c r="AA283" i="22"/>
  <c r="W154" i="22"/>
  <c r="V155" i="22"/>
  <c r="X154" i="22"/>
  <c r="Y154" i="22" s="1"/>
  <c r="AA154" i="22"/>
  <c r="V189" i="22"/>
  <c r="W188" i="22"/>
  <c r="X188" i="22"/>
  <c r="Y188" i="22" s="1"/>
  <c r="AA188" i="22"/>
  <c r="AC77" i="22"/>
  <c r="AD77" i="22" s="1"/>
  <c r="AB77" i="22"/>
  <c r="AB112" i="22"/>
  <c r="AC112" i="22"/>
  <c r="AD112" i="22" s="1"/>
  <c r="AC81" i="22"/>
  <c r="AD81" i="22" s="1"/>
  <c r="AB81" i="22"/>
  <c r="AC147" i="22"/>
  <c r="AD147" i="22" s="1"/>
  <c r="AB147" i="22"/>
  <c r="AB166" i="22" s="1"/>
  <c r="X78" i="22"/>
  <c r="Y78" i="22" s="1"/>
  <c r="W78" i="22"/>
  <c r="V79" i="22"/>
  <c r="AA78" i="22"/>
  <c r="AC248" i="22"/>
  <c r="AD248" i="22" s="1"/>
  <c r="AB248" i="22"/>
  <c r="X82" i="22"/>
  <c r="Y82" i="22" s="1"/>
  <c r="W82" i="22"/>
  <c r="V83" i="22"/>
  <c r="AA82" i="22"/>
  <c r="AC288" i="22"/>
  <c r="AD288" i="22" s="1"/>
  <c r="AB288" i="22"/>
  <c r="W113" i="22"/>
  <c r="X113" i="22"/>
  <c r="Y113" i="22" s="1"/>
  <c r="AA113" i="22"/>
  <c r="X249" i="22"/>
  <c r="Y249" i="22" s="1"/>
  <c r="W249" i="22"/>
  <c r="AA249" i="22"/>
  <c r="W79" i="21"/>
  <c r="X79" i="21"/>
  <c r="Y79" i="21" s="1"/>
  <c r="AA79" i="21"/>
  <c r="AC146" i="21"/>
  <c r="AD146" i="21" s="1"/>
  <c r="AB146" i="21"/>
  <c r="V154" i="21"/>
  <c r="X153" i="21"/>
  <c r="Y153" i="21" s="1"/>
  <c r="W153" i="21"/>
  <c r="AA153" i="21"/>
  <c r="V215" i="21"/>
  <c r="X214" i="21"/>
  <c r="Y214" i="21" s="1"/>
  <c r="W214" i="21"/>
  <c r="AA214" i="21"/>
  <c r="AB289" i="21"/>
  <c r="AC289" i="21"/>
  <c r="AD289" i="21" s="1"/>
  <c r="AC249" i="21"/>
  <c r="AD249" i="21" s="1"/>
  <c r="AB249" i="21"/>
  <c r="AB268" i="21" s="1"/>
  <c r="X147" i="21"/>
  <c r="Y147" i="21" s="1"/>
  <c r="W147" i="21"/>
  <c r="AA147" i="21"/>
  <c r="AC81" i="21"/>
  <c r="AD81" i="21" s="1"/>
  <c r="AB81" i="21"/>
  <c r="AB179" i="21"/>
  <c r="AC179" i="21"/>
  <c r="AD179" i="21" s="1"/>
  <c r="AC255" i="21"/>
  <c r="AD255" i="21" s="1"/>
  <c r="AB255" i="21"/>
  <c r="AC152" i="21"/>
  <c r="AD152" i="21" s="1"/>
  <c r="AB152" i="21"/>
  <c r="V181" i="21"/>
  <c r="W180" i="21"/>
  <c r="X180" i="21"/>
  <c r="Y180" i="21" s="1"/>
  <c r="AA180" i="21"/>
  <c r="V83" i="21"/>
  <c r="X82" i="21"/>
  <c r="Y82" i="21" s="1"/>
  <c r="W82" i="21"/>
  <c r="AA82" i="21"/>
  <c r="W290" i="21"/>
  <c r="V291" i="21"/>
  <c r="X290" i="21"/>
  <c r="Y290" i="21" s="1"/>
  <c r="AA290" i="21"/>
  <c r="AB132" i="21"/>
  <c r="AC78" i="21"/>
  <c r="AD78" i="21" s="1"/>
  <c r="AB78" i="21"/>
  <c r="AB283" i="21"/>
  <c r="AB302" i="21" s="1"/>
  <c r="AC283" i="21"/>
  <c r="AD283" i="21" s="1"/>
  <c r="AC219" i="21"/>
  <c r="AD219" i="21" s="1"/>
  <c r="AB219" i="21"/>
  <c r="X256" i="21"/>
  <c r="Y256" i="21" s="1"/>
  <c r="W256" i="21"/>
  <c r="V257" i="21"/>
  <c r="AA256" i="21"/>
  <c r="AB185" i="21"/>
  <c r="AC185" i="21"/>
  <c r="AD185" i="21" s="1"/>
  <c r="V221" i="21"/>
  <c r="X220" i="21"/>
  <c r="Y220" i="21" s="1"/>
  <c r="W220" i="21"/>
  <c r="AA220" i="21"/>
  <c r="AC213" i="21"/>
  <c r="AD213" i="21" s="1"/>
  <c r="AB213" i="21"/>
  <c r="V187" i="21"/>
  <c r="W186" i="21"/>
  <c r="X186" i="21"/>
  <c r="Y186" i="21" s="1"/>
  <c r="AA186" i="21"/>
  <c r="W147" i="20"/>
  <c r="X147" i="20"/>
  <c r="Y147" i="20" s="1"/>
  <c r="AA147" i="20"/>
  <c r="AC249" i="20"/>
  <c r="AD249" i="20" s="1"/>
  <c r="AB249" i="20"/>
  <c r="X181" i="20"/>
  <c r="Y181" i="20" s="1"/>
  <c r="W181" i="20"/>
  <c r="AA181" i="20"/>
  <c r="AC219" i="20"/>
  <c r="AD219" i="20" s="1"/>
  <c r="AB219" i="20"/>
  <c r="AC288" i="20"/>
  <c r="AD288" i="20" s="1"/>
  <c r="AB288" i="20"/>
  <c r="AC111" i="20"/>
  <c r="AD111" i="20" s="1"/>
  <c r="AB111" i="20"/>
  <c r="AB152" i="20"/>
  <c r="AC152" i="20"/>
  <c r="AD152" i="20" s="1"/>
  <c r="AC186" i="20"/>
  <c r="AD186" i="20" s="1"/>
  <c r="AB186" i="20"/>
  <c r="X112" i="20"/>
  <c r="Y112" i="20" s="1"/>
  <c r="W112" i="20"/>
  <c r="V113" i="20"/>
  <c r="AA112" i="20"/>
  <c r="V221" i="20"/>
  <c r="X220" i="20"/>
  <c r="Y220" i="20" s="1"/>
  <c r="W220" i="20"/>
  <c r="AA220" i="20"/>
  <c r="V290" i="20"/>
  <c r="X289" i="20"/>
  <c r="Y289" i="20" s="1"/>
  <c r="W289" i="20"/>
  <c r="AA289" i="20"/>
  <c r="V154" i="20"/>
  <c r="X153" i="20"/>
  <c r="Y153" i="20" s="1"/>
  <c r="W153" i="20"/>
  <c r="AA153" i="20"/>
  <c r="V188" i="20"/>
  <c r="X187" i="20"/>
  <c r="Y187" i="20" s="1"/>
  <c r="W187" i="20"/>
  <c r="AA187" i="20"/>
  <c r="AC77" i="20"/>
  <c r="AD77" i="20" s="1"/>
  <c r="AB77" i="20"/>
  <c r="AC146" i="20"/>
  <c r="AD146" i="20" s="1"/>
  <c r="AB146" i="20"/>
  <c r="AC180" i="20"/>
  <c r="AD180" i="20" s="1"/>
  <c r="AB180" i="20"/>
  <c r="AC213" i="20"/>
  <c r="AD213" i="20" s="1"/>
  <c r="AB213" i="20"/>
  <c r="AC254" i="20"/>
  <c r="AD254" i="20" s="1"/>
  <c r="AB254" i="20"/>
  <c r="AC282" i="20"/>
  <c r="AD282" i="20" s="1"/>
  <c r="AB282" i="20"/>
  <c r="X78" i="20"/>
  <c r="Y78" i="20" s="1"/>
  <c r="W78" i="20"/>
  <c r="V79" i="20"/>
  <c r="AA78" i="20"/>
  <c r="V215" i="20"/>
  <c r="X214" i="20"/>
  <c r="Y214" i="20" s="1"/>
  <c r="W214" i="20"/>
  <c r="AA214" i="20"/>
  <c r="V256" i="20"/>
  <c r="X255" i="20"/>
  <c r="Y255" i="20" s="1"/>
  <c r="W255" i="20"/>
  <c r="AA255" i="20"/>
  <c r="X283" i="20"/>
  <c r="Y283" i="20" s="1"/>
  <c r="W283" i="20"/>
  <c r="AA283" i="20"/>
  <c r="AC219" i="19"/>
  <c r="AD219" i="19" s="1"/>
  <c r="AB219" i="19"/>
  <c r="AB111" i="19"/>
  <c r="AC111" i="19"/>
  <c r="AD111" i="19" s="1"/>
  <c r="V221" i="19"/>
  <c r="X220" i="19"/>
  <c r="Y220" i="19" s="1"/>
  <c r="W220" i="19"/>
  <c r="AA220" i="19"/>
  <c r="V83" i="19"/>
  <c r="X82" i="19"/>
  <c r="Y82" i="19" s="1"/>
  <c r="W82" i="19"/>
  <c r="AA82" i="19"/>
  <c r="X146" i="19"/>
  <c r="Y146" i="19" s="1"/>
  <c r="W146" i="19"/>
  <c r="V147" i="19"/>
  <c r="AA146" i="19"/>
  <c r="AC254" i="19"/>
  <c r="AD254" i="19" s="1"/>
  <c r="AB254" i="19"/>
  <c r="AC78" i="19"/>
  <c r="AD78" i="19" s="1"/>
  <c r="AB78" i="19"/>
  <c r="AC145" i="19"/>
  <c r="AD145" i="19" s="1"/>
  <c r="AB145" i="19"/>
  <c r="X249" i="19"/>
  <c r="Y249" i="19" s="1"/>
  <c r="W249" i="19"/>
  <c r="AA249" i="19"/>
  <c r="AB179" i="19"/>
  <c r="AC179" i="19"/>
  <c r="AD179" i="19" s="1"/>
  <c r="AC151" i="19"/>
  <c r="AD151" i="19" s="1"/>
  <c r="AB151" i="19"/>
  <c r="AB287" i="19"/>
  <c r="AC287" i="19"/>
  <c r="AD287" i="19" s="1"/>
  <c r="V113" i="19"/>
  <c r="W112" i="19"/>
  <c r="X112" i="19"/>
  <c r="Y112" i="19" s="1"/>
  <c r="AA112" i="19"/>
  <c r="V256" i="19"/>
  <c r="X255" i="19"/>
  <c r="Y255" i="19" s="1"/>
  <c r="W255" i="19"/>
  <c r="AA255" i="19"/>
  <c r="AB281" i="19"/>
  <c r="AC281" i="19"/>
  <c r="AD281" i="19" s="1"/>
  <c r="V215" i="19"/>
  <c r="X214" i="19"/>
  <c r="Y214" i="19" s="1"/>
  <c r="W214" i="19"/>
  <c r="AA214" i="19"/>
  <c r="W180" i="19"/>
  <c r="AA180" i="19"/>
  <c r="X180" i="19"/>
  <c r="Y180" i="19" s="1"/>
  <c r="V181" i="19"/>
  <c r="X79" i="19"/>
  <c r="Y79" i="19" s="1"/>
  <c r="W79" i="19"/>
  <c r="AA79" i="19"/>
  <c r="W282" i="19"/>
  <c r="V283" i="19"/>
  <c r="X282" i="19"/>
  <c r="Y282" i="19" s="1"/>
  <c r="AA282" i="19"/>
  <c r="X152" i="19"/>
  <c r="Y152" i="19" s="1"/>
  <c r="W152" i="19"/>
  <c r="V153" i="19"/>
  <c r="AA152" i="19"/>
  <c r="W288" i="19"/>
  <c r="V289" i="19"/>
  <c r="X288" i="19"/>
  <c r="Y288" i="19" s="1"/>
  <c r="AA288" i="19"/>
  <c r="AC248" i="19"/>
  <c r="AD248" i="19" s="1"/>
  <c r="AB248" i="19"/>
  <c r="AC213" i="19"/>
  <c r="AD213" i="19" s="1"/>
  <c r="AB213" i="19"/>
  <c r="AC81" i="19"/>
  <c r="AD81" i="19" s="1"/>
  <c r="AB81" i="19"/>
  <c r="AC282" i="18"/>
  <c r="AD282" i="18" s="1"/>
  <c r="AB282" i="18"/>
  <c r="V221" i="18"/>
  <c r="X220" i="18"/>
  <c r="Y220" i="18" s="1"/>
  <c r="W220" i="18"/>
  <c r="AA220" i="18"/>
  <c r="AC248" i="18"/>
  <c r="AD248" i="18" s="1"/>
  <c r="AB248" i="18"/>
  <c r="V290" i="18"/>
  <c r="X289" i="18"/>
  <c r="Y289" i="18" s="1"/>
  <c r="W289" i="18"/>
  <c r="AA289" i="18"/>
  <c r="AC190" i="18"/>
  <c r="AD190" i="18" s="1"/>
  <c r="AB190" i="18"/>
  <c r="W79" i="18"/>
  <c r="X79" i="18"/>
  <c r="Y79" i="18" s="1"/>
  <c r="AA79" i="18"/>
  <c r="AC213" i="18"/>
  <c r="AD213" i="18" s="1"/>
  <c r="AB213" i="18"/>
  <c r="X191" i="18"/>
  <c r="Y191" i="18" s="1"/>
  <c r="AA191" i="18"/>
  <c r="V192" i="18"/>
  <c r="W191" i="18"/>
  <c r="AC152" i="18"/>
  <c r="AD152" i="18" s="1"/>
  <c r="AB152" i="18"/>
  <c r="AC180" i="18"/>
  <c r="AD180" i="18" s="1"/>
  <c r="AB180" i="18"/>
  <c r="X153" i="18"/>
  <c r="Y153" i="18" s="1"/>
  <c r="V154" i="18"/>
  <c r="W153" i="18"/>
  <c r="AA153" i="18"/>
  <c r="V215" i="18"/>
  <c r="X214" i="18"/>
  <c r="Y214" i="18" s="1"/>
  <c r="W214" i="18"/>
  <c r="AA214" i="18"/>
  <c r="X249" i="18"/>
  <c r="Y249" i="18" s="1"/>
  <c r="W249" i="18"/>
  <c r="AA249" i="18"/>
  <c r="X283" i="18"/>
  <c r="Y283" i="18" s="1"/>
  <c r="W283" i="18"/>
  <c r="AA283" i="18"/>
  <c r="X181" i="18"/>
  <c r="Y181" i="18" s="1"/>
  <c r="W181" i="18"/>
  <c r="AA181" i="18"/>
  <c r="AB78" i="18"/>
  <c r="AC78" i="18"/>
  <c r="AD78" i="18" s="1"/>
  <c r="AC146" i="18"/>
  <c r="AD146" i="18" s="1"/>
  <c r="AB146" i="18"/>
  <c r="AC219" i="18"/>
  <c r="AD219" i="18" s="1"/>
  <c r="AB219" i="18"/>
  <c r="AC288" i="18"/>
  <c r="AD288" i="18" s="1"/>
  <c r="AB288" i="18"/>
  <c r="AC113" i="18"/>
  <c r="AD113" i="18" s="1"/>
  <c r="AB113" i="18"/>
  <c r="X147" i="18"/>
  <c r="Y147" i="18" s="1"/>
  <c r="W147" i="18"/>
  <c r="AA147" i="18"/>
  <c r="AB287" i="17"/>
  <c r="AC287" i="17"/>
  <c r="AD287" i="17" s="1"/>
  <c r="W222" i="17"/>
  <c r="X222" i="17"/>
  <c r="Y222" i="17" s="1"/>
  <c r="V223" i="17"/>
  <c r="AA222" i="17"/>
  <c r="AC151" i="17"/>
  <c r="AD151" i="17" s="1"/>
  <c r="AB151" i="17"/>
  <c r="W186" i="17"/>
  <c r="V187" i="17"/>
  <c r="X186" i="17"/>
  <c r="Y186" i="17" s="1"/>
  <c r="AA186" i="17"/>
  <c r="X180" i="17"/>
  <c r="Y180" i="17" s="1"/>
  <c r="W180" i="17"/>
  <c r="V181" i="17"/>
  <c r="AA180" i="17"/>
  <c r="X113" i="17"/>
  <c r="Y113" i="17" s="1"/>
  <c r="W113" i="17"/>
  <c r="AA113" i="17"/>
  <c r="V153" i="17"/>
  <c r="X152" i="17"/>
  <c r="Y152" i="17" s="1"/>
  <c r="W152" i="17"/>
  <c r="AA152" i="17"/>
  <c r="AC145" i="17"/>
  <c r="AD145" i="17" s="1"/>
  <c r="AB145" i="17"/>
  <c r="W282" i="17"/>
  <c r="V283" i="17"/>
  <c r="X282" i="17"/>
  <c r="Y282" i="17" s="1"/>
  <c r="AA282" i="17"/>
  <c r="AC79" i="17"/>
  <c r="AD79" i="17" s="1"/>
  <c r="AB79" i="17"/>
  <c r="AC81" i="17"/>
  <c r="AD81" i="17" s="1"/>
  <c r="AB81" i="17"/>
  <c r="AC254" i="17"/>
  <c r="AD254" i="17" s="1"/>
  <c r="AB254" i="17"/>
  <c r="W288" i="17"/>
  <c r="V289" i="17"/>
  <c r="X288" i="17"/>
  <c r="Y288" i="17" s="1"/>
  <c r="AA288" i="17"/>
  <c r="AC112" i="17"/>
  <c r="AD112" i="17" s="1"/>
  <c r="AB112" i="17"/>
  <c r="AC221" i="17"/>
  <c r="AD221" i="17" s="1"/>
  <c r="AB221" i="17"/>
  <c r="V83" i="17"/>
  <c r="X82" i="17"/>
  <c r="Y82" i="17" s="1"/>
  <c r="W82" i="17"/>
  <c r="AA82" i="17"/>
  <c r="V256" i="17"/>
  <c r="X255" i="17"/>
  <c r="Y255" i="17" s="1"/>
  <c r="W255" i="17"/>
  <c r="AA255" i="17"/>
  <c r="V147" i="17"/>
  <c r="X146" i="17"/>
  <c r="Y146" i="17" s="1"/>
  <c r="W146" i="17"/>
  <c r="AA146" i="17"/>
  <c r="AC248" i="17"/>
  <c r="AD248" i="17" s="1"/>
  <c r="AB248" i="17"/>
  <c r="AC185" i="17"/>
  <c r="AD185" i="17" s="1"/>
  <c r="AB185" i="17"/>
  <c r="AC179" i="17"/>
  <c r="AD179" i="17" s="1"/>
  <c r="AB179" i="17"/>
  <c r="AB98" i="17"/>
  <c r="X249" i="17"/>
  <c r="Y249" i="17" s="1"/>
  <c r="W249" i="17"/>
  <c r="AA249" i="17"/>
  <c r="AB281" i="17"/>
  <c r="AC281" i="17"/>
  <c r="AD281" i="17" s="1"/>
  <c r="AC78" i="16"/>
  <c r="AD78" i="16" s="1"/>
  <c r="AB78" i="16"/>
  <c r="AC179" i="16"/>
  <c r="AD179" i="16" s="1"/>
  <c r="AB179" i="16"/>
  <c r="AB220" i="16"/>
  <c r="AC220" i="16"/>
  <c r="AD220" i="16" s="1"/>
  <c r="V181" i="16"/>
  <c r="X180" i="16"/>
  <c r="Y180" i="16" s="1"/>
  <c r="W180" i="16"/>
  <c r="AA180" i="16"/>
  <c r="AC146" i="16"/>
  <c r="AD146" i="16" s="1"/>
  <c r="AB146" i="16"/>
  <c r="AC185" i="16"/>
  <c r="AD185" i="16" s="1"/>
  <c r="AB185" i="16"/>
  <c r="W288" i="16"/>
  <c r="V289" i="16"/>
  <c r="X288" i="16"/>
  <c r="Y288" i="16" s="1"/>
  <c r="AA288" i="16"/>
  <c r="AC248" i="16"/>
  <c r="AD248" i="16" s="1"/>
  <c r="AB248" i="16"/>
  <c r="X249" i="16"/>
  <c r="Y249" i="16" s="1"/>
  <c r="W249" i="16"/>
  <c r="AA249" i="16"/>
  <c r="AC152" i="16"/>
  <c r="AD152" i="16" s="1"/>
  <c r="AB152" i="16"/>
  <c r="AB281" i="16"/>
  <c r="AC281" i="16"/>
  <c r="AD281" i="16" s="1"/>
  <c r="AC214" i="16"/>
  <c r="AD214" i="16" s="1"/>
  <c r="AB214" i="16"/>
  <c r="X147" i="16"/>
  <c r="Y147" i="16" s="1"/>
  <c r="W147" i="16"/>
  <c r="AA147" i="16"/>
  <c r="X79" i="16"/>
  <c r="Y79" i="16" s="1"/>
  <c r="W79" i="16"/>
  <c r="AA79" i="16"/>
  <c r="V154" i="16"/>
  <c r="X153" i="16"/>
  <c r="Y153" i="16" s="1"/>
  <c r="W153" i="16"/>
  <c r="AA153" i="16"/>
  <c r="W221" i="16"/>
  <c r="V222" i="16"/>
  <c r="X221" i="16"/>
  <c r="Y221" i="16" s="1"/>
  <c r="AA221" i="16"/>
  <c r="X215" i="16"/>
  <c r="Y215" i="16" s="1"/>
  <c r="W215" i="16"/>
  <c r="AA215" i="16"/>
  <c r="AC113" i="16"/>
  <c r="AD113" i="16" s="1"/>
  <c r="AB113" i="16"/>
  <c r="AC254" i="16"/>
  <c r="AD254" i="16" s="1"/>
  <c r="AB254" i="16"/>
  <c r="AB287" i="16"/>
  <c r="AC287" i="16"/>
  <c r="AD287" i="16" s="1"/>
  <c r="AC80" i="16"/>
  <c r="AD80" i="16" s="1"/>
  <c r="AB80" i="16"/>
  <c r="V256" i="16"/>
  <c r="X255" i="16"/>
  <c r="Y255" i="16" s="1"/>
  <c r="W255" i="16"/>
  <c r="AA255" i="16"/>
  <c r="V82" i="16"/>
  <c r="X81" i="16"/>
  <c r="Y81" i="16" s="1"/>
  <c r="W81" i="16"/>
  <c r="AA81" i="16"/>
  <c r="V187" i="16"/>
  <c r="X186" i="16"/>
  <c r="Y186" i="16" s="1"/>
  <c r="W186" i="16"/>
  <c r="AA186" i="16"/>
  <c r="W282" i="16"/>
  <c r="V283" i="16"/>
  <c r="X282" i="16"/>
  <c r="Y282" i="16" s="1"/>
  <c r="AA282" i="16"/>
  <c r="AB215" i="15"/>
  <c r="AC215" i="15"/>
  <c r="AD215" i="15" s="1"/>
  <c r="X153" i="15"/>
  <c r="Y153" i="15" s="1"/>
  <c r="W153" i="15"/>
  <c r="V154" i="15"/>
  <c r="AA153" i="15"/>
  <c r="AC77" i="15"/>
  <c r="AD77" i="15" s="1"/>
  <c r="AB77" i="15"/>
  <c r="X113" i="15"/>
  <c r="Y113" i="15" s="1"/>
  <c r="W113" i="15"/>
  <c r="AA113" i="15"/>
  <c r="V82" i="15"/>
  <c r="X81" i="15"/>
  <c r="Y81" i="15" s="1"/>
  <c r="W81" i="15"/>
  <c r="AA81" i="15"/>
  <c r="AB221" i="15"/>
  <c r="AC221" i="15"/>
  <c r="AD221" i="15" s="1"/>
  <c r="W288" i="15"/>
  <c r="V289" i="15"/>
  <c r="X288" i="15"/>
  <c r="Y288" i="15" s="1"/>
  <c r="AA288" i="15"/>
  <c r="X249" i="15"/>
  <c r="Y249" i="15" s="1"/>
  <c r="W249" i="15"/>
  <c r="AA249" i="15"/>
  <c r="AB234" i="15"/>
  <c r="AC180" i="15"/>
  <c r="AD180" i="15" s="1"/>
  <c r="AB180" i="15"/>
  <c r="AC146" i="15"/>
  <c r="AD146" i="15" s="1"/>
  <c r="AB146" i="15"/>
  <c r="X78" i="15"/>
  <c r="Y78" i="15" s="1"/>
  <c r="W78" i="15"/>
  <c r="V79" i="15"/>
  <c r="AA78" i="15"/>
  <c r="AC188" i="15"/>
  <c r="AD188" i="15" s="1"/>
  <c r="AB188" i="15"/>
  <c r="W222" i="15"/>
  <c r="X222" i="15"/>
  <c r="Y222" i="15" s="1"/>
  <c r="V223" i="15"/>
  <c r="AA222" i="15"/>
  <c r="AC254" i="15"/>
  <c r="AD254" i="15" s="1"/>
  <c r="AB254" i="15"/>
  <c r="AC248" i="15"/>
  <c r="AD248" i="15" s="1"/>
  <c r="AB248" i="15"/>
  <c r="AA181" i="15"/>
  <c r="X181" i="15"/>
  <c r="Y181" i="15" s="1"/>
  <c r="W181" i="15"/>
  <c r="W282" i="15"/>
  <c r="V283" i="15"/>
  <c r="X282" i="15"/>
  <c r="Y282" i="15" s="1"/>
  <c r="AA282" i="15"/>
  <c r="V190" i="15"/>
  <c r="X189" i="15"/>
  <c r="Y189" i="15" s="1"/>
  <c r="W189" i="15"/>
  <c r="AA189" i="15"/>
  <c r="V256" i="15"/>
  <c r="X255" i="15"/>
  <c r="Y255" i="15" s="1"/>
  <c r="W255" i="15"/>
  <c r="AA255" i="15"/>
  <c r="AC152" i="15"/>
  <c r="AD152" i="15" s="1"/>
  <c r="AB152" i="15"/>
  <c r="X147" i="15"/>
  <c r="Y147" i="15" s="1"/>
  <c r="W147" i="15"/>
  <c r="AA147" i="15"/>
  <c r="AC112" i="15"/>
  <c r="AD112" i="15" s="1"/>
  <c r="AB112" i="15"/>
  <c r="AB281" i="15"/>
  <c r="AC281" i="15"/>
  <c r="AD281" i="15" s="1"/>
  <c r="AB287" i="15"/>
  <c r="AC287" i="15"/>
  <c r="AD287" i="15" s="1"/>
  <c r="AC80" i="15"/>
  <c r="AD80" i="15" s="1"/>
  <c r="AB80" i="15"/>
  <c r="AC214" i="14"/>
  <c r="AD214" i="14" s="1"/>
  <c r="AB214" i="14"/>
  <c r="X79" i="14"/>
  <c r="Y79" i="14" s="1"/>
  <c r="W79" i="14"/>
  <c r="AA79" i="14"/>
  <c r="X186" i="14"/>
  <c r="Y186" i="14" s="1"/>
  <c r="V187" i="14"/>
  <c r="W186" i="14"/>
  <c r="AA186" i="14"/>
  <c r="AB151" i="14"/>
  <c r="AC151" i="14"/>
  <c r="AD151" i="14" s="1"/>
  <c r="AC185" i="14"/>
  <c r="AD185" i="14" s="1"/>
  <c r="AB185" i="14"/>
  <c r="AC220" i="14"/>
  <c r="AD220" i="14" s="1"/>
  <c r="AB220" i="14"/>
  <c r="V147" i="14"/>
  <c r="X146" i="14"/>
  <c r="Y146" i="14" s="1"/>
  <c r="W146" i="14"/>
  <c r="AA146" i="14"/>
  <c r="V82" i="14"/>
  <c r="X81" i="14"/>
  <c r="Y81" i="14" s="1"/>
  <c r="W81" i="14"/>
  <c r="AA81" i="14"/>
  <c r="AB287" i="14"/>
  <c r="AC287" i="14"/>
  <c r="AD287" i="14" s="1"/>
  <c r="AC249" i="14"/>
  <c r="AD249" i="14" s="1"/>
  <c r="AB249" i="14"/>
  <c r="AB268" i="14" s="1"/>
  <c r="X215" i="14"/>
  <c r="Y215" i="14" s="1"/>
  <c r="W215" i="14"/>
  <c r="AA215" i="14"/>
  <c r="AC179" i="14"/>
  <c r="AD179" i="14" s="1"/>
  <c r="AB179" i="14"/>
  <c r="AC145" i="14"/>
  <c r="AD145" i="14" s="1"/>
  <c r="AB145" i="14"/>
  <c r="X180" i="14"/>
  <c r="Y180" i="14" s="1"/>
  <c r="V181" i="14"/>
  <c r="W180" i="14"/>
  <c r="AA180" i="14"/>
  <c r="W288" i="14"/>
  <c r="V289" i="14"/>
  <c r="X288" i="14"/>
  <c r="Y288" i="14" s="1"/>
  <c r="AA288" i="14"/>
  <c r="W152" i="14"/>
  <c r="V153" i="14"/>
  <c r="X152" i="14"/>
  <c r="Y152" i="14" s="1"/>
  <c r="AA152" i="14"/>
  <c r="AC78" i="14"/>
  <c r="AD78" i="14" s="1"/>
  <c r="AB78" i="14"/>
  <c r="V222" i="14"/>
  <c r="X221" i="14"/>
  <c r="Y221" i="14" s="1"/>
  <c r="W221" i="14"/>
  <c r="AA221" i="14"/>
  <c r="AB111" i="14"/>
  <c r="AC111" i="14"/>
  <c r="AD111" i="14" s="1"/>
  <c r="AC80" i="14"/>
  <c r="AD80" i="14" s="1"/>
  <c r="AB80" i="14"/>
  <c r="AB283" i="14"/>
  <c r="AC283" i="14"/>
  <c r="AD283" i="14" s="1"/>
  <c r="V113" i="14"/>
  <c r="W112" i="14"/>
  <c r="X112" i="14"/>
  <c r="Y112" i="14" s="1"/>
  <c r="AA112" i="14"/>
  <c r="AC186" i="13"/>
  <c r="AD186" i="13" s="1"/>
  <c r="AB186" i="13"/>
  <c r="V147" i="13"/>
  <c r="W146" i="13"/>
  <c r="X146" i="13"/>
  <c r="Y146" i="13" s="1"/>
  <c r="AA146" i="13"/>
  <c r="AC180" i="13"/>
  <c r="AD180" i="13" s="1"/>
  <c r="AB180" i="13"/>
  <c r="V153" i="13"/>
  <c r="W152" i="13"/>
  <c r="X152" i="13"/>
  <c r="Y152" i="13" s="1"/>
  <c r="AA152" i="13"/>
  <c r="AB215" i="13"/>
  <c r="AC215" i="13"/>
  <c r="AD215" i="13" s="1"/>
  <c r="V223" i="13"/>
  <c r="W222" i="13"/>
  <c r="X222" i="13"/>
  <c r="Y222" i="13" s="1"/>
  <c r="AA222" i="13"/>
  <c r="AC254" i="13"/>
  <c r="AD254" i="13" s="1"/>
  <c r="AB254" i="13"/>
  <c r="X249" i="13"/>
  <c r="Y249" i="13" s="1"/>
  <c r="W249" i="13"/>
  <c r="AA249" i="13"/>
  <c r="AB111" i="13"/>
  <c r="AC111" i="13"/>
  <c r="AD111" i="13" s="1"/>
  <c r="V256" i="13"/>
  <c r="X255" i="13"/>
  <c r="Y255" i="13" s="1"/>
  <c r="W255" i="13"/>
  <c r="AA255" i="13"/>
  <c r="X181" i="13"/>
  <c r="Y181" i="13" s="1"/>
  <c r="W181" i="13"/>
  <c r="AA181" i="13"/>
  <c r="AB145" i="13"/>
  <c r="AC145" i="13"/>
  <c r="AD145" i="13" s="1"/>
  <c r="AC248" i="13"/>
  <c r="AD248" i="13" s="1"/>
  <c r="AB248" i="13"/>
  <c r="X79" i="13"/>
  <c r="Y79" i="13" s="1"/>
  <c r="W79" i="13"/>
  <c r="AA79" i="13"/>
  <c r="AC80" i="13"/>
  <c r="AD80" i="13" s="1"/>
  <c r="AB80" i="13"/>
  <c r="W112" i="13"/>
  <c r="V113" i="13"/>
  <c r="X112" i="13"/>
  <c r="Y112" i="13" s="1"/>
  <c r="AA112" i="13"/>
  <c r="AB283" i="13"/>
  <c r="AC283" i="13"/>
  <c r="AD283" i="13" s="1"/>
  <c r="V188" i="13"/>
  <c r="X187" i="13"/>
  <c r="Y187" i="13" s="1"/>
  <c r="W187" i="13"/>
  <c r="AA187" i="13"/>
  <c r="X81" i="13"/>
  <c r="Y81" i="13" s="1"/>
  <c r="W81" i="13"/>
  <c r="AA81" i="13"/>
  <c r="V82" i="13"/>
  <c r="AB151" i="13"/>
  <c r="AC151" i="13"/>
  <c r="AD151" i="13" s="1"/>
  <c r="AB221" i="13"/>
  <c r="AC221" i="13"/>
  <c r="AD221" i="13" s="1"/>
  <c r="AC78" i="13"/>
  <c r="AD78" i="13" s="1"/>
  <c r="AB78" i="13"/>
  <c r="AC115" i="25" l="1"/>
  <c r="AD115" i="25" s="1"/>
  <c r="AB115" i="25"/>
  <c r="AA116" i="25"/>
  <c r="X116" i="25"/>
  <c r="Y116" i="25" s="1"/>
  <c r="W116" i="25"/>
  <c r="V117" i="25"/>
  <c r="AB115" i="24"/>
  <c r="AC115" i="24"/>
  <c r="AD115" i="24" s="1"/>
  <c r="V117" i="24"/>
  <c r="W116" i="24"/>
  <c r="X116" i="24"/>
  <c r="Y116" i="24" s="1"/>
  <c r="AA116" i="24"/>
  <c r="AC115" i="23"/>
  <c r="AD115" i="23" s="1"/>
  <c r="AB115" i="23"/>
  <c r="AA116" i="23"/>
  <c r="X116" i="23"/>
  <c r="Y116" i="23" s="1"/>
  <c r="W116" i="23"/>
  <c r="V117" i="23"/>
  <c r="AC115" i="22"/>
  <c r="AD115" i="22" s="1"/>
  <c r="AB115" i="22"/>
  <c r="AA116" i="22"/>
  <c r="V117" i="22"/>
  <c r="X116" i="22"/>
  <c r="Y116" i="22" s="1"/>
  <c r="W116" i="22"/>
  <c r="AC115" i="21"/>
  <c r="AD115" i="21" s="1"/>
  <c r="AB115" i="21"/>
  <c r="X116" i="21"/>
  <c r="Y116" i="21" s="1"/>
  <c r="W116" i="21"/>
  <c r="V117" i="21"/>
  <c r="AA116" i="21"/>
  <c r="AC81" i="20"/>
  <c r="AD81" i="20" s="1"/>
  <c r="AB81" i="20"/>
  <c r="AC115" i="20"/>
  <c r="AD115" i="20" s="1"/>
  <c r="AB115" i="20"/>
  <c r="AA82" i="20"/>
  <c r="W82" i="20"/>
  <c r="V83" i="20"/>
  <c r="X82" i="20"/>
  <c r="Y82" i="20" s="1"/>
  <c r="X116" i="20"/>
  <c r="Y116" i="20" s="1"/>
  <c r="V117" i="20"/>
  <c r="AA116" i="20"/>
  <c r="W116" i="20"/>
  <c r="AB115" i="19"/>
  <c r="AC115" i="19"/>
  <c r="AD115" i="19" s="1"/>
  <c r="X116" i="19"/>
  <c r="Y116" i="19" s="1"/>
  <c r="AA116" i="19"/>
  <c r="V117" i="19"/>
  <c r="W116" i="19"/>
  <c r="AC115" i="18"/>
  <c r="AD115" i="18" s="1"/>
  <c r="AB115" i="18"/>
  <c r="V117" i="18"/>
  <c r="X116" i="18"/>
  <c r="Y116" i="18" s="1"/>
  <c r="W116" i="18"/>
  <c r="AA116" i="18"/>
  <c r="AC115" i="17"/>
  <c r="AD115" i="17" s="1"/>
  <c r="AB115" i="17"/>
  <c r="W116" i="17"/>
  <c r="V117" i="17"/>
  <c r="AA116" i="17"/>
  <c r="X116" i="17"/>
  <c r="Y116" i="17" s="1"/>
  <c r="AC115" i="16"/>
  <c r="AD115" i="16" s="1"/>
  <c r="AB115" i="16"/>
  <c r="AA116" i="16"/>
  <c r="V117" i="16"/>
  <c r="X116" i="16"/>
  <c r="Y116" i="16" s="1"/>
  <c r="W116" i="16"/>
  <c r="AB115" i="15"/>
  <c r="AC115" i="15"/>
  <c r="AD115" i="15" s="1"/>
  <c r="X116" i="15"/>
  <c r="Y116" i="15" s="1"/>
  <c r="W116" i="15"/>
  <c r="AA116" i="15"/>
  <c r="V117" i="15"/>
  <c r="AC115" i="14"/>
  <c r="AD115" i="14" s="1"/>
  <c r="AB115" i="14"/>
  <c r="AA116" i="14"/>
  <c r="V117" i="14"/>
  <c r="W116" i="14"/>
  <c r="X116" i="14"/>
  <c r="Y116" i="14" s="1"/>
  <c r="AC115" i="13"/>
  <c r="AD115" i="13" s="1"/>
  <c r="AB115" i="13"/>
  <c r="AA116" i="13"/>
  <c r="W116" i="13"/>
  <c r="X116" i="13"/>
  <c r="Y116" i="13" s="1"/>
  <c r="V117" i="13"/>
  <c r="W289" i="24"/>
  <c r="V290" i="24"/>
  <c r="AA289" i="24"/>
  <c r="X289" i="24"/>
  <c r="Y289" i="24" s="1"/>
  <c r="AC288" i="24"/>
  <c r="AD288" i="24" s="1"/>
  <c r="AB288" i="24"/>
  <c r="V256" i="22"/>
  <c r="AA255" i="22"/>
  <c r="X255" i="22"/>
  <c r="Y255" i="22" s="1"/>
  <c r="W255" i="22"/>
  <c r="AB254" i="22"/>
  <c r="AC254" i="22"/>
  <c r="AD254" i="22" s="1"/>
  <c r="X187" i="19"/>
  <c r="Y187" i="19" s="1"/>
  <c r="V188" i="19"/>
  <c r="W187" i="19"/>
  <c r="AA187" i="19"/>
  <c r="AB186" i="19"/>
  <c r="AC186" i="19"/>
  <c r="AD186" i="19" s="1"/>
  <c r="AC254" i="18"/>
  <c r="AD254" i="18" s="1"/>
  <c r="AB254" i="18"/>
  <c r="V256" i="18"/>
  <c r="X255" i="18"/>
  <c r="Y255" i="18" s="1"/>
  <c r="W255" i="18"/>
  <c r="AA255" i="18"/>
  <c r="X255" i="14"/>
  <c r="Y255" i="14" s="1"/>
  <c r="W255" i="14"/>
  <c r="AA255" i="14"/>
  <c r="V256" i="14"/>
  <c r="AC254" i="14"/>
  <c r="AD254" i="14" s="1"/>
  <c r="AB254" i="14"/>
  <c r="AA289" i="13"/>
  <c r="V290" i="13"/>
  <c r="W289" i="13"/>
  <c r="X289" i="13"/>
  <c r="Y289" i="13" s="1"/>
  <c r="AB288" i="13"/>
  <c r="AC288" i="13"/>
  <c r="AD288" i="13" s="1"/>
  <c r="X82" i="24"/>
  <c r="Y82" i="24" s="1"/>
  <c r="W82" i="24"/>
  <c r="V83" i="24"/>
  <c r="AA82" i="24"/>
  <c r="AC81" i="24"/>
  <c r="AD81" i="24" s="1"/>
  <c r="AB81" i="24"/>
  <c r="X82" i="18"/>
  <c r="Y82" i="18" s="1"/>
  <c r="AA82" i="18"/>
  <c r="W82" i="18"/>
  <c r="V83" i="18"/>
  <c r="AC81" i="18"/>
  <c r="AD81" i="18" s="1"/>
  <c r="AB81" i="18"/>
  <c r="X187" i="25"/>
  <c r="Y187" i="25" s="1"/>
  <c r="W187" i="25"/>
  <c r="V188" i="25"/>
  <c r="AA187" i="25"/>
  <c r="AC82" i="25"/>
  <c r="AD82" i="25" s="1"/>
  <c r="AB82" i="25"/>
  <c r="X256" i="25"/>
  <c r="Y256" i="25" s="1"/>
  <c r="W256" i="25"/>
  <c r="V257" i="25"/>
  <c r="AA256" i="25"/>
  <c r="AC113" i="25"/>
  <c r="AD113" i="25" s="1"/>
  <c r="AB113" i="25"/>
  <c r="AC282" i="25"/>
  <c r="AD282" i="25" s="1"/>
  <c r="AB282" i="25"/>
  <c r="AC249" i="25"/>
  <c r="AD249" i="25" s="1"/>
  <c r="AB249" i="25"/>
  <c r="AC79" i="25"/>
  <c r="AD79" i="25" s="1"/>
  <c r="AB79" i="25"/>
  <c r="AC221" i="25"/>
  <c r="AD221" i="25" s="1"/>
  <c r="AB221" i="25"/>
  <c r="X83" i="25"/>
  <c r="Y83" i="25" s="1"/>
  <c r="V84" i="25"/>
  <c r="W83" i="25"/>
  <c r="AA83" i="25"/>
  <c r="X283" i="25"/>
  <c r="Y283" i="25" s="1"/>
  <c r="W283" i="25"/>
  <c r="AA283" i="25"/>
  <c r="AB98" i="25"/>
  <c r="AB166" i="25"/>
  <c r="V156" i="25"/>
  <c r="X155" i="25"/>
  <c r="Y155" i="25" s="1"/>
  <c r="W155" i="25"/>
  <c r="AA155" i="25"/>
  <c r="AC186" i="25"/>
  <c r="AD186" i="25" s="1"/>
  <c r="AB186" i="25"/>
  <c r="AC255" i="25"/>
  <c r="AD255" i="25" s="1"/>
  <c r="AB255" i="25"/>
  <c r="AC288" i="25"/>
  <c r="AD288" i="25" s="1"/>
  <c r="AB288" i="25"/>
  <c r="X222" i="25"/>
  <c r="Y222" i="25" s="1"/>
  <c r="V223" i="25"/>
  <c r="W222" i="25"/>
  <c r="AA222" i="25"/>
  <c r="AB132" i="25"/>
  <c r="AC180" i="25"/>
  <c r="AD180" i="25" s="1"/>
  <c r="AB180" i="25"/>
  <c r="AC154" i="25"/>
  <c r="AD154" i="25" s="1"/>
  <c r="AB154" i="25"/>
  <c r="AC215" i="25"/>
  <c r="AD215" i="25" s="1"/>
  <c r="AB215" i="25"/>
  <c r="AB234" i="25" s="1"/>
  <c r="X181" i="25"/>
  <c r="Y181" i="25" s="1"/>
  <c r="W181" i="25"/>
  <c r="AA181" i="25"/>
  <c r="V290" i="25"/>
  <c r="X289" i="25"/>
  <c r="Y289" i="25" s="1"/>
  <c r="W289" i="25"/>
  <c r="AA289" i="25"/>
  <c r="X187" i="24"/>
  <c r="Y187" i="24" s="1"/>
  <c r="W187" i="24"/>
  <c r="V188" i="24"/>
  <c r="AA187" i="24"/>
  <c r="AC79" i="24"/>
  <c r="AD79" i="24" s="1"/>
  <c r="AB79" i="24"/>
  <c r="AC153" i="24"/>
  <c r="AD153" i="24" s="1"/>
  <c r="AB153" i="24"/>
  <c r="AB214" i="24"/>
  <c r="AC214" i="24"/>
  <c r="AD214" i="24" s="1"/>
  <c r="AB132" i="24"/>
  <c r="W221" i="24"/>
  <c r="X221" i="24"/>
  <c r="Y221" i="24" s="1"/>
  <c r="V222" i="24"/>
  <c r="AA221" i="24"/>
  <c r="AC255" i="24"/>
  <c r="AD255" i="24" s="1"/>
  <c r="AB255" i="24"/>
  <c r="AC248" i="24"/>
  <c r="AD248" i="24" s="1"/>
  <c r="AB248" i="24"/>
  <c r="AC147" i="24"/>
  <c r="AD147" i="24" s="1"/>
  <c r="AB147" i="24"/>
  <c r="AB166" i="24" s="1"/>
  <c r="V155" i="24"/>
  <c r="X154" i="24"/>
  <c r="Y154" i="24" s="1"/>
  <c r="W154" i="24"/>
  <c r="AA154" i="24"/>
  <c r="X215" i="24"/>
  <c r="Y215" i="24" s="1"/>
  <c r="W215" i="24"/>
  <c r="AA215" i="24"/>
  <c r="AB302" i="24"/>
  <c r="X249" i="24"/>
  <c r="Y249" i="24" s="1"/>
  <c r="W249" i="24"/>
  <c r="AA249" i="24"/>
  <c r="AC186" i="24"/>
  <c r="AD186" i="24" s="1"/>
  <c r="AB186" i="24"/>
  <c r="AC220" i="24"/>
  <c r="AD220" i="24" s="1"/>
  <c r="AB220" i="24"/>
  <c r="AB200" i="24"/>
  <c r="X256" i="24"/>
  <c r="Y256" i="24" s="1"/>
  <c r="W256" i="24"/>
  <c r="V257" i="24"/>
  <c r="AA256" i="24"/>
  <c r="AB289" i="23"/>
  <c r="AC289" i="23"/>
  <c r="AD289" i="23" s="1"/>
  <c r="X188" i="23"/>
  <c r="Y188" i="23" s="1"/>
  <c r="V189" i="23"/>
  <c r="W188" i="23"/>
  <c r="AA188" i="23"/>
  <c r="AB82" i="23"/>
  <c r="AC82" i="23"/>
  <c r="AD82" i="23" s="1"/>
  <c r="AC220" i="23"/>
  <c r="AD220" i="23" s="1"/>
  <c r="AB220" i="23"/>
  <c r="AB152" i="23"/>
  <c r="AC152" i="23"/>
  <c r="AD152" i="23" s="1"/>
  <c r="AB283" i="23"/>
  <c r="AB302" i="23" s="1"/>
  <c r="AC283" i="23"/>
  <c r="AD283" i="23" s="1"/>
  <c r="AB200" i="23"/>
  <c r="V84" i="23"/>
  <c r="X83" i="23"/>
  <c r="Y83" i="23" s="1"/>
  <c r="W83" i="23"/>
  <c r="AA83" i="23"/>
  <c r="V222" i="23"/>
  <c r="X221" i="23"/>
  <c r="Y221" i="23" s="1"/>
  <c r="W221" i="23"/>
  <c r="AA221" i="23"/>
  <c r="W290" i="23"/>
  <c r="X290" i="23"/>
  <c r="Y290" i="23" s="1"/>
  <c r="V291" i="23"/>
  <c r="AA290" i="23"/>
  <c r="AC181" i="23"/>
  <c r="AD181" i="23" s="1"/>
  <c r="AB181" i="23"/>
  <c r="W153" i="23"/>
  <c r="V154" i="23"/>
  <c r="X153" i="23"/>
  <c r="Y153" i="23" s="1"/>
  <c r="AA153" i="23"/>
  <c r="AC255" i="23"/>
  <c r="AD255" i="23" s="1"/>
  <c r="AB255" i="23"/>
  <c r="AC215" i="23"/>
  <c r="AD215" i="23" s="1"/>
  <c r="AB215" i="23"/>
  <c r="AC79" i="23"/>
  <c r="AD79" i="23" s="1"/>
  <c r="AB79" i="23"/>
  <c r="AB98" i="23" s="1"/>
  <c r="AC147" i="23"/>
  <c r="AD147" i="23" s="1"/>
  <c r="AB147" i="23"/>
  <c r="AB166" i="23" s="1"/>
  <c r="X256" i="23"/>
  <c r="Y256" i="23" s="1"/>
  <c r="W256" i="23"/>
  <c r="V257" i="23"/>
  <c r="AA256" i="23"/>
  <c r="AC187" i="23"/>
  <c r="AD187" i="23" s="1"/>
  <c r="AB187" i="23"/>
  <c r="AC249" i="23"/>
  <c r="AD249" i="23" s="1"/>
  <c r="AB249" i="23"/>
  <c r="AB268" i="23" s="1"/>
  <c r="AB268" i="22"/>
  <c r="V156" i="22"/>
  <c r="X155" i="22"/>
  <c r="Y155" i="22" s="1"/>
  <c r="W155" i="22"/>
  <c r="AA155" i="22"/>
  <c r="V222" i="22"/>
  <c r="X221" i="22"/>
  <c r="Y221" i="22" s="1"/>
  <c r="W221" i="22"/>
  <c r="AA221" i="22"/>
  <c r="AB289" i="22"/>
  <c r="AC289" i="22"/>
  <c r="AD289" i="22" s="1"/>
  <c r="AB78" i="22"/>
  <c r="AC78" i="22"/>
  <c r="AD78" i="22" s="1"/>
  <c r="AC214" i="22"/>
  <c r="AD214" i="22" s="1"/>
  <c r="AB214" i="22"/>
  <c r="X79" i="22"/>
  <c r="Y79" i="22" s="1"/>
  <c r="W79" i="22"/>
  <c r="AA79" i="22"/>
  <c r="AC188" i="22"/>
  <c r="AD188" i="22" s="1"/>
  <c r="AB188" i="22"/>
  <c r="AC249" i="22"/>
  <c r="AD249" i="22" s="1"/>
  <c r="AB249" i="22"/>
  <c r="W290" i="22"/>
  <c r="V291" i="22"/>
  <c r="X290" i="22"/>
  <c r="Y290" i="22" s="1"/>
  <c r="AA290" i="22"/>
  <c r="X215" i="22"/>
  <c r="Y215" i="22" s="1"/>
  <c r="W215" i="22"/>
  <c r="AA215" i="22"/>
  <c r="AC82" i="22"/>
  <c r="AD82" i="22" s="1"/>
  <c r="AB82" i="22"/>
  <c r="V190" i="22"/>
  <c r="X189" i="22"/>
  <c r="Y189" i="22" s="1"/>
  <c r="W189" i="22"/>
  <c r="AA189" i="22"/>
  <c r="AC220" i="22"/>
  <c r="AD220" i="22" s="1"/>
  <c r="AB220" i="22"/>
  <c r="AC113" i="22"/>
  <c r="AD113" i="22" s="1"/>
  <c r="AB113" i="22"/>
  <c r="AB132" i="22" s="1"/>
  <c r="W83" i="22"/>
  <c r="V84" i="22"/>
  <c r="X83" i="22"/>
  <c r="Y83" i="22" s="1"/>
  <c r="AA83" i="22"/>
  <c r="AC154" i="22"/>
  <c r="AD154" i="22" s="1"/>
  <c r="AB154" i="22"/>
  <c r="AB283" i="22"/>
  <c r="AB302" i="22" s="1"/>
  <c r="AC283" i="22"/>
  <c r="AD283" i="22" s="1"/>
  <c r="V222" i="21"/>
  <c r="W221" i="21"/>
  <c r="X221" i="21"/>
  <c r="Y221" i="21" s="1"/>
  <c r="AA221" i="21"/>
  <c r="AC147" i="21"/>
  <c r="AD147" i="21" s="1"/>
  <c r="AB147" i="21"/>
  <c r="AB166" i="21" s="1"/>
  <c r="X187" i="21"/>
  <c r="Y187" i="21" s="1"/>
  <c r="W187" i="21"/>
  <c r="V188" i="21"/>
  <c r="AA187" i="21"/>
  <c r="V292" i="21"/>
  <c r="X291" i="21"/>
  <c r="Y291" i="21" s="1"/>
  <c r="W291" i="21"/>
  <c r="AA291" i="21"/>
  <c r="X181" i="21"/>
  <c r="Y181" i="21" s="1"/>
  <c r="W181" i="21"/>
  <c r="AA181" i="21"/>
  <c r="X215" i="21"/>
  <c r="Y215" i="21" s="1"/>
  <c r="AA215" i="21"/>
  <c r="W215" i="21"/>
  <c r="AC256" i="21"/>
  <c r="AD256" i="21" s="1"/>
  <c r="AB256" i="21"/>
  <c r="AC82" i="21"/>
  <c r="AD82" i="21" s="1"/>
  <c r="AB82" i="21"/>
  <c r="AC153" i="21"/>
  <c r="AD153" i="21" s="1"/>
  <c r="AB153" i="21"/>
  <c r="AC79" i="21"/>
  <c r="AD79" i="21" s="1"/>
  <c r="AB79" i="21"/>
  <c r="AB98" i="21" s="1"/>
  <c r="V258" i="21"/>
  <c r="X257" i="21"/>
  <c r="Y257" i="21" s="1"/>
  <c r="W257" i="21"/>
  <c r="AA257" i="21"/>
  <c r="AC220" i="21"/>
  <c r="AD220" i="21" s="1"/>
  <c r="AB220" i="21"/>
  <c r="AC186" i="21"/>
  <c r="AD186" i="21" s="1"/>
  <c r="AB186" i="21"/>
  <c r="X83" i="21"/>
  <c r="Y83" i="21" s="1"/>
  <c r="V84" i="21"/>
  <c r="W83" i="21"/>
  <c r="AA83" i="21"/>
  <c r="X154" i="21"/>
  <c r="Y154" i="21" s="1"/>
  <c r="W154" i="21"/>
  <c r="V155" i="21"/>
  <c r="AA154" i="21"/>
  <c r="AC290" i="21"/>
  <c r="AD290" i="21" s="1"/>
  <c r="AB290" i="21"/>
  <c r="AC180" i="21"/>
  <c r="AD180" i="21" s="1"/>
  <c r="AB180" i="21"/>
  <c r="AC214" i="21"/>
  <c r="AD214" i="21" s="1"/>
  <c r="AB214" i="21"/>
  <c r="AB153" i="20"/>
  <c r="AC153" i="20"/>
  <c r="AD153" i="20" s="1"/>
  <c r="AC220" i="20"/>
  <c r="AD220" i="20" s="1"/>
  <c r="AB220" i="20"/>
  <c r="X215" i="20"/>
  <c r="Y215" i="20" s="1"/>
  <c r="W215" i="20"/>
  <c r="AA215" i="20"/>
  <c r="AC255" i="20"/>
  <c r="AD255" i="20" s="1"/>
  <c r="AB255" i="20"/>
  <c r="AC78" i="20"/>
  <c r="AD78" i="20" s="1"/>
  <c r="AB78" i="20"/>
  <c r="V155" i="20"/>
  <c r="X154" i="20"/>
  <c r="Y154" i="20" s="1"/>
  <c r="W154" i="20"/>
  <c r="AA154" i="20"/>
  <c r="X221" i="20"/>
  <c r="Y221" i="20" s="1"/>
  <c r="W221" i="20"/>
  <c r="V222" i="20"/>
  <c r="AA221" i="20"/>
  <c r="AC181" i="20"/>
  <c r="AD181" i="20" s="1"/>
  <c r="AB181" i="20"/>
  <c r="AB283" i="20"/>
  <c r="AB302" i="20" s="1"/>
  <c r="AC283" i="20"/>
  <c r="AD283" i="20" s="1"/>
  <c r="X79" i="20"/>
  <c r="Y79" i="20" s="1"/>
  <c r="W79" i="20"/>
  <c r="AA79" i="20"/>
  <c r="AC187" i="20"/>
  <c r="AD187" i="20" s="1"/>
  <c r="AB187" i="20"/>
  <c r="AB289" i="20"/>
  <c r="AC289" i="20"/>
  <c r="AD289" i="20" s="1"/>
  <c r="AC112" i="20"/>
  <c r="AD112" i="20" s="1"/>
  <c r="AB112" i="20"/>
  <c r="X113" i="20"/>
  <c r="Y113" i="20" s="1"/>
  <c r="W113" i="20"/>
  <c r="AA113" i="20"/>
  <c r="AB268" i="20"/>
  <c r="X256" i="20"/>
  <c r="Y256" i="20" s="1"/>
  <c r="W256" i="20"/>
  <c r="V257" i="20"/>
  <c r="AA256" i="20"/>
  <c r="AC214" i="20"/>
  <c r="AD214" i="20" s="1"/>
  <c r="AB214" i="20"/>
  <c r="X188" i="20"/>
  <c r="Y188" i="20" s="1"/>
  <c r="V189" i="20"/>
  <c r="W188" i="20"/>
  <c r="AA188" i="20"/>
  <c r="W290" i="20"/>
  <c r="X290" i="20"/>
  <c r="Y290" i="20" s="1"/>
  <c r="V291" i="20"/>
  <c r="AA290" i="20"/>
  <c r="AC147" i="20"/>
  <c r="AD147" i="20" s="1"/>
  <c r="AB147" i="20"/>
  <c r="AB166" i="20" s="1"/>
  <c r="V154" i="19"/>
  <c r="W153" i="19"/>
  <c r="X153" i="19"/>
  <c r="Y153" i="19" s="1"/>
  <c r="AA153" i="19"/>
  <c r="AC282" i="19"/>
  <c r="AD282" i="19" s="1"/>
  <c r="AB282" i="19"/>
  <c r="X181" i="19"/>
  <c r="Y181" i="19" s="1"/>
  <c r="W181" i="19"/>
  <c r="AA181" i="19"/>
  <c r="AB146" i="19"/>
  <c r="AC146" i="19"/>
  <c r="AD146" i="19" s="1"/>
  <c r="X215" i="19"/>
  <c r="Y215" i="19" s="1"/>
  <c r="W215" i="19"/>
  <c r="AA215" i="19"/>
  <c r="W147" i="19"/>
  <c r="X147" i="19"/>
  <c r="Y147" i="19" s="1"/>
  <c r="AA147" i="19"/>
  <c r="X83" i="19"/>
  <c r="Y83" i="19" s="1"/>
  <c r="W83" i="19"/>
  <c r="V84" i="19"/>
  <c r="AA83" i="19"/>
  <c r="X283" i="19"/>
  <c r="Y283" i="19" s="1"/>
  <c r="W283" i="19"/>
  <c r="AA283" i="19"/>
  <c r="AC180" i="19"/>
  <c r="AD180" i="19" s="1"/>
  <c r="AB180" i="19"/>
  <c r="X113" i="19"/>
  <c r="Y113" i="19" s="1"/>
  <c r="W113" i="19"/>
  <c r="AA113" i="19"/>
  <c r="AC220" i="19"/>
  <c r="AD220" i="19" s="1"/>
  <c r="AB220" i="19"/>
  <c r="AC112" i="19"/>
  <c r="AD112" i="19" s="1"/>
  <c r="AB112" i="19"/>
  <c r="AC288" i="19"/>
  <c r="AD288" i="19" s="1"/>
  <c r="AB288" i="19"/>
  <c r="AC255" i="19"/>
  <c r="AD255" i="19" s="1"/>
  <c r="AB255" i="19"/>
  <c r="AC249" i="19"/>
  <c r="AD249" i="19" s="1"/>
  <c r="AB249" i="19"/>
  <c r="AB268" i="19" s="1"/>
  <c r="AC79" i="19"/>
  <c r="AD79" i="19" s="1"/>
  <c r="AB79" i="19"/>
  <c r="AC214" i="19"/>
  <c r="AD214" i="19" s="1"/>
  <c r="AB214" i="19"/>
  <c r="AB152" i="19"/>
  <c r="AC152" i="19"/>
  <c r="AD152" i="19" s="1"/>
  <c r="V290" i="19"/>
  <c r="X289" i="19"/>
  <c r="Y289" i="19" s="1"/>
  <c r="W289" i="19"/>
  <c r="AA289" i="19"/>
  <c r="V222" i="19"/>
  <c r="X221" i="19"/>
  <c r="Y221" i="19" s="1"/>
  <c r="W221" i="19"/>
  <c r="AA221" i="19"/>
  <c r="X256" i="19"/>
  <c r="Y256" i="19" s="1"/>
  <c r="W256" i="19"/>
  <c r="V257" i="19"/>
  <c r="AA256" i="19"/>
  <c r="AC82" i="19"/>
  <c r="AD82" i="19" s="1"/>
  <c r="AB82" i="19"/>
  <c r="AB98" i="18"/>
  <c r="V193" i="18"/>
  <c r="X192" i="18"/>
  <c r="Y192" i="18" s="1"/>
  <c r="W192" i="18"/>
  <c r="AA192" i="18"/>
  <c r="AC220" i="18"/>
  <c r="AD220" i="18" s="1"/>
  <c r="AB220" i="18"/>
  <c r="V155" i="18"/>
  <c r="X154" i="18"/>
  <c r="Y154" i="18" s="1"/>
  <c r="W154" i="18"/>
  <c r="AA154" i="18"/>
  <c r="AB181" i="18"/>
  <c r="AC181" i="18"/>
  <c r="AD181" i="18" s="1"/>
  <c r="AB283" i="18"/>
  <c r="AC283" i="18"/>
  <c r="AD283" i="18" s="1"/>
  <c r="AC214" i="18"/>
  <c r="AD214" i="18" s="1"/>
  <c r="AB214" i="18"/>
  <c r="V222" i="18"/>
  <c r="X221" i="18"/>
  <c r="Y221" i="18" s="1"/>
  <c r="W221" i="18"/>
  <c r="AA221" i="18"/>
  <c r="AB302" i="18"/>
  <c r="AC191" i="18"/>
  <c r="AD191" i="18" s="1"/>
  <c r="AB191" i="18"/>
  <c r="AC79" i="18"/>
  <c r="AD79" i="18" s="1"/>
  <c r="AB79" i="18"/>
  <c r="W290" i="18"/>
  <c r="X290" i="18"/>
  <c r="Y290" i="18" s="1"/>
  <c r="V291" i="18"/>
  <c r="AA290" i="18"/>
  <c r="AC147" i="18"/>
  <c r="AD147" i="18" s="1"/>
  <c r="AB147" i="18"/>
  <c r="AC249" i="18"/>
  <c r="AD249" i="18" s="1"/>
  <c r="AB249" i="18"/>
  <c r="AA215" i="18"/>
  <c r="X215" i="18"/>
  <c r="Y215" i="18" s="1"/>
  <c r="W215" i="18"/>
  <c r="AB289" i="18"/>
  <c r="AC289" i="18"/>
  <c r="AD289" i="18" s="1"/>
  <c r="AB166" i="18"/>
  <c r="AB153" i="18"/>
  <c r="AC153" i="18"/>
  <c r="AD153" i="18" s="1"/>
  <c r="AB132" i="18"/>
  <c r="W187" i="17"/>
  <c r="X187" i="17"/>
  <c r="Y187" i="17" s="1"/>
  <c r="V188" i="17"/>
  <c r="AA187" i="17"/>
  <c r="X256" i="17"/>
  <c r="Y256" i="17" s="1"/>
  <c r="W256" i="17"/>
  <c r="V257" i="17"/>
  <c r="AA256" i="17"/>
  <c r="X153" i="17"/>
  <c r="Y153" i="17" s="1"/>
  <c r="V154" i="17"/>
  <c r="W153" i="17"/>
  <c r="AA153" i="17"/>
  <c r="AB180" i="17"/>
  <c r="AC180" i="17"/>
  <c r="AD180" i="17" s="1"/>
  <c r="AC282" i="17"/>
  <c r="AD282" i="17" s="1"/>
  <c r="AB282" i="17"/>
  <c r="AC146" i="17"/>
  <c r="AD146" i="17" s="1"/>
  <c r="AB146" i="17"/>
  <c r="AC82" i="17"/>
  <c r="AD82" i="17" s="1"/>
  <c r="AB82" i="17"/>
  <c r="AC288" i="17"/>
  <c r="AD288" i="17" s="1"/>
  <c r="AB288" i="17"/>
  <c r="X283" i="17"/>
  <c r="Y283" i="17" s="1"/>
  <c r="W283" i="17"/>
  <c r="AA283" i="17"/>
  <c r="AC113" i="17"/>
  <c r="AD113" i="17" s="1"/>
  <c r="AB113" i="17"/>
  <c r="W181" i="17"/>
  <c r="X181" i="17"/>
  <c r="Y181" i="17" s="1"/>
  <c r="AA181" i="17"/>
  <c r="AC249" i="17"/>
  <c r="AD249" i="17" s="1"/>
  <c r="AB249" i="17"/>
  <c r="AB268" i="17" s="1"/>
  <c r="V290" i="17"/>
  <c r="X289" i="17"/>
  <c r="Y289" i="17" s="1"/>
  <c r="W289" i="17"/>
  <c r="AA289" i="17"/>
  <c r="AB132" i="17"/>
  <c r="V84" i="17"/>
  <c r="W83" i="17"/>
  <c r="AA83" i="17"/>
  <c r="X83" i="17"/>
  <c r="Y83" i="17" s="1"/>
  <c r="AC222" i="17"/>
  <c r="AD222" i="17" s="1"/>
  <c r="AB222" i="17"/>
  <c r="W147" i="17"/>
  <c r="X147" i="17"/>
  <c r="Y147" i="17" s="1"/>
  <c r="AA147" i="17"/>
  <c r="AC255" i="17"/>
  <c r="AD255" i="17" s="1"/>
  <c r="AB255" i="17"/>
  <c r="AB152" i="17"/>
  <c r="AC152" i="17"/>
  <c r="AD152" i="17" s="1"/>
  <c r="AB186" i="17"/>
  <c r="AC186" i="17"/>
  <c r="AD186" i="17" s="1"/>
  <c r="V224" i="17"/>
  <c r="X223" i="17"/>
  <c r="Y223" i="17" s="1"/>
  <c r="W223" i="17"/>
  <c r="AA223" i="17"/>
  <c r="AC221" i="16"/>
  <c r="AD221" i="16" s="1"/>
  <c r="AB221" i="16"/>
  <c r="X283" i="16"/>
  <c r="Y283" i="16" s="1"/>
  <c r="W283" i="16"/>
  <c r="AA283" i="16"/>
  <c r="AB132" i="16"/>
  <c r="AC147" i="16"/>
  <c r="AD147" i="16" s="1"/>
  <c r="AB147" i="16"/>
  <c r="W181" i="16"/>
  <c r="X181" i="16"/>
  <c r="Y181" i="16" s="1"/>
  <c r="AA181" i="16"/>
  <c r="AC153" i="16"/>
  <c r="AD153" i="16" s="1"/>
  <c r="AB153" i="16"/>
  <c r="AC288" i="16"/>
  <c r="AD288" i="16" s="1"/>
  <c r="AB288" i="16"/>
  <c r="AC255" i="16"/>
  <c r="AD255" i="16" s="1"/>
  <c r="AB255" i="16"/>
  <c r="AC215" i="16"/>
  <c r="AD215" i="16" s="1"/>
  <c r="AB215" i="16"/>
  <c r="X154" i="16"/>
  <c r="Y154" i="16" s="1"/>
  <c r="W154" i="16"/>
  <c r="V155" i="16"/>
  <c r="AA154" i="16"/>
  <c r="AB234" i="16"/>
  <c r="W187" i="16"/>
  <c r="X187" i="16"/>
  <c r="Y187" i="16" s="1"/>
  <c r="V188" i="16"/>
  <c r="AA187" i="16"/>
  <c r="AC79" i="16"/>
  <c r="AD79" i="16" s="1"/>
  <c r="AB79" i="16"/>
  <c r="AB98" i="16" s="1"/>
  <c r="V290" i="16"/>
  <c r="X289" i="16"/>
  <c r="Y289" i="16" s="1"/>
  <c r="W289" i="16"/>
  <c r="AA289" i="16"/>
  <c r="AB180" i="16"/>
  <c r="AC180" i="16"/>
  <c r="AD180" i="16" s="1"/>
  <c r="X82" i="16"/>
  <c r="Y82" i="16" s="1"/>
  <c r="W82" i="16"/>
  <c r="V83" i="16"/>
  <c r="AA82" i="16"/>
  <c r="AB186" i="16"/>
  <c r="AC186" i="16"/>
  <c r="AD186" i="16" s="1"/>
  <c r="X256" i="16"/>
  <c r="Y256" i="16" s="1"/>
  <c r="W256" i="16"/>
  <c r="V257" i="16"/>
  <c r="AA256" i="16"/>
  <c r="AC282" i="16"/>
  <c r="AD282" i="16" s="1"/>
  <c r="AB282" i="16"/>
  <c r="AC81" i="16"/>
  <c r="AD81" i="16" s="1"/>
  <c r="AB81" i="16"/>
  <c r="AC249" i="16"/>
  <c r="AD249" i="16" s="1"/>
  <c r="AB249" i="16"/>
  <c r="AB268" i="16" s="1"/>
  <c r="AB166" i="16"/>
  <c r="V223" i="16"/>
  <c r="X222" i="16"/>
  <c r="Y222" i="16" s="1"/>
  <c r="W222" i="16"/>
  <c r="AA222" i="16"/>
  <c r="X256" i="15"/>
  <c r="Y256" i="15" s="1"/>
  <c r="W256" i="15"/>
  <c r="V257" i="15"/>
  <c r="AA256" i="15"/>
  <c r="X283" i="15"/>
  <c r="Y283" i="15" s="1"/>
  <c r="W283" i="15"/>
  <c r="AA283" i="15"/>
  <c r="AB166" i="15"/>
  <c r="V290" i="15"/>
  <c r="X289" i="15"/>
  <c r="Y289" i="15" s="1"/>
  <c r="W289" i="15"/>
  <c r="AA289" i="15"/>
  <c r="X82" i="15"/>
  <c r="Y82" i="15" s="1"/>
  <c r="W82" i="15"/>
  <c r="V83" i="15"/>
  <c r="AA82" i="15"/>
  <c r="AC222" i="15"/>
  <c r="AD222" i="15" s="1"/>
  <c r="AB222" i="15"/>
  <c r="AC189" i="15"/>
  <c r="AD189" i="15" s="1"/>
  <c r="AB189" i="15"/>
  <c r="V224" i="15"/>
  <c r="X223" i="15"/>
  <c r="Y223" i="15" s="1"/>
  <c r="W223" i="15"/>
  <c r="AA223" i="15"/>
  <c r="AB113" i="15"/>
  <c r="AB132" i="15" s="1"/>
  <c r="AC113" i="15"/>
  <c r="AD113" i="15" s="1"/>
  <c r="AC147" i="15"/>
  <c r="AD147" i="15" s="1"/>
  <c r="AB147" i="15"/>
  <c r="AC249" i="15"/>
  <c r="AD249" i="15" s="1"/>
  <c r="AB249" i="15"/>
  <c r="AC181" i="15"/>
  <c r="AD181" i="15" s="1"/>
  <c r="AB181" i="15"/>
  <c r="AB200" i="15" s="1"/>
  <c r="AC78" i="15"/>
  <c r="AD78" i="15" s="1"/>
  <c r="AB78" i="15"/>
  <c r="AC255" i="15"/>
  <c r="AD255" i="15" s="1"/>
  <c r="AB255" i="15"/>
  <c r="X190" i="15"/>
  <c r="Y190" i="15" s="1"/>
  <c r="W190" i="15"/>
  <c r="V191" i="15"/>
  <c r="AA190" i="15"/>
  <c r="AB268" i="15"/>
  <c r="X79" i="15"/>
  <c r="Y79" i="15" s="1"/>
  <c r="W79" i="15"/>
  <c r="AA79" i="15"/>
  <c r="AC81" i="15"/>
  <c r="AD81" i="15" s="1"/>
  <c r="AB81" i="15"/>
  <c r="AC282" i="15"/>
  <c r="AD282" i="15" s="1"/>
  <c r="AB282" i="15"/>
  <c r="AC288" i="15"/>
  <c r="AD288" i="15" s="1"/>
  <c r="AB288" i="15"/>
  <c r="AC153" i="15"/>
  <c r="AD153" i="15" s="1"/>
  <c r="AB153" i="15"/>
  <c r="V155" i="15"/>
  <c r="X154" i="15"/>
  <c r="Y154" i="15" s="1"/>
  <c r="W154" i="15"/>
  <c r="AA154" i="15"/>
  <c r="AB98" i="14"/>
  <c r="AB302" i="14"/>
  <c r="AC288" i="14"/>
  <c r="AD288" i="14" s="1"/>
  <c r="AB288" i="14"/>
  <c r="V188" i="14"/>
  <c r="X187" i="14"/>
  <c r="Y187" i="14" s="1"/>
  <c r="W187" i="14"/>
  <c r="AA187" i="14"/>
  <c r="AB112" i="14"/>
  <c r="AC112" i="14"/>
  <c r="AD112" i="14" s="1"/>
  <c r="V223" i="14"/>
  <c r="W222" i="14"/>
  <c r="X222" i="14"/>
  <c r="Y222" i="14" s="1"/>
  <c r="AA222" i="14"/>
  <c r="W147" i="14"/>
  <c r="X147" i="14"/>
  <c r="Y147" i="14" s="1"/>
  <c r="AA147" i="14"/>
  <c r="W113" i="14"/>
  <c r="AA113" i="14"/>
  <c r="X113" i="14"/>
  <c r="Y113" i="14" s="1"/>
  <c r="V290" i="14"/>
  <c r="X289" i="14"/>
  <c r="Y289" i="14" s="1"/>
  <c r="W289" i="14"/>
  <c r="AA289" i="14"/>
  <c r="AC81" i="14"/>
  <c r="AD81" i="14" s="1"/>
  <c r="AB81" i="14"/>
  <c r="AC79" i="14"/>
  <c r="AD79" i="14" s="1"/>
  <c r="AB79" i="14"/>
  <c r="AC215" i="14"/>
  <c r="AD215" i="14" s="1"/>
  <c r="AB215" i="14"/>
  <c r="AB234" i="14" s="1"/>
  <c r="AC152" i="14"/>
  <c r="AD152" i="14" s="1"/>
  <c r="AB152" i="14"/>
  <c r="AC180" i="14"/>
  <c r="AD180" i="14" s="1"/>
  <c r="AB180" i="14"/>
  <c r="V83" i="14"/>
  <c r="X82" i="14"/>
  <c r="Y82" i="14" s="1"/>
  <c r="W82" i="14"/>
  <c r="AA82" i="14"/>
  <c r="AC221" i="14"/>
  <c r="AD221" i="14" s="1"/>
  <c r="AB221" i="14"/>
  <c r="X153" i="14"/>
  <c r="Y153" i="14" s="1"/>
  <c r="V154" i="14"/>
  <c r="W153" i="14"/>
  <c r="AA153" i="14"/>
  <c r="X181" i="14"/>
  <c r="Y181" i="14" s="1"/>
  <c r="W181" i="14"/>
  <c r="AA181" i="14"/>
  <c r="AB146" i="14"/>
  <c r="AC146" i="14"/>
  <c r="AD146" i="14" s="1"/>
  <c r="AC186" i="14"/>
  <c r="AD186" i="14" s="1"/>
  <c r="AB186" i="14"/>
  <c r="W113" i="13"/>
  <c r="X113" i="13"/>
  <c r="Y113" i="13" s="1"/>
  <c r="AA113" i="13"/>
  <c r="AC181" i="13"/>
  <c r="AD181" i="13" s="1"/>
  <c r="AB181" i="13"/>
  <c r="AB200" i="13" s="1"/>
  <c r="X256" i="13"/>
  <c r="Y256" i="13" s="1"/>
  <c r="W256" i="13"/>
  <c r="V257" i="13"/>
  <c r="AA256" i="13"/>
  <c r="AB222" i="13"/>
  <c r="AC222" i="13"/>
  <c r="AD222" i="13" s="1"/>
  <c r="X147" i="13"/>
  <c r="Y147" i="13" s="1"/>
  <c r="W147" i="13"/>
  <c r="AA147" i="13"/>
  <c r="X188" i="13"/>
  <c r="Y188" i="13" s="1"/>
  <c r="W188" i="13"/>
  <c r="V189" i="13"/>
  <c r="AA188" i="13"/>
  <c r="X153" i="13"/>
  <c r="Y153" i="13" s="1"/>
  <c r="V154" i="13"/>
  <c r="W153" i="13"/>
  <c r="AA153" i="13"/>
  <c r="X82" i="13"/>
  <c r="Y82" i="13" s="1"/>
  <c r="W82" i="13"/>
  <c r="V83" i="13"/>
  <c r="AA82" i="13"/>
  <c r="AB302" i="13"/>
  <c r="AB81" i="13"/>
  <c r="AC81" i="13"/>
  <c r="AD81" i="13" s="1"/>
  <c r="AC249" i="13"/>
  <c r="AD249" i="13" s="1"/>
  <c r="AB249" i="13"/>
  <c r="AB268" i="13" s="1"/>
  <c r="W223" i="13"/>
  <c r="X223" i="13"/>
  <c r="Y223" i="13" s="1"/>
  <c r="V224" i="13"/>
  <c r="AA223" i="13"/>
  <c r="AC255" i="13"/>
  <c r="AD255" i="13" s="1"/>
  <c r="AB255" i="13"/>
  <c r="AB234" i="13"/>
  <c r="AC146" i="13"/>
  <c r="AD146" i="13" s="1"/>
  <c r="AB146" i="13"/>
  <c r="AC187" i="13"/>
  <c r="AD187" i="13" s="1"/>
  <c r="AB187" i="13"/>
  <c r="AB112" i="13"/>
  <c r="AC112" i="13"/>
  <c r="AD112" i="13" s="1"/>
  <c r="AC152" i="13"/>
  <c r="AD152" i="13" s="1"/>
  <c r="AB152" i="13"/>
  <c r="AB79" i="13"/>
  <c r="AB98" i="13" s="1"/>
  <c r="AC79" i="13"/>
  <c r="AD79" i="13" s="1"/>
  <c r="V118" i="25" l="1"/>
  <c r="AA117" i="25"/>
  <c r="X117" i="25"/>
  <c r="Y117" i="25" s="1"/>
  <c r="W117" i="25"/>
  <c r="AC116" i="25"/>
  <c r="AD116" i="25" s="1"/>
  <c r="AB116" i="25"/>
  <c r="AC116" i="24"/>
  <c r="AD116" i="24" s="1"/>
  <c r="AB116" i="24"/>
  <c r="W117" i="24"/>
  <c r="X117" i="24"/>
  <c r="Y117" i="24" s="1"/>
  <c r="V118" i="24"/>
  <c r="AA117" i="24"/>
  <c r="X117" i="23"/>
  <c r="Y117" i="23" s="1"/>
  <c r="W117" i="23"/>
  <c r="AA117" i="23"/>
  <c r="V118" i="23"/>
  <c r="AC116" i="23"/>
  <c r="AD116" i="23" s="1"/>
  <c r="AB116" i="23"/>
  <c r="AA117" i="22"/>
  <c r="W117" i="22"/>
  <c r="V118" i="22"/>
  <c r="X117" i="22"/>
  <c r="Y117" i="22" s="1"/>
  <c r="AB116" i="22"/>
  <c r="AC116" i="22"/>
  <c r="AD116" i="22" s="1"/>
  <c r="AB116" i="21"/>
  <c r="AC116" i="21"/>
  <c r="AD116" i="21" s="1"/>
  <c r="V118" i="21"/>
  <c r="W117" i="21"/>
  <c r="X117" i="21"/>
  <c r="Y117" i="21" s="1"/>
  <c r="AA117" i="21"/>
  <c r="V84" i="20"/>
  <c r="X83" i="20"/>
  <c r="Y83" i="20" s="1"/>
  <c r="W83" i="20"/>
  <c r="AA83" i="20"/>
  <c r="AC82" i="20"/>
  <c r="AD82" i="20" s="1"/>
  <c r="AB82" i="20"/>
  <c r="AC116" i="20"/>
  <c r="AD116" i="20" s="1"/>
  <c r="AB116" i="20"/>
  <c r="W117" i="20"/>
  <c r="AA117" i="20"/>
  <c r="V118" i="20"/>
  <c r="X117" i="20"/>
  <c r="Y117" i="20" s="1"/>
  <c r="AA117" i="19"/>
  <c r="V118" i="19"/>
  <c r="X117" i="19"/>
  <c r="Y117" i="19" s="1"/>
  <c r="W117" i="19"/>
  <c r="AC116" i="19"/>
  <c r="AD116" i="19" s="1"/>
  <c r="AB116" i="19"/>
  <c r="AB116" i="18"/>
  <c r="AC116" i="18"/>
  <c r="AD116" i="18" s="1"/>
  <c r="W117" i="18"/>
  <c r="X117" i="18"/>
  <c r="Y117" i="18" s="1"/>
  <c r="AA117" i="18"/>
  <c r="V118" i="18"/>
  <c r="AC116" i="17"/>
  <c r="AD116" i="17" s="1"/>
  <c r="AB116" i="17"/>
  <c r="AA117" i="17"/>
  <c r="V118" i="17"/>
  <c r="X117" i="17"/>
  <c r="Y117" i="17" s="1"/>
  <c r="W117" i="17"/>
  <c r="W117" i="16"/>
  <c r="V118" i="16"/>
  <c r="AA117" i="16"/>
  <c r="X117" i="16"/>
  <c r="Y117" i="16" s="1"/>
  <c r="AB116" i="16"/>
  <c r="AC116" i="16"/>
  <c r="AD116" i="16" s="1"/>
  <c r="AC116" i="15"/>
  <c r="AD116" i="15" s="1"/>
  <c r="AB116" i="15"/>
  <c r="AA117" i="15"/>
  <c r="V118" i="15"/>
  <c r="X117" i="15"/>
  <c r="Y117" i="15" s="1"/>
  <c r="W117" i="15"/>
  <c r="AC116" i="14"/>
  <c r="AD116" i="14" s="1"/>
  <c r="AB116" i="14"/>
  <c r="V118" i="14"/>
  <c r="X117" i="14"/>
  <c r="Y117" i="14" s="1"/>
  <c r="AA117" i="14"/>
  <c r="W117" i="14"/>
  <c r="AA117" i="13"/>
  <c r="X117" i="13"/>
  <c r="Y117" i="13" s="1"/>
  <c r="W117" i="13"/>
  <c r="V118" i="13"/>
  <c r="AC116" i="13"/>
  <c r="AD116" i="13" s="1"/>
  <c r="AB116" i="13"/>
  <c r="AB289" i="24"/>
  <c r="AC289" i="24"/>
  <c r="AD289" i="24" s="1"/>
  <c r="W290" i="24"/>
  <c r="V291" i="24"/>
  <c r="X290" i="24"/>
  <c r="Y290" i="24" s="1"/>
  <c r="AA290" i="24"/>
  <c r="AC255" i="22"/>
  <c r="AD255" i="22" s="1"/>
  <c r="AB255" i="22"/>
  <c r="AA256" i="22"/>
  <c r="X256" i="22"/>
  <c r="Y256" i="22" s="1"/>
  <c r="W256" i="22"/>
  <c r="V257" i="22"/>
  <c r="AB187" i="19"/>
  <c r="AC187" i="19"/>
  <c r="AD187" i="19" s="1"/>
  <c r="W188" i="19"/>
  <c r="X188" i="19"/>
  <c r="Y188" i="19" s="1"/>
  <c r="V189" i="19"/>
  <c r="AA188" i="19"/>
  <c r="AC255" i="18"/>
  <c r="AD255" i="18" s="1"/>
  <c r="AB255" i="18"/>
  <c r="X256" i="18"/>
  <c r="Y256" i="18" s="1"/>
  <c r="W256" i="18"/>
  <c r="V257" i="18"/>
  <c r="AA256" i="18"/>
  <c r="X256" i="14"/>
  <c r="Y256" i="14" s="1"/>
  <c r="W256" i="14"/>
  <c r="V257" i="14"/>
  <c r="AA256" i="14"/>
  <c r="AB255" i="14"/>
  <c r="AC255" i="14"/>
  <c r="AD255" i="14" s="1"/>
  <c r="V291" i="13"/>
  <c r="X290" i="13"/>
  <c r="Y290" i="13" s="1"/>
  <c r="AA290" i="13"/>
  <c r="W290" i="13"/>
  <c r="AB289" i="13"/>
  <c r="AC289" i="13"/>
  <c r="AD289" i="13" s="1"/>
  <c r="AC82" i="24"/>
  <c r="AD82" i="24" s="1"/>
  <c r="AB82" i="24"/>
  <c r="V84" i="24"/>
  <c r="X83" i="24"/>
  <c r="Y83" i="24" s="1"/>
  <c r="W83" i="24"/>
  <c r="AA83" i="24"/>
  <c r="AA83" i="18"/>
  <c r="X83" i="18"/>
  <c r="Y83" i="18" s="1"/>
  <c r="V84" i="18"/>
  <c r="W83" i="18"/>
  <c r="AC82" i="18"/>
  <c r="AD82" i="18" s="1"/>
  <c r="AB82" i="18"/>
  <c r="AC256" i="25"/>
  <c r="AD256" i="25" s="1"/>
  <c r="AB256" i="25"/>
  <c r="AB289" i="25"/>
  <c r="AC289" i="25"/>
  <c r="AD289" i="25" s="1"/>
  <c r="AC187" i="25"/>
  <c r="AD187" i="25" s="1"/>
  <c r="AB187" i="25"/>
  <c r="V258" i="25"/>
  <c r="X257" i="25"/>
  <c r="Y257" i="25" s="1"/>
  <c r="W257" i="25"/>
  <c r="AA257" i="25"/>
  <c r="AB155" i="25"/>
  <c r="AC155" i="25"/>
  <c r="AD155" i="25" s="1"/>
  <c r="W290" i="25"/>
  <c r="V291" i="25"/>
  <c r="X290" i="25"/>
  <c r="Y290" i="25" s="1"/>
  <c r="AA290" i="25"/>
  <c r="V85" i="25"/>
  <c r="X84" i="25"/>
  <c r="Y84" i="25" s="1"/>
  <c r="W84" i="25"/>
  <c r="AA84" i="25"/>
  <c r="V189" i="25"/>
  <c r="X188" i="25"/>
  <c r="Y188" i="25" s="1"/>
  <c r="W188" i="25"/>
  <c r="AA188" i="25"/>
  <c r="AC222" i="25"/>
  <c r="AD222" i="25" s="1"/>
  <c r="AB222" i="25"/>
  <c r="AC181" i="25"/>
  <c r="AD181" i="25" s="1"/>
  <c r="AB181" i="25"/>
  <c r="AB200" i="25" s="1"/>
  <c r="AB268" i="25"/>
  <c r="V157" i="25"/>
  <c r="W156" i="25"/>
  <c r="X156" i="25"/>
  <c r="Y156" i="25" s="1"/>
  <c r="AA156" i="25"/>
  <c r="AB283" i="25"/>
  <c r="AB302" i="25" s="1"/>
  <c r="AC283" i="25"/>
  <c r="AD283" i="25" s="1"/>
  <c r="W223" i="25"/>
  <c r="V224" i="25"/>
  <c r="X223" i="25"/>
  <c r="Y223" i="25" s="1"/>
  <c r="AA223" i="25"/>
  <c r="AC83" i="25"/>
  <c r="AD83" i="25" s="1"/>
  <c r="AB83" i="25"/>
  <c r="AB268" i="24"/>
  <c r="AC249" i="24"/>
  <c r="AD249" i="24" s="1"/>
  <c r="AB249" i="24"/>
  <c r="AB187" i="24"/>
  <c r="AC187" i="24"/>
  <c r="AD187" i="24" s="1"/>
  <c r="AC154" i="24"/>
  <c r="AD154" i="24" s="1"/>
  <c r="AB154" i="24"/>
  <c r="V189" i="24"/>
  <c r="W188" i="24"/>
  <c r="X188" i="24"/>
  <c r="Y188" i="24" s="1"/>
  <c r="AA188" i="24"/>
  <c r="AB221" i="24"/>
  <c r="AC221" i="24"/>
  <c r="AD221" i="24" s="1"/>
  <c r="AC256" i="24"/>
  <c r="AD256" i="24" s="1"/>
  <c r="AB256" i="24"/>
  <c r="V258" i="24"/>
  <c r="X257" i="24"/>
  <c r="Y257" i="24" s="1"/>
  <c r="W257" i="24"/>
  <c r="AA257" i="24"/>
  <c r="V223" i="24"/>
  <c r="W222" i="24"/>
  <c r="X222" i="24"/>
  <c r="Y222" i="24" s="1"/>
  <c r="AA222" i="24"/>
  <c r="V156" i="24"/>
  <c r="X155" i="24"/>
  <c r="Y155" i="24" s="1"/>
  <c r="W155" i="24"/>
  <c r="AA155" i="24"/>
  <c r="AC215" i="24"/>
  <c r="AD215" i="24" s="1"/>
  <c r="AB215" i="24"/>
  <c r="AB234" i="24" s="1"/>
  <c r="AB98" i="24"/>
  <c r="AC290" i="23"/>
  <c r="AD290" i="23" s="1"/>
  <c r="AB290" i="23"/>
  <c r="AC256" i="23"/>
  <c r="AD256" i="23" s="1"/>
  <c r="AB256" i="23"/>
  <c r="V292" i="23"/>
  <c r="X291" i="23"/>
  <c r="Y291" i="23" s="1"/>
  <c r="W291" i="23"/>
  <c r="AA291" i="23"/>
  <c r="V223" i="23"/>
  <c r="W222" i="23"/>
  <c r="X222" i="23"/>
  <c r="Y222" i="23" s="1"/>
  <c r="AA222" i="23"/>
  <c r="AC153" i="23"/>
  <c r="AD153" i="23" s="1"/>
  <c r="AB153" i="23"/>
  <c r="AC83" i="23"/>
  <c r="AD83" i="23" s="1"/>
  <c r="AB83" i="23"/>
  <c r="AB188" i="23"/>
  <c r="AC188" i="23"/>
  <c r="AD188" i="23" s="1"/>
  <c r="V155" i="23"/>
  <c r="W154" i="23"/>
  <c r="X154" i="23"/>
  <c r="Y154" i="23" s="1"/>
  <c r="AA154" i="23"/>
  <c r="AB234" i="23"/>
  <c r="W189" i="23"/>
  <c r="V190" i="23"/>
  <c r="X189" i="23"/>
  <c r="Y189" i="23" s="1"/>
  <c r="AA189" i="23"/>
  <c r="V258" i="23"/>
  <c r="X257" i="23"/>
  <c r="Y257" i="23" s="1"/>
  <c r="W257" i="23"/>
  <c r="AA257" i="23"/>
  <c r="AC221" i="23"/>
  <c r="AD221" i="23" s="1"/>
  <c r="AB221" i="23"/>
  <c r="V85" i="23"/>
  <c r="X84" i="23"/>
  <c r="Y84" i="23" s="1"/>
  <c r="W84" i="23"/>
  <c r="AA84" i="23"/>
  <c r="AB189" i="22"/>
  <c r="AC189" i="22"/>
  <c r="AD189" i="22" s="1"/>
  <c r="X84" i="22"/>
  <c r="Y84" i="22" s="1"/>
  <c r="W84" i="22"/>
  <c r="V85" i="22"/>
  <c r="AA84" i="22"/>
  <c r="AC83" i="22"/>
  <c r="AD83" i="22" s="1"/>
  <c r="AB83" i="22"/>
  <c r="W156" i="22"/>
  <c r="X156" i="22"/>
  <c r="Y156" i="22" s="1"/>
  <c r="V157" i="22"/>
  <c r="AA156" i="22"/>
  <c r="AB98" i="22"/>
  <c r="AC221" i="22"/>
  <c r="AD221" i="22" s="1"/>
  <c r="AB221" i="22"/>
  <c r="AC215" i="22"/>
  <c r="AD215" i="22" s="1"/>
  <c r="AB215" i="22"/>
  <c r="AB234" i="22" s="1"/>
  <c r="AC290" i="22"/>
  <c r="AD290" i="22" s="1"/>
  <c r="AB290" i="22"/>
  <c r="V292" i="22"/>
  <c r="X291" i="22"/>
  <c r="Y291" i="22" s="1"/>
  <c r="W291" i="22"/>
  <c r="AA291" i="22"/>
  <c r="V223" i="22"/>
  <c r="W222" i="22"/>
  <c r="X222" i="22"/>
  <c r="Y222" i="22" s="1"/>
  <c r="AA222" i="22"/>
  <c r="V191" i="22"/>
  <c r="W190" i="22"/>
  <c r="X190" i="22"/>
  <c r="Y190" i="22" s="1"/>
  <c r="AA190" i="22"/>
  <c r="AC79" i="22"/>
  <c r="AD79" i="22" s="1"/>
  <c r="AB79" i="22"/>
  <c r="AB155" i="22"/>
  <c r="AC155" i="22"/>
  <c r="AD155" i="22" s="1"/>
  <c r="AC215" i="21"/>
  <c r="AD215" i="21" s="1"/>
  <c r="AB215" i="21"/>
  <c r="AB234" i="21" s="1"/>
  <c r="AB291" i="21"/>
  <c r="AC291" i="21"/>
  <c r="AD291" i="21" s="1"/>
  <c r="AC83" i="21"/>
  <c r="AD83" i="21" s="1"/>
  <c r="AB83" i="21"/>
  <c r="V85" i="21"/>
  <c r="X84" i="21"/>
  <c r="Y84" i="21" s="1"/>
  <c r="W84" i="21"/>
  <c r="AA84" i="21"/>
  <c r="W292" i="21"/>
  <c r="V293" i="21"/>
  <c r="X292" i="21"/>
  <c r="Y292" i="21" s="1"/>
  <c r="AA292" i="21"/>
  <c r="AC221" i="21"/>
  <c r="AD221" i="21" s="1"/>
  <c r="AB221" i="21"/>
  <c r="AC154" i="21"/>
  <c r="AD154" i="21" s="1"/>
  <c r="AB154" i="21"/>
  <c r="AC257" i="21"/>
  <c r="AD257" i="21" s="1"/>
  <c r="AB257" i="21"/>
  <c r="AB187" i="21"/>
  <c r="AC187" i="21"/>
  <c r="AD187" i="21" s="1"/>
  <c r="X258" i="21"/>
  <c r="Y258" i="21" s="1"/>
  <c r="W258" i="21"/>
  <c r="V259" i="21"/>
  <c r="AA258" i="21"/>
  <c r="V156" i="21"/>
  <c r="X155" i="21"/>
  <c r="Y155" i="21" s="1"/>
  <c r="W155" i="21"/>
  <c r="AA155" i="21"/>
  <c r="AB181" i="21"/>
  <c r="AB200" i="21" s="1"/>
  <c r="AC181" i="21"/>
  <c r="AD181" i="21" s="1"/>
  <c r="V189" i="21"/>
  <c r="W188" i="21"/>
  <c r="X188" i="21"/>
  <c r="Y188" i="21" s="1"/>
  <c r="AA188" i="21"/>
  <c r="V223" i="21"/>
  <c r="W222" i="21"/>
  <c r="X222" i="21"/>
  <c r="Y222" i="21" s="1"/>
  <c r="AA222" i="21"/>
  <c r="V292" i="20"/>
  <c r="X291" i="20"/>
  <c r="Y291" i="20" s="1"/>
  <c r="W291" i="20"/>
  <c r="AA291" i="20"/>
  <c r="V258" i="20"/>
  <c r="X257" i="20"/>
  <c r="Y257" i="20" s="1"/>
  <c r="W257" i="20"/>
  <c r="AA257" i="20"/>
  <c r="X222" i="20"/>
  <c r="Y222" i="20" s="1"/>
  <c r="W222" i="20"/>
  <c r="V223" i="20"/>
  <c r="AA222" i="20"/>
  <c r="AC188" i="20"/>
  <c r="AD188" i="20" s="1"/>
  <c r="AB188" i="20"/>
  <c r="AB200" i="20"/>
  <c r="AC154" i="20"/>
  <c r="AD154" i="20" s="1"/>
  <c r="AB154" i="20"/>
  <c r="V190" i="20"/>
  <c r="X189" i="20"/>
  <c r="Y189" i="20" s="1"/>
  <c r="W189" i="20"/>
  <c r="AA189" i="20"/>
  <c r="AC79" i="20"/>
  <c r="AD79" i="20" s="1"/>
  <c r="AB79" i="20"/>
  <c r="AB98" i="20" s="1"/>
  <c r="AC215" i="20"/>
  <c r="AD215" i="20" s="1"/>
  <c r="AB215" i="20"/>
  <c r="AB234" i="20" s="1"/>
  <c r="V156" i="20"/>
  <c r="W155" i="20"/>
  <c r="X155" i="20"/>
  <c r="Y155" i="20" s="1"/>
  <c r="AA155" i="20"/>
  <c r="AC290" i="20"/>
  <c r="AD290" i="20" s="1"/>
  <c r="AB290" i="20"/>
  <c r="AC256" i="20"/>
  <c r="AD256" i="20" s="1"/>
  <c r="AB256" i="20"/>
  <c r="AC113" i="20"/>
  <c r="AD113" i="20" s="1"/>
  <c r="AB113" i="20"/>
  <c r="AB132" i="20" s="1"/>
  <c r="AC221" i="20"/>
  <c r="AD221" i="20" s="1"/>
  <c r="AB221" i="20"/>
  <c r="X154" i="19"/>
  <c r="Y154" i="19" s="1"/>
  <c r="W154" i="19"/>
  <c r="V155" i="19"/>
  <c r="AA154" i="19"/>
  <c r="AC221" i="19"/>
  <c r="AD221" i="19" s="1"/>
  <c r="AB221" i="19"/>
  <c r="AC256" i="19"/>
  <c r="AD256" i="19" s="1"/>
  <c r="AB256" i="19"/>
  <c r="AB289" i="19"/>
  <c r="AC289" i="19"/>
  <c r="AD289" i="19" s="1"/>
  <c r="AC83" i="19"/>
  <c r="AD83" i="19" s="1"/>
  <c r="AB83" i="19"/>
  <c r="AB98" i="19"/>
  <c r="V258" i="19"/>
  <c r="X257" i="19"/>
  <c r="Y257" i="19" s="1"/>
  <c r="W257" i="19"/>
  <c r="AA257" i="19"/>
  <c r="X222" i="19"/>
  <c r="Y222" i="19" s="1"/>
  <c r="W222" i="19"/>
  <c r="V223" i="19"/>
  <c r="AA222" i="19"/>
  <c r="V85" i="19"/>
  <c r="X84" i="19"/>
  <c r="Y84" i="19" s="1"/>
  <c r="W84" i="19"/>
  <c r="AA84" i="19"/>
  <c r="AC215" i="19"/>
  <c r="AD215" i="19" s="1"/>
  <c r="AB215" i="19"/>
  <c r="AB113" i="19"/>
  <c r="AB132" i="19" s="1"/>
  <c r="AC113" i="19"/>
  <c r="AD113" i="19" s="1"/>
  <c r="W290" i="19"/>
  <c r="V291" i="19"/>
  <c r="X290" i="19"/>
  <c r="Y290" i="19" s="1"/>
  <c r="AA290" i="19"/>
  <c r="AB283" i="19"/>
  <c r="AC283" i="19"/>
  <c r="AD283" i="19" s="1"/>
  <c r="AC147" i="19"/>
  <c r="AD147" i="19" s="1"/>
  <c r="AB147" i="19"/>
  <c r="AC153" i="19"/>
  <c r="AD153" i="19" s="1"/>
  <c r="AB153" i="19"/>
  <c r="AB181" i="19"/>
  <c r="AB200" i="19" s="1"/>
  <c r="AC181" i="19"/>
  <c r="AD181" i="19" s="1"/>
  <c r="AB200" i="18"/>
  <c r="AC192" i="18"/>
  <c r="AD192" i="18" s="1"/>
  <c r="AB192" i="18"/>
  <c r="AC290" i="18"/>
  <c r="AD290" i="18" s="1"/>
  <c r="AB290" i="18"/>
  <c r="AC221" i="18"/>
  <c r="AD221" i="18" s="1"/>
  <c r="AB221" i="18"/>
  <c r="AB268" i="18"/>
  <c r="X193" i="18"/>
  <c r="Y193" i="18" s="1"/>
  <c r="Y202" i="18" s="1"/>
  <c r="W193" i="18"/>
  <c r="W202" i="18" s="1"/>
  <c r="AA193" i="18"/>
  <c r="X155" i="18"/>
  <c r="Y155" i="18" s="1"/>
  <c r="V156" i="18"/>
  <c r="W155" i="18"/>
  <c r="AA155" i="18"/>
  <c r="V292" i="18"/>
  <c r="X291" i="18"/>
  <c r="Y291" i="18" s="1"/>
  <c r="W291" i="18"/>
  <c r="AA291" i="18"/>
  <c r="AC215" i="18"/>
  <c r="AD215" i="18" s="1"/>
  <c r="AB215" i="18"/>
  <c r="V223" i="18"/>
  <c r="X222" i="18"/>
  <c r="Y222" i="18" s="1"/>
  <c r="W222" i="18"/>
  <c r="AA222" i="18"/>
  <c r="AC154" i="18"/>
  <c r="AD154" i="18" s="1"/>
  <c r="AB154" i="18"/>
  <c r="AB223" i="17"/>
  <c r="AC223" i="17"/>
  <c r="AD223" i="17" s="1"/>
  <c r="AC181" i="17"/>
  <c r="AD181" i="17" s="1"/>
  <c r="AB181" i="17"/>
  <c r="AC153" i="17"/>
  <c r="AD153" i="17" s="1"/>
  <c r="AB153" i="17"/>
  <c r="V155" i="17"/>
  <c r="X154" i="17"/>
  <c r="Y154" i="17" s="1"/>
  <c r="W154" i="17"/>
  <c r="AA154" i="17"/>
  <c r="V189" i="17"/>
  <c r="X188" i="17"/>
  <c r="Y188" i="17" s="1"/>
  <c r="W188" i="17"/>
  <c r="AA188" i="17"/>
  <c r="V225" i="17"/>
  <c r="W224" i="17"/>
  <c r="X224" i="17"/>
  <c r="Y224" i="17" s="1"/>
  <c r="AA224" i="17"/>
  <c r="AC187" i="17"/>
  <c r="AD187" i="17" s="1"/>
  <c r="AB187" i="17"/>
  <c r="AB289" i="17"/>
  <c r="AC289" i="17"/>
  <c r="AD289" i="17" s="1"/>
  <c r="AC83" i="17"/>
  <c r="AD83" i="17" s="1"/>
  <c r="AB83" i="17"/>
  <c r="AB283" i="17"/>
  <c r="AC283" i="17"/>
  <c r="AD283" i="17" s="1"/>
  <c r="AC256" i="17"/>
  <c r="AD256" i="17" s="1"/>
  <c r="AB256" i="17"/>
  <c r="AC147" i="17"/>
  <c r="AD147" i="17" s="1"/>
  <c r="AB147" i="17"/>
  <c r="V258" i="17"/>
  <c r="X257" i="17"/>
  <c r="Y257" i="17" s="1"/>
  <c r="W257" i="17"/>
  <c r="AA257" i="17"/>
  <c r="V85" i="17"/>
  <c r="X84" i="17"/>
  <c r="Y84" i="17" s="1"/>
  <c r="W84" i="17"/>
  <c r="AA84" i="17"/>
  <c r="W290" i="17"/>
  <c r="V291" i="17"/>
  <c r="X290" i="17"/>
  <c r="Y290" i="17" s="1"/>
  <c r="AA290" i="17"/>
  <c r="AB289" i="16"/>
  <c r="AC289" i="16"/>
  <c r="AD289" i="16" s="1"/>
  <c r="AC82" i="16"/>
  <c r="AD82" i="16" s="1"/>
  <c r="AB82" i="16"/>
  <c r="V84" i="16"/>
  <c r="X83" i="16"/>
  <c r="Y83" i="16" s="1"/>
  <c r="W83" i="16"/>
  <c r="AA83" i="16"/>
  <c r="AC154" i="16"/>
  <c r="AD154" i="16" s="1"/>
  <c r="AB154" i="16"/>
  <c r="AC256" i="16"/>
  <c r="AD256" i="16" s="1"/>
  <c r="AB256" i="16"/>
  <c r="W290" i="16"/>
  <c r="V291" i="16"/>
  <c r="X290" i="16"/>
  <c r="Y290" i="16" s="1"/>
  <c r="AA290" i="16"/>
  <c r="AC187" i="16"/>
  <c r="AD187" i="16" s="1"/>
  <c r="AB187" i="16"/>
  <c r="V156" i="16"/>
  <c r="X155" i="16"/>
  <c r="Y155" i="16" s="1"/>
  <c r="W155" i="16"/>
  <c r="AA155" i="16"/>
  <c r="AB222" i="16"/>
  <c r="AC222" i="16"/>
  <c r="AD222" i="16" s="1"/>
  <c r="V258" i="16"/>
  <c r="X257" i="16"/>
  <c r="Y257" i="16" s="1"/>
  <c r="W257" i="16"/>
  <c r="AA257" i="16"/>
  <c r="V189" i="16"/>
  <c r="X188" i="16"/>
  <c r="Y188" i="16" s="1"/>
  <c r="W188" i="16"/>
  <c r="AA188" i="16"/>
  <c r="AC181" i="16"/>
  <c r="AD181" i="16" s="1"/>
  <c r="AB181" i="16"/>
  <c r="AB200" i="16" s="1"/>
  <c r="AB283" i="16"/>
  <c r="AB302" i="16" s="1"/>
  <c r="AC283" i="16"/>
  <c r="AD283" i="16" s="1"/>
  <c r="W223" i="16"/>
  <c r="V224" i="16"/>
  <c r="X223" i="16"/>
  <c r="Y223" i="16" s="1"/>
  <c r="AA223" i="16"/>
  <c r="AC82" i="15"/>
  <c r="AD82" i="15" s="1"/>
  <c r="AB82" i="15"/>
  <c r="AB223" i="15"/>
  <c r="AC223" i="15"/>
  <c r="AD223" i="15" s="1"/>
  <c r="AB98" i="15"/>
  <c r="W290" i="15"/>
  <c r="V291" i="15"/>
  <c r="X290" i="15"/>
  <c r="Y290" i="15" s="1"/>
  <c r="AA290" i="15"/>
  <c r="AC256" i="15"/>
  <c r="AD256" i="15" s="1"/>
  <c r="AB256" i="15"/>
  <c r="AC79" i="15"/>
  <c r="AD79" i="15" s="1"/>
  <c r="AB79" i="15"/>
  <c r="V192" i="15"/>
  <c r="X191" i="15"/>
  <c r="Y191" i="15" s="1"/>
  <c r="W191" i="15"/>
  <c r="AA191" i="15"/>
  <c r="W224" i="15"/>
  <c r="V225" i="15"/>
  <c r="X224" i="15"/>
  <c r="Y224" i="15" s="1"/>
  <c r="AA224" i="15"/>
  <c r="V84" i="15"/>
  <c r="X83" i="15"/>
  <c r="Y83" i="15" s="1"/>
  <c r="W83" i="15"/>
  <c r="AA83" i="15"/>
  <c r="V258" i="15"/>
  <c r="X257" i="15"/>
  <c r="Y257" i="15" s="1"/>
  <c r="W257" i="15"/>
  <c r="AA257" i="15"/>
  <c r="AC154" i="15"/>
  <c r="AD154" i="15" s="1"/>
  <c r="AB154" i="15"/>
  <c r="AB289" i="15"/>
  <c r="AC289" i="15"/>
  <c r="AD289" i="15" s="1"/>
  <c r="AC190" i="15"/>
  <c r="AD190" i="15" s="1"/>
  <c r="AB190" i="15"/>
  <c r="AB283" i="15"/>
  <c r="AB302" i="15" s="1"/>
  <c r="AC283" i="15"/>
  <c r="AD283" i="15" s="1"/>
  <c r="X155" i="15"/>
  <c r="Y155" i="15" s="1"/>
  <c r="W155" i="15"/>
  <c r="V156" i="15"/>
  <c r="AA155" i="15"/>
  <c r="AB222" i="14"/>
  <c r="AC222" i="14"/>
  <c r="AD222" i="14" s="1"/>
  <c r="AC187" i="14"/>
  <c r="AD187" i="14" s="1"/>
  <c r="AB187" i="14"/>
  <c r="AC147" i="14"/>
  <c r="AD147" i="14" s="1"/>
  <c r="AB147" i="14"/>
  <c r="AB113" i="14"/>
  <c r="AB132" i="14" s="1"/>
  <c r="AC113" i="14"/>
  <c r="AD113" i="14" s="1"/>
  <c r="AB153" i="14"/>
  <c r="AC153" i="14"/>
  <c r="AD153" i="14" s="1"/>
  <c r="W154" i="14"/>
  <c r="X154" i="14"/>
  <c r="Y154" i="14" s="1"/>
  <c r="V155" i="14"/>
  <c r="AA154" i="14"/>
  <c r="AC82" i="14"/>
  <c r="AD82" i="14" s="1"/>
  <c r="AB82" i="14"/>
  <c r="AB289" i="14"/>
  <c r="AC289" i="14"/>
  <c r="AD289" i="14" s="1"/>
  <c r="W223" i="14"/>
  <c r="V224" i="14"/>
  <c r="X223" i="14"/>
  <c r="Y223" i="14" s="1"/>
  <c r="AA223" i="14"/>
  <c r="X188" i="14"/>
  <c r="Y188" i="14" s="1"/>
  <c r="W188" i="14"/>
  <c r="V189" i="14"/>
  <c r="AA188" i="14"/>
  <c r="AB166" i="14"/>
  <c r="AC181" i="14"/>
  <c r="AD181" i="14" s="1"/>
  <c r="AB181" i="14"/>
  <c r="V84" i="14"/>
  <c r="X83" i="14"/>
  <c r="Y83" i="14" s="1"/>
  <c r="W83" i="14"/>
  <c r="AA83" i="14"/>
  <c r="W290" i="14"/>
  <c r="V291" i="14"/>
  <c r="X290" i="14"/>
  <c r="Y290" i="14" s="1"/>
  <c r="AA290" i="14"/>
  <c r="AB200" i="14"/>
  <c r="AC223" i="13"/>
  <c r="AD223" i="13" s="1"/>
  <c r="AB223" i="13"/>
  <c r="AB153" i="13"/>
  <c r="AC153" i="13"/>
  <c r="AD153" i="13" s="1"/>
  <c r="AB132" i="13"/>
  <c r="X224" i="13"/>
  <c r="Y224" i="13" s="1"/>
  <c r="V225" i="13"/>
  <c r="W224" i="13"/>
  <c r="AA224" i="13"/>
  <c r="AB113" i="13"/>
  <c r="AC113" i="13"/>
  <c r="AD113" i="13" s="1"/>
  <c r="V155" i="13"/>
  <c r="W154" i="13"/>
  <c r="X154" i="13"/>
  <c r="Y154" i="13" s="1"/>
  <c r="AA154" i="13"/>
  <c r="V190" i="13"/>
  <c r="X189" i="13"/>
  <c r="Y189" i="13" s="1"/>
  <c r="W189" i="13"/>
  <c r="AA189" i="13"/>
  <c r="AC188" i="13"/>
  <c r="AD188" i="13" s="1"/>
  <c r="AB188" i="13"/>
  <c r="AC256" i="13"/>
  <c r="AD256" i="13" s="1"/>
  <c r="AB256" i="13"/>
  <c r="V258" i="13"/>
  <c r="X257" i="13"/>
  <c r="Y257" i="13" s="1"/>
  <c r="W257" i="13"/>
  <c r="AA257" i="13"/>
  <c r="AC82" i="13"/>
  <c r="AD82" i="13" s="1"/>
  <c r="AB82" i="13"/>
  <c r="AB147" i="13"/>
  <c r="AB166" i="13" s="1"/>
  <c r="AC147" i="13"/>
  <c r="AD147" i="13" s="1"/>
  <c r="X83" i="13"/>
  <c r="Y83" i="13" s="1"/>
  <c r="W83" i="13"/>
  <c r="V84" i="13"/>
  <c r="AA83" i="13"/>
  <c r="AC117" i="25" l="1"/>
  <c r="AD117" i="25" s="1"/>
  <c r="AB117" i="25"/>
  <c r="W118" i="25"/>
  <c r="V119" i="25"/>
  <c r="AA118" i="25"/>
  <c r="X118" i="25"/>
  <c r="Y118" i="25" s="1"/>
  <c r="AC117" i="24"/>
  <c r="AD117" i="24" s="1"/>
  <c r="AB117" i="24"/>
  <c r="X118" i="24"/>
  <c r="Y118" i="24" s="1"/>
  <c r="AA118" i="24"/>
  <c r="W118" i="24"/>
  <c r="V119" i="24"/>
  <c r="AC117" i="23"/>
  <c r="AD117" i="23" s="1"/>
  <c r="AB117" i="23"/>
  <c r="X118" i="23"/>
  <c r="Y118" i="23" s="1"/>
  <c r="V119" i="23"/>
  <c r="AA118" i="23"/>
  <c r="W118" i="23"/>
  <c r="V119" i="22"/>
  <c r="X118" i="22"/>
  <c r="Y118" i="22" s="1"/>
  <c r="W118" i="22"/>
  <c r="AA118" i="22"/>
  <c r="AB117" i="22"/>
  <c r="AC117" i="22"/>
  <c r="AD117" i="22" s="1"/>
  <c r="AC117" i="21"/>
  <c r="AD117" i="21" s="1"/>
  <c r="AB117" i="21"/>
  <c r="AA118" i="21"/>
  <c r="X118" i="21"/>
  <c r="Y118" i="21" s="1"/>
  <c r="W118" i="21"/>
  <c r="V119" i="21"/>
  <c r="AC83" i="20"/>
  <c r="AD83" i="20" s="1"/>
  <c r="AB83" i="20"/>
  <c r="X118" i="20"/>
  <c r="Y118" i="20" s="1"/>
  <c r="AA118" i="20"/>
  <c r="W118" i="20"/>
  <c r="V119" i="20"/>
  <c r="AC117" i="20"/>
  <c r="AD117" i="20" s="1"/>
  <c r="AB117" i="20"/>
  <c r="X84" i="20"/>
  <c r="Y84" i="20" s="1"/>
  <c r="W84" i="20"/>
  <c r="V85" i="20"/>
  <c r="AA84" i="20"/>
  <c r="W118" i="19"/>
  <c r="X118" i="19"/>
  <c r="Y118" i="19" s="1"/>
  <c r="AA118" i="19"/>
  <c r="V119" i="19"/>
  <c r="AB117" i="19"/>
  <c r="AC117" i="19"/>
  <c r="AD117" i="19" s="1"/>
  <c r="V119" i="18"/>
  <c r="AA118" i="18"/>
  <c r="X118" i="18"/>
  <c r="Y118" i="18" s="1"/>
  <c r="W118" i="18"/>
  <c r="AC117" i="18"/>
  <c r="AD117" i="18" s="1"/>
  <c r="AB117" i="18"/>
  <c r="W118" i="17"/>
  <c r="V119" i="17"/>
  <c r="AA118" i="17"/>
  <c r="X118" i="17"/>
  <c r="Y118" i="17" s="1"/>
  <c r="AC117" i="17"/>
  <c r="AD117" i="17" s="1"/>
  <c r="AB117" i="17"/>
  <c r="AC117" i="16"/>
  <c r="AD117" i="16" s="1"/>
  <c r="AB117" i="16"/>
  <c r="X118" i="16"/>
  <c r="Y118" i="16" s="1"/>
  <c r="V119" i="16"/>
  <c r="W118" i="16"/>
  <c r="AA118" i="16"/>
  <c r="X118" i="15"/>
  <c r="Y118" i="15" s="1"/>
  <c r="W118" i="15"/>
  <c r="V119" i="15"/>
  <c r="AA118" i="15"/>
  <c r="AC117" i="15"/>
  <c r="AD117" i="15" s="1"/>
  <c r="AB117" i="15"/>
  <c r="AB117" i="14"/>
  <c r="AC117" i="14"/>
  <c r="AD117" i="14" s="1"/>
  <c r="V119" i="14"/>
  <c r="X118" i="14"/>
  <c r="Y118" i="14" s="1"/>
  <c r="AA118" i="14"/>
  <c r="W118" i="14"/>
  <c r="AA118" i="13"/>
  <c r="W118" i="13"/>
  <c r="V119" i="13"/>
  <c r="X118" i="13"/>
  <c r="Y118" i="13" s="1"/>
  <c r="AB117" i="13"/>
  <c r="AC117" i="13"/>
  <c r="AD117" i="13" s="1"/>
  <c r="AB290" i="24"/>
  <c r="AC290" i="24"/>
  <c r="AD290" i="24" s="1"/>
  <c r="V292" i="24"/>
  <c r="X291" i="24"/>
  <c r="Y291" i="24" s="1"/>
  <c r="W291" i="24"/>
  <c r="AA291" i="24"/>
  <c r="X257" i="22"/>
  <c r="Y257" i="22" s="1"/>
  <c r="W257" i="22"/>
  <c r="V258" i="22"/>
  <c r="AA257" i="22"/>
  <c r="AC256" i="22"/>
  <c r="AD256" i="22" s="1"/>
  <c r="AB256" i="22"/>
  <c r="AC188" i="19"/>
  <c r="AD188" i="19" s="1"/>
  <c r="AB188" i="19"/>
  <c r="V190" i="19"/>
  <c r="X189" i="19"/>
  <c r="Y189" i="19" s="1"/>
  <c r="AA189" i="19"/>
  <c r="W189" i="19"/>
  <c r="AB256" i="18"/>
  <c r="AC256" i="18"/>
  <c r="AD256" i="18" s="1"/>
  <c r="AA257" i="18"/>
  <c r="V258" i="18"/>
  <c r="X257" i="18"/>
  <c r="Y257" i="18" s="1"/>
  <c r="W257" i="18"/>
  <c r="AC256" i="14"/>
  <c r="AD256" i="14" s="1"/>
  <c r="AB256" i="14"/>
  <c r="V258" i="14"/>
  <c r="X257" i="14"/>
  <c r="Y257" i="14" s="1"/>
  <c r="W257" i="14"/>
  <c r="AA257" i="14"/>
  <c r="AC290" i="13"/>
  <c r="AD290" i="13" s="1"/>
  <c r="AB290" i="13"/>
  <c r="X291" i="13"/>
  <c r="Y291" i="13" s="1"/>
  <c r="W291" i="13"/>
  <c r="V292" i="13"/>
  <c r="AA291" i="13"/>
  <c r="AB83" i="24"/>
  <c r="AC83" i="24"/>
  <c r="AD83" i="24" s="1"/>
  <c r="X84" i="24"/>
  <c r="Y84" i="24" s="1"/>
  <c r="W84" i="24"/>
  <c r="V85" i="24"/>
  <c r="AA84" i="24"/>
  <c r="V85" i="18"/>
  <c r="X84" i="18"/>
  <c r="Y84" i="18" s="1"/>
  <c r="W84" i="18"/>
  <c r="AA84" i="18"/>
  <c r="AC83" i="18"/>
  <c r="AD83" i="18" s="1"/>
  <c r="AB83" i="18"/>
  <c r="AC223" i="25"/>
  <c r="AD223" i="25" s="1"/>
  <c r="AB223" i="25"/>
  <c r="X189" i="25"/>
  <c r="Y189" i="25" s="1"/>
  <c r="W189" i="25"/>
  <c r="V190" i="25"/>
  <c r="AA189" i="25"/>
  <c r="X85" i="25"/>
  <c r="Y85" i="25" s="1"/>
  <c r="W85" i="25"/>
  <c r="V86" i="25"/>
  <c r="AA85" i="25"/>
  <c r="V158" i="25"/>
  <c r="X157" i="25"/>
  <c r="Y157" i="25" s="1"/>
  <c r="W157" i="25"/>
  <c r="AA157" i="25"/>
  <c r="V292" i="25"/>
  <c r="X291" i="25"/>
  <c r="Y291" i="25" s="1"/>
  <c r="W291" i="25"/>
  <c r="AA291" i="25"/>
  <c r="X258" i="25"/>
  <c r="Y258" i="25" s="1"/>
  <c r="W258" i="25"/>
  <c r="V259" i="25"/>
  <c r="AA258" i="25"/>
  <c r="AC188" i="25"/>
  <c r="AD188" i="25" s="1"/>
  <c r="AB188" i="25"/>
  <c r="AC84" i="25"/>
  <c r="AD84" i="25" s="1"/>
  <c r="AB84" i="25"/>
  <c r="AC290" i="25"/>
  <c r="AD290" i="25" s="1"/>
  <c r="AB290" i="25"/>
  <c r="X224" i="25"/>
  <c r="Y224" i="25" s="1"/>
  <c r="V225" i="25"/>
  <c r="W224" i="25"/>
  <c r="AA224" i="25"/>
  <c r="AC156" i="25"/>
  <c r="AD156" i="25" s="1"/>
  <c r="AB156" i="25"/>
  <c r="AC257" i="25"/>
  <c r="AD257" i="25" s="1"/>
  <c r="AB257" i="25"/>
  <c r="V157" i="24"/>
  <c r="X156" i="24"/>
  <c r="Y156" i="24" s="1"/>
  <c r="W156" i="24"/>
  <c r="AA156" i="24"/>
  <c r="AC257" i="24"/>
  <c r="AD257" i="24" s="1"/>
  <c r="AB257" i="24"/>
  <c r="X258" i="24"/>
  <c r="Y258" i="24" s="1"/>
  <c r="W258" i="24"/>
  <c r="V259" i="24"/>
  <c r="AA258" i="24"/>
  <c r="W223" i="24"/>
  <c r="X223" i="24"/>
  <c r="Y223" i="24" s="1"/>
  <c r="V224" i="24"/>
  <c r="AA223" i="24"/>
  <c r="AC155" i="24"/>
  <c r="AD155" i="24" s="1"/>
  <c r="AB155" i="24"/>
  <c r="AB222" i="24"/>
  <c r="AC222" i="24"/>
  <c r="AD222" i="24" s="1"/>
  <c r="AC188" i="24"/>
  <c r="AD188" i="24" s="1"/>
  <c r="AB188" i="24"/>
  <c r="X189" i="24"/>
  <c r="Y189" i="24" s="1"/>
  <c r="W189" i="24"/>
  <c r="V190" i="24"/>
  <c r="AA189" i="24"/>
  <c r="AC84" i="23"/>
  <c r="AD84" i="23" s="1"/>
  <c r="AB84" i="23"/>
  <c r="AC257" i="23"/>
  <c r="AD257" i="23" s="1"/>
  <c r="AB257" i="23"/>
  <c r="W223" i="23"/>
  <c r="X223" i="23"/>
  <c r="Y223" i="23" s="1"/>
  <c r="V224" i="23"/>
  <c r="AA223" i="23"/>
  <c r="AB291" i="23"/>
  <c r="AC291" i="23"/>
  <c r="AD291" i="23" s="1"/>
  <c r="W85" i="23"/>
  <c r="AA85" i="23"/>
  <c r="X85" i="23"/>
  <c r="Y85" i="23" s="1"/>
  <c r="V86" i="23"/>
  <c r="X258" i="23"/>
  <c r="Y258" i="23" s="1"/>
  <c r="W258" i="23"/>
  <c r="V259" i="23"/>
  <c r="AA258" i="23"/>
  <c r="AB154" i="23"/>
  <c r="AC154" i="23"/>
  <c r="AD154" i="23" s="1"/>
  <c r="AC189" i="23"/>
  <c r="AD189" i="23" s="1"/>
  <c r="AB189" i="23"/>
  <c r="W292" i="23"/>
  <c r="X292" i="23"/>
  <c r="Y292" i="23" s="1"/>
  <c r="V293" i="23"/>
  <c r="AA292" i="23"/>
  <c r="AC222" i="23"/>
  <c r="AD222" i="23" s="1"/>
  <c r="AB222" i="23"/>
  <c r="V191" i="23"/>
  <c r="X190" i="23"/>
  <c r="Y190" i="23" s="1"/>
  <c r="W190" i="23"/>
  <c r="AA190" i="23"/>
  <c r="W155" i="23"/>
  <c r="X155" i="23"/>
  <c r="Y155" i="23" s="1"/>
  <c r="V156" i="23"/>
  <c r="AA155" i="23"/>
  <c r="V192" i="22"/>
  <c r="X191" i="22"/>
  <c r="Y191" i="22" s="1"/>
  <c r="W191" i="22"/>
  <c r="AA191" i="22"/>
  <c r="AC222" i="22"/>
  <c r="AD222" i="22" s="1"/>
  <c r="AB222" i="22"/>
  <c r="W292" i="22"/>
  <c r="V293" i="22"/>
  <c r="X292" i="22"/>
  <c r="Y292" i="22" s="1"/>
  <c r="AA292" i="22"/>
  <c r="AC84" i="22"/>
  <c r="AD84" i="22" s="1"/>
  <c r="AB84" i="22"/>
  <c r="V224" i="22"/>
  <c r="X223" i="22"/>
  <c r="Y223" i="22" s="1"/>
  <c r="W223" i="22"/>
  <c r="AA223" i="22"/>
  <c r="W85" i="22"/>
  <c r="V86" i="22"/>
  <c r="X85" i="22"/>
  <c r="Y85" i="22" s="1"/>
  <c r="AA85" i="22"/>
  <c r="AC190" i="22"/>
  <c r="AD190" i="22" s="1"/>
  <c r="AB190" i="22"/>
  <c r="AB291" i="22"/>
  <c r="AC291" i="22"/>
  <c r="AD291" i="22" s="1"/>
  <c r="AC156" i="22"/>
  <c r="AD156" i="22" s="1"/>
  <c r="AB156" i="22"/>
  <c r="V158" i="22"/>
  <c r="X157" i="22"/>
  <c r="Y157" i="22" s="1"/>
  <c r="W157" i="22"/>
  <c r="AA157" i="22"/>
  <c r="AB222" i="21"/>
  <c r="AC222" i="21"/>
  <c r="AD222" i="21" s="1"/>
  <c r="AC84" i="21"/>
  <c r="AD84" i="21" s="1"/>
  <c r="AB84" i="21"/>
  <c r="AC155" i="21"/>
  <c r="AD155" i="21" s="1"/>
  <c r="AB155" i="21"/>
  <c r="W223" i="21"/>
  <c r="X223" i="21"/>
  <c r="Y223" i="21" s="1"/>
  <c r="V224" i="21"/>
  <c r="AA223" i="21"/>
  <c r="AC292" i="21"/>
  <c r="AD292" i="21" s="1"/>
  <c r="AB292" i="21"/>
  <c r="V86" i="21"/>
  <c r="X85" i="21"/>
  <c r="Y85" i="21" s="1"/>
  <c r="AA85" i="21"/>
  <c r="W85" i="21"/>
  <c r="AC188" i="21"/>
  <c r="AD188" i="21" s="1"/>
  <c r="AB188" i="21"/>
  <c r="AC258" i="21"/>
  <c r="AD258" i="21" s="1"/>
  <c r="AB258" i="21"/>
  <c r="X156" i="21"/>
  <c r="Y156" i="21" s="1"/>
  <c r="W156" i="21"/>
  <c r="V157" i="21"/>
  <c r="AA156" i="21"/>
  <c r="V294" i="21"/>
  <c r="X293" i="21"/>
  <c r="Y293" i="21" s="1"/>
  <c r="W293" i="21"/>
  <c r="AA293" i="21"/>
  <c r="X189" i="21"/>
  <c r="Y189" i="21" s="1"/>
  <c r="W189" i="21"/>
  <c r="V190" i="21"/>
  <c r="AA189" i="21"/>
  <c r="V260" i="21"/>
  <c r="X259" i="21"/>
  <c r="Y259" i="21" s="1"/>
  <c r="W259" i="21"/>
  <c r="AA259" i="21"/>
  <c r="AB291" i="20"/>
  <c r="AC291" i="20"/>
  <c r="AD291" i="20" s="1"/>
  <c r="AC189" i="20"/>
  <c r="AD189" i="20" s="1"/>
  <c r="AB189" i="20"/>
  <c r="W223" i="20"/>
  <c r="V224" i="20"/>
  <c r="X223" i="20"/>
  <c r="Y223" i="20" s="1"/>
  <c r="AA223" i="20"/>
  <c r="W156" i="20"/>
  <c r="V157" i="20"/>
  <c r="X156" i="20"/>
  <c r="Y156" i="20" s="1"/>
  <c r="AA156" i="20"/>
  <c r="AC257" i="20"/>
  <c r="AD257" i="20" s="1"/>
  <c r="AB257" i="20"/>
  <c r="X190" i="20"/>
  <c r="Y190" i="20" s="1"/>
  <c r="V191" i="20"/>
  <c r="W190" i="20"/>
  <c r="AA190" i="20"/>
  <c r="W292" i="20"/>
  <c r="X292" i="20"/>
  <c r="Y292" i="20" s="1"/>
  <c r="V293" i="20"/>
  <c r="AA292" i="20"/>
  <c r="X258" i="20"/>
  <c r="Y258" i="20" s="1"/>
  <c r="W258" i="20"/>
  <c r="V259" i="20"/>
  <c r="AA258" i="20"/>
  <c r="AC155" i="20"/>
  <c r="AD155" i="20" s="1"/>
  <c r="AB155" i="20"/>
  <c r="AB222" i="20"/>
  <c r="AC222" i="20"/>
  <c r="AD222" i="20" s="1"/>
  <c r="V156" i="19"/>
  <c r="W155" i="19"/>
  <c r="X155" i="19"/>
  <c r="Y155" i="19" s="1"/>
  <c r="AA155" i="19"/>
  <c r="AC84" i="19"/>
  <c r="AD84" i="19" s="1"/>
  <c r="AB84" i="19"/>
  <c r="AB154" i="19"/>
  <c r="AC154" i="19"/>
  <c r="AD154" i="19" s="1"/>
  <c r="X85" i="19"/>
  <c r="Y85" i="19" s="1"/>
  <c r="W85" i="19"/>
  <c r="V86" i="19"/>
  <c r="AA85" i="19"/>
  <c r="X258" i="19"/>
  <c r="Y258" i="19" s="1"/>
  <c r="W258" i="19"/>
  <c r="V259" i="19"/>
  <c r="AA258" i="19"/>
  <c r="AB302" i="19"/>
  <c r="AB222" i="19"/>
  <c r="AC222" i="19"/>
  <c r="AD222" i="19" s="1"/>
  <c r="AB166" i="19"/>
  <c r="V292" i="19"/>
  <c r="X291" i="19"/>
  <c r="Y291" i="19" s="1"/>
  <c r="W291" i="19"/>
  <c r="AA291" i="19"/>
  <c r="W223" i="19"/>
  <c r="V224" i="19"/>
  <c r="X223" i="19"/>
  <c r="Y223" i="19" s="1"/>
  <c r="AA223" i="19"/>
  <c r="AC257" i="19"/>
  <c r="AD257" i="19" s="1"/>
  <c r="AB257" i="19"/>
  <c r="AB234" i="19"/>
  <c r="AC290" i="19"/>
  <c r="AD290" i="19" s="1"/>
  <c r="AB290" i="19"/>
  <c r="AB222" i="18"/>
  <c r="AC222" i="18"/>
  <c r="AD222" i="18" s="1"/>
  <c r="W223" i="18"/>
  <c r="X223" i="18"/>
  <c r="Y223" i="18" s="1"/>
  <c r="V224" i="18"/>
  <c r="AA223" i="18"/>
  <c r="W292" i="18"/>
  <c r="X292" i="18"/>
  <c r="Y292" i="18" s="1"/>
  <c r="V293" i="18"/>
  <c r="AA292" i="18"/>
  <c r="AB291" i="18"/>
  <c r="AC291" i="18"/>
  <c r="AD291" i="18" s="1"/>
  <c r="AB234" i="18"/>
  <c r="AC155" i="18"/>
  <c r="AD155" i="18" s="1"/>
  <c r="AB155" i="18"/>
  <c r="AC193" i="18"/>
  <c r="AD193" i="18" s="1"/>
  <c r="AD202" i="18" s="1"/>
  <c r="AB193" i="18"/>
  <c r="V157" i="18"/>
  <c r="W156" i="18"/>
  <c r="X156" i="18"/>
  <c r="Y156" i="18" s="1"/>
  <c r="AA156" i="18"/>
  <c r="X85" i="17"/>
  <c r="Y85" i="17" s="1"/>
  <c r="V86" i="17"/>
  <c r="W85" i="17"/>
  <c r="AA85" i="17"/>
  <c r="AB188" i="17"/>
  <c r="AC188" i="17"/>
  <c r="AD188" i="17" s="1"/>
  <c r="V292" i="17"/>
  <c r="X291" i="17"/>
  <c r="Y291" i="17" s="1"/>
  <c r="W291" i="17"/>
  <c r="AA291" i="17"/>
  <c r="W225" i="17"/>
  <c r="V226" i="17"/>
  <c r="X225" i="17"/>
  <c r="Y225" i="17" s="1"/>
  <c r="AA225" i="17"/>
  <c r="AB166" i="17"/>
  <c r="AB200" i="17"/>
  <c r="AC290" i="17"/>
  <c r="AD290" i="17" s="1"/>
  <c r="AB290" i="17"/>
  <c r="X155" i="17"/>
  <c r="Y155" i="17" s="1"/>
  <c r="V156" i="17"/>
  <c r="W155" i="17"/>
  <c r="AA155" i="17"/>
  <c r="AC257" i="17"/>
  <c r="AD257" i="17" s="1"/>
  <c r="AB257" i="17"/>
  <c r="AB224" i="17"/>
  <c r="AC224" i="17"/>
  <c r="AD224" i="17" s="1"/>
  <c r="AB154" i="17"/>
  <c r="AC154" i="17"/>
  <c r="AD154" i="17" s="1"/>
  <c r="X258" i="17"/>
  <c r="Y258" i="17" s="1"/>
  <c r="W258" i="17"/>
  <c r="V259" i="17"/>
  <c r="AA258" i="17"/>
  <c r="AB84" i="17"/>
  <c r="AC84" i="17"/>
  <c r="AD84" i="17" s="1"/>
  <c r="W189" i="17"/>
  <c r="X189" i="17"/>
  <c r="Y189" i="17" s="1"/>
  <c r="V190" i="17"/>
  <c r="AA189" i="17"/>
  <c r="AB302" i="17"/>
  <c r="V225" i="16"/>
  <c r="X224" i="16"/>
  <c r="Y224" i="16" s="1"/>
  <c r="W224" i="16"/>
  <c r="AA224" i="16"/>
  <c r="V292" i="16"/>
  <c r="X291" i="16"/>
  <c r="Y291" i="16" s="1"/>
  <c r="W291" i="16"/>
  <c r="AA291" i="16"/>
  <c r="AC290" i="16"/>
  <c r="AD290" i="16" s="1"/>
  <c r="AB290" i="16"/>
  <c r="AC83" i="16"/>
  <c r="AD83" i="16" s="1"/>
  <c r="AB83" i="16"/>
  <c r="AC257" i="16"/>
  <c r="AD257" i="16" s="1"/>
  <c r="AB257" i="16"/>
  <c r="AC223" i="16"/>
  <c r="AD223" i="16" s="1"/>
  <c r="AB223" i="16"/>
  <c r="AC155" i="16"/>
  <c r="AD155" i="16" s="1"/>
  <c r="AB155" i="16"/>
  <c r="X84" i="16"/>
  <c r="Y84" i="16" s="1"/>
  <c r="W84" i="16"/>
  <c r="V85" i="16"/>
  <c r="AA84" i="16"/>
  <c r="AB188" i="16"/>
  <c r="AC188" i="16"/>
  <c r="AD188" i="16" s="1"/>
  <c r="W189" i="16"/>
  <c r="X189" i="16"/>
  <c r="Y189" i="16" s="1"/>
  <c r="V190" i="16"/>
  <c r="AA189" i="16"/>
  <c r="X156" i="16"/>
  <c r="Y156" i="16" s="1"/>
  <c r="W156" i="16"/>
  <c r="V157" i="16"/>
  <c r="AA156" i="16"/>
  <c r="X258" i="16"/>
  <c r="Y258" i="16" s="1"/>
  <c r="W258" i="16"/>
  <c r="V259" i="16"/>
  <c r="AA258" i="16"/>
  <c r="AB224" i="15"/>
  <c r="AC224" i="15"/>
  <c r="AD224" i="15" s="1"/>
  <c r="AC257" i="15"/>
  <c r="AD257" i="15" s="1"/>
  <c r="AB257" i="15"/>
  <c r="AC155" i="15"/>
  <c r="AD155" i="15" s="1"/>
  <c r="AB155" i="15"/>
  <c r="X258" i="15"/>
  <c r="Y258" i="15" s="1"/>
  <c r="W258" i="15"/>
  <c r="V259" i="15"/>
  <c r="AA258" i="15"/>
  <c r="AC290" i="15"/>
  <c r="AD290" i="15" s="1"/>
  <c r="AB290" i="15"/>
  <c r="X84" i="15"/>
  <c r="Y84" i="15" s="1"/>
  <c r="W84" i="15"/>
  <c r="V85" i="15"/>
  <c r="AA84" i="15"/>
  <c r="X192" i="15"/>
  <c r="Y192" i="15" s="1"/>
  <c r="W192" i="15"/>
  <c r="V193" i="15"/>
  <c r="AA192" i="15"/>
  <c r="V157" i="15"/>
  <c r="X156" i="15"/>
  <c r="Y156" i="15" s="1"/>
  <c r="W156" i="15"/>
  <c r="AA156" i="15"/>
  <c r="V226" i="15"/>
  <c r="X225" i="15"/>
  <c r="Y225" i="15" s="1"/>
  <c r="W225" i="15"/>
  <c r="AA225" i="15"/>
  <c r="V292" i="15"/>
  <c r="X291" i="15"/>
  <c r="Y291" i="15" s="1"/>
  <c r="W291" i="15"/>
  <c r="AA291" i="15"/>
  <c r="AC83" i="15"/>
  <c r="AD83" i="15" s="1"/>
  <c r="AB83" i="15"/>
  <c r="AC191" i="15"/>
  <c r="AD191" i="15" s="1"/>
  <c r="AB191" i="15"/>
  <c r="V225" i="14"/>
  <c r="X224" i="14"/>
  <c r="Y224" i="14" s="1"/>
  <c r="W224" i="14"/>
  <c r="AA224" i="14"/>
  <c r="V85" i="14"/>
  <c r="X84" i="14"/>
  <c r="Y84" i="14" s="1"/>
  <c r="W84" i="14"/>
  <c r="AA84" i="14"/>
  <c r="AC188" i="14"/>
  <c r="AD188" i="14" s="1"/>
  <c r="AB188" i="14"/>
  <c r="AC290" i="14"/>
  <c r="AD290" i="14" s="1"/>
  <c r="AB290" i="14"/>
  <c r="V190" i="14"/>
  <c r="X189" i="14"/>
  <c r="Y189" i="14" s="1"/>
  <c r="W189" i="14"/>
  <c r="AA189" i="14"/>
  <c r="V292" i="14"/>
  <c r="X291" i="14"/>
  <c r="Y291" i="14" s="1"/>
  <c r="W291" i="14"/>
  <c r="AA291" i="14"/>
  <c r="AC223" i="14"/>
  <c r="AD223" i="14" s="1"/>
  <c r="AB223" i="14"/>
  <c r="AC154" i="14"/>
  <c r="AD154" i="14" s="1"/>
  <c r="AB154" i="14"/>
  <c r="AC83" i="14"/>
  <c r="AD83" i="14" s="1"/>
  <c r="AB83" i="14"/>
  <c r="X155" i="14"/>
  <c r="Y155" i="14" s="1"/>
  <c r="W155" i="14"/>
  <c r="V156" i="14"/>
  <c r="AA155" i="14"/>
  <c r="AC257" i="13"/>
  <c r="AD257" i="13" s="1"/>
  <c r="AB257" i="13"/>
  <c r="AC154" i="13"/>
  <c r="AD154" i="13" s="1"/>
  <c r="AB154" i="13"/>
  <c r="X258" i="13"/>
  <c r="Y258" i="13" s="1"/>
  <c r="W258" i="13"/>
  <c r="V259" i="13"/>
  <c r="AA258" i="13"/>
  <c r="X190" i="13"/>
  <c r="Y190" i="13" s="1"/>
  <c r="W190" i="13"/>
  <c r="V191" i="13"/>
  <c r="AA190" i="13"/>
  <c r="AC83" i="13"/>
  <c r="AD83" i="13" s="1"/>
  <c r="AB83" i="13"/>
  <c r="AB224" i="13"/>
  <c r="AC224" i="13"/>
  <c r="AD224" i="13" s="1"/>
  <c r="V85" i="13"/>
  <c r="W84" i="13"/>
  <c r="X84" i="13"/>
  <c r="Y84" i="13" s="1"/>
  <c r="AA84" i="13"/>
  <c r="X155" i="13"/>
  <c r="Y155" i="13" s="1"/>
  <c r="W155" i="13"/>
  <c r="V156" i="13"/>
  <c r="AA155" i="13"/>
  <c r="AC189" i="13"/>
  <c r="AD189" i="13" s="1"/>
  <c r="AB189" i="13"/>
  <c r="W225" i="13"/>
  <c r="V226" i="13"/>
  <c r="X225" i="13"/>
  <c r="Y225" i="13" s="1"/>
  <c r="AA225" i="13"/>
  <c r="AC118" i="25" l="1"/>
  <c r="AD118" i="25" s="1"/>
  <c r="AB118" i="25"/>
  <c r="W119" i="25"/>
  <c r="V120" i="25"/>
  <c r="X119" i="25"/>
  <c r="Y119" i="25" s="1"/>
  <c r="AA119" i="25"/>
  <c r="X119" i="24"/>
  <c r="Y119" i="24" s="1"/>
  <c r="W119" i="24"/>
  <c r="V120" i="24"/>
  <c r="AA119" i="24"/>
  <c r="AB118" i="24"/>
  <c r="AC118" i="24"/>
  <c r="AD118" i="24" s="1"/>
  <c r="AC118" i="23"/>
  <c r="AD118" i="23" s="1"/>
  <c r="AB118" i="23"/>
  <c r="V120" i="23"/>
  <c r="X119" i="23"/>
  <c r="Y119" i="23" s="1"/>
  <c r="W119" i="23"/>
  <c r="AA119" i="23"/>
  <c r="AB118" i="22"/>
  <c r="AC118" i="22"/>
  <c r="AD118" i="22" s="1"/>
  <c r="W119" i="22"/>
  <c r="V120" i="22"/>
  <c r="X119" i="22"/>
  <c r="Y119" i="22" s="1"/>
  <c r="AA119" i="22"/>
  <c r="AB118" i="21"/>
  <c r="AC118" i="21"/>
  <c r="AD118" i="21" s="1"/>
  <c r="X119" i="21"/>
  <c r="Y119" i="21" s="1"/>
  <c r="V120" i="21"/>
  <c r="W119" i="21"/>
  <c r="AA119" i="21"/>
  <c r="V120" i="20"/>
  <c r="X119" i="20"/>
  <c r="Y119" i="20" s="1"/>
  <c r="W119" i="20"/>
  <c r="AA119" i="20"/>
  <c r="AB84" i="20"/>
  <c r="AC84" i="20"/>
  <c r="AD84" i="20" s="1"/>
  <c r="AB118" i="20"/>
  <c r="AC118" i="20"/>
  <c r="AD118" i="20" s="1"/>
  <c r="X85" i="20"/>
  <c r="Y85" i="20" s="1"/>
  <c r="W85" i="20"/>
  <c r="AA85" i="20"/>
  <c r="V86" i="20"/>
  <c r="AA119" i="19"/>
  <c r="W119" i="19"/>
  <c r="X119" i="19"/>
  <c r="Y119" i="19" s="1"/>
  <c r="V120" i="19"/>
  <c r="AB118" i="19"/>
  <c r="AC118" i="19"/>
  <c r="AD118" i="19" s="1"/>
  <c r="V120" i="18"/>
  <c r="W119" i="18"/>
  <c r="X119" i="18"/>
  <c r="Y119" i="18" s="1"/>
  <c r="AA119" i="18"/>
  <c r="AB118" i="18"/>
  <c r="AC118" i="18"/>
  <c r="AD118" i="18" s="1"/>
  <c r="AC118" i="17"/>
  <c r="AD118" i="17" s="1"/>
  <c r="AB118" i="17"/>
  <c r="V120" i="17"/>
  <c r="X119" i="17"/>
  <c r="Y119" i="17" s="1"/>
  <c r="W119" i="17"/>
  <c r="AA119" i="17"/>
  <c r="AC118" i="16"/>
  <c r="AD118" i="16" s="1"/>
  <c r="AB118" i="16"/>
  <c r="W119" i="16"/>
  <c r="V120" i="16"/>
  <c r="AA119" i="16"/>
  <c r="X119" i="16"/>
  <c r="Y119" i="16" s="1"/>
  <c r="AB118" i="15"/>
  <c r="AC118" i="15"/>
  <c r="AD118" i="15" s="1"/>
  <c r="X119" i="15"/>
  <c r="Y119" i="15" s="1"/>
  <c r="W119" i="15"/>
  <c r="AA119" i="15"/>
  <c r="V120" i="15"/>
  <c r="AC118" i="14"/>
  <c r="AD118" i="14" s="1"/>
  <c r="AB118" i="14"/>
  <c r="W119" i="14"/>
  <c r="X119" i="14"/>
  <c r="Y119" i="14" s="1"/>
  <c r="V120" i="14"/>
  <c r="AA119" i="14"/>
  <c r="V120" i="13"/>
  <c r="X119" i="13"/>
  <c r="Y119" i="13" s="1"/>
  <c r="W119" i="13"/>
  <c r="AA119" i="13"/>
  <c r="AC118" i="13"/>
  <c r="AD118" i="13" s="1"/>
  <c r="AB118" i="13"/>
  <c r="AB291" i="24"/>
  <c r="AC291" i="24"/>
  <c r="AD291" i="24" s="1"/>
  <c r="X292" i="24"/>
  <c r="Y292" i="24" s="1"/>
  <c r="AA292" i="24"/>
  <c r="W292" i="24"/>
  <c r="V293" i="24"/>
  <c r="AC257" i="22"/>
  <c r="AD257" i="22" s="1"/>
  <c r="AB257" i="22"/>
  <c r="V259" i="22"/>
  <c r="AA258" i="22"/>
  <c r="W258" i="22"/>
  <c r="X258" i="22"/>
  <c r="Y258" i="22" s="1"/>
  <c r="AC189" i="19"/>
  <c r="AD189" i="19" s="1"/>
  <c r="AB189" i="19"/>
  <c r="W190" i="19"/>
  <c r="X190" i="19"/>
  <c r="Y190" i="19" s="1"/>
  <c r="V191" i="19"/>
  <c r="AA190" i="19"/>
  <c r="V259" i="18"/>
  <c r="W258" i="18"/>
  <c r="X258" i="18"/>
  <c r="Y258" i="18" s="1"/>
  <c r="AA258" i="18"/>
  <c r="AC257" i="18"/>
  <c r="AD257" i="18" s="1"/>
  <c r="AB257" i="18"/>
  <c r="AC257" i="14"/>
  <c r="AD257" i="14" s="1"/>
  <c r="AB257" i="14"/>
  <c r="V259" i="14"/>
  <c r="X258" i="14"/>
  <c r="Y258" i="14" s="1"/>
  <c r="W258" i="14"/>
  <c r="AA258" i="14"/>
  <c r="AB291" i="13"/>
  <c r="AC291" i="13"/>
  <c r="AD291" i="13" s="1"/>
  <c r="W292" i="13"/>
  <c r="V293" i="13"/>
  <c r="X292" i="13"/>
  <c r="Y292" i="13" s="1"/>
  <c r="AA292" i="13"/>
  <c r="AC84" i="24"/>
  <c r="AD84" i="24" s="1"/>
  <c r="AB84" i="24"/>
  <c r="V86" i="24"/>
  <c r="X85" i="24"/>
  <c r="Y85" i="24" s="1"/>
  <c r="W85" i="24"/>
  <c r="AA85" i="24"/>
  <c r="AB84" i="18"/>
  <c r="AC84" i="18"/>
  <c r="AD84" i="18" s="1"/>
  <c r="AA85" i="18"/>
  <c r="X85" i="18"/>
  <c r="Y85" i="18" s="1"/>
  <c r="W85" i="18"/>
  <c r="V86" i="18"/>
  <c r="AC189" i="25"/>
  <c r="AD189" i="25" s="1"/>
  <c r="AB189" i="25"/>
  <c r="V191" i="25"/>
  <c r="X190" i="25"/>
  <c r="Y190" i="25" s="1"/>
  <c r="W190" i="25"/>
  <c r="AA190" i="25"/>
  <c r="W225" i="25"/>
  <c r="V226" i="25"/>
  <c r="X225" i="25"/>
  <c r="Y225" i="25" s="1"/>
  <c r="AA225" i="25"/>
  <c r="AC258" i="25"/>
  <c r="AD258" i="25" s="1"/>
  <c r="AB258" i="25"/>
  <c r="AB291" i="25"/>
  <c r="AC291" i="25"/>
  <c r="AD291" i="25" s="1"/>
  <c r="AB157" i="25"/>
  <c r="AC157" i="25"/>
  <c r="AD157" i="25" s="1"/>
  <c r="V260" i="25"/>
  <c r="X259" i="25"/>
  <c r="Y259" i="25" s="1"/>
  <c r="W259" i="25"/>
  <c r="AA259" i="25"/>
  <c r="V159" i="25"/>
  <c r="W158" i="25"/>
  <c r="X158" i="25"/>
  <c r="Y158" i="25" s="1"/>
  <c r="AA158" i="25"/>
  <c r="AB224" i="25"/>
  <c r="AC224" i="25"/>
  <c r="AD224" i="25" s="1"/>
  <c r="AC85" i="25"/>
  <c r="AD85" i="25" s="1"/>
  <c r="AB85" i="25"/>
  <c r="W292" i="25"/>
  <c r="V293" i="25"/>
  <c r="X292" i="25"/>
  <c r="Y292" i="25" s="1"/>
  <c r="AA292" i="25"/>
  <c r="V87" i="25"/>
  <c r="X86" i="25"/>
  <c r="Y86" i="25" s="1"/>
  <c r="W86" i="25"/>
  <c r="AA86" i="25"/>
  <c r="AB189" i="24"/>
  <c r="AC189" i="24"/>
  <c r="AD189" i="24" s="1"/>
  <c r="AC258" i="24"/>
  <c r="AD258" i="24" s="1"/>
  <c r="AB258" i="24"/>
  <c r="V191" i="24"/>
  <c r="W190" i="24"/>
  <c r="X190" i="24"/>
  <c r="Y190" i="24" s="1"/>
  <c r="AA190" i="24"/>
  <c r="V260" i="24"/>
  <c r="X259" i="24"/>
  <c r="Y259" i="24" s="1"/>
  <c r="W259" i="24"/>
  <c r="AA259" i="24"/>
  <c r="V158" i="24"/>
  <c r="X157" i="24"/>
  <c r="Y157" i="24" s="1"/>
  <c r="W157" i="24"/>
  <c r="AA157" i="24"/>
  <c r="AC223" i="24"/>
  <c r="AD223" i="24" s="1"/>
  <c r="AB223" i="24"/>
  <c r="AC156" i="24"/>
  <c r="AD156" i="24" s="1"/>
  <c r="AB156" i="24"/>
  <c r="V225" i="24"/>
  <c r="X224" i="24"/>
  <c r="Y224" i="24" s="1"/>
  <c r="W224" i="24"/>
  <c r="AA224" i="24"/>
  <c r="V294" i="23"/>
  <c r="X293" i="23"/>
  <c r="Y293" i="23" s="1"/>
  <c r="W293" i="23"/>
  <c r="AA293" i="23"/>
  <c r="AC85" i="23"/>
  <c r="AD85" i="23" s="1"/>
  <c r="AB85" i="23"/>
  <c r="AC258" i="23"/>
  <c r="AD258" i="23" s="1"/>
  <c r="AB258" i="23"/>
  <c r="X191" i="23"/>
  <c r="Y191" i="23" s="1"/>
  <c r="W191" i="23"/>
  <c r="V192" i="23"/>
  <c r="AA191" i="23"/>
  <c r="V260" i="23"/>
  <c r="X259" i="23"/>
  <c r="Y259" i="23" s="1"/>
  <c r="W259" i="23"/>
  <c r="AA259" i="23"/>
  <c r="AC155" i="23"/>
  <c r="AD155" i="23" s="1"/>
  <c r="AB155" i="23"/>
  <c r="V157" i="23"/>
  <c r="W156" i="23"/>
  <c r="X156" i="23"/>
  <c r="Y156" i="23" s="1"/>
  <c r="AA156" i="23"/>
  <c r="AC223" i="23"/>
  <c r="AD223" i="23" s="1"/>
  <c r="AB223" i="23"/>
  <c r="AB190" i="23"/>
  <c r="AC190" i="23"/>
  <c r="AD190" i="23" s="1"/>
  <c r="AC292" i="23"/>
  <c r="AD292" i="23" s="1"/>
  <c r="AB292" i="23"/>
  <c r="V87" i="23"/>
  <c r="X86" i="23"/>
  <c r="Y86" i="23" s="1"/>
  <c r="W86" i="23"/>
  <c r="AA86" i="23"/>
  <c r="V225" i="23"/>
  <c r="X224" i="23"/>
  <c r="Y224" i="23" s="1"/>
  <c r="W224" i="23"/>
  <c r="AA224" i="23"/>
  <c r="X86" i="22"/>
  <c r="Y86" i="22" s="1"/>
  <c r="W86" i="22"/>
  <c r="V87" i="22"/>
  <c r="AA86" i="22"/>
  <c r="AB223" i="22"/>
  <c r="AC223" i="22"/>
  <c r="AD223" i="22" s="1"/>
  <c r="AB157" i="22"/>
  <c r="AC157" i="22"/>
  <c r="AD157" i="22" s="1"/>
  <c r="AB191" i="22"/>
  <c r="AC191" i="22"/>
  <c r="AD191" i="22" s="1"/>
  <c r="AC292" i="22"/>
  <c r="AD292" i="22" s="1"/>
  <c r="AB292" i="22"/>
  <c r="V225" i="22"/>
  <c r="W224" i="22"/>
  <c r="X224" i="22"/>
  <c r="Y224" i="22" s="1"/>
  <c r="AA224" i="22"/>
  <c r="W158" i="22"/>
  <c r="V159" i="22"/>
  <c r="X158" i="22"/>
  <c r="Y158" i="22" s="1"/>
  <c r="AA158" i="22"/>
  <c r="AC85" i="22"/>
  <c r="AD85" i="22" s="1"/>
  <c r="AB85" i="22"/>
  <c r="V294" i="22"/>
  <c r="X293" i="22"/>
  <c r="Y293" i="22" s="1"/>
  <c r="W293" i="22"/>
  <c r="AA293" i="22"/>
  <c r="V193" i="22"/>
  <c r="W192" i="22"/>
  <c r="X192" i="22"/>
  <c r="Y192" i="22" s="1"/>
  <c r="AA192" i="22"/>
  <c r="AB189" i="21"/>
  <c r="AC189" i="21"/>
  <c r="AD189" i="21" s="1"/>
  <c r="AC156" i="21"/>
  <c r="AD156" i="21" s="1"/>
  <c r="AB156" i="21"/>
  <c r="V191" i="21"/>
  <c r="W190" i="21"/>
  <c r="X190" i="21"/>
  <c r="Y190" i="21" s="1"/>
  <c r="AA190" i="21"/>
  <c r="V158" i="21"/>
  <c r="X157" i="21"/>
  <c r="Y157" i="21" s="1"/>
  <c r="W157" i="21"/>
  <c r="AA157" i="21"/>
  <c r="AC259" i="21"/>
  <c r="AD259" i="21" s="1"/>
  <c r="AB259" i="21"/>
  <c r="AB293" i="21"/>
  <c r="AC293" i="21"/>
  <c r="AD293" i="21" s="1"/>
  <c r="AB223" i="21"/>
  <c r="AC223" i="21"/>
  <c r="AD223" i="21" s="1"/>
  <c r="X86" i="21"/>
  <c r="Y86" i="21" s="1"/>
  <c r="V87" i="21"/>
  <c r="AA86" i="21"/>
  <c r="W86" i="21"/>
  <c r="V225" i="21"/>
  <c r="W224" i="21"/>
  <c r="X224" i="21"/>
  <c r="Y224" i="21" s="1"/>
  <c r="AA224" i="21"/>
  <c r="X260" i="21"/>
  <c r="Y260" i="21" s="1"/>
  <c r="W260" i="21"/>
  <c r="V261" i="21"/>
  <c r="AA260" i="21"/>
  <c r="W294" i="21"/>
  <c r="V295" i="21"/>
  <c r="X294" i="21"/>
  <c r="Y294" i="21" s="1"/>
  <c r="AA294" i="21"/>
  <c r="AC85" i="21"/>
  <c r="AD85" i="21" s="1"/>
  <c r="AB85" i="21"/>
  <c r="V158" i="20"/>
  <c r="X157" i="20"/>
  <c r="Y157" i="20" s="1"/>
  <c r="W157" i="20"/>
  <c r="AA157" i="20"/>
  <c r="AC292" i="20"/>
  <c r="AD292" i="20" s="1"/>
  <c r="AB292" i="20"/>
  <c r="V260" i="20"/>
  <c r="X259" i="20"/>
  <c r="Y259" i="20" s="1"/>
  <c r="W259" i="20"/>
  <c r="AA259" i="20"/>
  <c r="V192" i="20"/>
  <c r="X191" i="20"/>
  <c r="Y191" i="20" s="1"/>
  <c r="W191" i="20"/>
  <c r="AA191" i="20"/>
  <c r="X224" i="20"/>
  <c r="Y224" i="20" s="1"/>
  <c r="W224" i="20"/>
  <c r="V225" i="20"/>
  <c r="AA224" i="20"/>
  <c r="AC223" i="20"/>
  <c r="AD223" i="20" s="1"/>
  <c r="AB223" i="20"/>
  <c r="AC190" i="20"/>
  <c r="AD190" i="20" s="1"/>
  <c r="AB190" i="20"/>
  <c r="AC156" i="20"/>
  <c r="AD156" i="20" s="1"/>
  <c r="AB156" i="20"/>
  <c r="V294" i="20"/>
  <c r="X293" i="20"/>
  <c r="Y293" i="20" s="1"/>
  <c r="W293" i="20"/>
  <c r="AA293" i="20"/>
  <c r="AC258" i="20"/>
  <c r="AD258" i="20" s="1"/>
  <c r="AB258" i="20"/>
  <c r="X224" i="19"/>
  <c r="Y224" i="19" s="1"/>
  <c r="W224" i="19"/>
  <c r="V225" i="19"/>
  <c r="AA224" i="19"/>
  <c r="AC155" i="19"/>
  <c r="AD155" i="19" s="1"/>
  <c r="AB155" i="19"/>
  <c r="V87" i="19"/>
  <c r="X86" i="19"/>
  <c r="Y86" i="19" s="1"/>
  <c r="W86" i="19"/>
  <c r="AA86" i="19"/>
  <c r="AB291" i="19"/>
  <c r="AC291" i="19"/>
  <c r="AD291" i="19" s="1"/>
  <c r="AC258" i="19"/>
  <c r="AD258" i="19" s="1"/>
  <c r="AB258" i="19"/>
  <c r="AC85" i="19"/>
  <c r="AD85" i="19" s="1"/>
  <c r="AB85" i="19"/>
  <c r="AC223" i="19"/>
  <c r="AD223" i="19" s="1"/>
  <c r="AB223" i="19"/>
  <c r="V260" i="19"/>
  <c r="X259" i="19"/>
  <c r="Y259" i="19" s="1"/>
  <c r="W259" i="19"/>
  <c r="AA259" i="19"/>
  <c r="X156" i="19"/>
  <c r="Y156" i="19" s="1"/>
  <c r="W156" i="19"/>
  <c r="V157" i="19"/>
  <c r="AA156" i="19"/>
  <c r="W292" i="19"/>
  <c r="V293" i="19"/>
  <c r="X292" i="19"/>
  <c r="Y292" i="19" s="1"/>
  <c r="AA292" i="19"/>
  <c r="AB199" i="18"/>
  <c r="AB202" i="18"/>
  <c r="AC292" i="18"/>
  <c r="AD292" i="18" s="1"/>
  <c r="AB292" i="18"/>
  <c r="V294" i="18"/>
  <c r="X293" i="18"/>
  <c r="Y293" i="18" s="1"/>
  <c r="W293" i="18"/>
  <c r="AA293" i="18"/>
  <c r="AC156" i="18"/>
  <c r="AD156" i="18" s="1"/>
  <c r="AB156" i="18"/>
  <c r="X157" i="18"/>
  <c r="Y157" i="18" s="1"/>
  <c r="V158" i="18"/>
  <c r="W157" i="18"/>
  <c r="AA157" i="18"/>
  <c r="AC223" i="18"/>
  <c r="AD223" i="18" s="1"/>
  <c r="AB223" i="18"/>
  <c r="V225" i="18"/>
  <c r="X224" i="18"/>
  <c r="Y224" i="18" s="1"/>
  <c r="W224" i="18"/>
  <c r="AA224" i="18"/>
  <c r="AC155" i="17"/>
  <c r="AD155" i="17" s="1"/>
  <c r="AB155" i="17"/>
  <c r="V227" i="17"/>
  <c r="W226" i="17"/>
  <c r="X226" i="17"/>
  <c r="Y226" i="17" s="1"/>
  <c r="AA226" i="17"/>
  <c r="AC189" i="17"/>
  <c r="AD189" i="17" s="1"/>
  <c r="AB189" i="17"/>
  <c r="W292" i="17"/>
  <c r="V293" i="17"/>
  <c r="X292" i="17"/>
  <c r="Y292" i="17" s="1"/>
  <c r="AA292" i="17"/>
  <c r="V157" i="17"/>
  <c r="X156" i="17"/>
  <c r="Y156" i="17" s="1"/>
  <c r="W156" i="17"/>
  <c r="AA156" i="17"/>
  <c r="AC85" i="17"/>
  <c r="AD85" i="17" s="1"/>
  <c r="AB85" i="17"/>
  <c r="AB225" i="17"/>
  <c r="AC225" i="17"/>
  <c r="AD225" i="17" s="1"/>
  <c r="V191" i="17"/>
  <c r="X190" i="17"/>
  <c r="Y190" i="17" s="1"/>
  <c r="W190" i="17"/>
  <c r="AA190" i="17"/>
  <c r="AB291" i="17"/>
  <c r="AC291" i="17"/>
  <c r="AD291" i="17" s="1"/>
  <c r="AC258" i="17"/>
  <c r="AD258" i="17" s="1"/>
  <c r="AB258" i="17"/>
  <c r="V87" i="17"/>
  <c r="X86" i="17"/>
  <c r="Y86" i="17" s="1"/>
  <c r="W86" i="17"/>
  <c r="AA86" i="17"/>
  <c r="V260" i="17"/>
  <c r="X259" i="17"/>
  <c r="Y259" i="17" s="1"/>
  <c r="W259" i="17"/>
  <c r="AA259" i="17"/>
  <c r="AC156" i="16"/>
  <c r="AD156" i="16" s="1"/>
  <c r="AB156" i="16"/>
  <c r="AB224" i="16"/>
  <c r="AC224" i="16"/>
  <c r="AD224" i="16" s="1"/>
  <c r="V260" i="16"/>
  <c r="X259" i="16"/>
  <c r="Y259" i="16" s="1"/>
  <c r="W259" i="16"/>
  <c r="AA259" i="16"/>
  <c r="AC258" i="16"/>
  <c r="AD258" i="16" s="1"/>
  <c r="AB258" i="16"/>
  <c r="AC189" i="16"/>
  <c r="AD189" i="16" s="1"/>
  <c r="AB189" i="16"/>
  <c r="V191" i="16"/>
  <c r="X190" i="16"/>
  <c r="Y190" i="16" s="1"/>
  <c r="W190" i="16"/>
  <c r="AA190" i="16"/>
  <c r="V86" i="16"/>
  <c r="X85" i="16"/>
  <c r="Y85" i="16" s="1"/>
  <c r="W85" i="16"/>
  <c r="AA85" i="16"/>
  <c r="W225" i="16"/>
  <c r="V226" i="16"/>
  <c r="X225" i="16"/>
  <c r="Y225" i="16" s="1"/>
  <c r="AA225" i="16"/>
  <c r="V158" i="16"/>
  <c r="X157" i="16"/>
  <c r="Y157" i="16" s="1"/>
  <c r="W157" i="16"/>
  <c r="AA157" i="16"/>
  <c r="W292" i="16"/>
  <c r="V293" i="16"/>
  <c r="X292" i="16"/>
  <c r="Y292" i="16" s="1"/>
  <c r="AA292" i="16"/>
  <c r="AC84" i="16"/>
  <c r="AD84" i="16" s="1"/>
  <c r="AB84" i="16"/>
  <c r="AB291" i="16"/>
  <c r="AC291" i="16"/>
  <c r="AD291" i="16" s="1"/>
  <c r="AC84" i="15"/>
  <c r="AD84" i="15" s="1"/>
  <c r="AB84" i="15"/>
  <c r="V260" i="15"/>
  <c r="X259" i="15"/>
  <c r="Y259" i="15" s="1"/>
  <c r="W259" i="15"/>
  <c r="AA259" i="15"/>
  <c r="W292" i="15"/>
  <c r="V293" i="15"/>
  <c r="X292" i="15"/>
  <c r="Y292" i="15" s="1"/>
  <c r="AA292" i="15"/>
  <c r="V86" i="15"/>
  <c r="X85" i="15"/>
  <c r="Y85" i="15" s="1"/>
  <c r="W85" i="15"/>
  <c r="AA85" i="15"/>
  <c r="V158" i="15"/>
  <c r="X157" i="15"/>
  <c r="Y157" i="15" s="1"/>
  <c r="W157" i="15"/>
  <c r="AA157" i="15"/>
  <c r="AC225" i="15"/>
  <c r="AD225" i="15" s="1"/>
  <c r="AB225" i="15"/>
  <c r="AC192" i="15"/>
  <c r="AD192" i="15" s="1"/>
  <c r="AB192" i="15"/>
  <c r="X193" i="15"/>
  <c r="Y193" i="15" s="1"/>
  <c r="Y202" i="15" s="1"/>
  <c r="W193" i="15"/>
  <c r="W202" i="15" s="1"/>
  <c r="AA193" i="15"/>
  <c r="AB291" i="15"/>
  <c r="AC291" i="15"/>
  <c r="AD291" i="15" s="1"/>
  <c r="X226" i="15"/>
  <c r="Y226" i="15" s="1"/>
  <c r="W226" i="15"/>
  <c r="V227" i="15"/>
  <c r="AA226" i="15"/>
  <c r="AC258" i="15"/>
  <c r="AD258" i="15" s="1"/>
  <c r="AB258" i="15"/>
  <c r="AC156" i="15"/>
  <c r="AD156" i="15" s="1"/>
  <c r="AB156" i="15"/>
  <c r="V86" i="14"/>
  <c r="X85" i="14"/>
  <c r="Y85" i="14" s="1"/>
  <c r="W85" i="14"/>
  <c r="AA85" i="14"/>
  <c r="W292" i="14"/>
  <c r="V293" i="14"/>
  <c r="X292" i="14"/>
  <c r="Y292" i="14" s="1"/>
  <c r="AA292" i="14"/>
  <c r="AC189" i="14"/>
  <c r="AD189" i="14" s="1"/>
  <c r="AB189" i="14"/>
  <c r="AB224" i="14"/>
  <c r="AC224" i="14"/>
  <c r="AD224" i="14" s="1"/>
  <c r="AB155" i="14"/>
  <c r="AC155" i="14"/>
  <c r="AD155" i="14" s="1"/>
  <c r="W156" i="14"/>
  <c r="X156" i="14"/>
  <c r="Y156" i="14" s="1"/>
  <c r="V157" i="14"/>
  <c r="AA156" i="14"/>
  <c r="AC84" i="14"/>
  <c r="AD84" i="14" s="1"/>
  <c r="AB84" i="14"/>
  <c r="X190" i="14"/>
  <c r="Y190" i="14" s="1"/>
  <c r="W190" i="14"/>
  <c r="V191" i="14"/>
  <c r="AA190" i="14"/>
  <c r="W225" i="14"/>
  <c r="V226" i="14"/>
  <c r="X225" i="14"/>
  <c r="Y225" i="14" s="1"/>
  <c r="AA225" i="14"/>
  <c r="AB291" i="14"/>
  <c r="AC291" i="14"/>
  <c r="AD291" i="14" s="1"/>
  <c r="X85" i="13"/>
  <c r="Y85" i="13" s="1"/>
  <c r="W85" i="13"/>
  <c r="V86" i="13"/>
  <c r="AA85" i="13"/>
  <c r="AC190" i="13"/>
  <c r="AD190" i="13" s="1"/>
  <c r="AB190" i="13"/>
  <c r="V192" i="13"/>
  <c r="X191" i="13"/>
  <c r="Y191" i="13" s="1"/>
  <c r="W191" i="13"/>
  <c r="AA191" i="13"/>
  <c r="AC225" i="13"/>
  <c r="AD225" i="13" s="1"/>
  <c r="AB225" i="13"/>
  <c r="AC258" i="13"/>
  <c r="AD258" i="13" s="1"/>
  <c r="AB258" i="13"/>
  <c r="V227" i="13"/>
  <c r="X226" i="13"/>
  <c r="Y226" i="13" s="1"/>
  <c r="W226" i="13"/>
  <c r="AA226" i="13"/>
  <c r="AB155" i="13"/>
  <c r="AC155" i="13"/>
  <c r="AD155" i="13" s="1"/>
  <c r="AC84" i="13"/>
  <c r="AD84" i="13" s="1"/>
  <c r="AB84" i="13"/>
  <c r="V260" i="13"/>
  <c r="X259" i="13"/>
  <c r="Y259" i="13" s="1"/>
  <c r="W259" i="13"/>
  <c r="AA259" i="13"/>
  <c r="V157" i="13"/>
  <c r="W156" i="13"/>
  <c r="X156" i="13"/>
  <c r="Y156" i="13" s="1"/>
  <c r="AA156" i="13"/>
  <c r="AC119" i="25" l="1"/>
  <c r="AD119" i="25" s="1"/>
  <c r="AB119" i="25"/>
  <c r="AA120" i="25"/>
  <c r="X120" i="25"/>
  <c r="Y120" i="25" s="1"/>
  <c r="W120" i="25"/>
  <c r="V121" i="25"/>
  <c r="AC119" i="24"/>
  <c r="AD119" i="24" s="1"/>
  <c r="AB119" i="24"/>
  <c r="X120" i="24"/>
  <c r="Y120" i="24" s="1"/>
  <c r="W120" i="24"/>
  <c r="V121" i="24"/>
  <c r="AA120" i="24"/>
  <c r="AC119" i="23"/>
  <c r="AD119" i="23" s="1"/>
  <c r="AB119" i="23"/>
  <c r="X120" i="23"/>
  <c r="Y120" i="23" s="1"/>
  <c r="V121" i="23"/>
  <c r="W120" i="23"/>
  <c r="AA120" i="23"/>
  <c r="AC119" i="22"/>
  <c r="AD119" i="22" s="1"/>
  <c r="AB119" i="22"/>
  <c r="AA120" i="22"/>
  <c r="V121" i="22"/>
  <c r="X120" i="22"/>
  <c r="Y120" i="22" s="1"/>
  <c r="W120" i="22"/>
  <c r="AC119" i="21"/>
  <c r="AD119" i="21" s="1"/>
  <c r="AB119" i="21"/>
  <c r="X120" i="21"/>
  <c r="Y120" i="21" s="1"/>
  <c r="W120" i="21"/>
  <c r="V121" i="21"/>
  <c r="AA120" i="21"/>
  <c r="X86" i="20"/>
  <c r="Y86" i="20" s="1"/>
  <c r="W86" i="20"/>
  <c r="V87" i="20"/>
  <c r="AA86" i="20"/>
  <c r="AC119" i="20"/>
  <c r="AD119" i="20" s="1"/>
  <c r="AB119" i="20"/>
  <c r="AC85" i="20"/>
  <c r="AD85" i="20" s="1"/>
  <c r="AB85" i="20"/>
  <c r="X120" i="20"/>
  <c r="Y120" i="20" s="1"/>
  <c r="W120" i="20"/>
  <c r="V121" i="20"/>
  <c r="AA120" i="20"/>
  <c r="AB119" i="19"/>
  <c r="AC119" i="19"/>
  <c r="AD119" i="19" s="1"/>
  <c r="W120" i="19"/>
  <c r="X120" i="19"/>
  <c r="Y120" i="19" s="1"/>
  <c r="V121" i="19"/>
  <c r="AA120" i="19"/>
  <c r="AB119" i="18"/>
  <c r="AC119" i="18"/>
  <c r="AD119" i="18" s="1"/>
  <c r="X120" i="18"/>
  <c r="Y120" i="18" s="1"/>
  <c r="V121" i="18"/>
  <c r="W120" i="18"/>
  <c r="AA120" i="18"/>
  <c r="AC119" i="17"/>
  <c r="AD119" i="17" s="1"/>
  <c r="AB119" i="17"/>
  <c r="X120" i="17"/>
  <c r="Y120" i="17" s="1"/>
  <c r="W120" i="17"/>
  <c r="V121" i="17"/>
  <c r="AA120" i="17"/>
  <c r="AC119" i="16"/>
  <c r="AD119" i="16" s="1"/>
  <c r="AB119" i="16"/>
  <c r="V121" i="16"/>
  <c r="X120" i="16"/>
  <c r="Y120" i="16" s="1"/>
  <c r="W120" i="16"/>
  <c r="AA120" i="16"/>
  <c r="X120" i="15"/>
  <c r="Y120" i="15" s="1"/>
  <c r="W120" i="15"/>
  <c r="V121" i="15"/>
  <c r="AA120" i="15"/>
  <c r="AC119" i="15"/>
  <c r="AD119" i="15" s="1"/>
  <c r="AB119" i="15"/>
  <c r="AC119" i="14"/>
  <c r="AD119" i="14" s="1"/>
  <c r="AB119" i="14"/>
  <c r="W120" i="14"/>
  <c r="AA120" i="14"/>
  <c r="X120" i="14"/>
  <c r="Y120" i="14" s="1"/>
  <c r="V121" i="14"/>
  <c r="W120" i="13"/>
  <c r="V121" i="13"/>
  <c r="X120" i="13"/>
  <c r="Y120" i="13" s="1"/>
  <c r="AA120" i="13"/>
  <c r="AB119" i="13"/>
  <c r="AC119" i="13"/>
  <c r="AD119" i="13" s="1"/>
  <c r="W293" i="24"/>
  <c r="AA293" i="24"/>
  <c r="X293" i="24"/>
  <c r="Y293" i="24" s="1"/>
  <c r="V294" i="24"/>
  <c r="AC292" i="24"/>
  <c r="AD292" i="24" s="1"/>
  <c r="AB292" i="24"/>
  <c r="AC258" i="22"/>
  <c r="AD258" i="22" s="1"/>
  <c r="AB258" i="22"/>
  <c r="X259" i="22"/>
  <c r="Y259" i="22" s="1"/>
  <c r="W259" i="22"/>
  <c r="V260" i="22"/>
  <c r="AA259" i="22"/>
  <c r="AC190" i="19"/>
  <c r="AD190" i="19" s="1"/>
  <c r="AB190" i="19"/>
  <c r="AA191" i="19"/>
  <c r="X191" i="19"/>
  <c r="Y191" i="19" s="1"/>
  <c r="V192" i="19"/>
  <c r="W191" i="19"/>
  <c r="AB258" i="18"/>
  <c r="AC258" i="18"/>
  <c r="AD258" i="18" s="1"/>
  <c r="AA259" i="18"/>
  <c r="X259" i="18"/>
  <c r="Y259" i="18" s="1"/>
  <c r="V260" i="18"/>
  <c r="W259" i="18"/>
  <c r="AC258" i="14"/>
  <c r="AD258" i="14" s="1"/>
  <c r="AB258" i="14"/>
  <c r="V260" i="14"/>
  <c r="W259" i="14"/>
  <c r="AA259" i="14"/>
  <c r="X259" i="14"/>
  <c r="Y259" i="14" s="1"/>
  <c r="AC292" i="13"/>
  <c r="AD292" i="13" s="1"/>
  <c r="AB292" i="13"/>
  <c r="V294" i="13"/>
  <c r="X293" i="13"/>
  <c r="Y293" i="13" s="1"/>
  <c r="W293" i="13"/>
  <c r="AA293" i="13"/>
  <c r="AC85" i="24"/>
  <c r="AD85" i="24" s="1"/>
  <c r="AB85" i="24"/>
  <c r="X86" i="24"/>
  <c r="Y86" i="24" s="1"/>
  <c r="W86" i="24"/>
  <c r="V87" i="24"/>
  <c r="AA86" i="24"/>
  <c r="X86" i="18"/>
  <c r="Y86" i="18" s="1"/>
  <c r="W86" i="18"/>
  <c r="AA86" i="18"/>
  <c r="V87" i="18"/>
  <c r="AC85" i="18"/>
  <c r="AD85" i="18" s="1"/>
  <c r="AB85" i="18"/>
  <c r="AC292" i="25"/>
  <c r="AD292" i="25" s="1"/>
  <c r="AB292" i="25"/>
  <c r="X191" i="25"/>
  <c r="Y191" i="25" s="1"/>
  <c r="W191" i="25"/>
  <c r="V192" i="25"/>
  <c r="AA191" i="25"/>
  <c r="V294" i="25"/>
  <c r="X293" i="25"/>
  <c r="Y293" i="25" s="1"/>
  <c r="W293" i="25"/>
  <c r="AA293" i="25"/>
  <c r="X260" i="25"/>
  <c r="Y260" i="25" s="1"/>
  <c r="W260" i="25"/>
  <c r="V261" i="25"/>
  <c r="AA260" i="25"/>
  <c r="AC225" i="25"/>
  <c r="AD225" i="25" s="1"/>
  <c r="AB225" i="25"/>
  <c r="AC158" i="25"/>
  <c r="AD158" i="25" s="1"/>
  <c r="AB158" i="25"/>
  <c r="AC86" i="25"/>
  <c r="AD86" i="25" s="1"/>
  <c r="AB86" i="25"/>
  <c r="V227" i="25"/>
  <c r="W226" i="25"/>
  <c r="X226" i="25"/>
  <c r="Y226" i="25" s="1"/>
  <c r="AA226" i="25"/>
  <c r="X159" i="25"/>
  <c r="Y159" i="25" s="1"/>
  <c r="Y168" i="25" s="1"/>
  <c r="W159" i="25"/>
  <c r="W168" i="25" s="1"/>
  <c r="AA159" i="25"/>
  <c r="AC190" i="25"/>
  <c r="AD190" i="25" s="1"/>
  <c r="AB190" i="25"/>
  <c r="X87" i="25"/>
  <c r="Y87" i="25" s="1"/>
  <c r="V88" i="25"/>
  <c r="W87" i="25"/>
  <c r="AA87" i="25"/>
  <c r="AC259" i="25"/>
  <c r="AD259" i="25" s="1"/>
  <c r="AB259" i="25"/>
  <c r="W225" i="24"/>
  <c r="X225" i="24"/>
  <c r="Y225" i="24" s="1"/>
  <c r="V226" i="24"/>
  <c r="AA225" i="24"/>
  <c r="AC259" i="24"/>
  <c r="AD259" i="24" s="1"/>
  <c r="AB259" i="24"/>
  <c r="AC157" i="24"/>
  <c r="AD157" i="24" s="1"/>
  <c r="AB157" i="24"/>
  <c r="AB224" i="24"/>
  <c r="AC224" i="24"/>
  <c r="AD224" i="24" s="1"/>
  <c r="X260" i="24"/>
  <c r="Y260" i="24" s="1"/>
  <c r="W260" i="24"/>
  <c r="V261" i="24"/>
  <c r="AA260" i="24"/>
  <c r="AC190" i="24"/>
  <c r="AD190" i="24" s="1"/>
  <c r="AB190" i="24"/>
  <c r="X191" i="24"/>
  <c r="Y191" i="24" s="1"/>
  <c r="W191" i="24"/>
  <c r="V192" i="24"/>
  <c r="AA191" i="24"/>
  <c r="V159" i="24"/>
  <c r="X158" i="24"/>
  <c r="Y158" i="24" s="1"/>
  <c r="W158" i="24"/>
  <c r="AA158" i="24"/>
  <c r="AC191" i="23"/>
  <c r="AD191" i="23" s="1"/>
  <c r="AB191" i="23"/>
  <c r="AC86" i="23"/>
  <c r="AD86" i="23" s="1"/>
  <c r="AB86" i="23"/>
  <c r="V193" i="23"/>
  <c r="W192" i="23"/>
  <c r="X192" i="23"/>
  <c r="Y192" i="23" s="1"/>
  <c r="AA192" i="23"/>
  <c r="AB156" i="23"/>
  <c r="AC156" i="23"/>
  <c r="AD156" i="23" s="1"/>
  <c r="AC259" i="23"/>
  <c r="AD259" i="23" s="1"/>
  <c r="AB259" i="23"/>
  <c r="AB293" i="23"/>
  <c r="AC293" i="23"/>
  <c r="AD293" i="23" s="1"/>
  <c r="W87" i="23"/>
  <c r="AA87" i="23"/>
  <c r="V88" i="23"/>
  <c r="X87" i="23"/>
  <c r="Y87" i="23" s="1"/>
  <c r="V226" i="23"/>
  <c r="X225" i="23"/>
  <c r="Y225" i="23" s="1"/>
  <c r="W225" i="23"/>
  <c r="AA225" i="23"/>
  <c r="AC224" i="23"/>
  <c r="AD224" i="23" s="1"/>
  <c r="AB224" i="23"/>
  <c r="W157" i="23"/>
  <c r="X157" i="23"/>
  <c r="Y157" i="23" s="1"/>
  <c r="V158" i="23"/>
  <c r="AA157" i="23"/>
  <c r="X260" i="23"/>
  <c r="Y260" i="23" s="1"/>
  <c r="W260" i="23"/>
  <c r="V261" i="23"/>
  <c r="AA260" i="23"/>
  <c r="W294" i="23"/>
  <c r="X294" i="23"/>
  <c r="Y294" i="23" s="1"/>
  <c r="V295" i="23"/>
  <c r="AA294" i="23"/>
  <c r="AB158" i="22"/>
  <c r="AC158" i="22"/>
  <c r="AD158" i="22" s="1"/>
  <c r="AB293" i="22"/>
  <c r="AC293" i="22"/>
  <c r="AD293" i="22" s="1"/>
  <c r="X159" i="22"/>
  <c r="Y159" i="22" s="1"/>
  <c r="Y168" i="22" s="1"/>
  <c r="W159" i="22"/>
  <c r="W168" i="22" s="1"/>
  <c r="AA159" i="22"/>
  <c r="X193" i="22"/>
  <c r="Y193" i="22" s="1"/>
  <c r="Y202" i="22" s="1"/>
  <c r="W193" i="22"/>
  <c r="W202" i="22" s="1"/>
  <c r="AA193" i="22"/>
  <c r="W294" i="22"/>
  <c r="V295" i="22"/>
  <c r="X294" i="22"/>
  <c r="Y294" i="22" s="1"/>
  <c r="AA294" i="22"/>
  <c r="AB224" i="22"/>
  <c r="AC224" i="22"/>
  <c r="AD224" i="22" s="1"/>
  <c r="AB86" i="22"/>
  <c r="AC86" i="22"/>
  <c r="AD86" i="22" s="1"/>
  <c r="AC192" i="22"/>
  <c r="AD192" i="22" s="1"/>
  <c r="AB192" i="22"/>
  <c r="W87" i="22"/>
  <c r="V88" i="22"/>
  <c r="X87" i="22"/>
  <c r="Y87" i="22" s="1"/>
  <c r="AA87" i="22"/>
  <c r="W225" i="22"/>
  <c r="V226" i="22"/>
  <c r="X225" i="22"/>
  <c r="Y225" i="22" s="1"/>
  <c r="AA225" i="22"/>
  <c r="AC86" i="21"/>
  <c r="AD86" i="21" s="1"/>
  <c r="AB86" i="21"/>
  <c r="X191" i="21"/>
  <c r="Y191" i="21" s="1"/>
  <c r="W191" i="21"/>
  <c r="V192" i="21"/>
  <c r="AA191" i="21"/>
  <c r="X261" i="21"/>
  <c r="Y261" i="21" s="1"/>
  <c r="Y270" i="21" s="1"/>
  <c r="W261" i="21"/>
  <c r="W270" i="21" s="1"/>
  <c r="AA261" i="21"/>
  <c r="V88" i="21"/>
  <c r="AA87" i="21"/>
  <c r="X87" i="21"/>
  <c r="Y87" i="21" s="1"/>
  <c r="W87" i="21"/>
  <c r="AC260" i="21"/>
  <c r="AD260" i="21" s="1"/>
  <c r="AB260" i="21"/>
  <c r="AB224" i="21"/>
  <c r="AC224" i="21"/>
  <c r="AD224" i="21" s="1"/>
  <c r="AC157" i="21"/>
  <c r="AD157" i="21" s="1"/>
  <c r="AB157" i="21"/>
  <c r="AC294" i="21"/>
  <c r="AD294" i="21" s="1"/>
  <c r="AB294" i="21"/>
  <c r="V159" i="21"/>
  <c r="X158" i="21"/>
  <c r="Y158" i="21" s="1"/>
  <c r="W158" i="21"/>
  <c r="AA158" i="21"/>
  <c r="AC190" i="21"/>
  <c r="AD190" i="21" s="1"/>
  <c r="AB190" i="21"/>
  <c r="X295" i="21"/>
  <c r="Y295" i="21" s="1"/>
  <c r="Y304" i="21" s="1"/>
  <c r="W295" i="21"/>
  <c r="W304" i="21" s="1"/>
  <c r="AA295" i="21"/>
  <c r="W225" i="21"/>
  <c r="V226" i="21"/>
  <c r="X225" i="21"/>
  <c r="Y225" i="21" s="1"/>
  <c r="AA225" i="21"/>
  <c r="X260" i="20"/>
  <c r="Y260" i="20" s="1"/>
  <c r="W260" i="20"/>
  <c r="V261" i="20"/>
  <c r="AA260" i="20"/>
  <c r="AB293" i="20"/>
  <c r="AC293" i="20"/>
  <c r="AD293" i="20" s="1"/>
  <c r="AC191" i="20"/>
  <c r="AD191" i="20" s="1"/>
  <c r="AB191" i="20"/>
  <c r="AB224" i="20"/>
  <c r="AC224" i="20"/>
  <c r="AD224" i="20" s="1"/>
  <c r="AC157" i="20"/>
  <c r="AD157" i="20" s="1"/>
  <c r="AB157" i="20"/>
  <c r="W294" i="20"/>
  <c r="X294" i="20"/>
  <c r="Y294" i="20" s="1"/>
  <c r="V295" i="20"/>
  <c r="AA294" i="20"/>
  <c r="W225" i="20"/>
  <c r="X225" i="20"/>
  <c r="Y225" i="20" s="1"/>
  <c r="V226" i="20"/>
  <c r="AA225" i="20"/>
  <c r="V193" i="20"/>
  <c r="X192" i="20"/>
  <c r="Y192" i="20" s="1"/>
  <c r="W192" i="20"/>
  <c r="AA192" i="20"/>
  <c r="AC259" i="20"/>
  <c r="AD259" i="20" s="1"/>
  <c r="AB259" i="20"/>
  <c r="V159" i="20"/>
  <c r="X158" i="20"/>
  <c r="Y158" i="20" s="1"/>
  <c r="W158" i="20"/>
  <c r="AA158" i="20"/>
  <c r="W225" i="19"/>
  <c r="V226" i="19"/>
  <c r="X225" i="19"/>
  <c r="Y225" i="19" s="1"/>
  <c r="AA225" i="19"/>
  <c r="AB156" i="19"/>
  <c r="AC156" i="19"/>
  <c r="AD156" i="19" s="1"/>
  <c r="V158" i="19"/>
  <c r="W157" i="19"/>
  <c r="X157" i="19"/>
  <c r="Y157" i="19" s="1"/>
  <c r="AA157" i="19"/>
  <c r="X87" i="19"/>
  <c r="Y87" i="19" s="1"/>
  <c r="W87" i="19"/>
  <c r="V88" i="19"/>
  <c r="AA87" i="19"/>
  <c r="X260" i="19"/>
  <c r="Y260" i="19" s="1"/>
  <c r="W260" i="19"/>
  <c r="V261" i="19"/>
  <c r="AA260" i="19"/>
  <c r="AC292" i="19"/>
  <c r="AD292" i="19" s="1"/>
  <c r="AB292" i="19"/>
  <c r="AC259" i="19"/>
  <c r="AD259" i="19" s="1"/>
  <c r="AB259" i="19"/>
  <c r="V294" i="19"/>
  <c r="X293" i="19"/>
  <c r="Y293" i="19" s="1"/>
  <c r="W293" i="19"/>
  <c r="AA293" i="19"/>
  <c r="AC86" i="19"/>
  <c r="AD86" i="19" s="1"/>
  <c r="AB86" i="19"/>
  <c r="AB224" i="19"/>
  <c r="AC224" i="19"/>
  <c r="AD224" i="19" s="1"/>
  <c r="W294" i="18"/>
  <c r="X294" i="18"/>
  <c r="Y294" i="18" s="1"/>
  <c r="V295" i="18"/>
  <c r="AA294" i="18"/>
  <c r="AB157" i="18"/>
  <c r="AC157" i="18"/>
  <c r="AD157" i="18" s="1"/>
  <c r="AB224" i="18"/>
  <c r="AC224" i="18"/>
  <c r="AD224" i="18" s="1"/>
  <c r="W225" i="18"/>
  <c r="V226" i="18"/>
  <c r="X225" i="18"/>
  <c r="Y225" i="18" s="1"/>
  <c r="AA225" i="18"/>
  <c r="AB293" i="18"/>
  <c r="AC293" i="18"/>
  <c r="AD293" i="18" s="1"/>
  <c r="V159" i="18"/>
  <c r="X158" i="18"/>
  <c r="Y158" i="18" s="1"/>
  <c r="W158" i="18"/>
  <c r="AA158" i="18"/>
  <c r="X260" i="17"/>
  <c r="Y260" i="17" s="1"/>
  <c r="W260" i="17"/>
  <c r="V261" i="17"/>
  <c r="AA260" i="17"/>
  <c r="W191" i="17"/>
  <c r="X191" i="17"/>
  <c r="Y191" i="17" s="1"/>
  <c r="V192" i="17"/>
  <c r="AA191" i="17"/>
  <c r="X157" i="17"/>
  <c r="Y157" i="17" s="1"/>
  <c r="W157" i="17"/>
  <c r="V158" i="17"/>
  <c r="AA157" i="17"/>
  <c r="AC292" i="17"/>
  <c r="AD292" i="17" s="1"/>
  <c r="AB292" i="17"/>
  <c r="V294" i="17"/>
  <c r="X293" i="17"/>
  <c r="Y293" i="17" s="1"/>
  <c r="W293" i="17"/>
  <c r="AA293" i="17"/>
  <c r="X87" i="17"/>
  <c r="Y87" i="17" s="1"/>
  <c r="V88" i="17"/>
  <c r="W87" i="17"/>
  <c r="AA87" i="17"/>
  <c r="AC259" i="17"/>
  <c r="AD259" i="17" s="1"/>
  <c r="AB259" i="17"/>
  <c r="AB190" i="17"/>
  <c r="AC190" i="17"/>
  <c r="AD190" i="17" s="1"/>
  <c r="AC156" i="17"/>
  <c r="AD156" i="17" s="1"/>
  <c r="AB156" i="17"/>
  <c r="W227" i="17"/>
  <c r="W236" i="17" s="1"/>
  <c r="X227" i="17"/>
  <c r="Y227" i="17" s="1"/>
  <c r="Y236" i="17" s="1"/>
  <c r="AA227" i="17"/>
  <c r="AC86" i="17"/>
  <c r="AD86" i="17" s="1"/>
  <c r="AB86" i="17"/>
  <c r="AB226" i="17"/>
  <c r="AC226" i="17"/>
  <c r="AD226" i="17" s="1"/>
  <c r="AC292" i="16"/>
  <c r="AD292" i="16" s="1"/>
  <c r="AB292" i="16"/>
  <c r="V159" i="16"/>
  <c r="X158" i="16"/>
  <c r="Y158" i="16" s="1"/>
  <c r="W158" i="16"/>
  <c r="AA158" i="16"/>
  <c r="AB190" i="16"/>
  <c r="AC190" i="16"/>
  <c r="AD190" i="16" s="1"/>
  <c r="V294" i="16"/>
  <c r="X293" i="16"/>
  <c r="Y293" i="16" s="1"/>
  <c r="W293" i="16"/>
  <c r="AA293" i="16"/>
  <c r="V227" i="16"/>
  <c r="X226" i="16"/>
  <c r="Y226" i="16" s="1"/>
  <c r="W226" i="16"/>
  <c r="AA226" i="16"/>
  <c r="W191" i="16"/>
  <c r="X191" i="16"/>
  <c r="Y191" i="16" s="1"/>
  <c r="V192" i="16"/>
  <c r="AA191" i="16"/>
  <c r="AC259" i="16"/>
  <c r="AD259" i="16" s="1"/>
  <c r="AB259" i="16"/>
  <c r="AC157" i="16"/>
  <c r="AD157" i="16" s="1"/>
  <c r="AB157" i="16"/>
  <c r="AC85" i="16"/>
  <c r="AD85" i="16" s="1"/>
  <c r="AB85" i="16"/>
  <c r="X86" i="16"/>
  <c r="Y86" i="16" s="1"/>
  <c r="W86" i="16"/>
  <c r="V87" i="16"/>
  <c r="AA86" i="16"/>
  <c r="AC225" i="16"/>
  <c r="AD225" i="16" s="1"/>
  <c r="AB225" i="16"/>
  <c r="X260" i="16"/>
  <c r="Y260" i="16" s="1"/>
  <c r="W260" i="16"/>
  <c r="V261" i="16"/>
  <c r="AA260" i="16"/>
  <c r="AC193" i="15"/>
  <c r="AD193" i="15" s="1"/>
  <c r="AD202" i="15" s="1"/>
  <c r="AB193" i="15"/>
  <c r="AC226" i="15"/>
  <c r="AD226" i="15" s="1"/>
  <c r="AB226" i="15"/>
  <c r="W227" i="15"/>
  <c r="W236" i="15" s="1"/>
  <c r="X227" i="15"/>
  <c r="Y227" i="15" s="1"/>
  <c r="Y236" i="15" s="1"/>
  <c r="AA227" i="15"/>
  <c r="AC157" i="15"/>
  <c r="AD157" i="15" s="1"/>
  <c r="AB157" i="15"/>
  <c r="X86" i="15"/>
  <c r="Y86" i="15" s="1"/>
  <c r="W86" i="15"/>
  <c r="V87" i="15"/>
  <c r="AA86" i="15"/>
  <c r="X260" i="15"/>
  <c r="Y260" i="15" s="1"/>
  <c r="W260" i="15"/>
  <c r="V261" i="15"/>
  <c r="AA260" i="15"/>
  <c r="AC292" i="15"/>
  <c r="AD292" i="15" s="1"/>
  <c r="AB292" i="15"/>
  <c r="AC85" i="15"/>
  <c r="AD85" i="15" s="1"/>
  <c r="AB85" i="15"/>
  <c r="V159" i="15"/>
  <c r="X158" i="15"/>
  <c r="Y158" i="15" s="1"/>
  <c r="W158" i="15"/>
  <c r="AA158" i="15"/>
  <c r="AC259" i="15"/>
  <c r="AD259" i="15" s="1"/>
  <c r="AB259" i="15"/>
  <c r="V294" i="15"/>
  <c r="X293" i="15"/>
  <c r="Y293" i="15" s="1"/>
  <c r="W293" i="15"/>
  <c r="AA293" i="15"/>
  <c r="V294" i="14"/>
  <c r="X293" i="14"/>
  <c r="Y293" i="14" s="1"/>
  <c r="W293" i="14"/>
  <c r="AA293" i="14"/>
  <c r="AC225" i="14"/>
  <c r="AD225" i="14" s="1"/>
  <c r="AB225" i="14"/>
  <c r="V227" i="14"/>
  <c r="X226" i="14"/>
  <c r="Y226" i="14" s="1"/>
  <c r="W226" i="14"/>
  <c r="AA226" i="14"/>
  <c r="AC156" i="14"/>
  <c r="AD156" i="14" s="1"/>
  <c r="AB156" i="14"/>
  <c r="X157" i="14"/>
  <c r="Y157" i="14" s="1"/>
  <c r="W157" i="14"/>
  <c r="V158" i="14"/>
  <c r="AA157" i="14"/>
  <c r="AC85" i="14"/>
  <c r="AD85" i="14" s="1"/>
  <c r="AB85" i="14"/>
  <c r="AC190" i="14"/>
  <c r="AD190" i="14" s="1"/>
  <c r="AB190" i="14"/>
  <c r="V192" i="14"/>
  <c r="X191" i="14"/>
  <c r="Y191" i="14" s="1"/>
  <c r="W191" i="14"/>
  <c r="AA191" i="14"/>
  <c r="AC292" i="14"/>
  <c r="AD292" i="14" s="1"/>
  <c r="AB292" i="14"/>
  <c r="V87" i="14"/>
  <c r="X86" i="14"/>
  <c r="Y86" i="14" s="1"/>
  <c r="W86" i="14"/>
  <c r="AA86" i="14"/>
  <c r="AC191" i="13"/>
  <c r="AD191" i="13" s="1"/>
  <c r="AB191" i="13"/>
  <c r="X260" i="13"/>
  <c r="Y260" i="13" s="1"/>
  <c r="W260" i="13"/>
  <c r="V261" i="13"/>
  <c r="AA260" i="13"/>
  <c r="W227" i="13"/>
  <c r="W236" i="13" s="1"/>
  <c r="X227" i="13"/>
  <c r="Y227" i="13" s="1"/>
  <c r="Y236" i="13" s="1"/>
  <c r="AA227" i="13"/>
  <c r="X157" i="13"/>
  <c r="Y157" i="13" s="1"/>
  <c r="V158" i="13"/>
  <c r="W157" i="13"/>
  <c r="AA157" i="13"/>
  <c r="X192" i="13"/>
  <c r="Y192" i="13" s="1"/>
  <c r="W192" i="13"/>
  <c r="V193" i="13"/>
  <c r="AA192" i="13"/>
  <c r="AB226" i="13"/>
  <c r="AC226" i="13"/>
  <c r="AD226" i="13" s="1"/>
  <c r="AC85" i="13"/>
  <c r="AD85" i="13" s="1"/>
  <c r="AB85" i="13"/>
  <c r="AC259" i="13"/>
  <c r="AD259" i="13" s="1"/>
  <c r="AB259" i="13"/>
  <c r="AC156" i="13"/>
  <c r="AD156" i="13" s="1"/>
  <c r="AB156" i="13"/>
  <c r="V87" i="13"/>
  <c r="X86" i="13"/>
  <c r="Y86" i="13" s="1"/>
  <c r="W86" i="13"/>
  <c r="AA86" i="13"/>
  <c r="V122" i="25" l="1"/>
  <c r="X121" i="25"/>
  <c r="Y121" i="25" s="1"/>
  <c r="W121" i="25"/>
  <c r="AA121" i="25"/>
  <c r="AB120" i="25"/>
  <c r="AC120" i="25"/>
  <c r="AD120" i="25" s="1"/>
  <c r="AC120" i="24"/>
  <c r="AD120" i="24" s="1"/>
  <c r="AB120" i="24"/>
  <c r="V122" i="24"/>
  <c r="AA121" i="24"/>
  <c r="W121" i="24"/>
  <c r="X121" i="24"/>
  <c r="Y121" i="24" s="1"/>
  <c r="AC120" i="23"/>
  <c r="AD120" i="23" s="1"/>
  <c r="AB120" i="23"/>
  <c r="AA121" i="23"/>
  <c r="V122" i="23"/>
  <c r="X121" i="23"/>
  <c r="Y121" i="23" s="1"/>
  <c r="W121" i="23"/>
  <c r="X121" i="22"/>
  <c r="Y121" i="22" s="1"/>
  <c r="W121" i="22"/>
  <c r="AA121" i="22"/>
  <c r="V122" i="22"/>
  <c r="AB120" i="22"/>
  <c r="AC120" i="22"/>
  <c r="AD120" i="22" s="1"/>
  <c r="X121" i="21"/>
  <c r="Y121" i="21" s="1"/>
  <c r="AA121" i="21"/>
  <c r="V122" i="21"/>
  <c r="W121" i="21"/>
  <c r="AB120" i="21"/>
  <c r="AC120" i="21"/>
  <c r="AD120" i="21" s="1"/>
  <c r="AC120" i="20"/>
  <c r="AD120" i="20" s="1"/>
  <c r="AB120" i="20"/>
  <c r="AC86" i="20"/>
  <c r="AD86" i="20" s="1"/>
  <c r="AB86" i="20"/>
  <c r="W121" i="20"/>
  <c r="V122" i="20"/>
  <c r="X121" i="20"/>
  <c r="Y121" i="20" s="1"/>
  <c r="AA121" i="20"/>
  <c r="X87" i="20"/>
  <c r="Y87" i="20" s="1"/>
  <c r="W87" i="20"/>
  <c r="AA87" i="20"/>
  <c r="V88" i="20"/>
  <c r="AC120" i="19"/>
  <c r="AD120" i="19" s="1"/>
  <c r="AB120" i="19"/>
  <c r="V122" i="19"/>
  <c r="AA121" i="19"/>
  <c r="W121" i="19"/>
  <c r="X121" i="19"/>
  <c r="Y121" i="19" s="1"/>
  <c r="AC120" i="18"/>
  <c r="AD120" i="18" s="1"/>
  <c r="AB120" i="18"/>
  <c r="V122" i="18"/>
  <c r="W121" i="18"/>
  <c r="X121" i="18"/>
  <c r="Y121" i="18" s="1"/>
  <c r="AA121" i="18"/>
  <c r="AC120" i="17"/>
  <c r="AD120" i="17" s="1"/>
  <c r="AB120" i="17"/>
  <c r="V122" i="17"/>
  <c r="X121" i="17"/>
  <c r="Y121" i="17" s="1"/>
  <c r="W121" i="17"/>
  <c r="AA121" i="17"/>
  <c r="AB120" i="16"/>
  <c r="AC120" i="16"/>
  <c r="AD120" i="16" s="1"/>
  <c r="X121" i="16"/>
  <c r="Y121" i="16" s="1"/>
  <c r="W121" i="16"/>
  <c r="V122" i="16"/>
  <c r="AA121" i="16"/>
  <c r="AC120" i="15"/>
  <c r="AD120" i="15" s="1"/>
  <c r="AB120" i="15"/>
  <c r="X121" i="15"/>
  <c r="Y121" i="15" s="1"/>
  <c r="AA121" i="15"/>
  <c r="W121" i="15"/>
  <c r="V122" i="15"/>
  <c r="W121" i="14"/>
  <c r="X121" i="14"/>
  <c r="Y121" i="14" s="1"/>
  <c r="V122" i="14"/>
  <c r="AA121" i="14"/>
  <c r="AB120" i="14"/>
  <c r="AC120" i="14"/>
  <c r="AD120" i="14" s="1"/>
  <c r="AC120" i="13"/>
  <c r="AD120" i="13" s="1"/>
  <c r="AB120" i="13"/>
  <c r="V122" i="13"/>
  <c r="AA121" i="13"/>
  <c r="W121" i="13"/>
  <c r="X121" i="13"/>
  <c r="Y121" i="13" s="1"/>
  <c r="W294" i="24"/>
  <c r="AA294" i="24"/>
  <c r="V295" i="24"/>
  <c r="X294" i="24"/>
  <c r="Y294" i="24" s="1"/>
  <c r="AB293" i="24"/>
  <c r="AC293" i="24"/>
  <c r="AD293" i="24" s="1"/>
  <c r="AB259" i="22"/>
  <c r="AC259" i="22"/>
  <c r="AD259" i="22" s="1"/>
  <c r="AA260" i="22"/>
  <c r="V261" i="22"/>
  <c r="X260" i="22"/>
  <c r="Y260" i="22" s="1"/>
  <c r="W260" i="22"/>
  <c r="AA192" i="19"/>
  <c r="V193" i="19"/>
  <c r="X192" i="19"/>
  <c r="Y192" i="19" s="1"/>
  <c r="W192" i="19"/>
  <c r="AB191" i="19"/>
  <c r="AC191" i="19"/>
  <c r="AD191" i="19" s="1"/>
  <c r="W260" i="18"/>
  <c r="V261" i="18"/>
  <c r="AA260" i="18"/>
  <c r="X260" i="18"/>
  <c r="Y260" i="18" s="1"/>
  <c r="AB259" i="18"/>
  <c r="AC259" i="18"/>
  <c r="AD259" i="18" s="1"/>
  <c r="AC259" i="14"/>
  <c r="AD259" i="14" s="1"/>
  <c r="AB259" i="14"/>
  <c r="X260" i="14"/>
  <c r="Y260" i="14" s="1"/>
  <c r="AA260" i="14"/>
  <c r="W260" i="14"/>
  <c r="V261" i="14"/>
  <c r="AB293" i="13"/>
  <c r="AC293" i="13"/>
  <c r="AD293" i="13" s="1"/>
  <c r="W294" i="13"/>
  <c r="V295" i="13"/>
  <c r="AA294" i="13"/>
  <c r="X294" i="13"/>
  <c r="Y294" i="13" s="1"/>
  <c r="AC86" i="24"/>
  <c r="AD86" i="24" s="1"/>
  <c r="AB86" i="24"/>
  <c r="W87" i="24"/>
  <c r="V88" i="24"/>
  <c r="X87" i="24"/>
  <c r="Y87" i="24" s="1"/>
  <c r="AA87" i="24"/>
  <c r="W87" i="18"/>
  <c r="V88" i="18"/>
  <c r="X87" i="18"/>
  <c r="Y87" i="18" s="1"/>
  <c r="AA87" i="18"/>
  <c r="AB86" i="18"/>
  <c r="AC86" i="18"/>
  <c r="AD86" i="18" s="1"/>
  <c r="V89" i="25"/>
  <c r="X88" i="25"/>
  <c r="Y88" i="25" s="1"/>
  <c r="W88" i="25"/>
  <c r="AA88" i="25"/>
  <c r="AB226" i="25"/>
  <c r="AC226" i="25"/>
  <c r="AD226" i="25" s="1"/>
  <c r="W294" i="25"/>
  <c r="V295" i="25"/>
  <c r="X294" i="25"/>
  <c r="Y294" i="25" s="1"/>
  <c r="AA294" i="25"/>
  <c r="AC260" i="25"/>
  <c r="AD260" i="25" s="1"/>
  <c r="AB260" i="25"/>
  <c r="AC191" i="25"/>
  <c r="AD191" i="25" s="1"/>
  <c r="AB191" i="25"/>
  <c r="AB159" i="25"/>
  <c r="AC159" i="25"/>
  <c r="AD159" i="25" s="1"/>
  <c r="AD168" i="25" s="1"/>
  <c r="W227" i="25"/>
  <c r="W236" i="25" s="1"/>
  <c r="X227" i="25"/>
  <c r="Y227" i="25" s="1"/>
  <c r="Y236" i="25" s="1"/>
  <c r="AA227" i="25"/>
  <c r="X261" i="25"/>
  <c r="Y261" i="25" s="1"/>
  <c r="Y270" i="25" s="1"/>
  <c r="W261" i="25"/>
  <c r="W270" i="25" s="1"/>
  <c r="AA261" i="25"/>
  <c r="V193" i="25"/>
  <c r="X192" i="25"/>
  <c r="Y192" i="25" s="1"/>
  <c r="W192" i="25"/>
  <c r="AA192" i="25"/>
  <c r="AC87" i="25"/>
  <c r="AD87" i="25" s="1"/>
  <c r="AB87" i="25"/>
  <c r="AB293" i="25"/>
  <c r="AC293" i="25"/>
  <c r="AD293" i="25" s="1"/>
  <c r="X261" i="24"/>
  <c r="Y261" i="24" s="1"/>
  <c r="Y270" i="24" s="1"/>
  <c r="W261" i="24"/>
  <c r="W270" i="24" s="1"/>
  <c r="AA261" i="24"/>
  <c r="AC158" i="24"/>
  <c r="AD158" i="24" s="1"/>
  <c r="AB158" i="24"/>
  <c r="V193" i="24"/>
  <c r="W192" i="24"/>
  <c r="X192" i="24"/>
  <c r="Y192" i="24" s="1"/>
  <c r="AA192" i="24"/>
  <c r="AC225" i="24"/>
  <c r="AD225" i="24" s="1"/>
  <c r="AB225" i="24"/>
  <c r="V227" i="24"/>
  <c r="X226" i="24"/>
  <c r="Y226" i="24" s="1"/>
  <c r="W226" i="24"/>
  <c r="AA226" i="24"/>
  <c r="X159" i="24"/>
  <c r="Y159" i="24" s="1"/>
  <c r="Y168" i="24" s="1"/>
  <c r="W159" i="24"/>
  <c r="W168" i="24" s="1"/>
  <c r="AA159" i="24"/>
  <c r="AC260" i="24"/>
  <c r="AD260" i="24" s="1"/>
  <c r="AB260" i="24"/>
  <c r="AB191" i="24"/>
  <c r="AC191" i="24"/>
  <c r="AD191" i="24" s="1"/>
  <c r="V89" i="23"/>
  <c r="X88" i="23"/>
  <c r="Y88" i="23" s="1"/>
  <c r="W88" i="23"/>
  <c r="AA88" i="23"/>
  <c r="X193" i="23"/>
  <c r="Y193" i="23" s="1"/>
  <c r="Y202" i="23" s="1"/>
  <c r="W193" i="23"/>
  <c r="W202" i="23" s="1"/>
  <c r="AA193" i="23"/>
  <c r="AB260" i="23"/>
  <c r="AC260" i="23"/>
  <c r="AD260" i="23" s="1"/>
  <c r="AC87" i="23"/>
  <c r="AD87" i="23" s="1"/>
  <c r="AB87" i="23"/>
  <c r="X261" i="23"/>
  <c r="Y261" i="23" s="1"/>
  <c r="Y270" i="23" s="1"/>
  <c r="W261" i="23"/>
  <c r="W270" i="23" s="1"/>
  <c r="AA261" i="23"/>
  <c r="AC225" i="23"/>
  <c r="AD225" i="23" s="1"/>
  <c r="AB225" i="23"/>
  <c r="AC294" i="23"/>
  <c r="AD294" i="23" s="1"/>
  <c r="AB294" i="23"/>
  <c r="AB157" i="23"/>
  <c r="AC157" i="23"/>
  <c r="AD157" i="23" s="1"/>
  <c r="AB192" i="23"/>
  <c r="AC192" i="23"/>
  <c r="AD192" i="23" s="1"/>
  <c r="X295" i="23"/>
  <c r="Y295" i="23" s="1"/>
  <c r="Y304" i="23" s="1"/>
  <c r="W295" i="23"/>
  <c r="W304" i="23" s="1"/>
  <c r="AA295" i="23"/>
  <c r="V159" i="23"/>
  <c r="X158" i="23"/>
  <c r="Y158" i="23" s="1"/>
  <c r="W158" i="23"/>
  <c r="AA158" i="23"/>
  <c r="V227" i="23"/>
  <c r="X226" i="23"/>
  <c r="Y226" i="23" s="1"/>
  <c r="W226" i="23"/>
  <c r="AA226" i="23"/>
  <c r="AB225" i="22"/>
  <c r="AC225" i="22"/>
  <c r="AD225" i="22" s="1"/>
  <c r="X295" i="22"/>
  <c r="Y295" i="22" s="1"/>
  <c r="Y304" i="22" s="1"/>
  <c r="W295" i="22"/>
  <c r="W304" i="22" s="1"/>
  <c r="AA295" i="22"/>
  <c r="AB159" i="22"/>
  <c r="AC159" i="22"/>
  <c r="AD159" i="22" s="1"/>
  <c r="AD168" i="22" s="1"/>
  <c r="V227" i="22"/>
  <c r="W226" i="22"/>
  <c r="X226" i="22"/>
  <c r="Y226" i="22" s="1"/>
  <c r="AA226" i="22"/>
  <c r="AB193" i="22"/>
  <c r="AC193" i="22"/>
  <c r="AD193" i="22" s="1"/>
  <c r="AD202" i="22" s="1"/>
  <c r="AC87" i="22"/>
  <c r="AD87" i="22" s="1"/>
  <c r="AB87" i="22"/>
  <c r="X88" i="22"/>
  <c r="Y88" i="22" s="1"/>
  <c r="W88" i="22"/>
  <c r="V89" i="22"/>
  <c r="AA88" i="22"/>
  <c r="AC294" i="22"/>
  <c r="AD294" i="22" s="1"/>
  <c r="AB294" i="22"/>
  <c r="AB191" i="21"/>
  <c r="AC191" i="21"/>
  <c r="AD191" i="21" s="1"/>
  <c r="V193" i="21"/>
  <c r="W192" i="21"/>
  <c r="X192" i="21"/>
  <c r="Y192" i="21" s="1"/>
  <c r="AA192" i="21"/>
  <c r="V227" i="21"/>
  <c r="W226" i="21"/>
  <c r="X226" i="21"/>
  <c r="Y226" i="21" s="1"/>
  <c r="AA226" i="21"/>
  <c r="AC87" i="21"/>
  <c r="AD87" i="21" s="1"/>
  <c r="AB87" i="21"/>
  <c r="AC158" i="21"/>
  <c r="AD158" i="21" s="1"/>
  <c r="AB158" i="21"/>
  <c r="X88" i="21"/>
  <c r="Y88" i="21" s="1"/>
  <c r="V89" i="21"/>
  <c r="AA88" i="21"/>
  <c r="W88" i="21"/>
  <c r="AB295" i="21"/>
  <c r="AC295" i="21"/>
  <c r="AD295" i="21" s="1"/>
  <c r="AD304" i="21" s="1"/>
  <c r="X159" i="21"/>
  <c r="Y159" i="21" s="1"/>
  <c r="Y168" i="21" s="1"/>
  <c r="W159" i="21"/>
  <c r="W168" i="21" s="1"/>
  <c r="AA159" i="21"/>
  <c r="AC261" i="21"/>
  <c r="AD261" i="21" s="1"/>
  <c r="AD270" i="21" s="1"/>
  <c r="AB261" i="21"/>
  <c r="AB225" i="21"/>
  <c r="AC225" i="21"/>
  <c r="AD225" i="21" s="1"/>
  <c r="X193" i="20"/>
  <c r="Y193" i="20" s="1"/>
  <c r="Y202" i="20" s="1"/>
  <c r="W193" i="20"/>
  <c r="W202" i="20" s="1"/>
  <c r="AA193" i="20"/>
  <c r="AC225" i="20"/>
  <c r="AD225" i="20" s="1"/>
  <c r="AB225" i="20"/>
  <c r="AC294" i="20"/>
  <c r="AD294" i="20" s="1"/>
  <c r="AB294" i="20"/>
  <c r="AC260" i="20"/>
  <c r="AD260" i="20" s="1"/>
  <c r="AB260" i="20"/>
  <c r="W261" i="20"/>
  <c r="W270" i="20" s="1"/>
  <c r="X261" i="20"/>
  <c r="Y261" i="20" s="1"/>
  <c r="Y270" i="20" s="1"/>
  <c r="AA261" i="20"/>
  <c r="X159" i="20"/>
  <c r="Y159" i="20" s="1"/>
  <c r="Y168" i="20" s="1"/>
  <c r="W159" i="20"/>
  <c r="W168" i="20" s="1"/>
  <c r="AA159" i="20"/>
  <c r="X295" i="20"/>
  <c r="Y295" i="20" s="1"/>
  <c r="Y304" i="20" s="1"/>
  <c r="W295" i="20"/>
  <c r="W304" i="20" s="1"/>
  <c r="AA295" i="20"/>
  <c r="AC158" i="20"/>
  <c r="AD158" i="20" s="1"/>
  <c r="AB158" i="20"/>
  <c r="X226" i="20"/>
  <c r="Y226" i="20" s="1"/>
  <c r="W226" i="20"/>
  <c r="V227" i="20"/>
  <c r="AA226" i="20"/>
  <c r="AC192" i="20"/>
  <c r="AD192" i="20" s="1"/>
  <c r="AB192" i="20"/>
  <c r="X261" i="19"/>
  <c r="Y261" i="19" s="1"/>
  <c r="Y270" i="19" s="1"/>
  <c r="W261" i="19"/>
  <c r="W270" i="19" s="1"/>
  <c r="AA261" i="19"/>
  <c r="AB293" i="19"/>
  <c r="AC293" i="19"/>
  <c r="AD293" i="19" s="1"/>
  <c r="AC157" i="19"/>
  <c r="AD157" i="19" s="1"/>
  <c r="AB157" i="19"/>
  <c r="AB225" i="19"/>
  <c r="AC225" i="19"/>
  <c r="AD225" i="19" s="1"/>
  <c r="AC87" i="19"/>
  <c r="AD87" i="19" s="1"/>
  <c r="AB87" i="19"/>
  <c r="AC260" i="19"/>
  <c r="AD260" i="19" s="1"/>
  <c r="AB260" i="19"/>
  <c r="W294" i="19"/>
  <c r="V295" i="19"/>
  <c r="X294" i="19"/>
  <c r="Y294" i="19" s="1"/>
  <c r="AA294" i="19"/>
  <c r="V89" i="19"/>
  <c r="X88" i="19"/>
  <c r="Y88" i="19" s="1"/>
  <c r="W88" i="19"/>
  <c r="AA88" i="19"/>
  <c r="X158" i="19"/>
  <c r="Y158" i="19" s="1"/>
  <c r="W158" i="19"/>
  <c r="V159" i="19"/>
  <c r="AA158" i="19"/>
  <c r="V227" i="19"/>
  <c r="X226" i="19"/>
  <c r="Y226" i="19" s="1"/>
  <c r="W226" i="19"/>
  <c r="AA226" i="19"/>
  <c r="AC158" i="18"/>
  <c r="AD158" i="18" s="1"/>
  <c r="AB158" i="18"/>
  <c r="AC294" i="18"/>
  <c r="AD294" i="18" s="1"/>
  <c r="AB294" i="18"/>
  <c r="X159" i="18"/>
  <c r="Y159" i="18" s="1"/>
  <c r="Y168" i="18" s="1"/>
  <c r="W159" i="18"/>
  <c r="W168" i="18" s="1"/>
  <c r="AA159" i="18"/>
  <c r="X295" i="18"/>
  <c r="Y295" i="18" s="1"/>
  <c r="Y304" i="18" s="1"/>
  <c r="W295" i="18"/>
  <c r="W304" i="18" s="1"/>
  <c r="AA295" i="18"/>
  <c r="AB225" i="18"/>
  <c r="AC225" i="18"/>
  <c r="AD225" i="18" s="1"/>
  <c r="X226" i="18"/>
  <c r="Y226" i="18" s="1"/>
  <c r="W226" i="18"/>
  <c r="AA226" i="18"/>
  <c r="V227" i="18"/>
  <c r="V89" i="17"/>
  <c r="X88" i="17"/>
  <c r="Y88" i="17" s="1"/>
  <c r="W88" i="17"/>
  <c r="AA88" i="17"/>
  <c r="AC191" i="17"/>
  <c r="AD191" i="17" s="1"/>
  <c r="AB191" i="17"/>
  <c r="W294" i="17"/>
  <c r="V295" i="17"/>
  <c r="X294" i="17"/>
  <c r="Y294" i="17" s="1"/>
  <c r="AA294" i="17"/>
  <c r="V193" i="17"/>
  <c r="X192" i="17"/>
  <c r="Y192" i="17" s="1"/>
  <c r="W192" i="17"/>
  <c r="AA192" i="17"/>
  <c r="AB227" i="17"/>
  <c r="AC227" i="17"/>
  <c r="AD227" i="17" s="1"/>
  <c r="AD236" i="17" s="1"/>
  <c r="X158" i="17"/>
  <c r="Y158" i="17" s="1"/>
  <c r="V159" i="17"/>
  <c r="W158" i="17"/>
  <c r="AA158" i="17"/>
  <c r="X261" i="17"/>
  <c r="Y261" i="17" s="1"/>
  <c r="Y270" i="17" s="1"/>
  <c r="W261" i="17"/>
  <c r="W270" i="17" s="1"/>
  <c r="AA261" i="17"/>
  <c r="AC157" i="17"/>
  <c r="AD157" i="17" s="1"/>
  <c r="AB157" i="17"/>
  <c r="AC260" i="17"/>
  <c r="AD260" i="17" s="1"/>
  <c r="AB260" i="17"/>
  <c r="AC87" i="17"/>
  <c r="AD87" i="17" s="1"/>
  <c r="AB87" i="17"/>
  <c r="AB293" i="17"/>
  <c r="AC293" i="17"/>
  <c r="AD293" i="17" s="1"/>
  <c r="AB158" i="16"/>
  <c r="AC158" i="16"/>
  <c r="AD158" i="16" s="1"/>
  <c r="W227" i="16"/>
  <c r="W236" i="16" s="1"/>
  <c r="X227" i="16"/>
  <c r="Y227" i="16" s="1"/>
  <c r="Y236" i="16" s="1"/>
  <c r="AA227" i="16"/>
  <c r="W159" i="16"/>
  <c r="W168" i="16" s="1"/>
  <c r="X159" i="16"/>
  <c r="Y159" i="16" s="1"/>
  <c r="Y168" i="16" s="1"/>
  <c r="AA159" i="16"/>
  <c r="AC86" i="16"/>
  <c r="AD86" i="16" s="1"/>
  <c r="AB86" i="16"/>
  <c r="AB293" i="16"/>
  <c r="AC293" i="16"/>
  <c r="AD293" i="16" s="1"/>
  <c r="AC260" i="16"/>
  <c r="AD260" i="16" s="1"/>
  <c r="AB260" i="16"/>
  <c r="V88" i="16"/>
  <c r="X87" i="16"/>
  <c r="Y87" i="16" s="1"/>
  <c r="W87" i="16"/>
  <c r="AA87" i="16"/>
  <c r="W294" i="16"/>
  <c r="V295" i="16"/>
  <c r="X294" i="16"/>
  <c r="Y294" i="16" s="1"/>
  <c r="AA294" i="16"/>
  <c r="X261" i="16"/>
  <c r="Y261" i="16" s="1"/>
  <c r="Y270" i="16" s="1"/>
  <c r="W261" i="16"/>
  <c r="W270" i="16" s="1"/>
  <c r="AA261" i="16"/>
  <c r="AC191" i="16"/>
  <c r="AD191" i="16" s="1"/>
  <c r="AB191" i="16"/>
  <c r="AB226" i="16"/>
  <c r="AC226" i="16"/>
  <c r="AD226" i="16" s="1"/>
  <c r="V193" i="16"/>
  <c r="X192" i="16"/>
  <c r="Y192" i="16" s="1"/>
  <c r="W192" i="16"/>
  <c r="AA192" i="16"/>
  <c r="V88" i="15"/>
  <c r="X87" i="15"/>
  <c r="Y87" i="15" s="1"/>
  <c r="W87" i="15"/>
  <c r="AA87" i="15"/>
  <c r="AC86" i="15"/>
  <c r="AD86" i="15" s="1"/>
  <c r="AB86" i="15"/>
  <c r="AB293" i="15"/>
  <c r="AC293" i="15"/>
  <c r="AD293" i="15" s="1"/>
  <c r="AB158" i="15"/>
  <c r="AC158" i="15"/>
  <c r="AD158" i="15" s="1"/>
  <c r="AC260" i="15"/>
  <c r="AD260" i="15" s="1"/>
  <c r="AB260" i="15"/>
  <c r="X261" i="15"/>
  <c r="Y261" i="15" s="1"/>
  <c r="Y270" i="15" s="1"/>
  <c r="W261" i="15"/>
  <c r="W270" i="15" s="1"/>
  <c r="AA261" i="15"/>
  <c r="AC227" i="15"/>
  <c r="AD227" i="15" s="1"/>
  <c r="AD236" i="15" s="1"/>
  <c r="AB227" i="15"/>
  <c r="W294" i="15"/>
  <c r="V295" i="15"/>
  <c r="X294" i="15"/>
  <c r="Y294" i="15" s="1"/>
  <c r="AA294" i="15"/>
  <c r="W159" i="15"/>
  <c r="W168" i="15" s="1"/>
  <c r="X159" i="15"/>
  <c r="Y159" i="15" s="1"/>
  <c r="Y168" i="15" s="1"/>
  <c r="AA159" i="15"/>
  <c r="AB199" i="15"/>
  <c r="AB202" i="15"/>
  <c r="AB226" i="14"/>
  <c r="AC226" i="14"/>
  <c r="AD226" i="14" s="1"/>
  <c r="AB293" i="14"/>
  <c r="AC293" i="14"/>
  <c r="AD293" i="14" s="1"/>
  <c r="X192" i="14"/>
  <c r="Y192" i="14" s="1"/>
  <c r="W192" i="14"/>
  <c r="V193" i="14"/>
  <c r="AA192" i="14"/>
  <c r="W227" i="14"/>
  <c r="W236" i="14" s="1"/>
  <c r="X227" i="14"/>
  <c r="Y227" i="14" s="1"/>
  <c r="Y236" i="14" s="1"/>
  <c r="AA227" i="14"/>
  <c r="AB157" i="14"/>
  <c r="AC157" i="14"/>
  <c r="AD157" i="14" s="1"/>
  <c r="V159" i="14"/>
  <c r="W158" i="14"/>
  <c r="X158" i="14"/>
  <c r="Y158" i="14" s="1"/>
  <c r="AA158" i="14"/>
  <c r="V88" i="14"/>
  <c r="X87" i="14"/>
  <c r="Y87" i="14" s="1"/>
  <c r="W87" i="14"/>
  <c r="AA87" i="14"/>
  <c r="AC86" i="14"/>
  <c r="AD86" i="14" s="1"/>
  <c r="AB86" i="14"/>
  <c r="AC191" i="14"/>
  <c r="AD191" i="14" s="1"/>
  <c r="AB191" i="14"/>
  <c r="W294" i="14"/>
  <c r="V295" i="14"/>
  <c r="X294" i="14"/>
  <c r="Y294" i="14" s="1"/>
  <c r="AA294" i="14"/>
  <c r="AC86" i="13"/>
  <c r="AD86" i="13" s="1"/>
  <c r="AB86" i="13"/>
  <c r="AC260" i="13"/>
  <c r="AD260" i="13" s="1"/>
  <c r="AB260" i="13"/>
  <c r="AC227" i="13"/>
  <c r="AD227" i="13" s="1"/>
  <c r="AD236" i="13" s="1"/>
  <c r="AB227" i="13"/>
  <c r="X87" i="13"/>
  <c r="Y87" i="13" s="1"/>
  <c r="W87" i="13"/>
  <c r="V88" i="13"/>
  <c r="AA87" i="13"/>
  <c r="AC192" i="13"/>
  <c r="AD192" i="13" s="1"/>
  <c r="AB192" i="13"/>
  <c r="AB157" i="13"/>
  <c r="AC157" i="13"/>
  <c r="AD157" i="13" s="1"/>
  <c r="X261" i="13"/>
  <c r="Y261" i="13" s="1"/>
  <c r="Y270" i="13" s="1"/>
  <c r="W261" i="13"/>
  <c r="W270" i="13" s="1"/>
  <c r="AA261" i="13"/>
  <c r="X193" i="13"/>
  <c r="Y193" i="13" s="1"/>
  <c r="Y202" i="13" s="1"/>
  <c r="W193" i="13"/>
  <c r="W202" i="13" s="1"/>
  <c r="AA193" i="13"/>
  <c r="V159" i="13"/>
  <c r="W158" i="13"/>
  <c r="X158" i="13"/>
  <c r="Y158" i="13" s="1"/>
  <c r="AA158" i="13"/>
  <c r="X122" i="25" l="1"/>
  <c r="Y122" i="25" s="1"/>
  <c r="W122" i="25"/>
  <c r="V123" i="25"/>
  <c r="AA122" i="25"/>
  <c r="AC121" i="25"/>
  <c r="AD121" i="25" s="1"/>
  <c r="AB121" i="25"/>
  <c r="AC121" i="24"/>
  <c r="AD121" i="24" s="1"/>
  <c r="AB121" i="24"/>
  <c r="W122" i="24"/>
  <c r="V123" i="24"/>
  <c r="AA122" i="24"/>
  <c r="X122" i="24"/>
  <c r="Y122" i="24" s="1"/>
  <c r="AC121" i="23"/>
  <c r="AD121" i="23" s="1"/>
  <c r="AB121" i="23"/>
  <c r="X122" i="23"/>
  <c r="Y122" i="23" s="1"/>
  <c r="AA122" i="23"/>
  <c r="V123" i="23"/>
  <c r="W122" i="23"/>
  <c r="V123" i="22"/>
  <c r="X122" i="22"/>
  <c r="Y122" i="22" s="1"/>
  <c r="AA122" i="22"/>
  <c r="W122" i="22"/>
  <c r="AB121" i="22"/>
  <c r="AC121" i="22"/>
  <c r="AD121" i="22" s="1"/>
  <c r="W122" i="21"/>
  <c r="X122" i="21"/>
  <c r="Y122" i="21" s="1"/>
  <c r="V123" i="21"/>
  <c r="AA122" i="21"/>
  <c r="AB121" i="21"/>
  <c r="AC121" i="21"/>
  <c r="AD121" i="21" s="1"/>
  <c r="AC121" i="20"/>
  <c r="AD121" i="20" s="1"/>
  <c r="AB121" i="20"/>
  <c r="X122" i="20"/>
  <c r="Y122" i="20" s="1"/>
  <c r="W122" i="20"/>
  <c r="V123" i="20"/>
  <c r="AA122" i="20"/>
  <c r="W88" i="20"/>
  <c r="X88" i="20"/>
  <c r="Y88" i="20" s="1"/>
  <c r="V89" i="20"/>
  <c r="AA88" i="20"/>
  <c r="AC87" i="20"/>
  <c r="AD87" i="20" s="1"/>
  <c r="AB87" i="20"/>
  <c r="AC121" i="19"/>
  <c r="AD121" i="19" s="1"/>
  <c r="AB121" i="19"/>
  <c r="W122" i="19"/>
  <c r="X122" i="19"/>
  <c r="Y122" i="19" s="1"/>
  <c r="AA122" i="19"/>
  <c r="V123" i="19"/>
  <c r="AC121" i="18"/>
  <c r="AD121" i="18" s="1"/>
  <c r="AB121" i="18"/>
  <c r="AA122" i="18"/>
  <c r="V123" i="18"/>
  <c r="X122" i="18"/>
  <c r="Y122" i="18" s="1"/>
  <c r="W122" i="18"/>
  <c r="V123" i="17"/>
  <c r="X122" i="17"/>
  <c r="Y122" i="17" s="1"/>
  <c r="W122" i="17"/>
  <c r="AA122" i="17"/>
  <c r="AC121" i="17"/>
  <c r="AD121" i="17" s="1"/>
  <c r="AB121" i="17"/>
  <c r="AB121" i="16"/>
  <c r="AC121" i="16"/>
  <c r="AD121" i="16" s="1"/>
  <c r="AA122" i="16"/>
  <c r="W122" i="16"/>
  <c r="V123" i="16"/>
  <c r="X122" i="16"/>
  <c r="Y122" i="16" s="1"/>
  <c r="AA122" i="15"/>
  <c r="X122" i="15"/>
  <c r="Y122" i="15" s="1"/>
  <c r="V123" i="15"/>
  <c r="W122" i="15"/>
  <c r="AC121" i="15"/>
  <c r="AD121" i="15" s="1"/>
  <c r="AB121" i="15"/>
  <c r="AB121" i="14"/>
  <c r="AC121" i="14"/>
  <c r="AD121" i="14" s="1"/>
  <c r="V123" i="14"/>
  <c r="W122" i="14"/>
  <c r="X122" i="14"/>
  <c r="Y122" i="14" s="1"/>
  <c r="AA122" i="14"/>
  <c r="AC121" i="13"/>
  <c r="AD121" i="13" s="1"/>
  <c r="AB121" i="13"/>
  <c r="AA122" i="13"/>
  <c r="W122" i="13"/>
  <c r="V123" i="13"/>
  <c r="X122" i="13"/>
  <c r="Y122" i="13" s="1"/>
  <c r="X295" i="24"/>
  <c r="Y295" i="24" s="1"/>
  <c r="Y304" i="24" s="1"/>
  <c r="W295" i="24"/>
  <c r="W304" i="24" s="1"/>
  <c r="AA295" i="24"/>
  <c r="AB294" i="24"/>
  <c r="AC294" i="24"/>
  <c r="AD294" i="24" s="1"/>
  <c r="W261" i="22"/>
  <c r="W270" i="22" s="1"/>
  <c r="X261" i="22"/>
  <c r="Y261" i="22" s="1"/>
  <c r="Y270" i="22" s="1"/>
  <c r="AA261" i="22"/>
  <c r="AC260" i="22"/>
  <c r="AD260" i="22" s="1"/>
  <c r="AB260" i="22"/>
  <c r="AA193" i="19"/>
  <c r="X193" i="19"/>
  <c r="Y193" i="19" s="1"/>
  <c r="Y202" i="19" s="1"/>
  <c r="W193" i="19"/>
  <c r="W202" i="19" s="1"/>
  <c r="AC192" i="19"/>
  <c r="AD192" i="19" s="1"/>
  <c r="AB192" i="19"/>
  <c r="AC260" i="18"/>
  <c r="AD260" i="18" s="1"/>
  <c r="AB260" i="18"/>
  <c r="AA261" i="18"/>
  <c r="X261" i="18"/>
  <c r="Y261" i="18" s="1"/>
  <c r="Y270" i="18" s="1"/>
  <c r="W261" i="18"/>
  <c r="W270" i="18" s="1"/>
  <c r="AB260" i="14"/>
  <c r="AC260" i="14"/>
  <c r="AD260" i="14" s="1"/>
  <c r="W261" i="14"/>
  <c r="W270" i="14" s="1"/>
  <c r="X261" i="14"/>
  <c r="Y261" i="14" s="1"/>
  <c r="Y270" i="14" s="1"/>
  <c r="AA261" i="14"/>
  <c r="AA295" i="13"/>
  <c r="X295" i="13"/>
  <c r="Y295" i="13" s="1"/>
  <c r="Y304" i="13" s="1"/>
  <c r="W295" i="13"/>
  <c r="W304" i="13" s="1"/>
  <c r="AB294" i="13"/>
  <c r="AC294" i="13"/>
  <c r="AD294" i="13" s="1"/>
  <c r="AB87" i="24"/>
  <c r="AC87" i="24"/>
  <c r="AD87" i="24" s="1"/>
  <c r="X88" i="24"/>
  <c r="Y88" i="24" s="1"/>
  <c r="W88" i="24"/>
  <c r="V89" i="24"/>
  <c r="AA88" i="24"/>
  <c r="AA88" i="18"/>
  <c r="V89" i="18"/>
  <c r="X88" i="18"/>
  <c r="Y88" i="18" s="1"/>
  <c r="W88" i="18"/>
  <c r="AB87" i="18"/>
  <c r="AC87" i="18"/>
  <c r="AD87" i="18" s="1"/>
  <c r="AC227" i="25"/>
  <c r="AD227" i="25" s="1"/>
  <c r="AD236" i="25" s="1"/>
  <c r="AB227" i="25"/>
  <c r="X295" i="25"/>
  <c r="Y295" i="25" s="1"/>
  <c r="Y304" i="25" s="1"/>
  <c r="W295" i="25"/>
  <c r="W304" i="25" s="1"/>
  <c r="AA295" i="25"/>
  <c r="AC192" i="25"/>
  <c r="AD192" i="25" s="1"/>
  <c r="AB192" i="25"/>
  <c r="X193" i="25"/>
  <c r="Y193" i="25" s="1"/>
  <c r="Y202" i="25" s="1"/>
  <c r="W193" i="25"/>
  <c r="W202" i="25" s="1"/>
  <c r="AA193" i="25"/>
  <c r="AB165" i="25"/>
  <c r="AB168" i="25"/>
  <c r="AC88" i="25"/>
  <c r="AD88" i="25" s="1"/>
  <c r="AB88" i="25"/>
  <c r="AC261" i="25"/>
  <c r="AD261" i="25" s="1"/>
  <c r="AD270" i="25" s="1"/>
  <c r="AB261" i="25"/>
  <c r="AC294" i="25"/>
  <c r="AD294" i="25" s="1"/>
  <c r="AB294" i="25"/>
  <c r="X89" i="25"/>
  <c r="Y89" i="25" s="1"/>
  <c r="W89" i="25"/>
  <c r="AA89" i="25"/>
  <c r="V90" i="25"/>
  <c r="W227" i="24"/>
  <c r="W236" i="24" s="1"/>
  <c r="X227" i="24"/>
  <c r="Y227" i="24" s="1"/>
  <c r="Y236" i="24" s="1"/>
  <c r="AA227" i="24"/>
  <c r="AC159" i="24"/>
  <c r="AD159" i="24" s="1"/>
  <c r="AD168" i="24" s="1"/>
  <c r="AB159" i="24"/>
  <c r="AC261" i="24"/>
  <c r="AD261" i="24" s="1"/>
  <c r="AD270" i="24" s="1"/>
  <c r="AB261" i="24"/>
  <c r="X193" i="24"/>
  <c r="Y193" i="24" s="1"/>
  <c r="Y202" i="24" s="1"/>
  <c r="W193" i="24"/>
  <c r="W202" i="24" s="1"/>
  <c r="AA193" i="24"/>
  <c r="AC192" i="24"/>
  <c r="AD192" i="24" s="1"/>
  <c r="AB192" i="24"/>
  <c r="AB226" i="24"/>
  <c r="AC226" i="24"/>
  <c r="AD226" i="24" s="1"/>
  <c r="AC193" i="23"/>
  <c r="AD193" i="23" s="1"/>
  <c r="AD202" i="23" s="1"/>
  <c r="AB193" i="23"/>
  <c r="AC226" i="23"/>
  <c r="AD226" i="23" s="1"/>
  <c r="AB226" i="23"/>
  <c r="AB295" i="23"/>
  <c r="AC295" i="23"/>
  <c r="AD295" i="23" s="1"/>
  <c r="AD304" i="23" s="1"/>
  <c r="AB88" i="23"/>
  <c r="AC88" i="23"/>
  <c r="AD88" i="23" s="1"/>
  <c r="X227" i="23"/>
  <c r="Y227" i="23" s="1"/>
  <c r="Y236" i="23" s="1"/>
  <c r="W227" i="23"/>
  <c r="W236" i="23" s="1"/>
  <c r="AA227" i="23"/>
  <c r="AB158" i="23"/>
  <c r="AC158" i="23"/>
  <c r="AD158" i="23" s="1"/>
  <c r="AC261" i="23"/>
  <c r="AD261" i="23" s="1"/>
  <c r="AD270" i="23" s="1"/>
  <c r="AB261" i="23"/>
  <c r="W159" i="23"/>
  <c r="W168" i="23" s="1"/>
  <c r="X159" i="23"/>
  <c r="Y159" i="23" s="1"/>
  <c r="Y168" i="23" s="1"/>
  <c r="AA159" i="23"/>
  <c r="V90" i="23"/>
  <c r="X89" i="23"/>
  <c r="Y89" i="23" s="1"/>
  <c r="W89" i="23"/>
  <c r="AA89" i="23"/>
  <c r="AB88" i="22"/>
  <c r="AC88" i="22"/>
  <c r="AD88" i="22" s="1"/>
  <c r="AB226" i="22"/>
  <c r="AC226" i="22"/>
  <c r="AD226" i="22" s="1"/>
  <c r="W89" i="22"/>
  <c r="V90" i="22"/>
  <c r="X89" i="22"/>
  <c r="Y89" i="22" s="1"/>
  <c r="AA89" i="22"/>
  <c r="AB199" i="22"/>
  <c r="AB202" i="22"/>
  <c r="W227" i="22"/>
  <c r="W236" i="22" s="1"/>
  <c r="X227" i="22"/>
  <c r="Y227" i="22" s="1"/>
  <c r="Y236" i="22" s="1"/>
  <c r="AA227" i="22"/>
  <c r="AB295" i="22"/>
  <c r="AC295" i="22"/>
  <c r="AD295" i="22" s="1"/>
  <c r="AD304" i="22" s="1"/>
  <c r="AB168" i="22"/>
  <c r="AB165" i="22"/>
  <c r="W227" i="21"/>
  <c r="W236" i="21" s="1"/>
  <c r="X227" i="21"/>
  <c r="Y227" i="21" s="1"/>
  <c r="Y236" i="21" s="1"/>
  <c r="AA227" i="21"/>
  <c r="AC192" i="21"/>
  <c r="AD192" i="21" s="1"/>
  <c r="AB192" i="21"/>
  <c r="AB301" i="21"/>
  <c r="AB304" i="21"/>
  <c r="AC88" i="21"/>
  <c r="AD88" i="21" s="1"/>
  <c r="AB88" i="21"/>
  <c r="X193" i="21"/>
  <c r="Y193" i="21" s="1"/>
  <c r="Y202" i="21" s="1"/>
  <c r="W193" i="21"/>
  <c r="W202" i="21" s="1"/>
  <c r="AA193" i="21"/>
  <c r="AA89" i="21"/>
  <c r="V90" i="21"/>
  <c r="X89" i="21"/>
  <c r="Y89" i="21" s="1"/>
  <c r="W89" i="21"/>
  <c r="AB226" i="21"/>
  <c r="AC226" i="21"/>
  <c r="AD226" i="21" s="1"/>
  <c r="AB267" i="21"/>
  <c r="AB270" i="21"/>
  <c r="AC159" i="21"/>
  <c r="AD159" i="21" s="1"/>
  <c r="AD168" i="21" s="1"/>
  <c r="AB159" i="21"/>
  <c r="AB295" i="20"/>
  <c r="AC295" i="20"/>
  <c r="AD295" i="20" s="1"/>
  <c r="AD304" i="20" s="1"/>
  <c r="AC261" i="20"/>
  <c r="AD261" i="20" s="1"/>
  <c r="AD270" i="20" s="1"/>
  <c r="AB261" i="20"/>
  <c r="W227" i="20"/>
  <c r="W236" i="20" s="1"/>
  <c r="X227" i="20"/>
  <c r="Y227" i="20" s="1"/>
  <c r="Y236" i="20" s="1"/>
  <c r="AA227" i="20"/>
  <c r="AC159" i="20"/>
  <c r="AD159" i="20" s="1"/>
  <c r="AD168" i="20" s="1"/>
  <c r="AB159" i="20"/>
  <c r="AB193" i="20"/>
  <c r="AC193" i="20"/>
  <c r="AD193" i="20" s="1"/>
  <c r="AD202" i="20" s="1"/>
  <c r="AB226" i="20"/>
  <c r="AC226" i="20"/>
  <c r="AD226" i="20" s="1"/>
  <c r="W159" i="19"/>
  <c r="W168" i="19" s="1"/>
  <c r="X159" i="19"/>
  <c r="Y159" i="19" s="1"/>
  <c r="Y168" i="19" s="1"/>
  <c r="AA159" i="19"/>
  <c r="AB226" i="19"/>
  <c r="AC226" i="19"/>
  <c r="AD226" i="19" s="1"/>
  <c r="AC88" i="19"/>
  <c r="AD88" i="19" s="1"/>
  <c r="AB88" i="19"/>
  <c r="X295" i="19"/>
  <c r="Y295" i="19" s="1"/>
  <c r="Y304" i="19" s="1"/>
  <c r="W295" i="19"/>
  <c r="W304" i="19" s="1"/>
  <c r="AA295" i="19"/>
  <c r="AC261" i="19"/>
  <c r="AD261" i="19" s="1"/>
  <c r="AD270" i="19" s="1"/>
  <c r="AB261" i="19"/>
  <c r="W227" i="19"/>
  <c r="W236" i="19" s="1"/>
  <c r="X227" i="19"/>
  <c r="Y227" i="19" s="1"/>
  <c r="Y236" i="19" s="1"/>
  <c r="AA227" i="19"/>
  <c r="X89" i="19"/>
  <c r="Y89" i="19" s="1"/>
  <c r="W89" i="19"/>
  <c r="V90" i="19"/>
  <c r="AA89" i="19"/>
  <c r="AB158" i="19"/>
  <c r="AC158" i="19"/>
  <c r="AD158" i="19" s="1"/>
  <c r="AC294" i="19"/>
  <c r="AD294" i="19" s="1"/>
  <c r="AB294" i="19"/>
  <c r="AC159" i="18"/>
  <c r="AD159" i="18" s="1"/>
  <c r="AD168" i="18" s="1"/>
  <c r="AB159" i="18"/>
  <c r="W227" i="18"/>
  <c r="W236" i="18" s="1"/>
  <c r="AA227" i="18"/>
  <c r="X227" i="18"/>
  <c r="Y227" i="18" s="1"/>
  <c r="Y236" i="18" s="1"/>
  <c r="AB295" i="18"/>
  <c r="AC295" i="18"/>
  <c r="AD295" i="18" s="1"/>
  <c r="AD304" i="18" s="1"/>
  <c r="AB226" i="18"/>
  <c r="AC226" i="18"/>
  <c r="AD226" i="18" s="1"/>
  <c r="X295" i="17"/>
  <c r="Y295" i="17" s="1"/>
  <c r="Y304" i="17" s="1"/>
  <c r="W295" i="17"/>
  <c r="W304" i="17" s="1"/>
  <c r="AA295" i="17"/>
  <c r="W159" i="17"/>
  <c r="W168" i="17" s="1"/>
  <c r="X159" i="17"/>
  <c r="Y159" i="17" s="1"/>
  <c r="Y168" i="17" s="1"/>
  <c r="AA159" i="17"/>
  <c r="AB192" i="17"/>
  <c r="AC192" i="17"/>
  <c r="AD192" i="17" s="1"/>
  <c r="AC261" i="17"/>
  <c r="AD261" i="17" s="1"/>
  <c r="AD270" i="17" s="1"/>
  <c r="AB261" i="17"/>
  <c r="AC88" i="17"/>
  <c r="AD88" i="17" s="1"/>
  <c r="AB88" i="17"/>
  <c r="W193" i="17"/>
  <c r="W202" i="17" s="1"/>
  <c r="X193" i="17"/>
  <c r="Y193" i="17" s="1"/>
  <c r="Y202" i="17" s="1"/>
  <c r="AA193" i="17"/>
  <c r="AC294" i="17"/>
  <c r="AD294" i="17" s="1"/>
  <c r="AB294" i="17"/>
  <c r="AB158" i="17"/>
  <c r="AC158" i="17"/>
  <c r="AD158" i="17" s="1"/>
  <c r="AB233" i="17"/>
  <c r="AB236" i="17"/>
  <c r="X89" i="17"/>
  <c r="Y89" i="17" s="1"/>
  <c r="V90" i="17"/>
  <c r="W89" i="17"/>
  <c r="AA89" i="17"/>
  <c r="AB192" i="16"/>
  <c r="AC192" i="16"/>
  <c r="AD192" i="16" s="1"/>
  <c r="X88" i="16"/>
  <c r="Y88" i="16" s="1"/>
  <c r="W88" i="16"/>
  <c r="V89" i="16"/>
  <c r="AA88" i="16"/>
  <c r="AC227" i="16"/>
  <c r="AD227" i="16" s="1"/>
  <c r="AD236" i="16" s="1"/>
  <c r="AB227" i="16"/>
  <c r="AC261" i="16"/>
  <c r="AD261" i="16" s="1"/>
  <c r="AD270" i="16" s="1"/>
  <c r="AB261" i="16"/>
  <c r="W193" i="16"/>
  <c r="W202" i="16" s="1"/>
  <c r="X193" i="16"/>
  <c r="Y193" i="16" s="1"/>
  <c r="Y202" i="16" s="1"/>
  <c r="AA193" i="16"/>
  <c r="AC294" i="16"/>
  <c r="AD294" i="16" s="1"/>
  <c r="AB294" i="16"/>
  <c r="AC87" i="16"/>
  <c r="AD87" i="16" s="1"/>
  <c r="AB87" i="16"/>
  <c r="X295" i="16"/>
  <c r="Y295" i="16" s="1"/>
  <c r="Y304" i="16" s="1"/>
  <c r="W295" i="16"/>
  <c r="W304" i="16" s="1"/>
  <c r="AA295" i="16"/>
  <c r="AC159" i="16"/>
  <c r="AD159" i="16" s="1"/>
  <c r="AD168" i="16" s="1"/>
  <c r="AB159" i="16"/>
  <c r="X295" i="15"/>
  <c r="Y295" i="15" s="1"/>
  <c r="Y304" i="15" s="1"/>
  <c r="W295" i="15"/>
  <c r="W304" i="15" s="1"/>
  <c r="AA295" i="15"/>
  <c r="AC87" i="15"/>
  <c r="AD87" i="15" s="1"/>
  <c r="AB87" i="15"/>
  <c r="AC294" i="15"/>
  <c r="AD294" i="15" s="1"/>
  <c r="AB294" i="15"/>
  <c r="AB233" i="15"/>
  <c r="AB236" i="15"/>
  <c r="AC159" i="15"/>
  <c r="AD159" i="15" s="1"/>
  <c r="AD168" i="15" s="1"/>
  <c r="AB159" i="15"/>
  <c r="AC261" i="15"/>
  <c r="AD261" i="15" s="1"/>
  <c r="AD270" i="15" s="1"/>
  <c r="AB261" i="15"/>
  <c r="X88" i="15"/>
  <c r="Y88" i="15" s="1"/>
  <c r="W88" i="15"/>
  <c r="V89" i="15"/>
  <c r="AA88" i="15"/>
  <c r="V89" i="14"/>
  <c r="W88" i="14"/>
  <c r="X88" i="14"/>
  <c r="Y88" i="14" s="1"/>
  <c r="AA88" i="14"/>
  <c r="AC227" i="14"/>
  <c r="AD227" i="14" s="1"/>
  <c r="AD236" i="14" s="1"/>
  <c r="AB227" i="14"/>
  <c r="AC158" i="14"/>
  <c r="AD158" i="14" s="1"/>
  <c r="AB158" i="14"/>
  <c r="X193" i="14"/>
  <c r="Y193" i="14" s="1"/>
  <c r="Y202" i="14" s="1"/>
  <c r="W193" i="14"/>
  <c r="W202" i="14" s="1"/>
  <c r="AA193" i="14"/>
  <c r="AC192" i="14"/>
  <c r="AD192" i="14" s="1"/>
  <c r="AB192" i="14"/>
  <c r="AC294" i="14"/>
  <c r="AD294" i="14" s="1"/>
  <c r="AB294" i="14"/>
  <c r="X159" i="14"/>
  <c r="Y159" i="14" s="1"/>
  <c r="Y168" i="14" s="1"/>
  <c r="W159" i="14"/>
  <c r="W168" i="14" s="1"/>
  <c r="AA159" i="14"/>
  <c r="X295" i="14"/>
  <c r="Y295" i="14" s="1"/>
  <c r="Y304" i="14" s="1"/>
  <c r="W295" i="14"/>
  <c r="W304" i="14" s="1"/>
  <c r="AA295" i="14"/>
  <c r="AC87" i="14"/>
  <c r="AD87" i="14" s="1"/>
  <c r="AB87" i="14"/>
  <c r="AC261" i="13"/>
  <c r="AD261" i="13" s="1"/>
  <c r="AD270" i="13" s="1"/>
  <c r="AB261" i="13"/>
  <c r="V89" i="13"/>
  <c r="X88" i="13"/>
  <c r="Y88" i="13" s="1"/>
  <c r="W88" i="13"/>
  <c r="AA88" i="13"/>
  <c r="AB158" i="13"/>
  <c r="AC158" i="13"/>
  <c r="AD158" i="13" s="1"/>
  <c r="AB233" i="13"/>
  <c r="AB236" i="13"/>
  <c r="X159" i="13"/>
  <c r="Y159" i="13" s="1"/>
  <c r="Y168" i="13" s="1"/>
  <c r="W159" i="13"/>
  <c r="W168" i="13" s="1"/>
  <c r="AA159" i="13"/>
  <c r="AC193" i="13"/>
  <c r="AD193" i="13" s="1"/>
  <c r="AD202" i="13" s="1"/>
  <c r="AB193" i="13"/>
  <c r="AC87" i="13"/>
  <c r="AD87" i="13" s="1"/>
  <c r="AB87" i="13"/>
  <c r="AC122" i="25" l="1"/>
  <c r="AD122" i="25" s="1"/>
  <c r="AB122" i="25"/>
  <c r="V124" i="25"/>
  <c r="X123" i="25"/>
  <c r="Y123" i="25" s="1"/>
  <c r="W123" i="25"/>
  <c r="AA123" i="25"/>
  <c r="AA123" i="24"/>
  <c r="X123" i="24"/>
  <c r="Y123" i="24" s="1"/>
  <c r="V124" i="24"/>
  <c r="W123" i="24"/>
  <c r="AC122" i="24"/>
  <c r="AD122" i="24" s="1"/>
  <c r="AB122" i="24"/>
  <c r="AB122" i="23"/>
  <c r="AC122" i="23"/>
  <c r="AD122" i="23" s="1"/>
  <c r="X123" i="23"/>
  <c r="Y123" i="23" s="1"/>
  <c r="W123" i="23"/>
  <c r="V124" i="23"/>
  <c r="AA123" i="23"/>
  <c r="AC122" i="22"/>
  <c r="AD122" i="22" s="1"/>
  <c r="AB122" i="22"/>
  <c r="AA123" i="22"/>
  <c r="W123" i="22"/>
  <c r="V124" i="22"/>
  <c r="X123" i="22"/>
  <c r="Y123" i="22" s="1"/>
  <c r="AC122" i="21"/>
  <c r="AD122" i="21" s="1"/>
  <c r="AB122" i="21"/>
  <c r="X123" i="21"/>
  <c r="Y123" i="21" s="1"/>
  <c r="AA123" i="21"/>
  <c r="V124" i="21"/>
  <c r="W123" i="21"/>
  <c r="AC122" i="20"/>
  <c r="AD122" i="20" s="1"/>
  <c r="AB122" i="20"/>
  <c r="V124" i="20"/>
  <c r="X123" i="20"/>
  <c r="Y123" i="20" s="1"/>
  <c r="W123" i="20"/>
  <c r="AA123" i="20"/>
  <c r="AB88" i="20"/>
  <c r="AC88" i="20"/>
  <c r="AD88" i="20" s="1"/>
  <c r="X89" i="20"/>
  <c r="Y89" i="20" s="1"/>
  <c r="W89" i="20"/>
  <c r="AA89" i="20"/>
  <c r="V90" i="20"/>
  <c r="V124" i="19"/>
  <c r="W123" i="19"/>
  <c r="AA123" i="19"/>
  <c r="X123" i="19"/>
  <c r="Y123" i="19" s="1"/>
  <c r="AC122" i="19"/>
  <c r="AD122" i="19" s="1"/>
  <c r="AB122" i="19"/>
  <c r="X123" i="18"/>
  <c r="Y123" i="18" s="1"/>
  <c r="V124" i="18"/>
  <c r="W123" i="18"/>
  <c r="AA123" i="18"/>
  <c r="AC122" i="18"/>
  <c r="AD122" i="18" s="1"/>
  <c r="AB122" i="18"/>
  <c r="AC122" i="17"/>
  <c r="AD122" i="17" s="1"/>
  <c r="AB122" i="17"/>
  <c r="AA123" i="17"/>
  <c r="W123" i="17"/>
  <c r="V124" i="17"/>
  <c r="X123" i="17"/>
  <c r="Y123" i="17" s="1"/>
  <c r="AC122" i="16"/>
  <c r="AD122" i="16" s="1"/>
  <c r="AB122" i="16"/>
  <c r="AA123" i="16"/>
  <c r="W123" i="16"/>
  <c r="X123" i="16"/>
  <c r="Y123" i="16" s="1"/>
  <c r="V124" i="16"/>
  <c r="AB122" i="15"/>
  <c r="AC122" i="15"/>
  <c r="AD122" i="15" s="1"/>
  <c r="V124" i="15"/>
  <c r="AA123" i="15"/>
  <c r="X123" i="15"/>
  <c r="Y123" i="15" s="1"/>
  <c r="W123" i="15"/>
  <c r="AB122" i="14"/>
  <c r="AC122" i="14"/>
  <c r="AD122" i="14" s="1"/>
  <c r="X123" i="14"/>
  <c r="Y123" i="14" s="1"/>
  <c r="V124" i="14"/>
  <c r="AA123" i="14"/>
  <c r="W123" i="14"/>
  <c r="AC122" i="13"/>
  <c r="AD122" i="13" s="1"/>
  <c r="AB122" i="13"/>
  <c r="W123" i="13"/>
  <c r="V124" i="13"/>
  <c r="X123" i="13"/>
  <c r="Y123" i="13" s="1"/>
  <c r="AA123" i="13"/>
  <c r="AC295" i="24"/>
  <c r="AD295" i="24" s="1"/>
  <c r="AD304" i="24" s="1"/>
  <c r="AB295" i="24"/>
  <c r="AB304" i="24" s="1"/>
  <c r="AC261" i="22"/>
  <c r="AD261" i="22" s="1"/>
  <c r="AD270" i="22" s="1"/>
  <c r="AB261" i="22"/>
  <c r="AB193" i="19"/>
  <c r="AC193" i="19"/>
  <c r="AD193" i="19" s="1"/>
  <c r="AD202" i="19" s="1"/>
  <c r="AC261" i="18"/>
  <c r="AD261" i="18" s="1"/>
  <c r="AD270" i="18" s="1"/>
  <c r="AB261" i="18"/>
  <c r="AB261" i="14"/>
  <c r="AC261" i="14"/>
  <c r="AD261" i="14" s="1"/>
  <c r="AD270" i="14" s="1"/>
  <c r="AB295" i="13"/>
  <c r="AC295" i="13"/>
  <c r="AD295" i="13" s="1"/>
  <c r="AD304" i="13" s="1"/>
  <c r="AA89" i="24"/>
  <c r="V90" i="24"/>
  <c r="X89" i="24"/>
  <c r="Y89" i="24" s="1"/>
  <c r="W89" i="24"/>
  <c r="AC88" i="24"/>
  <c r="AD88" i="24" s="1"/>
  <c r="AB88" i="24"/>
  <c r="X89" i="18"/>
  <c r="Y89" i="18" s="1"/>
  <c r="W89" i="18"/>
  <c r="AA89" i="18"/>
  <c r="V90" i="18"/>
  <c r="AC88" i="18"/>
  <c r="AD88" i="18" s="1"/>
  <c r="AB88" i="18"/>
  <c r="AC89" i="25"/>
  <c r="AD89" i="25" s="1"/>
  <c r="AB89" i="25"/>
  <c r="AB295" i="25"/>
  <c r="AC295" i="25"/>
  <c r="AD295" i="25" s="1"/>
  <c r="AD304" i="25" s="1"/>
  <c r="AC193" i="25"/>
  <c r="AD193" i="25" s="1"/>
  <c r="AD202" i="25" s="1"/>
  <c r="AB193" i="25"/>
  <c r="V91" i="25"/>
  <c r="X90" i="25"/>
  <c r="Y90" i="25" s="1"/>
  <c r="W90" i="25"/>
  <c r="AA90" i="25"/>
  <c r="AB267" i="25"/>
  <c r="AB270" i="25"/>
  <c r="AB233" i="25"/>
  <c r="AB236" i="25"/>
  <c r="AB267" i="24"/>
  <c r="AB270" i="24"/>
  <c r="AB227" i="24"/>
  <c r="AC227" i="24"/>
  <c r="AD227" i="24" s="1"/>
  <c r="AD236" i="24" s="1"/>
  <c r="AB193" i="24"/>
  <c r="AC193" i="24"/>
  <c r="AD193" i="24" s="1"/>
  <c r="AD202" i="24" s="1"/>
  <c r="AB165" i="24"/>
  <c r="AB168" i="24"/>
  <c r="AC89" i="23"/>
  <c r="AD89" i="23" s="1"/>
  <c r="AB89" i="23"/>
  <c r="AB267" i="23"/>
  <c r="AB270" i="23"/>
  <c r="V91" i="23"/>
  <c r="X90" i="23"/>
  <c r="Y90" i="23" s="1"/>
  <c r="W90" i="23"/>
  <c r="AA90" i="23"/>
  <c r="AB301" i="23"/>
  <c r="AB304" i="23"/>
  <c r="AC159" i="23"/>
  <c r="AD159" i="23" s="1"/>
  <c r="AD168" i="23" s="1"/>
  <c r="AB159" i="23"/>
  <c r="AB227" i="23"/>
  <c r="AC227" i="23"/>
  <c r="AD227" i="23" s="1"/>
  <c r="AD236" i="23" s="1"/>
  <c r="AB199" i="23"/>
  <c r="AB202" i="23"/>
  <c r="X90" i="22"/>
  <c r="Y90" i="22" s="1"/>
  <c r="W90" i="22"/>
  <c r="V91" i="22"/>
  <c r="AA90" i="22"/>
  <c r="AC89" i="22"/>
  <c r="AD89" i="22" s="1"/>
  <c r="AB89" i="22"/>
  <c r="AB227" i="22"/>
  <c r="AC227" i="22"/>
  <c r="AD227" i="22" s="1"/>
  <c r="AD236" i="22" s="1"/>
  <c r="AB304" i="22"/>
  <c r="AB301" i="22"/>
  <c r="AB165" i="21"/>
  <c r="AB168" i="21"/>
  <c r="X90" i="21"/>
  <c r="Y90" i="21" s="1"/>
  <c r="AA90" i="21"/>
  <c r="W90" i="21"/>
  <c r="V91" i="21"/>
  <c r="AC89" i="21"/>
  <c r="AD89" i="21" s="1"/>
  <c r="AB89" i="21"/>
  <c r="AB227" i="21"/>
  <c r="AC227" i="21"/>
  <c r="AD227" i="21" s="1"/>
  <c r="AD236" i="21" s="1"/>
  <c r="AB193" i="21"/>
  <c r="AC193" i="21"/>
  <c r="AD193" i="21" s="1"/>
  <c r="AD202" i="21" s="1"/>
  <c r="AC227" i="20"/>
  <c r="AD227" i="20" s="1"/>
  <c r="AD236" i="20" s="1"/>
  <c r="AB227" i="20"/>
  <c r="AB267" i="20"/>
  <c r="AB270" i="20"/>
  <c r="AB199" i="20"/>
  <c r="AB202" i="20"/>
  <c r="AB165" i="20"/>
  <c r="AB168" i="20"/>
  <c r="AB304" i="20"/>
  <c r="AB301" i="20"/>
  <c r="AC89" i="19"/>
  <c r="AD89" i="19" s="1"/>
  <c r="AB89" i="19"/>
  <c r="V91" i="19"/>
  <c r="X90" i="19"/>
  <c r="Y90" i="19" s="1"/>
  <c r="W90" i="19"/>
  <c r="AA90" i="19"/>
  <c r="AC227" i="19"/>
  <c r="AD227" i="19" s="1"/>
  <c r="AD236" i="19" s="1"/>
  <c r="AB227" i="19"/>
  <c r="AB295" i="19"/>
  <c r="AC295" i="19"/>
  <c r="AD295" i="19" s="1"/>
  <c r="AD304" i="19" s="1"/>
  <c r="AC159" i="19"/>
  <c r="AD159" i="19" s="1"/>
  <c r="AD168" i="19" s="1"/>
  <c r="AB159" i="19"/>
  <c r="AB270" i="19"/>
  <c r="AB267" i="19"/>
  <c r="AB304" i="18"/>
  <c r="AB301" i="18"/>
  <c r="AB165" i="18"/>
  <c r="AB168" i="18"/>
  <c r="AC227" i="18"/>
  <c r="AD227" i="18" s="1"/>
  <c r="AD236" i="18" s="1"/>
  <c r="AB227" i="18"/>
  <c r="AC159" i="17"/>
  <c r="AD159" i="17" s="1"/>
  <c r="AD168" i="17" s="1"/>
  <c r="AB159" i="17"/>
  <c r="AC193" i="17"/>
  <c r="AD193" i="17" s="1"/>
  <c r="AD202" i="17" s="1"/>
  <c r="AB193" i="17"/>
  <c r="AC89" i="17"/>
  <c r="AD89" i="17" s="1"/>
  <c r="AB89" i="17"/>
  <c r="AB295" i="17"/>
  <c r="AC295" i="17"/>
  <c r="AD295" i="17" s="1"/>
  <c r="AD304" i="17" s="1"/>
  <c r="AB267" i="17"/>
  <c r="AB270" i="17"/>
  <c r="V91" i="17"/>
  <c r="X90" i="17"/>
  <c r="Y90" i="17" s="1"/>
  <c r="W90" i="17"/>
  <c r="AA90" i="17"/>
  <c r="V90" i="16"/>
  <c r="X89" i="16"/>
  <c r="Y89" i="16" s="1"/>
  <c r="W89" i="16"/>
  <c r="AA89" i="16"/>
  <c r="AB233" i="16"/>
  <c r="AB236" i="16"/>
  <c r="AB267" i="16"/>
  <c r="AB270" i="16"/>
  <c r="AB165" i="16"/>
  <c r="AB168" i="16"/>
  <c r="AC193" i="16"/>
  <c r="AD193" i="16" s="1"/>
  <c r="AD202" i="16" s="1"/>
  <c r="AB193" i="16"/>
  <c r="AC88" i="16"/>
  <c r="AD88" i="16" s="1"/>
  <c r="AB88" i="16"/>
  <c r="AB295" i="16"/>
  <c r="AC295" i="16"/>
  <c r="AD295" i="16" s="1"/>
  <c r="AD304" i="16" s="1"/>
  <c r="AB165" i="15"/>
  <c r="AB168" i="15"/>
  <c r="V90" i="15"/>
  <c r="X89" i="15"/>
  <c r="Y89" i="15" s="1"/>
  <c r="W89" i="15"/>
  <c r="AA89" i="15"/>
  <c r="AB267" i="15"/>
  <c r="AB270" i="15"/>
  <c r="AC88" i="15"/>
  <c r="AD88" i="15" s="1"/>
  <c r="AB88" i="15"/>
  <c r="AB295" i="15"/>
  <c r="AC295" i="15"/>
  <c r="AD295" i="15" s="1"/>
  <c r="AD304" i="15" s="1"/>
  <c r="AB233" i="14"/>
  <c r="AB236" i="14"/>
  <c r="AB159" i="14"/>
  <c r="AC159" i="14"/>
  <c r="AD159" i="14" s="1"/>
  <c r="AD168" i="14" s="1"/>
  <c r="AC88" i="14"/>
  <c r="AD88" i="14" s="1"/>
  <c r="AB88" i="14"/>
  <c r="AC193" i="14"/>
  <c r="AD193" i="14" s="1"/>
  <c r="AD202" i="14" s="1"/>
  <c r="AB193" i="14"/>
  <c r="AB295" i="14"/>
  <c r="AC295" i="14"/>
  <c r="AD295" i="14" s="1"/>
  <c r="AD304" i="14" s="1"/>
  <c r="X89" i="14"/>
  <c r="Y89" i="14" s="1"/>
  <c r="V90" i="14"/>
  <c r="AA89" i="14"/>
  <c r="W89" i="14"/>
  <c r="AB159" i="13"/>
  <c r="AC159" i="13"/>
  <c r="AD159" i="13" s="1"/>
  <c r="AD168" i="13" s="1"/>
  <c r="AC88" i="13"/>
  <c r="AD88" i="13" s="1"/>
  <c r="AB88" i="13"/>
  <c r="AB199" i="13"/>
  <c r="AB202" i="13"/>
  <c r="X89" i="13"/>
  <c r="Y89" i="13" s="1"/>
  <c r="W89" i="13"/>
  <c r="V90" i="13"/>
  <c r="AA89" i="13"/>
  <c r="AB267" i="13"/>
  <c r="AB270" i="13"/>
  <c r="AC123" i="25" l="1"/>
  <c r="AD123" i="25" s="1"/>
  <c r="AB123" i="25"/>
  <c r="W124" i="25"/>
  <c r="X124" i="25"/>
  <c r="Y124" i="25" s="1"/>
  <c r="AA124" i="25"/>
  <c r="V125" i="25"/>
  <c r="X124" i="24"/>
  <c r="Y124" i="24" s="1"/>
  <c r="W124" i="24"/>
  <c r="V125" i="24"/>
  <c r="AA124" i="24"/>
  <c r="AC123" i="24"/>
  <c r="AD123" i="24" s="1"/>
  <c r="AB123" i="24"/>
  <c r="AC123" i="23"/>
  <c r="AD123" i="23" s="1"/>
  <c r="AB123" i="23"/>
  <c r="AA124" i="23"/>
  <c r="V125" i="23"/>
  <c r="X124" i="23"/>
  <c r="Y124" i="23" s="1"/>
  <c r="W124" i="23"/>
  <c r="X124" i="22"/>
  <c r="Y124" i="22" s="1"/>
  <c r="W124" i="22"/>
  <c r="AA124" i="22"/>
  <c r="V125" i="22"/>
  <c r="AC123" i="22"/>
  <c r="AD123" i="22" s="1"/>
  <c r="AB123" i="22"/>
  <c r="AB123" i="21"/>
  <c r="AC123" i="21"/>
  <c r="AD123" i="21" s="1"/>
  <c r="AA124" i="21"/>
  <c r="X124" i="21"/>
  <c r="Y124" i="21" s="1"/>
  <c r="W124" i="21"/>
  <c r="V125" i="21"/>
  <c r="AC123" i="20"/>
  <c r="AD123" i="20" s="1"/>
  <c r="AB123" i="20"/>
  <c r="V91" i="20"/>
  <c r="AA90" i="20"/>
  <c r="W90" i="20"/>
  <c r="X90" i="20"/>
  <c r="Y90" i="20" s="1"/>
  <c r="AC89" i="20"/>
  <c r="AD89" i="20" s="1"/>
  <c r="AB89" i="20"/>
  <c r="V125" i="20"/>
  <c r="AA124" i="20"/>
  <c r="W124" i="20"/>
  <c r="X124" i="20"/>
  <c r="Y124" i="20" s="1"/>
  <c r="AB123" i="19"/>
  <c r="AC123" i="19"/>
  <c r="AD123" i="19" s="1"/>
  <c r="V125" i="19"/>
  <c r="X124" i="19"/>
  <c r="Y124" i="19" s="1"/>
  <c r="W124" i="19"/>
  <c r="AA124" i="19"/>
  <c r="AC123" i="18"/>
  <c r="AD123" i="18" s="1"/>
  <c r="AB123" i="18"/>
  <c r="V125" i="18"/>
  <c r="W124" i="18"/>
  <c r="AA124" i="18"/>
  <c r="X124" i="18"/>
  <c r="Y124" i="18" s="1"/>
  <c r="AC123" i="17"/>
  <c r="AD123" i="17" s="1"/>
  <c r="AB123" i="17"/>
  <c r="V125" i="17"/>
  <c r="X124" i="17"/>
  <c r="Y124" i="17" s="1"/>
  <c r="W124" i="17"/>
  <c r="AA124" i="17"/>
  <c r="X124" i="16"/>
  <c r="Y124" i="16" s="1"/>
  <c r="V125" i="16"/>
  <c r="W124" i="16"/>
  <c r="AA124" i="16"/>
  <c r="AC123" i="16"/>
  <c r="AD123" i="16" s="1"/>
  <c r="AB123" i="16"/>
  <c r="X124" i="15"/>
  <c r="Y124" i="15" s="1"/>
  <c r="V125" i="15"/>
  <c r="W124" i="15"/>
  <c r="AA124" i="15"/>
  <c r="AB123" i="15"/>
  <c r="AC123" i="15"/>
  <c r="AD123" i="15" s="1"/>
  <c r="AC123" i="14"/>
  <c r="AD123" i="14" s="1"/>
  <c r="AB123" i="14"/>
  <c r="AA124" i="14"/>
  <c r="V125" i="14"/>
  <c r="X124" i="14"/>
  <c r="Y124" i="14" s="1"/>
  <c r="W124" i="14"/>
  <c r="AB123" i="13"/>
  <c r="AC123" i="13"/>
  <c r="AD123" i="13" s="1"/>
  <c r="W124" i="13"/>
  <c r="V125" i="13"/>
  <c r="X124" i="13"/>
  <c r="Y124" i="13" s="1"/>
  <c r="AA124" i="13"/>
  <c r="AB301" i="24"/>
  <c r="AB267" i="22"/>
  <c r="AB270" i="22"/>
  <c r="AB202" i="19"/>
  <c r="AB199" i="19"/>
  <c r="AB270" i="18"/>
  <c r="AB267" i="18"/>
  <c r="AB270" i="14"/>
  <c r="AB267" i="14"/>
  <c r="AB304" i="13"/>
  <c r="AB301" i="13"/>
  <c r="AA90" i="24"/>
  <c r="X90" i="24"/>
  <c r="Y90" i="24" s="1"/>
  <c r="W90" i="24"/>
  <c r="V91" i="24"/>
  <c r="AC89" i="24"/>
  <c r="AD89" i="24" s="1"/>
  <c r="AB89" i="24"/>
  <c r="V91" i="18"/>
  <c r="X90" i="18"/>
  <c r="Y90" i="18" s="1"/>
  <c r="W90" i="18"/>
  <c r="AA90" i="18"/>
  <c r="AC89" i="18"/>
  <c r="AD89" i="18" s="1"/>
  <c r="AB89" i="18"/>
  <c r="X91" i="25"/>
  <c r="Y91" i="25" s="1"/>
  <c r="Y100" i="25" s="1"/>
  <c r="W91" i="25"/>
  <c r="W100" i="25" s="1"/>
  <c r="AA91" i="25"/>
  <c r="AB199" i="25"/>
  <c r="AB202" i="25"/>
  <c r="AB301" i="25"/>
  <c r="AB304" i="25"/>
  <c r="AC90" i="25"/>
  <c r="AD90" i="25" s="1"/>
  <c r="AB90" i="25"/>
  <c r="AB202" i="24"/>
  <c r="AB199" i="24"/>
  <c r="AB233" i="24"/>
  <c r="AB236" i="24"/>
  <c r="AC90" i="23"/>
  <c r="AD90" i="23" s="1"/>
  <c r="AB90" i="23"/>
  <c r="AB233" i="23"/>
  <c r="AB236" i="23"/>
  <c r="W91" i="23"/>
  <c r="W100" i="23" s="1"/>
  <c r="AA91" i="23"/>
  <c r="X91" i="23"/>
  <c r="Y91" i="23" s="1"/>
  <c r="Y100" i="23" s="1"/>
  <c r="AB168" i="23"/>
  <c r="AB165" i="23"/>
  <c r="AC90" i="22"/>
  <c r="AD90" i="22" s="1"/>
  <c r="AB90" i="22"/>
  <c r="AB236" i="22"/>
  <c r="AB233" i="22"/>
  <c r="W91" i="22"/>
  <c r="W100" i="22" s="1"/>
  <c r="X91" i="22"/>
  <c r="Y91" i="22" s="1"/>
  <c r="Y100" i="22" s="1"/>
  <c r="AA91" i="22"/>
  <c r="X91" i="21"/>
  <c r="Y91" i="21" s="1"/>
  <c r="Y100" i="21" s="1"/>
  <c r="W91" i="21"/>
  <c r="W100" i="21" s="1"/>
  <c r="AA91" i="21"/>
  <c r="AC90" i="21"/>
  <c r="AD90" i="21" s="1"/>
  <c r="AB90" i="21"/>
  <c r="AB199" i="21"/>
  <c r="AB202" i="21"/>
  <c r="AB233" i="21"/>
  <c r="AB236" i="21"/>
  <c r="AB233" i="20"/>
  <c r="AB236" i="20"/>
  <c r="AB165" i="19"/>
  <c r="AB168" i="19"/>
  <c r="AC90" i="19"/>
  <c r="AD90" i="19" s="1"/>
  <c r="AB90" i="19"/>
  <c r="AB301" i="19"/>
  <c r="AB304" i="19"/>
  <c r="X91" i="19"/>
  <c r="Y91" i="19" s="1"/>
  <c r="Y100" i="19" s="1"/>
  <c r="W91" i="19"/>
  <c r="W100" i="19" s="1"/>
  <c r="AA91" i="19"/>
  <c r="AB233" i="19"/>
  <c r="AB236" i="19"/>
  <c r="AB233" i="18"/>
  <c r="AB236" i="18"/>
  <c r="AB90" i="17"/>
  <c r="AC90" i="17"/>
  <c r="AD90" i="17" s="1"/>
  <c r="X91" i="17"/>
  <c r="Y91" i="17" s="1"/>
  <c r="Y100" i="17" s="1"/>
  <c r="W91" i="17"/>
  <c r="W100" i="17" s="1"/>
  <c r="AA91" i="17"/>
  <c r="AB199" i="17"/>
  <c r="AB202" i="17"/>
  <c r="AB165" i="17"/>
  <c r="AB168" i="17"/>
  <c r="AB301" i="17"/>
  <c r="AB304" i="17"/>
  <c r="AB301" i="16"/>
  <c r="AB304" i="16"/>
  <c r="AC89" i="16"/>
  <c r="AD89" i="16" s="1"/>
  <c r="AB89" i="16"/>
  <c r="AB199" i="16"/>
  <c r="AB202" i="16"/>
  <c r="X90" i="16"/>
  <c r="Y90" i="16" s="1"/>
  <c r="W90" i="16"/>
  <c r="V91" i="16"/>
  <c r="AA90" i="16"/>
  <c r="AB304" i="15"/>
  <c r="AB301" i="15"/>
  <c r="AC89" i="15"/>
  <c r="AD89" i="15" s="1"/>
  <c r="AB89" i="15"/>
  <c r="X90" i="15"/>
  <c r="Y90" i="15" s="1"/>
  <c r="W90" i="15"/>
  <c r="V91" i="15"/>
  <c r="AA90" i="15"/>
  <c r="AB199" i="14"/>
  <c r="AB202" i="14"/>
  <c r="AC89" i="14"/>
  <c r="AD89" i="14" s="1"/>
  <c r="AB89" i="14"/>
  <c r="AA90" i="14"/>
  <c r="X90" i="14"/>
  <c r="Y90" i="14" s="1"/>
  <c r="V91" i="14"/>
  <c r="W90" i="14"/>
  <c r="AB304" i="14"/>
  <c r="AB301" i="14"/>
  <c r="AB165" i="14"/>
  <c r="AB168" i="14"/>
  <c r="AC89" i="13"/>
  <c r="AD89" i="13" s="1"/>
  <c r="AB89" i="13"/>
  <c r="V91" i="13"/>
  <c r="X90" i="13"/>
  <c r="Y90" i="13" s="1"/>
  <c r="W90" i="13"/>
  <c r="AA90" i="13"/>
  <c r="AB165" i="13"/>
  <c r="AB168" i="13"/>
  <c r="X125" i="25" l="1"/>
  <c r="Y125" i="25" s="1"/>
  <c r="Y134" i="25" s="1"/>
  <c r="AA125" i="25"/>
  <c r="W125" i="25"/>
  <c r="W134" i="25" s="1"/>
  <c r="AC124" i="25"/>
  <c r="AD124" i="25" s="1"/>
  <c r="AB124" i="25"/>
  <c r="AB124" i="24"/>
  <c r="AC124" i="24"/>
  <c r="AD124" i="24" s="1"/>
  <c r="W125" i="24"/>
  <c r="W134" i="24" s="1"/>
  <c r="AA125" i="24"/>
  <c r="X125" i="24"/>
  <c r="Y125" i="24" s="1"/>
  <c r="Y134" i="24" s="1"/>
  <c r="X125" i="23"/>
  <c r="Y125" i="23" s="1"/>
  <c r="Y134" i="23" s="1"/>
  <c r="W125" i="23"/>
  <c r="W134" i="23" s="1"/>
  <c r="AA125" i="23"/>
  <c r="AC124" i="23"/>
  <c r="AD124" i="23" s="1"/>
  <c r="AB124" i="23"/>
  <c r="AA125" i="22"/>
  <c r="X125" i="22"/>
  <c r="Y125" i="22" s="1"/>
  <c r="Y134" i="22" s="1"/>
  <c r="W125" i="22"/>
  <c r="W134" i="22" s="1"/>
  <c r="AB124" i="22"/>
  <c r="AC124" i="22"/>
  <c r="AD124" i="22" s="1"/>
  <c r="X125" i="21"/>
  <c r="Y125" i="21" s="1"/>
  <c r="Y134" i="21" s="1"/>
  <c r="W125" i="21"/>
  <c r="W134" i="21" s="1"/>
  <c r="AA125" i="21"/>
  <c r="AB124" i="21"/>
  <c r="AC124" i="21"/>
  <c r="AD124" i="21" s="1"/>
  <c r="AC90" i="20"/>
  <c r="AD90" i="20" s="1"/>
  <c r="AB90" i="20"/>
  <c r="X91" i="20"/>
  <c r="Y91" i="20" s="1"/>
  <c r="Y100" i="20" s="1"/>
  <c r="AA91" i="20"/>
  <c r="W91" i="20"/>
  <c r="W100" i="20" s="1"/>
  <c r="AC124" i="20"/>
  <c r="AD124" i="20" s="1"/>
  <c r="AB124" i="20"/>
  <c r="AA125" i="20"/>
  <c r="W125" i="20"/>
  <c r="W134" i="20" s="1"/>
  <c r="X125" i="20"/>
  <c r="Y125" i="20" s="1"/>
  <c r="Y134" i="20" s="1"/>
  <c r="AC124" i="19"/>
  <c r="AD124" i="19" s="1"/>
  <c r="AB124" i="19"/>
  <c r="AA125" i="19"/>
  <c r="W125" i="19"/>
  <c r="W134" i="19" s="1"/>
  <c r="X125" i="19"/>
  <c r="Y125" i="19" s="1"/>
  <c r="Y134" i="19" s="1"/>
  <c r="AC124" i="18"/>
  <c r="AD124" i="18" s="1"/>
  <c r="AB124" i="18"/>
  <c r="W125" i="18"/>
  <c r="W134" i="18" s="1"/>
  <c r="AA125" i="18"/>
  <c r="X125" i="18"/>
  <c r="Y125" i="18" s="1"/>
  <c r="Y134" i="18" s="1"/>
  <c r="AC124" i="17"/>
  <c r="AD124" i="17" s="1"/>
  <c r="AB124" i="17"/>
  <c r="W125" i="17"/>
  <c r="W134" i="17" s="1"/>
  <c r="AA125" i="17"/>
  <c r="X125" i="17"/>
  <c r="Y125" i="17" s="1"/>
  <c r="Y134" i="17" s="1"/>
  <c r="AB124" i="16"/>
  <c r="AC124" i="16"/>
  <c r="AD124" i="16" s="1"/>
  <c r="W125" i="16"/>
  <c r="W134" i="16" s="1"/>
  <c r="AA125" i="16"/>
  <c r="X125" i="16"/>
  <c r="Y125" i="16" s="1"/>
  <c r="Y134" i="16" s="1"/>
  <c r="AC124" i="15"/>
  <c r="AD124" i="15" s="1"/>
  <c r="AB124" i="15"/>
  <c r="W125" i="15"/>
  <c r="W134" i="15" s="1"/>
  <c r="AA125" i="15"/>
  <c r="X125" i="15"/>
  <c r="Y125" i="15" s="1"/>
  <c r="Y134" i="15" s="1"/>
  <c r="AA125" i="14"/>
  <c r="W125" i="14"/>
  <c r="W134" i="14" s="1"/>
  <c r="X125" i="14"/>
  <c r="Y125" i="14" s="1"/>
  <c r="Y134" i="14" s="1"/>
  <c r="AB124" i="14"/>
  <c r="AC124" i="14"/>
  <c r="AD124" i="14" s="1"/>
  <c r="AB124" i="13"/>
  <c r="AC124" i="13"/>
  <c r="AD124" i="13" s="1"/>
  <c r="X125" i="13"/>
  <c r="Y125" i="13" s="1"/>
  <c r="Y134" i="13" s="1"/>
  <c r="W125" i="13"/>
  <c r="W134" i="13" s="1"/>
  <c r="AA125" i="13"/>
  <c r="AA91" i="24"/>
  <c r="X91" i="24"/>
  <c r="Y91" i="24" s="1"/>
  <c r="Y100" i="24" s="1"/>
  <c r="W91" i="24"/>
  <c r="W100" i="24" s="1"/>
  <c r="AC90" i="24"/>
  <c r="AD90" i="24" s="1"/>
  <c r="AB90" i="24"/>
  <c r="AB90" i="18"/>
  <c r="AC90" i="18"/>
  <c r="AD90" i="18" s="1"/>
  <c r="X91" i="18"/>
  <c r="Y91" i="18" s="1"/>
  <c r="Y100" i="18" s="1"/>
  <c r="W91" i="18"/>
  <c r="W100" i="18" s="1"/>
  <c r="AA91" i="18"/>
  <c r="AC91" i="25"/>
  <c r="AD91" i="25" s="1"/>
  <c r="AD100" i="25" s="1"/>
  <c r="G79" i="25" s="1"/>
  <c r="H79" i="25" s="1"/>
  <c r="AB91" i="25"/>
  <c r="AC91" i="23"/>
  <c r="AD91" i="23" s="1"/>
  <c r="AD100" i="23" s="1"/>
  <c r="G79" i="23" s="1"/>
  <c r="AB91" i="23"/>
  <c r="AC91" i="22"/>
  <c r="AD91" i="22" s="1"/>
  <c r="AD100" i="22" s="1"/>
  <c r="G79" i="22" s="1"/>
  <c r="AB91" i="22"/>
  <c r="AC91" i="21"/>
  <c r="AD91" i="21" s="1"/>
  <c r="AD100" i="21" s="1"/>
  <c r="G79" i="21" s="1"/>
  <c r="AB91" i="21"/>
  <c r="AC91" i="19"/>
  <c r="AD91" i="19" s="1"/>
  <c r="AD100" i="19" s="1"/>
  <c r="G79" i="19" s="1"/>
  <c r="AB91" i="19"/>
  <c r="AC91" i="17"/>
  <c r="AD91" i="17" s="1"/>
  <c r="AD100" i="17" s="1"/>
  <c r="G79" i="17" s="1"/>
  <c r="AB91" i="17"/>
  <c r="AC90" i="16"/>
  <c r="AD90" i="16" s="1"/>
  <c r="AB90" i="16"/>
  <c r="X91" i="16"/>
  <c r="Y91" i="16" s="1"/>
  <c r="Y100" i="16" s="1"/>
  <c r="W91" i="16"/>
  <c r="W100" i="16" s="1"/>
  <c r="AA91" i="16"/>
  <c r="AC90" i="15"/>
  <c r="AD90" i="15" s="1"/>
  <c r="AB90" i="15"/>
  <c r="X91" i="15"/>
  <c r="Y91" i="15" s="1"/>
  <c r="Y100" i="15" s="1"/>
  <c r="W91" i="15"/>
  <c r="W100" i="15" s="1"/>
  <c r="AA91" i="15"/>
  <c r="AC90" i="14"/>
  <c r="AD90" i="14" s="1"/>
  <c r="AB90" i="14"/>
  <c r="X91" i="14"/>
  <c r="Y91" i="14" s="1"/>
  <c r="Y100" i="14" s="1"/>
  <c r="W91" i="14"/>
  <c r="W100" i="14" s="1"/>
  <c r="AA91" i="14"/>
  <c r="AC90" i="13"/>
  <c r="AD90" i="13" s="1"/>
  <c r="AB90" i="13"/>
  <c r="X91" i="13"/>
  <c r="Y91" i="13" s="1"/>
  <c r="Y100" i="13" s="1"/>
  <c r="W91" i="13"/>
  <c r="W100" i="13" s="1"/>
  <c r="AA91" i="13"/>
  <c r="AC125" i="25" l="1"/>
  <c r="AD125" i="25" s="1"/>
  <c r="AD134" i="25" s="1"/>
  <c r="AB125" i="25"/>
  <c r="AC125" i="24"/>
  <c r="AD125" i="24" s="1"/>
  <c r="AD134" i="24" s="1"/>
  <c r="AB125" i="24"/>
  <c r="AB131" i="24" s="1"/>
  <c r="AB125" i="23"/>
  <c r="AC125" i="23"/>
  <c r="AD125" i="23" s="1"/>
  <c r="AD134" i="23" s="1"/>
  <c r="AC125" i="22"/>
  <c r="AD125" i="22" s="1"/>
  <c r="AD134" i="22" s="1"/>
  <c r="AB125" i="22"/>
  <c r="AB134" i="22" s="1"/>
  <c r="AC125" i="21"/>
  <c r="AD125" i="21" s="1"/>
  <c r="AD134" i="21" s="1"/>
  <c r="AB125" i="21"/>
  <c r="AC91" i="20"/>
  <c r="AD91" i="20" s="1"/>
  <c r="AD100" i="20" s="1"/>
  <c r="G79" i="20" s="1"/>
  <c r="AB91" i="20"/>
  <c r="AB97" i="20" s="1"/>
  <c r="E79" i="20" s="1"/>
  <c r="E22" i="26" s="1"/>
  <c r="AC125" i="20"/>
  <c r="AD125" i="20" s="1"/>
  <c r="AD134" i="20" s="1"/>
  <c r="AB125" i="20"/>
  <c r="AB134" i="20" s="1"/>
  <c r="AC125" i="19"/>
  <c r="AD125" i="19" s="1"/>
  <c r="AD134" i="19" s="1"/>
  <c r="AB125" i="19"/>
  <c r="AB131" i="19" s="1"/>
  <c r="AB125" i="18"/>
  <c r="AB131" i="18" s="1"/>
  <c r="AC125" i="18"/>
  <c r="AD125" i="18" s="1"/>
  <c r="AD134" i="18" s="1"/>
  <c r="AB134" i="18"/>
  <c r="AC125" i="17"/>
  <c r="AD125" i="17" s="1"/>
  <c r="AD134" i="17" s="1"/>
  <c r="AB125" i="17"/>
  <c r="AC125" i="16"/>
  <c r="AD125" i="16" s="1"/>
  <c r="AD134" i="16" s="1"/>
  <c r="AB125" i="16"/>
  <c r="AB134" i="16" s="1"/>
  <c r="AC125" i="15"/>
  <c r="AD125" i="15" s="1"/>
  <c r="AD134" i="15" s="1"/>
  <c r="AB125" i="15"/>
  <c r="AB134" i="15" s="1"/>
  <c r="AC125" i="14"/>
  <c r="AD125" i="14" s="1"/>
  <c r="AD134" i="14" s="1"/>
  <c r="AB125" i="14"/>
  <c r="AB131" i="14" s="1"/>
  <c r="AB125" i="13"/>
  <c r="AB131" i="13" s="1"/>
  <c r="AC125" i="13"/>
  <c r="AD125" i="13" s="1"/>
  <c r="AD134" i="13" s="1"/>
  <c r="H79" i="23"/>
  <c r="H29" i="26" s="1"/>
  <c r="G29" i="26"/>
  <c r="G28" i="26"/>
  <c r="H79" i="22"/>
  <c r="H28" i="26" s="1"/>
  <c r="H79" i="21"/>
  <c r="H24" i="26" s="1"/>
  <c r="G24" i="26"/>
  <c r="H79" i="19"/>
  <c r="H21" i="26" s="1"/>
  <c r="G21" i="26"/>
  <c r="H79" i="17"/>
  <c r="H19" i="26" s="1"/>
  <c r="G19" i="26"/>
  <c r="H31" i="26"/>
  <c r="G31" i="26"/>
  <c r="AC91" i="24"/>
  <c r="AD91" i="24" s="1"/>
  <c r="AD100" i="24" s="1"/>
  <c r="G79" i="24" s="1"/>
  <c r="AB91" i="24"/>
  <c r="AB91" i="18"/>
  <c r="AB97" i="18" s="1"/>
  <c r="E79" i="18" s="1"/>
  <c r="E20" i="26" s="1"/>
  <c r="AC91" i="18"/>
  <c r="AD91" i="18" s="1"/>
  <c r="AD100" i="18" s="1"/>
  <c r="G79" i="18" s="1"/>
  <c r="AB100" i="25"/>
  <c r="AB97" i="25"/>
  <c r="AB97" i="23"/>
  <c r="E79" i="23" s="1"/>
  <c r="E29" i="26" s="1"/>
  <c r="AB100" i="23"/>
  <c r="D79" i="23" s="1"/>
  <c r="D29" i="26" s="1"/>
  <c r="AB100" i="22"/>
  <c r="D79" i="22" s="1"/>
  <c r="D28" i="26" s="1"/>
  <c r="AB97" i="22"/>
  <c r="E79" i="22" s="1"/>
  <c r="E28" i="26" s="1"/>
  <c r="AB97" i="21"/>
  <c r="E79" i="21" s="1"/>
  <c r="E24" i="26" s="1"/>
  <c r="AB100" i="21"/>
  <c r="D79" i="21" s="1"/>
  <c r="D24" i="26" s="1"/>
  <c r="AB97" i="19"/>
  <c r="E79" i="19" s="1"/>
  <c r="E21" i="26" s="1"/>
  <c r="AB100" i="19"/>
  <c r="D79" i="19" s="1"/>
  <c r="D21" i="26" s="1"/>
  <c r="AB97" i="17"/>
  <c r="E79" i="17" s="1"/>
  <c r="E19" i="26" s="1"/>
  <c r="AB100" i="17"/>
  <c r="D79" i="17" s="1"/>
  <c r="D19" i="26" s="1"/>
  <c r="AC91" i="16"/>
  <c r="AD91" i="16" s="1"/>
  <c r="AD100" i="16" s="1"/>
  <c r="G79" i="16" s="1"/>
  <c r="AB91" i="16"/>
  <c r="AC91" i="15"/>
  <c r="AD91" i="15" s="1"/>
  <c r="AD100" i="15" s="1"/>
  <c r="G79" i="15" s="1"/>
  <c r="H79" i="15" s="1"/>
  <c r="AB91" i="15"/>
  <c r="AC91" i="14"/>
  <c r="AD91" i="14" s="1"/>
  <c r="AD100" i="14" s="1"/>
  <c r="G79" i="14" s="1"/>
  <c r="H79" i="14" s="1"/>
  <c r="AB91" i="14"/>
  <c r="AB91" i="13"/>
  <c r="AC91" i="13"/>
  <c r="AD91" i="13" s="1"/>
  <c r="AD100" i="13" s="1"/>
  <c r="G79" i="13" s="1"/>
  <c r="AB134" i="19" l="1"/>
  <c r="AB131" i="16"/>
  <c r="AB131" i="22"/>
  <c r="AB100" i="20"/>
  <c r="D79" i="20" s="1"/>
  <c r="D22" i="26" s="1"/>
  <c r="AB131" i="15"/>
  <c r="AB131" i="25"/>
  <c r="AB134" i="25"/>
  <c r="AB134" i="24"/>
  <c r="AB134" i="23"/>
  <c r="AB131" i="23"/>
  <c r="AB131" i="21"/>
  <c r="AB134" i="21"/>
  <c r="G22" i="26"/>
  <c r="H79" i="20"/>
  <c r="H22" i="26" s="1"/>
  <c r="AB131" i="20"/>
  <c r="AB134" i="17"/>
  <c r="AB131" i="17"/>
  <c r="AB134" i="14"/>
  <c r="AB134" i="13"/>
  <c r="E79" i="25"/>
  <c r="E31" i="26" s="1"/>
  <c r="D79" i="25"/>
  <c r="D31" i="26" s="1"/>
  <c r="H79" i="24"/>
  <c r="H30" i="26" s="1"/>
  <c r="G30" i="26"/>
  <c r="H79" i="18"/>
  <c r="H20" i="26" s="1"/>
  <c r="G20" i="26"/>
  <c r="H79" i="16"/>
  <c r="H18" i="26" s="1"/>
  <c r="G18" i="26"/>
  <c r="H9" i="26"/>
  <c r="G9" i="26"/>
  <c r="G8" i="26"/>
  <c r="H79" i="13"/>
  <c r="H8" i="26" s="1"/>
  <c r="H17" i="26"/>
  <c r="G17" i="26"/>
  <c r="AB100" i="24"/>
  <c r="D79" i="24" s="1"/>
  <c r="D30" i="26" s="1"/>
  <c r="AB97" i="24"/>
  <c r="E79" i="24" s="1"/>
  <c r="E30" i="26" s="1"/>
  <c r="AB100" i="18"/>
  <c r="D79" i="18" s="1"/>
  <c r="D20" i="26" s="1"/>
  <c r="AB100" i="16"/>
  <c r="D79" i="16" s="1"/>
  <c r="D18" i="26" s="1"/>
  <c r="AB97" i="16"/>
  <c r="E79" i="16" s="1"/>
  <c r="E18" i="26" s="1"/>
  <c r="AB100" i="15"/>
  <c r="D79" i="15" s="1"/>
  <c r="AB97" i="15"/>
  <c r="E79" i="15" s="1"/>
  <c r="AB100" i="14"/>
  <c r="AB97" i="14"/>
  <c r="AB100" i="13"/>
  <c r="D79" i="13" s="1"/>
  <c r="D8" i="26" s="1"/>
  <c r="AB97" i="13"/>
  <c r="E79" i="13" s="1"/>
  <c r="E8" i="26" s="1"/>
  <c r="E79" i="14" l="1"/>
  <c r="E9" i="26" s="1"/>
  <c r="D79" i="14"/>
  <c r="D9" i="26" s="1"/>
  <c r="E17" i="26"/>
  <c r="D17" i="26"/>
  <c r="M13" i="11"/>
  <c r="O13" i="11" l="1"/>
  <c r="L8" i="11" l="1"/>
  <c r="L9" i="11"/>
  <c r="L10" i="11"/>
  <c r="E40" i="11"/>
  <c r="C40" i="11"/>
  <c r="X300" i="11"/>
  <c r="Y300" i="11" s="1"/>
  <c r="W300" i="11"/>
  <c r="X299" i="11"/>
  <c r="Y299" i="11" s="1"/>
  <c r="W299" i="11"/>
  <c r="Y298" i="11"/>
  <c r="Y297" i="11"/>
  <c r="V297" i="11"/>
  <c r="Y296" i="11"/>
  <c r="W296" i="11"/>
  <c r="Q284" i="11"/>
  <c r="Q297" i="11" s="1"/>
  <c r="V278" i="11"/>
  <c r="V279" i="11" s="1"/>
  <c r="X277" i="11"/>
  <c r="Y277" i="11" s="1"/>
  <c r="W277" i="11"/>
  <c r="Q277" i="11"/>
  <c r="P273" i="11"/>
  <c r="X266" i="11"/>
  <c r="Y266" i="11" s="1"/>
  <c r="W266" i="11"/>
  <c r="X265" i="11"/>
  <c r="Y265" i="11" s="1"/>
  <c r="W265" i="11"/>
  <c r="Y264" i="11"/>
  <c r="Y263" i="11"/>
  <c r="V263" i="11"/>
  <c r="V264" i="11" s="1"/>
  <c r="W264" i="11" s="1"/>
  <c r="Y262" i="11"/>
  <c r="W262" i="11"/>
  <c r="Q250" i="11"/>
  <c r="Q258" i="11" s="1"/>
  <c r="V244" i="11"/>
  <c r="W244" i="11" s="1"/>
  <c r="X243" i="11"/>
  <c r="Y243" i="11" s="1"/>
  <c r="W243" i="11"/>
  <c r="Q243" i="11"/>
  <c r="P239" i="11"/>
  <c r="X232" i="11"/>
  <c r="Y232" i="11" s="1"/>
  <c r="W232" i="11"/>
  <c r="X231" i="11"/>
  <c r="Y231" i="11" s="1"/>
  <c r="W231" i="11"/>
  <c r="Y230" i="11"/>
  <c r="Y229" i="11"/>
  <c r="V229" i="11"/>
  <c r="W229" i="11" s="1"/>
  <c r="Y228" i="11"/>
  <c r="W228" i="11"/>
  <c r="Q216" i="11"/>
  <c r="Q226" i="11" s="1"/>
  <c r="V210" i="11"/>
  <c r="X209" i="11"/>
  <c r="Y209" i="11" s="1"/>
  <c r="W209" i="11"/>
  <c r="Q209" i="11"/>
  <c r="Q232" i="11" s="1"/>
  <c r="R232" i="11" s="1"/>
  <c r="P205" i="11"/>
  <c r="X198" i="11"/>
  <c r="Y198" i="11" s="1"/>
  <c r="W198" i="11"/>
  <c r="X197" i="11"/>
  <c r="Y197" i="11" s="1"/>
  <c r="W197" i="11"/>
  <c r="Y196" i="11"/>
  <c r="Y195" i="11"/>
  <c r="V195" i="11"/>
  <c r="Y194" i="11"/>
  <c r="W194" i="11"/>
  <c r="Q182" i="11"/>
  <c r="Q195" i="11" s="1"/>
  <c r="R195" i="11" s="1"/>
  <c r="V176" i="11"/>
  <c r="W176" i="11" s="1"/>
  <c r="X175" i="11"/>
  <c r="Y175" i="11" s="1"/>
  <c r="W175" i="11"/>
  <c r="Q175" i="11"/>
  <c r="Q180" i="11" s="1"/>
  <c r="S180" i="11" s="1"/>
  <c r="T180" i="11" s="1"/>
  <c r="P171" i="11"/>
  <c r="X164" i="11"/>
  <c r="Y164" i="11" s="1"/>
  <c r="W164" i="11"/>
  <c r="X163" i="11"/>
  <c r="Y163" i="11" s="1"/>
  <c r="W163" i="11"/>
  <c r="Y162" i="11"/>
  <c r="Y161" i="11"/>
  <c r="V161" i="11"/>
  <c r="Y160" i="11"/>
  <c r="W160" i="11"/>
  <c r="Q148" i="11"/>
  <c r="R148" i="11" s="1"/>
  <c r="V144" i="11"/>
  <c r="V145" i="11" s="1"/>
  <c r="W145" i="11" s="1"/>
  <c r="V142" i="11"/>
  <c r="V143" i="11" s="1"/>
  <c r="W143" i="11" s="1"/>
  <c r="X141" i="11"/>
  <c r="Y141" i="11" s="1"/>
  <c r="W141" i="11"/>
  <c r="Q141" i="11"/>
  <c r="Q143" i="11" s="1"/>
  <c r="P137" i="11"/>
  <c r="X130" i="11"/>
  <c r="Y130" i="11" s="1"/>
  <c r="W130" i="11"/>
  <c r="X129" i="11"/>
  <c r="Y129" i="11" s="1"/>
  <c r="W129" i="11"/>
  <c r="Y128" i="11"/>
  <c r="Y127" i="11"/>
  <c r="V127" i="11"/>
  <c r="W127" i="11" s="1"/>
  <c r="Y126" i="11"/>
  <c r="W126" i="11"/>
  <c r="Q114" i="11"/>
  <c r="Q126" i="11" s="1"/>
  <c r="V108" i="11"/>
  <c r="X108" i="11" s="1"/>
  <c r="Y108" i="11" s="1"/>
  <c r="X107" i="11"/>
  <c r="Y107" i="11" s="1"/>
  <c r="W107" i="11"/>
  <c r="Q107" i="11"/>
  <c r="Q129" i="11" s="1"/>
  <c r="S129" i="11" s="1"/>
  <c r="T129" i="11" s="1"/>
  <c r="P103" i="11"/>
  <c r="X96" i="11"/>
  <c r="Y96" i="11" s="1"/>
  <c r="W96" i="11"/>
  <c r="Q96" i="11"/>
  <c r="AA96" i="11" s="1"/>
  <c r="AB96" i="11" s="1"/>
  <c r="X95" i="11"/>
  <c r="Y95" i="11" s="1"/>
  <c r="W95" i="11"/>
  <c r="Q95" i="11"/>
  <c r="AA95" i="11" s="1"/>
  <c r="AC95" i="11" s="1"/>
  <c r="AD95" i="11" s="1"/>
  <c r="Y94" i="11"/>
  <c r="Q94" i="11"/>
  <c r="S94" i="11" s="1"/>
  <c r="T94" i="11" s="1"/>
  <c r="Y93" i="11"/>
  <c r="V93" i="11"/>
  <c r="Q93" i="11"/>
  <c r="S93" i="11" s="1"/>
  <c r="T93" i="11" s="1"/>
  <c r="Y92" i="11"/>
  <c r="W92" i="11"/>
  <c r="Q92" i="11"/>
  <c r="AA92" i="11" s="1"/>
  <c r="AB92" i="11" s="1"/>
  <c r="Q91" i="11"/>
  <c r="S91" i="11" s="1"/>
  <c r="T91" i="11" s="1"/>
  <c r="Q90" i="11"/>
  <c r="S90" i="11" s="1"/>
  <c r="T90" i="11" s="1"/>
  <c r="Q89" i="11"/>
  <c r="R89" i="11" s="1"/>
  <c r="Q88" i="11"/>
  <c r="S88" i="11" s="1"/>
  <c r="T88" i="11" s="1"/>
  <c r="Q87" i="11"/>
  <c r="Q86" i="11"/>
  <c r="S86" i="11" s="1"/>
  <c r="T86" i="11" s="1"/>
  <c r="Q85" i="11"/>
  <c r="Q84" i="11"/>
  <c r="S84" i="11" s="1"/>
  <c r="T84" i="11" s="1"/>
  <c r="Q83" i="11"/>
  <c r="S83" i="11" s="1"/>
  <c r="T83" i="11" s="1"/>
  <c r="Q82" i="11"/>
  <c r="R82" i="11" s="1"/>
  <c r="Q81" i="11"/>
  <c r="S81" i="11" s="1"/>
  <c r="T81" i="11" s="1"/>
  <c r="Q80" i="11"/>
  <c r="R80" i="11" s="1"/>
  <c r="Q79" i="11"/>
  <c r="Q78" i="11"/>
  <c r="R78" i="11" s="1"/>
  <c r="Q77" i="11"/>
  <c r="S77" i="11" s="1"/>
  <c r="T77" i="11" s="1"/>
  <c r="Q76" i="11"/>
  <c r="R76" i="11" s="1"/>
  <c r="Q75" i="11"/>
  <c r="S75" i="11" s="1"/>
  <c r="T75" i="11" s="1"/>
  <c r="V74" i="11"/>
  <c r="V75" i="11" s="1"/>
  <c r="W75" i="11" s="1"/>
  <c r="Q74" i="11"/>
  <c r="X73" i="11"/>
  <c r="Y73" i="11" s="1"/>
  <c r="W73" i="11"/>
  <c r="Q73" i="11"/>
  <c r="R73" i="11" s="1"/>
  <c r="L16" i="11"/>
  <c r="P69" i="11"/>
  <c r="L15" i="11"/>
  <c r="L14" i="11"/>
  <c r="L13" i="11"/>
  <c r="L12" i="11"/>
  <c r="L7" i="11"/>
  <c r="L6" i="11"/>
  <c r="E53" i="11"/>
  <c r="D53" i="11"/>
  <c r="C53" i="11"/>
  <c r="E52" i="11"/>
  <c r="R18" i="11" s="1"/>
  <c r="R35" i="11" s="1"/>
  <c r="D52" i="11"/>
  <c r="C52" i="11"/>
  <c r="E51" i="11"/>
  <c r="S17" i="11" s="1"/>
  <c r="S34" i="11" s="1"/>
  <c r="D51" i="11"/>
  <c r="C51" i="11"/>
  <c r="E50" i="11"/>
  <c r="D50" i="11"/>
  <c r="C50" i="11"/>
  <c r="E44" i="11"/>
  <c r="D44" i="11"/>
  <c r="C44" i="11"/>
  <c r="E43" i="11"/>
  <c r="D43" i="11"/>
  <c r="C43" i="11"/>
  <c r="E42" i="11"/>
  <c r="D42" i="11"/>
  <c r="C42" i="11"/>
  <c r="E41" i="11"/>
  <c r="D41" i="11"/>
  <c r="C41" i="11"/>
  <c r="D40" i="11"/>
  <c r="L36" i="11"/>
  <c r="L35" i="11"/>
  <c r="L34" i="11"/>
  <c r="L33" i="11"/>
  <c r="L32" i="11"/>
  <c r="L31" i="11"/>
  <c r="A31" i="11"/>
  <c r="L30" i="11"/>
  <c r="A30" i="11"/>
  <c r="L29" i="11"/>
  <c r="A29" i="11"/>
  <c r="L28" i="11"/>
  <c r="A28" i="11"/>
  <c r="L27" i="11"/>
  <c r="L26" i="11"/>
  <c r="L25" i="11"/>
  <c r="L24" i="11"/>
  <c r="L23" i="11"/>
  <c r="R19" i="11"/>
  <c r="R36" i="11" s="1"/>
  <c r="L19" i="11"/>
  <c r="L18" i="11"/>
  <c r="F18" i="11"/>
  <c r="E18" i="11"/>
  <c r="AB17" i="11"/>
  <c r="L17" i="11"/>
  <c r="F17" i="11"/>
  <c r="E17" i="11"/>
  <c r="AB15" i="11"/>
  <c r="AB14" i="11"/>
  <c r="AB13" i="11"/>
  <c r="S13" i="11"/>
  <c r="S30" i="11" s="1"/>
  <c r="R13" i="11"/>
  <c r="R30" i="11" s="1"/>
  <c r="Q13" i="11"/>
  <c r="Q30" i="11" s="1"/>
  <c r="P13" i="11"/>
  <c r="P30" i="11" s="1"/>
  <c r="O30" i="11"/>
  <c r="N13" i="11"/>
  <c r="N30" i="11" s="1"/>
  <c r="C67" i="11" s="1"/>
  <c r="M30" i="11"/>
  <c r="B67" i="11" s="1"/>
  <c r="AB12" i="11"/>
  <c r="AB11" i="11"/>
  <c r="L11" i="11"/>
  <c r="AB10" i="11"/>
  <c r="AB9" i="11"/>
  <c r="R14" i="11" l="1"/>
  <c r="R31" i="11" s="1"/>
  <c r="M18" i="11"/>
  <c r="M35" i="11" s="1"/>
  <c r="B72" i="11" s="1"/>
  <c r="Q18" i="11"/>
  <c r="Q35" i="11" s="1"/>
  <c r="P17" i="11"/>
  <c r="P34" i="11" s="1"/>
  <c r="M7" i="11"/>
  <c r="M24" i="11" s="1"/>
  <c r="C61" i="11" s="1"/>
  <c r="O16" i="11"/>
  <c r="O33" i="11" s="1"/>
  <c r="V146" i="11"/>
  <c r="M10" i="11"/>
  <c r="M27" i="11" s="1"/>
  <c r="B64" i="11" s="1"/>
  <c r="O19" i="11"/>
  <c r="O36" i="11" s="1"/>
  <c r="AA74" i="11"/>
  <c r="AC74" i="11" s="1"/>
  <c r="AD74" i="11" s="1"/>
  <c r="O17" i="11"/>
  <c r="O34" i="11" s="1"/>
  <c r="M6" i="11"/>
  <c r="M11" i="11"/>
  <c r="M28" i="11" s="1"/>
  <c r="B65" i="11" s="1"/>
  <c r="Q298" i="11"/>
  <c r="R298" i="11" s="1"/>
  <c r="O18" i="11"/>
  <c r="O35" i="11" s="1"/>
  <c r="S12" i="11"/>
  <c r="S29" i="11" s="1"/>
  <c r="M12" i="11"/>
  <c r="M29" i="11" s="1"/>
  <c r="B66" i="11" s="1"/>
  <c r="X142" i="11"/>
  <c r="Y142" i="11" s="1"/>
  <c r="W263" i="11"/>
  <c r="O14" i="11"/>
  <c r="O31" i="11" s="1"/>
  <c r="M14" i="11"/>
  <c r="M31" i="11" s="1"/>
  <c r="B68" i="11" s="1"/>
  <c r="V245" i="11"/>
  <c r="S82" i="11"/>
  <c r="T82" i="11" s="1"/>
  <c r="O15" i="11"/>
  <c r="O32" i="11" s="1"/>
  <c r="M15" i="11"/>
  <c r="R83" i="11"/>
  <c r="Q252" i="11"/>
  <c r="Q14" i="11"/>
  <c r="Q31" i="11" s="1"/>
  <c r="R90" i="11"/>
  <c r="R94" i="11"/>
  <c r="S18" i="11"/>
  <c r="S35" i="11" s="1"/>
  <c r="M17" i="11"/>
  <c r="M34" i="11" s="1"/>
  <c r="B71" i="11" s="1"/>
  <c r="Q219" i="11"/>
  <c r="R219" i="11" s="1"/>
  <c r="R107" i="11"/>
  <c r="N10" i="11"/>
  <c r="N27" i="11" s="1"/>
  <c r="S14" i="11"/>
  <c r="S31" i="11" s="1"/>
  <c r="S216" i="11"/>
  <c r="T216" i="11" s="1"/>
  <c r="P10" i="11"/>
  <c r="P27" i="11" s="1"/>
  <c r="Q10" i="11"/>
  <c r="Q27" i="11" s="1"/>
  <c r="N17" i="11"/>
  <c r="N34" i="11" s="1"/>
  <c r="C71" i="11" s="1"/>
  <c r="M19" i="11"/>
  <c r="M36" i="11" s="1"/>
  <c r="B73" i="11" s="1"/>
  <c r="R10" i="11"/>
  <c r="R27" i="11" s="1"/>
  <c r="N19" i="11"/>
  <c r="N36" i="11" s="1"/>
  <c r="C73" i="11" s="1"/>
  <c r="Q109" i="11"/>
  <c r="R109" i="11" s="1"/>
  <c r="N14" i="11"/>
  <c r="N31" i="11" s="1"/>
  <c r="C68" i="11" s="1"/>
  <c r="Q17" i="11"/>
  <c r="Q34" i="11" s="1"/>
  <c r="N18" i="11"/>
  <c r="N35" i="11" s="1"/>
  <c r="C72" i="11" s="1"/>
  <c r="P19" i="11"/>
  <c r="P36" i="11" s="1"/>
  <c r="Q262" i="11"/>
  <c r="S262" i="11" s="1"/>
  <c r="T262" i="11" s="1"/>
  <c r="P14" i="11"/>
  <c r="P31" i="11" s="1"/>
  <c r="R17" i="11"/>
  <c r="R34" i="11" s="1"/>
  <c r="P18" i="11"/>
  <c r="P35" i="11" s="1"/>
  <c r="Q19" i="11"/>
  <c r="Q36" i="11" s="1"/>
  <c r="R12" i="11"/>
  <c r="R29" i="11" s="1"/>
  <c r="O12" i="11"/>
  <c r="O29" i="11" s="1"/>
  <c r="S73" i="11"/>
  <c r="T73" i="11" s="1"/>
  <c r="AC92" i="11"/>
  <c r="AD92" i="11" s="1"/>
  <c r="AC96" i="11"/>
  <c r="AD96" i="11" s="1"/>
  <c r="S114" i="11"/>
  <c r="T114" i="11" s="1"/>
  <c r="Q121" i="11"/>
  <c r="Q127" i="11"/>
  <c r="AA127" i="11" s="1"/>
  <c r="Q181" i="11"/>
  <c r="Q188" i="11"/>
  <c r="Q211" i="11"/>
  <c r="Q215" i="11"/>
  <c r="Q224" i="11"/>
  <c r="R224" i="11" s="1"/>
  <c r="Q230" i="11"/>
  <c r="R230" i="11" s="1"/>
  <c r="AA232" i="11"/>
  <c r="AB232" i="11" s="1"/>
  <c r="X244" i="11"/>
  <c r="Y244" i="11" s="1"/>
  <c r="X278" i="11"/>
  <c r="Y278" i="11" s="1"/>
  <c r="S10" i="11"/>
  <c r="S27" i="11" s="1"/>
  <c r="O10" i="11"/>
  <c r="O27" i="11" s="1"/>
  <c r="R93" i="11"/>
  <c r="R96" i="11"/>
  <c r="Q115" i="11"/>
  <c r="Q123" i="11"/>
  <c r="Q185" i="11"/>
  <c r="R185" i="11" s="1"/>
  <c r="Q189" i="11"/>
  <c r="S189" i="11" s="1"/>
  <c r="T189" i="11" s="1"/>
  <c r="AA209" i="11"/>
  <c r="Q212" i="11"/>
  <c r="Q228" i="11"/>
  <c r="AA228" i="11" s="1"/>
  <c r="AC228" i="11" s="1"/>
  <c r="AD228" i="11" s="1"/>
  <c r="Q231" i="11"/>
  <c r="AA231" i="11" s="1"/>
  <c r="AC231" i="11" s="1"/>
  <c r="AD231" i="11" s="1"/>
  <c r="R284" i="11"/>
  <c r="Q295" i="11"/>
  <c r="O7" i="11"/>
  <c r="O24" i="11" s="1"/>
  <c r="Q289" i="11"/>
  <c r="S96" i="11"/>
  <c r="T96" i="11" s="1"/>
  <c r="V128" i="11"/>
  <c r="W128" i="11" s="1"/>
  <c r="Q186" i="11"/>
  <c r="S186" i="11" s="1"/>
  <c r="T186" i="11" s="1"/>
  <c r="Q196" i="11"/>
  <c r="Q285" i="11"/>
  <c r="N6" i="11"/>
  <c r="N23" i="11" s="1"/>
  <c r="O6" i="11"/>
  <c r="O23" i="11" s="1"/>
  <c r="M8" i="11"/>
  <c r="M25" i="11" s="1"/>
  <c r="C62" i="11" s="1"/>
  <c r="O8" i="11"/>
  <c r="O25" i="11" s="1"/>
  <c r="Q111" i="11"/>
  <c r="S111" i="11" s="1"/>
  <c r="T111" i="11" s="1"/>
  <c r="Q117" i="11"/>
  <c r="Q125" i="11"/>
  <c r="Q190" i="11"/>
  <c r="S190" i="11" s="1"/>
  <c r="T190" i="11" s="1"/>
  <c r="Q210" i="11"/>
  <c r="AA210" i="11" s="1"/>
  <c r="Q213" i="11"/>
  <c r="Q217" i="11"/>
  <c r="Q291" i="11"/>
  <c r="N16" i="11"/>
  <c r="N33" i="11" s="1"/>
  <c r="C70" i="11" s="1"/>
  <c r="S11" i="11"/>
  <c r="S28" i="11" s="1"/>
  <c r="O11" i="11"/>
  <c r="O28" i="11" s="1"/>
  <c r="AA73" i="11"/>
  <c r="AC73" i="11" s="1"/>
  <c r="AD73" i="11" s="1"/>
  <c r="Q177" i="11"/>
  <c r="Q187" i="11"/>
  <c r="Q191" i="11"/>
  <c r="S191" i="11" s="1"/>
  <c r="T191" i="11" s="1"/>
  <c r="Q197" i="11"/>
  <c r="S197" i="11" s="1"/>
  <c r="T197" i="11" s="1"/>
  <c r="S16" i="11"/>
  <c r="S33" i="11" s="1"/>
  <c r="Q119" i="11"/>
  <c r="Q178" i="11"/>
  <c r="R178" i="11" s="1"/>
  <c r="Q192" i="11"/>
  <c r="R209" i="11"/>
  <c r="Q214" i="11"/>
  <c r="Q287" i="11"/>
  <c r="R9" i="11"/>
  <c r="R26" i="11" s="1"/>
  <c r="O9" i="11"/>
  <c r="O26" i="11" s="1"/>
  <c r="R74" i="11"/>
  <c r="AA107" i="11"/>
  <c r="R114" i="11"/>
  <c r="S209" i="11"/>
  <c r="T209" i="11" s="1"/>
  <c r="Q221" i="11"/>
  <c r="R221" i="11" s="1"/>
  <c r="W278" i="11"/>
  <c r="Q293" i="11"/>
  <c r="Q162" i="11"/>
  <c r="R162" i="11" s="1"/>
  <c r="S148" i="11"/>
  <c r="T148" i="11" s="1"/>
  <c r="Q149" i="11"/>
  <c r="S149" i="11" s="1"/>
  <c r="T149" i="11" s="1"/>
  <c r="AA141" i="11"/>
  <c r="AC141" i="11" s="1"/>
  <c r="AD141" i="11" s="1"/>
  <c r="Q161" i="11"/>
  <c r="R161" i="11" s="1"/>
  <c r="AA143" i="11"/>
  <c r="AC143" i="11" s="1"/>
  <c r="AD143" i="11" s="1"/>
  <c r="S143" i="11"/>
  <c r="T143" i="11" s="1"/>
  <c r="R143" i="11"/>
  <c r="Q151" i="11"/>
  <c r="N12" i="11"/>
  <c r="N29" i="11" s="1"/>
  <c r="C66" i="11" s="1"/>
  <c r="P12" i="11"/>
  <c r="P29" i="11" s="1"/>
  <c r="Q12" i="11"/>
  <c r="Q29" i="11" s="1"/>
  <c r="N11" i="11"/>
  <c r="N28" i="11" s="1"/>
  <c r="C65" i="11" s="1"/>
  <c r="Q11" i="11"/>
  <c r="Q28" i="11" s="1"/>
  <c r="P11" i="11"/>
  <c r="P28" i="11" s="1"/>
  <c r="R11" i="11"/>
  <c r="R28" i="11" s="1"/>
  <c r="M9" i="11"/>
  <c r="M26" i="11" s="1"/>
  <c r="C63" i="11" s="1"/>
  <c r="N9" i="11"/>
  <c r="N26" i="11" s="1"/>
  <c r="P9" i="11"/>
  <c r="P26" i="11" s="1"/>
  <c r="S9" i="11"/>
  <c r="S26" i="11" s="1"/>
  <c r="Q9" i="11"/>
  <c r="Q26" i="11" s="1"/>
  <c r="R8" i="11"/>
  <c r="R25" i="11" s="1"/>
  <c r="S6" i="11"/>
  <c r="S23" i="11" s="1"/>
  <c r="M23" i="11"/>
  <c r="C60" i="11" s="1"/>
  <c r="P6" i="11"/>
  <c r="P23" i="11" s="1"/>
  <c r="Q6" i="11"/>
  <c r="Q23" i="11" s="1"/>
  <c r="R6" i="11"/>
  <c r="R23" i="11" s="1"/>
  <c r="R7" i="11"/>
  <c r="R24" i="11" s="1"/>
  <c r="Q7" i="11"/>
  <c r="Q24" i="11" s="1"/>
  <c r="P7" i="11"/>
  <c r="P24" i="11" s="1"/>
  <c r="N7" i="11"/>
  <c r="N24" i="11" s="1"/>
  <c r="S7" i="11"/>
  <c r="S24" i="11" s="1"/>
  <c r="S15" i="11"/>
  <c r="S32" i="11" s="1"/>
  <c r="R15" i="11"/>
  <c r="R32" i="11" s="1"/>
  <c r="Q15" i="11"/>
  <c r="Q32" i="11" s="1"/>
  <c r="P15" i="11"/>
  <c r="P32" i="11" s="1"/>
  <c r="N15" i="11"/>
  <c r="N32" i="11" s="1"/>
  <c r="C69" i="11" s="1"/>
  <c r="M32" i="11"/>
  <c r="B69" i="11" s="1"/>
  <c r="V76" i="11"/>
  <c r="AA76" i="11" s="1"/>
  <c r="X75" i="11"/>
  <c r="Y75" i="11" s="1"/>
  <c r="S87" i="11"/>
  <c r="T87" i="11" s="1"/>
  <c r="R87" i="11"/>
  <c r="AB74" i="11"/>
  <c r="Q8" i="11"/>
  <c r="Q25" i="11" s="1"/>
  <c r="P8" i="11"/>
  <c r="P25" i="11" s="1"/>
  <c r="N8" i="11"/>
  <c r="N25" i="11" s="1"/>
  <c r="S8" i="11"/>
  <c r="S25" i="11" s="1"/>
  <c r="R16" i="11"/>
  <c r="R33" i="11" s="1"/>
  <c r="Q16" i="11"/>
  <c r="Q33" i="11" s="1"/>
  <c r="P16" i="11"/>
  <c r="P33" i="11" s="1"/>
  <c r="M16" i="11"/>
  <c r="M33" i="11" s="1"/>
  <c r="B70" i="11" s="1"/>
  <c r="S85" i="11"/>
  <c r="T85" i="11" s="1"/>
  <c r="R85" i="11"/>
  <c r="V94" i="11"/>
  <c r="AA93" i="11"/>
  <c r="W93" i="11"/>
  <c r="S74" i="11"/>
  <c r="T74" i="11" s="1"/>
  <c r="S76" i="11"/>
  <c r="T76" i="11" s="1"/>
  <c r="S78" i="11"/>
  <c r="T78" i="11" s="1"/>
  <c r="S80" i="11"/>
  <c r="T80" i="11" s="1"/>
  <c r="S89" i="11"/>
  <c r="T89" i="11" s="1"/>
  <c r="S127" i="11"/>
  <c r="T127" i="11" s="1"/>
  <c r="R127" i="11"/>
  <c r="V147" i="11"/>
  <c r="X146" i="11"/>
  <c r="Y146" i="11" s="1"/>
  <c r="W146" i="11"/>
  <c r="W74" i="11"/>
  <c r="R75" i="11"/>
  <c r="R77" i="11"/>
  <c r="R79" i="11"/>
  <c r="R84" i="11"/>
  <c r="R91" i="11"/>
  <c r="AB95" i="11"/>
  <c r="AA129" i="11"/>
  <c r="R129" i="11"/>
  <c r="S109" i="11"/>
  <c r="T109" i="11" s="1"/>
  <c r="AA75" i="11"/>
  <c r="AA126" i="11"/>
  <c r="R126" i="11"/>
  <c r="S19" i="11"/>
  <c r="S36" i="11" s="1"/>
  <c r="X74" i="11"/>
  <c r="Y74" i="11" s="1"/>
  <c r="S79" i="11"/>
  <c r="T79" i="11" s="1"/>
  <c r="R81" i="11"/>
  <c r="R86" i="11"/>
  <c r="R88" i="11"/>
  <c r="S92" i="11"/>
  <c r="T92" i="11" s="1"/>
  <c r="R92" i="11"/>
  <c r="S95" i="11"/>
  <c r="T95" i="11" s="1"/>
  <c r="R95" i="11"/>
  <c r="V109" i="11"/>
  <c r="W108" i="11"/>
  <c r="S126" i="11"/>
  <c r="T126" i="11" s="1"/>
  <c r="S181" i="11"/>
  <c r="T181" i="11" s="1"/>
  <c r="R181" i="11"/>
  <c r="S230" i="11"/>
  <c r="T230" i="11" s="1"/>
  <c r="Q130" i="11"/>
  <c r="X145" i="11"/>
  <c r="Y145" i="11" s="1"/>
  <c r="S185" i="11"/>
  <c r="T185" i="11" s="1"/>
  <c r="W195" i="11"/>
  <c r="V196" i="11"/>
  <c r="W196" i="11" s="1"/>
  <c r="S258" i="11"/>
  <c r="T258" i="11" s="1"/>
  <c r="R258" i="11"/>
  <c r="Q113" i="11"/>
  <c r="X143" i="11"/>
  <c r="Y143" i="11" s="1"/>
  <c r="W144" i="11"/>
  <c r="X176" i="11"/>
  <c r="Y176" i="11" s="1"/>
  <c r="Q128" i="11"/>
  <c r="W142" i="11"/>
  <c r="X144" i="11"/>
  <c r="Y144" i="11" s="1"/>
  <c r="Q198" i="11"/>
  <c r="Q176" i="11"/>
  <c r="S175" i="11"/>
  <c r="T175" i="11" s="1"/>
  <c r="R175" i="11"/>
  <c r="Q179" i="11"/>
  <c r="AA175" i="11"/>
  <c r="R180" i="11"/>
  <c r="S196" i="11"/>
  <c r="T196" i="11" s="1"/>
  <c r="S221" i="11"/>
  <c r="T221" i="11" s="1"/>
  <c r="S107" i="11"/>
  <c r="T107" i="11" s="1"/>
  <c r="Q163" i="11"/>
  <c r="Q146" i="11"/>
  <c r="Q144" i="11"/>
  <c r="S141" i="11"/>
  <c r="T141" i="11" s="1"/>
  <c r="Q147" i="11"/>
  <c r="R177" i="11"/>
  <c r="Q108" i="11"/>
  <c r="Q110" i="11"/>
  <c r="Q112" i="11"/>
  <c r="Q116" i="11"/>
  <c r="Q118" i="11"/>
  <c r="Q120" i="11"/>
  <c r="Q122" i="11"/>
  <c r="Q124" i="11"/>
  <c r="R141" i="11"/>
  <c r="Q142" i="11"/>
  <c r="Q145" i="11"/>
  <c r="V162" i="11"/>
  <c r="W162" i="11" s="1"/>
  <c r="W161" i="11"/>
  <c r="Q164" i="11"/>
  <c r="V177" i="11"/>
  <c r="S192" i="11"/>
  <c r="T192" i="11" s="1"/>
  <c r="R192" i="11"/>
  <c r="Q153" i="11"/>
  <c r="Q155" i="11"/>
  <c r="Q157" i="11"/>
  <c r="Q159" i="11"/>
  <c r="R189" i="11"/>
  <c r="R190" i="11"/>
  <c r="AA195" i="11"/>
  <c r="R226" i="11"/>
  <c r="Q249" i="11"/>
  <c r="Q247" i="11"/>
  <c r="Q245" i="11"/>
  <c r="AA243" i="11"/>
  <c r="Q265" i="11"/>
  <c r="Q246" i="11"/>
  <c r="Q244" i="11"/>
  <c r="S243" i="11"/>
  <c r="T243" i="11" s="1"/>
  <c r="Q248" i="11"/>
  <c r="R243" i="11"/>
  <c r="Q283" i="11"/>
  <c r="Q281" i="11"/>
  <c r="Q279" i="11"/>
  <c r="AA277" i="11"/>
  <c r="Q300" i="11"/>
  <c r="Q299" i="11"/>
  <c r="Q282" i="11"/>
  <c r="Q280" i="11"/>
  <c r="Q278" i="11"/>
  <c r="S277" i="11"/>
  <c r="T277" i="11" s="1"/>
  <c r="R277" i="11"/>
  <c r="V211" i="11"/>
  <c r="W210" i="11"/>
  <c r="V230" i="11"/>
  <c r="W230" i="11" s="1"/>
  <c r="Q266" i="11"/>
  <c r="Q150" i="11"/>
  <c r="Q152" i="11"/>
  <c r="Q154" i="11"/>
  <c r="Q156" i="11"/>
  <c r="Q158" i="11"/>
  <c r="Q160" i="11"/>
  <c r="R182" i="11"/>
  <c r="Q183" i="11"/>
  <c r="S195" i="11"/>
  <c r="T195" i="11" s="1"/>
  <c r="X210" i="11"/>
  <c r="Y210" i="11" s="1"/>
  <c r="AC232" i="11"/>
  <c r="AD232" i="11" s="1"/>
  <c r="S252" i="11"/>
  <c r="T252" i="11" s="1"/>
  <c r="R252" i="11"/>
  <c r="S182" i="11"/>
  <c r="T182" i="11" s="1"/>
  <c r="Q184" i="11"/>
  <c r="Q193" i="11"/>
  <c r="Q194" i="11"/>
  <c r="S226" i="11"/>
  <c r="T226" i="11" s="1"/>
  <c r="S231" i="11"/>
  <c r="T231" i="11" s="1"/>
  <c r="R231" i="11"/>
  <c r="R262" i="11"/>
  <c r="V280" i="11"/>
  <c r="X279" i="11"/>
  <c r="Y279" i="11" s="1"/>
  <c r="W279" i="11"/>
  <c r="S224" i="11"/>
  <c r="T224" i="11" s="1"/>
  <c r="S297" i="11"/>
  <c r="T297" i="11" s="1"/>
  <c r="R297" i="11"/>
  <c r="AA297" i="11"/>
  <c r="Q264" i="11"/>
  <c r="Q261" i="11"/>
  <c r="Q259" i="11"/>
  <c r="Q257" i="11"/>
  <c r="Q255" i="11"/>
  <c r="Q253" i="11"/>
  <c r="Q251" i="11"/>
  <c r="Q263" i="11"/>
  <c r="S250" i="11"/>
  <c r="T250" i="11" s="1"/>
  <c r="R250" i="11"/>
  <c r="V298" i="11"/>
  <c r="W298" i="11" s="1"/>
  <c r="W297" i="11"/>
  <c r="Q227" i="11"/>
  <c r="Q225" i="11"/>
  <c r="Q223" i="11"/>
  <c r="Q218" i="11"/>
  <c r="Q220" i="11"/>
  <c r="Q222" i="11"/>
  <c r="Q229" i="11"/>
  <c r="S232" i="11"/>
  <c r="T232" i="11" s="1"/>
  <c r="Q254" i="11"/>
  <c r="R216" i="11"/>
  <c r="V246" i="11"/>
  <c r="X245" i="11"/>
  <c r="Y245" i="11" s="1"/>
  <c r="W245" i="11"/>
  <c r="Q256" i="11"/>
  <c r="Q260" i="11"/>
  <c r="Q286" i="11"/>
  <c r="Q288" i="11"/>
  <c r="Q290" i="11"/>
  <c r="Q292" i="11"/>
  <c r="Q294" i="11"/>
  <c r="Q296" i="11"/>
  <c r="S284" i="11"/>
  <c r="T284" i="11" s="1"/>
  <c r="B61" i="11" l="1"/>
  <c r="B60" i="11"/>
  <c r="B62" i="11"/>
  <c r="C64" i="11"/>
  <c r="C74" i="11" s="1"/>
  <c r="B63" i="11"/>
  <c r="S298" i="11"/>
  <c r="T298" i="11" s="1"/>
  <c r="S178" i="11"/>
  <c r="T178" i="11" s="1"/>
  <c r="AB231" i="11"/>
  <c r="R191" i="11"/>
  <c r="S162" i="11"/>
  <c r="T162" i="11" s="1"/>
  <c r="R228" i="11"/>
  <c r="AA262" i="11"/>
  <c r="AC262" i="11" s="1"/>
  <c r="AD262" i="11" s="1"/>
  <c r="S228" i="11"/>
  <c r="T228" i="11" s="1"/>
  <c r="S219" i="11"/>
  <c r="T219" i="11" s="1"/>
  <c r="AB228" i="11"/>
  <c r="AB73" i="11"/>
  <c r="AB141" i="11"/>
  <c r="AA177" i="11"/>
  <c r="AB177" i="11" s="1"/>
  <c r="AA298" i="11"/>
  <c r="AC298" i="11" s="1"/>
  <c r="AD298" i="11" s="1"/>
  <c r="AA196" i="11"/>
  <c r="AA162" i="11"/>
  <c r="AB162" i="11" s="1"/>
  <c r="S177" i="11"/>
  <c r="T177" i="11" s="1"/>
  <c r="S161" i="11"/>
  <c r="T161" i="11" s="1"/>
  <c r="AA161" i="11"/>
  <c r="AC161" i="11" s="1"/>
  <c r="AD161" i="11" s="1"/>
  <c r="AB143" i="11"/>
  <c r="R186" i="11"/>
  <c r="R197" i="11"/>
  <c r="AA197" i="11"/>
  <c r="AC197" i="11" s="1"/>
  <c r="AD197" i="11" s="1"/>
  <c r="R149" i="11"/>
  <c r="R196" i="11"/>
  <c r="R111" i="11"/>
  <c r="R287" i="11"/>
  <c r="S287" i="11"/>
  <c r="T287" i="11" s="1"/>
  <c r="R213" i="11"/>
  <c r="S213" i="11"/>
  <c r="T213" i="11" s="1"/>
  <c r="R215" i="11"/>
  <c r="S215" i="11"/>
  <c r="T215" i="11" s="1"/>
  <c r="S293" i="11"/>
  <c r="T293" i="11" s="1"/>
  <c r="R293" i="11"/>
  <c r="R214" i="11"/>
  <c r="S214" i="11"/>
  <c r="T214" i="11" s="1"/>
  <c r="R211" i="11"/>
  <c r="S211" i="11"/>
  <c r="T211" i="11" s="1"/>
  <c r="S295" i="11"/>
  <c r="T295" i="11" s="1"/>
  <c r="R295" i="11"/>
  <c r="R123" i="11"/>
  <c r="S123" i="11"/>
  <c r="T123" i="11" s="1"/>
  <c r="S188" i="11"/>
  <c r="T188" i="11" s="1"/>
  <c r="R188" i="11"/>
  <c r="R210" i="11"/>
  <c r="S210" i="11"/>
  <c r="T210" i="11" s="1"/>
  <c r="R100" i="11"/>
  <c r="T100" i="11"/>
  <c r="R125" i="11"/>
  <c r="S125" i="11"/>
  <c r="T125" i="11" s="1"/>
  <c r="S289" i="11"/>
  <c r="T289" i="11" s="1"/>
  <c r="R289" i="11"/>
  <c r="R115" i="11"/>
  <c r="S115" i="11"/>
  <c r="T115" i="11" s="1"/>
  <c r="R117" i="11"/>
  <c r="S117" i="11"/>
  <c r="T117" i="11" s="1"/>
  <c r="S187" i="11"/>
  <c r="T187" i="11" s="1"/>
  <c r="R187" i="11"/>
  <c r="R119" i="11"/>
  <c r="S119" i="11"/>
  <c r="T119" i="11" s="1"/>
  <c r="S285" i="11"/>
  <c r="T285" i="11" s="1"/>
  <c r="R285" i="11"/>
  <c r="R121" i="11"/>
  <c r="S121" i="11"/>
  <c r="T121" i="11" s="1"/>
  <c r="AA230" i="11"/>
  <c r="AC230" i="11" s="1"/>
  <c r="AD230" i="11" s="1"/>
  <c r="AB107" i="11"/>
  <c r="AC107" i="11"/>
  <c r="AD107" i="11" s="1"/>
  <c r="S291" i="11"/>
  <c r="T291" i="11" s="1"/>
  <c r="R291" i="11"/>
  <c r="R212" i="11"/>
  <c r="S212" i="11"/>
  <c r="T212" i="11" s="1"/>
  <c r="R217" i="11"/>
  <c r="S217" i="11"/>
  <c r="T217" i="11" s="1"/>
  <c r="AB209" i="11"/>
  <c r="AC209" i="11"/>
  <c r="AD209" i="11" s="1"/>
  <c r="R151" i="11"/>
  <c r="S151" i="11"/>
  <c r="T151" i="11" s="1"/>
  <c r="V148" i="11"/>
  <c r="AA148" i="11" s="1"/>
  <c r="AB148" i="11" s="1"/>
  <c r="V250" i="11"/>
  <c r="AA250" i="11" s="1"/>
  <c r="AB250" i="11" s="1"/>
  <c r="V182" i="11"/>
  <c r="X182" i="11" s="1"/>
  <c r="Y182" i="11" s="1"/>
  <c r="S255" i="11"/>
  <c r="T255" i="11" s="1"/>
  <c r="R255" i="11"/>
  <c r="S300" i="11"/>
  <c r="T300" i="11" s="1"/>
  <c r="R300" i="11"/>
  <c r="AA300" i="11"/>
  <c r="R218" i="11"/>
  <c r="S218" i="11"/>
  <c r="T218" i="11" s="1"/>
  <c r="R150" i="11"/>
  <c r="S150" i="11"/>
  <c r="T150" i="11" s="1"/>
  <c r="S244" i="11"/>
  <c r="T244" i="11" s="1"/>
  <c r="R244" i="11"/>
  <c r="AA244" i="11"/>
  <c r="S260" i="11"/>
  <c r="T260" i="11" s="1"/>
  <c r="R260" i="11"/>
  <c r="S110" i="11"/>
  <c r="T110" i="11" s="1"/>
  <c r="R110" i="11"/>
  <c r="S155" i="11"/>
  <c r="T155" i="11" s="1"/>
  <c r="R155" i="11"/>
  <c r="AC76" i="11"/>
  <c r="AD76" i="11" s="1"/>
  <c r="AB76" i="11"/>
  <c r="S256" i="11"/>
  <c r="T256" i="11" s="1"/>
  <c r="R256" i="11"/>
  <c r="S259" i="11"/>
  <c r="T259" i="11" s="1"/>
  <c r="R259" i="11"/>
  <c r="S194" i="11"/>
  <c r="T194" i="11" s="1"/>
  <c r="R194" i="11"/>
  <c r="AA194" i="11"/>
  <c r="R179" i="11"/>
  <c r="S179" i="11"/>
  <c r="T179" i="11" s="1"/>
  <c r="W211" i="11"/>
  <c r="V212" i="11"/>
  <c r="X211" i="11"/>
  <c r="Y211" i="11" s="1"/>
  <c r="R144" i="11"/>
  <c r="AA144" i="11"/>
  <c r="S144" i="11"/>
  <c r="T144" i="11" s="1"/>
  <c r="W147" i="11"/>
  <c r="X147" i="11"/>
  <c r="Y147" i="11" s="1"/>
  <c r="R183" i="11"/>
  <c r="S183" i="11"/>
  <c r="T183" i="11" s="1"/>
  <c r="S246" i="11"/>
  <c r="T246" i="11" s="1"/>
  <c r="R246" i="11"/>
  <c r="AA246" i="11"/>
  <c r="AA108" i="11"/>
  <c r="R108" i="11"/>
  <c r="S108" i="11"/>
  <c r="T108" i="11" s="1"/>
  <c r="AC126" i="11"/>
  <c r="AD126" i="11" s="1"/>
  <c r="AB126" i="11"/>
  <c r="AC127" i="11"/>
  <c r="AD127" i="11" s="1"/>
  <c r="AB127" i="11"/>
  <c r="AA279" i="11"/>
  <c r="R279" i="11"/>
  <c r="S279" i="11"/>
  <c r="T279" i="11" s="1"/>
  <c r="S292" i="11"/>
  <c r="T292" i="11" s="1"/>
  <c r="R292" i="11"/>
  <c r="S261" i="11"/>
  <c r="T261" i="11" s="1"/>
  <c r="R261" i="11"/>
  <c r="R120" i="11"/>
  <c r="S120" i="11"/>
  <c r="T120" i="11" s="1"/>
  <c r="R113" i="11"/>
  <c r="S113" i="11"/>
  <c r="T113" i="11" s="1"/>
  <c r="R227" i="11"/>
  <c r="S227" i="11"/>
  <c r="T227" i="11" s="1"/>
  <c r="R158" i="11"/>
  <c r="S158" i="11"/>
  <c r="T158" i="11" s="1"/>
  <c r="AA245" i="11"/>
  <c r="R245" i="11"/>
  <c r="S245" i="11"/>
  <c r="T245" i="11" s="1"/>
  <c r="AC195" i="11"/>
  <c r="AD195" i="11" s="1"/>
  <c r="AB195" i="11"/>
  <c r="R118" i="11"/>
  <c r="S118" i="11"/>
  <c r="T118" i="11" s="1"/>
  <c r="AB196" i="11"/>
  <c r="AC196" i="11"/>
  <c r="AD196" i="11" s="1"/>
  <c r="S128" i="11"/>
  <c r="T128" i="11" s="1"/>
  <c r="R128" i="11"/>
  <c r="AA128" i="11"/>
  <c r="AB197" i="11"/>
  <c r="AB93" i="11"/>
  <c r="AC93" i="11"/>
  <c r="AD93" i="11" s="1"/>
  <c r="R264" i="11"/>
  <c r="AA264" i="11"/>
  <c r="S264" i="11"/>
  <c r="T264" i="11" s="1"/>
  <c r="S283" i="11"/>
  <c r="T283" i="11" s="1"/>
  <c r="R283" i="11"/>
  <c r="S288" i="11"/>
  <c r="T288" i="11" s="1"/>
  <c r="R288" i="11"/>
  <c r="S229" i="11"/>
  <c r="T229" i="11" s="1"/>
  <c r="R229" i="11"/>
  <c r="AA229" i="11"/>
  <c r="S263" i="11"/>
  <c r="T263" i="11" s="1"/>
  <c r="AA263" i="11"/>
  <c r="R263" i="11"/>
  <c r="S184" i="11"/>
  <c r="T184" i="11" s="1"/>
  <c r="R184" i="11"/>
  <c r="R156" i="11"/>
  <c r="S156" i="11"/>
  <c r="T156" i="11" s="1"/>
  <c r="S280" i="11"/>
  <c r="T280" i="11" s="1"/>
  <c r="AA280" i="11"/>
  <c r="R280" i="11"/>
  <c r="S247" i="11"/>
  <c r="T247" i="11" s="1"/>
  <c r="R247" i="11"/>
  <c r="R116" i="11"/>
  <c r="S116" i="11"/>
  <c r="T116" i="11" s="1"/>
  <c r="R176" i="11"/>
  <c r="AA176" i="11"/>
  <c r="S176" i="11"/>
  <c r="T176" i="11" s="1"/>
  <c r="W94" i="11"/>
  <c r="AA94" i="11"/>
  <c r="V77" i="11"/>
  <c r="X76" i="11"/>
  <c r="Y76" i="11" s="1"/>
  <c r="W76" i="11"/>
  <c r="AB298" i="11"/>
  <c r="AC177" i="11"/>
  <c r="AD177" i="11" s="1"/>
  <c r="S296" i="11"/>
  <c r="T296" i="11" s="1"/>
  <c r="R296" i="11"/>
  <c r="AA296" i="11"/>
  <c r="AC277" i="11"/>
  <c r="AD277" i="11" s="1"/>
  <c r="AB277" i="11"/>
  <c r="AB175" i="11"/>
  <c r="AC175" i="11"/>
  <c r="AD175" i="11" s="1"/>
  <c r="S294" i="11"/>
  <c r="T294" i="11" s="1"/>
  <c r="R294" i="11"/>
  <c r="S223" i="11"/>
  <c r="T223" i="11" s="1"/>
  <c r="R223" i="11"/>
  <c r="S153" i="11"/>
  <c r="T153" i="11" s="1"/>
  <c r="R153" i="11"/>
  <c r="AC75" i="11"/>
  <c r="AD75" i="11" s="1"/>
  <c r="AB75" i="11"/>
  <c r="R160" i="11"/>
  <c r="S160" i="11"/>
  <c r="T160" i="11" s="1"/>
  <c r="AA160" i="11"/>
  <c r="S266" i="11"/>
  <c r="T266" i="11" s="1"/>
  <c r="R266" i="11"/>
  <c r="AA266" i="11"/>
  <c r="S281" i="11"/>
  <c r="T281" i="11" s="1"/>
  <c r="R281" i="11"/>
  <c r="R164" i="11"/>
  <c r="AA164" i="11"/>
  <c r="S164" i="11"/>
  <c r="T164" i="11" s="1"/>
  <c r="V281" i="11"/>
  <c r="AA281" i="11" s="1"/>
  <c r="X280" i="11"/>
  <c r="Y280" i="11" s="1"/>
  <c r="W280" i="11"/>
  <c r="S278" i="11"/>
  <c r="T278" i="11" s="1"/>
  <c r="AA278" i="11"/>
  <c r="R278" i="11"/>
  <c r="S286" i="11"/>
  <c r="T286" i="11" s="1"/>
  <c r="R286" i="11"/>
  <c r="X246" i="11"/>
  <c r="Y246" i="11" s="1"/>
  <c r="V247" i="11"/>
  <c r="AA247" i="11" s="1"/>
  <c r="W246" i="11"/>
  <c r="R222" i="11"/>
  <c r="S222" i="11"/>
  <c r="T222" i="11" s="1"/>
  <c r="S251" i="11"/>
  <c r="T251" i="11" s="1"/>
  <c r="R251" i="11"/>
  <c r="AC297" i="11"/>
  <c r="AD297" i="11" s="1"/>
  <c r="AB297" i="11"/>
  <c r="R154" i="11"/>
  <c r="S154" i="11"/>
  <c r="T154" i="11" s="1"/>
  <c r="S282" i="11"/>
  <c r="T282" i="11" s="1"/>
  <c r="R282" i="11"/>
  <c r="S248" i="11"/>
  <c r="T248" i="11" s="1"/>
  <c r="R248" i="11"/>
  <c r="S249" i="11"/>
  <c r="T249" i="11" s="1"/>
  <c r="R249" i="11"/>
  <c r="AA145" i="11"/>
  <c r="R145" i="11"/>
  <c r="S145" i="11"/>
  <c r="T145" i="11" s="1"/>
  <c r="AA147" i="11"/>
  <c r="S147" i="11"/>
  <c r="T147" i="11" s="1"/>
  <c r="R147" i="11"/>
  <c r="AA198" i="11"/>
  <c r="S198" i="11"/>
  <c r="T198" i="11" s="1"/>
  <c r="R198" i="11"/>
  <c r="S130" i="11"/>
  <c r="T130" i="11" s="1"/>
  <c r="R130" i="11"/>
  <c r="AA130" i="11"/>
  <c r="X109" i="11"/>
  <c r="Y109" i="11" s="1"/>
  <c r="V110" i="11"/>
  <c r="AA110" i="11" s="1"/>
  <c r="W109" i="11"/>
  <c r="AA109" i="11"/>
  <c r="S157" i="11"/>
  <c r="T157" i="11" s="1"/>
  <c r="R157" i="11"/>
  <c r="S257" i="11"/>
  <c r="T257" i="11" s="1"/>
  <c r="R257" i="11"/>
  <c r="R124" i="11"/>
  <c r="S124" i="11"/>
  <c r="T124" i="11" s="1"/>
  <c r="R146" i="11"/>
  <c r="AA146" i="11"/>
  <c r="S146" i="11"/>
  <c r="T146" i="11" s="1"/>
  <c r="S254" i="11"/>
  <c r="T254" i="11" s="1"/>
  <c r="R254" i="11"/>
  <c r="S265" i="11"/>
  <c r="T265" i="11" s="1"/>
  <c r="R265" i="11"/>
  <c r="AA265" i="11"/>
  <c r="X177" i="11"/>
  <c r="Y177" i="11" s="1"/>
  <c r="V178" i="11"/>
  <c r="W177" i="11"/>
  <c r="R122" i="11"/>
  <c r="S122" i="11"/>
  <c r="T122" i="11" s="1"/>
  <c r="R163" i="11"/>
  <c r="AA163" i="11"/>
  <c r="S163" i="11"/>
  <c r="T163" i="11" s="1"/>
  <c r="S225" i="11"/>
  <c r="T225" i="11" s="1"/>
  <c r="R225" i="11"/>
  <c r="S193" i="11"/>
  <c r="T193" i="11" s="1"/>
  <c r="R193" i="11"/>
  <c r="AB243" i="11"/>
  <c r="AC243" i="11"/>
  <c r="AD243" i="11" s="1"/>
  <c r="S290" i="11"/>
  <c r="T290" i="11" s="1"/>
  <c r="R290" i="11"/>
  <c r="R220" i="11"/>
  <c r="S220" i="11"/>
  <c r="T220" i="11" s="1"/>
  <c r="AB210" i="11"/>
  <c r="AC210" i="11"/>
  <c r="AD210" i="11" s="1"/>
  <c r="S253" i="11"/>
  <c r="T253" i="11" s="1"/>
  <c r="R253" i="11"/>
  <c r="AA211" i="11"/>
  <c r="R152" i="11"/>
  <c r="S152" i="11"/>
  <c r="T152" i="11" s="1"/>
  <c r="S299" i="11"/>
  <c r="T299" i="11" s="1"/>
  <c r="R299" i="11"/>
  <c r="AA299" i="11"/>
  <c r="S159" i="11"/>
  <c r="T159" i="11" s="1"/>
  <c r="R159" i="11"/>
  <c r="AA142" i="11"/>
  <c r="R142" i="11"/>
  <c r="S142" i="11"/>
  <c r="T142" i="11" s="1"/>
  <c r="S112" i="11"/>
  <c r="T112" i="11" s="1"/>
  <c r="R112" i="11"/>
  <c r="AB129" i="11"/>
  <c r="AC129" i="11"/>
  <c r="AD129" i="11" s="1"/>
  <c r="AE300" i="6"/>
  <c r="AC300" i="6"/>
  <c r="AE299" i="6"/>
  <c r="AC299" i="6"/>
  <c r="AE298" i="6"/>
  <c r="AC298" i="6"/>
  <c r="AE297" i="6"/>
  <c r="AC297" i="6"/>
  <c r="AE296" i="6"/>
  <c r="AC296" i="6"/>
  <c r="AE283" i="6"/>
  <c r="AC283" i="6"/>
  <c r="AE282" i="6"/>
  <c r="AC282" i="6"/>
  <c r="AE281" i="6"/>
  <c r="AC281" i="6"/>
  <c r="AE280" i="6"/>
  <c r="AC280" i="6"/>
  <c r="AE279" i="6"/>
  <c r="AC279" i="6"/>
  <c r="AE278" i="6"/>
  <c r="AC278" i="6"/>
  <c r="AE277" i="6"/>
  <c r="AC277" i="6"/>
  <c r="AE266" i="6"/>
  <c r="AC266" i="6"/>
  <c r="AE265" i="6"/>
  <c r="AC265" i="6"/>
  <c r="AE264" i="6"/>
  <c r="AC264" i="6"/>
  <c r="AE263" i="6"/>
  <c r="AC263" i="6"/>
  <c r="AE262" i="6"/>
  <c r="AC262" i="6"/>
  <c r="AE249" i="6"/>
  <c r="AC249" i="6"/>
  <c r="AE248" i="6"/>
  <c r="AC248" i="6"/>
  <c r="AE247" i="6"/>
  <c r="AC247" i="6"/>
  <c r="AE246" i="6"/>
  <c r="AC246" i="6"/>
  <c r="AE245" i="6"/>
  <c r="AC245" i="6"/>
  <c r="AE244" i="6"/>
  <c r="AC244" i="6"/>
  <c r="AE243" i="6"/>
  <c r="AC243" i="6"/>
  <c r="AE232" i="6"/>
  <c r="AC232" i="6"/>
  <c r="AE231" i="6"/>
  <c r="AC231" i="6"/>
  <c r="AE230" i="6"/>
  <c r="AC230" i="6"/>
  <c r="AE229" i="6"/>
  <c r="AC229" i="6"/>
  <c r="AE228" i="6"/>
  <c r="AC228" i="6"/>
  <c r="AE215" i="6"/>
  <c r="AC215" i="6"/>
  <c r="AE214" i="6"/>
  <c r="AC214" i="6"/>
  <c r="AE213" i="6"/>
  <c r="AC213" i="6"/>
  <c r="AE212" i="6"/>
  <c r="AC212" i="6"/>
  <c r="AE211" i="6"/>
  <c r="AC211" i="6"/>
  <c r="AE210" i="6"/>
  <c r="AC210" i="6"/>
  <c r="AE209" i="6"/>
  <c r="AC209" i="6"/>
  <c r="AE198" i="6"/>
  <c r="AC198" i="6"/>
  <c r="AE197" i="6"/>
  <c r="AC197" i="6"/>
  <c r="AE196" i="6"/>
  <c r="AC196" i="6"/>
  <c r="AE195" i="6"/>
  <c r="AC195" i="6"/>
  <c r="AE194" i="6"/>
  <c r="AC194" i="6"/>
  <c r="AE181" i="6"/>
  <c r="AC181" i="6"/>
  <c r="AE180" i="6"/>
  <c r="AC180" i="6"/>
  <c r="AE179" i="6"/>
  <c r="AC179" i="6"/>
  <c r="AE178" i="6"/>
  <c r="AC178" i="6"/>
  <c r="AE177" i="6"/>
  <c r="AC177" i="6"/>
  <c r="AE176" i="6"/>
  <c r="AC176" i="6"/>
  <c r="AE175" i="6"/>
  <c r="AC175" i="6"/>
  <c r="AE164" i="6"/>
  <c r="AC164" i="6"/>
  <c r="AE163" i="6"/>
  <c r="AC163" i="6"/>
  <c r="AE162" i="6"/>
  <c r="AC162" i="6"/>
  <c r="AE161" i="6"/>
  <c r="AC161" i="6"/>
  <c r="AE160" i="6"/>
  <c r="AC160" i="6"/>
  <c r="AE147" i="6"/>
  <c r="AC147" i="6"/>
  <c r="AE146" i="6"/>
  <c r="AC146" i="6"/>
  <c r="AE145" i="6"/>
  <c r="AC145" i="6"/>
  <c r="AE144" i="6"/>
  <c r="AC144" i="6"/>
  <c r="AE143" i="6"/>
  <c r="AC143" i="6"/>
  <c r="AE142" i="6"/>
  <c r="AC142" i="6"/>
  <c r="AE141" i="6"/>
  <c r="AC141" i="6"/>
  <c r="AE130" i="6"/>
  <c r="AC130" i="6"/>
  <c r="AE129" i="6"/>
  <c r="AC129" i="6"/>
  <c r="AE128" i="6"/>
  <c r="AC128" i="6"/>
  <c r="AE127" i="6"/>
  <c r="AC127" i="6"/>
  <c r="AE126" i="6"/>
  <c r="AC126" i="6"/>
  <c r="AE113" i="6"/>
  <c r="AC113" i="6"/>
  <c r="AE112" i="6"/>
  <c r="AC112" i="6"/>
  <c r="AE111" i="6"/>
  <c r="AC111" i="6"/>
  <c r="AE110" i="6"/>
  <c r="AC110" i="6"/>
  <c r="AE109" i="6"/>
  <c r="AC109" i="6"/>
  <c r="AE108" i="6"/>
  <c r="AC108" i="6"/>
  <c r="AE107" i="6"/>
  <c r="AC107" i="6"/>
  <c r="F41" i="6"/>
  <c r="F42" i="6"/>
  <c r="F43" i="6"/>
  <c r="F44" i="6"/>
  <c r="F45" i="6"/>
  <c r="F46" i="6"/>
  <c r="F47" i="6"/>
  <c r="F48" i="6"/>
  <c r="F40" i="6"/>
  <c r="C41" i="6"/>
  <c r="E41" i="6"/>
  <c r="C42" i="6"/>
  <c r="E42" i="6"/>
  <c r="C43" i="6"/>
  <c r="E43" i="6"/>
  <c r="C44" i="6"/>
  <c r="E44" i="6"/>
  <c r="C45" i="6"/>
  <c r="E45" i="6"/>
  <c r="C46" i="6"/>
  <c r="E46" i="6"/>
  <c r="C47" i="6"/>
  <c r="E47" i="6"/>
  <c r="C48" i="6"/>
  <c r="E48" i="6"/>
  <c r="E40" i="6"/>
  <c r="C40" i="6"/>
  <c r="B80" i="11" l="1"/>
  <c r="H80" i="11" s="1"/>
  <c r="C80" i="11"/>
  <c r="C79" i="11"/>
  <c r="B74" i="11"/>
  <c r="B79" i="11" s="1"/>
  <c r="B7" i="26" s="1"/>
  <c r="C7" i="26"/>
  <c r="AB161" i="11"/>
  <c r="AB262" i="11"/>
  <c r="V216" i="11"/>
  <c r="AA216" i="11" s="1"/>
  <c r="AC216" i="11" s="1"/>
  <c r="AD216" i="11" s="1"/>
  <c r="V284" i="11"/>
  <c r="AC162" i="11"/>
  <c r="AD162" i="11" s="1"/>
  <c r="R202" i="11"/>
  <c r="AB230" i="11"/>
  <c r="R270" i="11"/>
  <c r="AC166" i="6"/>
  <c r="AC200" i="6"/>
  <c r="AC234" i="6"/>
  <c r="AC268" i="6"/>
  <c r="AC302" i="6"/>
  <c r="T134" i="11"/>
  <c r="R304" i="11"/>
  <c r="T202" i="11"/>
  <c r="T270" i="11"/>
  <c r="T304" i="11"/>
  <c r="T168" i="11"/>
  <c r="R168" i="11"/>
  <c r="X148" i="11"/>
  <c r="Y148" i="11" s="1"/>
  <c r="W148" i="11"/>
  <c r="AC148" i="11"/>
  <c r="AD148" i="11" s="1"/>
  <c r="V149" i="11"/>
  <c r="W149" i="11" s="1"/>
  <c r="W250" i="11"/>
  <c r="AC250" i="11"/>
  <c r="AD250" i="11" s="1"/>
  <c r="X250" i="11"/>
  <c r="Y250" i="11" s="1"/>
  <c r="V251" i="11"/>
  <c r="AA251" i="11" s="1"/>
  <c r="AB251" i="11" s="1"/>
  <c r="V183" i="11"/>
  <c r="W183" i="11" s="1"/>
  <c r="W182" i="11"/>
  <c r="V114" i="11"/>
  <c r="AA114" i="11" s="1"/>
  <c r="AA182" i="11"/>
  <c r="AC182" i="11" s="1"/>
  <c r="AD182" i="11" s="1"/>
  <c r="AB110" i="11"/>
  <c r="AC110" i="11"/>
  <c r="AD110" i="11" s="1"/>
  <c r="AC281" i="11"/>
  <c r="AD281" i="11" s="1"/>
  <c r="AB281" i="11"/>
  <c r="R134" i="11"/>
  <c r="V248" i="11"/>
  <c r="X247" i="11"/>
  <c r="Y247" i="11" s="1"/>
  <c r="W247" i="11"/>
  <c r="AC296" i="11"/>
  <c r="AD296" i="11" s="1"/>
  <c r="AB296" i="11"/>
  <c r="AB144" i="11"/>
  <c r="AC144" i="11"/>
  <c r="AD144" i="11" s="1"/>
  <c r="AB194" i="11"/>
  <c r="AC194" i="11"/>
  <c r="AD194" i="11" s="1"/>
  <c r="AC300" i="11"/>
  <c r="AD300" i="11" s="1"/>
  <c r="AB300" i="11"/>
  <c r="AC266" i="11"/>
  <c r="AD266" i="11" s="1"/>
  <c r="AB266" i="11"/>
  <c r="AC145" i="11"/>
  <c r="AD145" i="11" s="1"/>
  <c r="AB145" i="11"/>
  <c r="V282" i="11"/>
  <c r="X281" i="11"/>
  <c r="Y281" i="11" s="1"/>
  <c r="W281" i="11"/>
  <c r="AC176" i="11"/>
  <c r="AD176" i="11" s="1"/>
  <c r="AB176" i="11"/>
  <c r="AC108" i="11"/>
  <c r="AD108" i="11" s="1"/>
  <c r="AB108" i="11"/>
  <c r="AC299" i="11"/>
  <c r="AD299" i="11" s="1"/>
  <c r="AB299" i="11"/>
  <c r="AB109" i="11"/>
  <c r="AC109" i="11"/>
  <c r="AD109" i="11" s="1"/>
  <c r="AB245" i="11"/>
  <c r="AC245" i="11"/>
  <c r="AD245" i="11" s="1"/>
  <c r="AC246" i="11"/>
  <c r="AD246" i="11" s="1"/>
  <c r="AB246" i="11"/>
  <c r="V213" i="11"/>
  <c r="W212" i="11"/>
  <c r="X212" i="11"/>
  <c r="Y212" i="11" s="1"/>
  <c r="AA212" i="11"/>
  <c r="AB211" i="11"/>
  <c r="AC211" i="11"/>
  <c r="AD211" i="11" s="1"/>
  <c r="AC247" i="11"/>
  <c r="AD247" i="11" s="1"/>
  <c r="AB247" i="11"/>
  <c r="X178" i="11"/>
  <c r="Y178" i="11" s="1"/>
  <c r="V179" i="11"/>
  <c r="W178" i="11"/>
  <c r="AA178" i="11"/>
  <c r="AB198" i="11"/>
  <c r="AC198" i="11"/>
  <c r="AD198" i="11" s="1"/>
  <c r="AC164" i="11"/>
  <c r="AD164" i="11" s="1"/>
  <c r="AB164" i="11"/>
  <c r="AC160" i="11"/>
  <c r="AD160" i="11" s="1"/>
  <c r="AB160" i="11"/>
  <c r="AC280" i="11"/>
  <c r="AD280" i="11" s="1"/>
  <c r="AB280" i="11"/>
  <c r="AC264" i="11"/>
  <c r="AD264" i="11" s="1"/>
  <c r="AB264" i="11"/>
  <c r="V111" i="11"/>
  <c r="W110" i="11"/>
  <c r="X110" i="11"/>
  <c r="Y110" i="11" s="1"/>
  <c r="AB263" i="11"/>
  <c r="AC263" i="11"/>
  <c r="AD263" i="11" s="1"/>
  <c r="T236" i="11"/>
  <c r="AB142" i="11"/>
  <c r="AC142" i="11"/>
  <c r="AD142" i="11" s="1"/>
  <c r="AC163" i="11"/>
  <c r="AD163" i="11" s="1"/>
  <c r="AB163" i="11"/>
  <c r="AC265" i="11"/>
  <c r="AD265" i="11" s="1"/>
  <c r="AB265" i="11"/>
  <c r="AB146" i="11"/>
  <c r="AC146" i="11"/>
  <c r="AD146" i="11" s="1"/>
  <c r="AC278" i="11"/>
  <c r="AD278" i="11" s="1"/>
  <c r="AB278" i="11"/>
  <c r="AA77" i="11"/>
  <c r="V78" i="11"/>
  <c r="X77" i="11"/>
  <c r="Y77" i="11" s="1"/>
  <c r="W77" i="11"/>
  <c r="AC128" i="11"/>
  <c r="AD128" i="11" s="1"/>
  <c r="AB128" i="11"/>
  <c r="AB279" i="11"/>
  <c r="AC279" i="11"/>
  <c r="AD279" i="11" s="1"/>
  <c r="AC130" i="11"/>
  <c r="AD130" i="11" s="1"/>
  <c r="AB130" i="11"/>
  <c r="AC147" i="11"/>
  <c r="AD147" i="11" s="1"/>
  <c r="AB147" i="11"/>
  <c r="AB94" i="11"/>
  <c r="AC94" i="11"/>
  <c r="AD94" i="11" s="1"/>
  <c r="AC229" i="11"/>
  <c r="AD229" i="11" s="1"/>
  <c r="AB229" i="11"/>
  <c r="AC244" i="11"/>
  <c r="AD244" i="11" s="1"/>
  <c r="AB244" i="11"/>
  <c r="R236" i="11"/>
  <c r="AC132" i="6"/>
  <c r="V80" i="11" l="1"/>
  <c r="X80" i="11" s="1"/>
  <c r="Y80" i="11" s="1"/>
  <c r="AB216" i="11"/>
  <c r="W216" i="11"/>
  <c r="X216" i="11"/>
  <c r="Y216" i="11" s="1"/>
  <c r="V217" i="11"/>
  <c r="V218" i="11" s="1"/>
  <c r="AA284" i="11"/>
  <c r="W284" i="11"/>
  <c r="X284" i="11"/>
  <c r="Y284" i="11" s="1"/>
  <c r="V285" i="11"/>
  <c r="AA149" i="11"/>
  <c r="AB149" i="11" s="1"/>
  <c r="X149" i="11"/>
  <c r="Y149" i="11" s="1"/>
  <c r="V150" i="11"/>
  <c r="W150" i="11" s="1"/>
  <c r="V184" i="11"/>
  <c r="W184" i="11" s="1"/>
  <c r="X217" i="11"/>
  <c r="Y217" i="11" s="1"/>
  <c r="X251" i="11"/>
  <c r="Y251" i="11" s="1"/>
  <c r="AC251" i="11"/>
  <c r="AD251" i="11" s="1"/>
  <c r="AA183" i="11"/>
  <c r="AB183" i="11" s="1"/>
  <c r="W217" i="11"/>
  <c r="W251" i="11"/>
  <c r="V252" i="11"/>
  <c r="AA252" i="11" s="1"/>
  <c r="AA217" i="11"/>
  <c r="AB217" i="11" s="1"/>
  <c r="X114" i="11"/>
  <c r="Y114" i="11" s="1"/>
  <c r="X183" i="11"/>
  <c r="Y183" i="11" s="1"/>
  <c r="AB182" i="11"/>
  <c r="W114" i="11"/>
  <c r="V115" i="11"/>
  <c r="W115" i="11" s="1"/>
  <c r="V79" i="11"/>
  <c r="X78" i="11"/>
  <c r="Y78" i="11" s="1"/>
  <c r="W78" i="11"/>
  <c r="AA78" i="11"/>
  <c r="X179" i="11"/>
  <c r="Y179" i="11" s="1"/>
  <c r="V180" i="11"/>
  <c r="W179" i="11"/>
  <c r="AA179" i="11"/>
  <c r="AB212" i="11"/>
  <c r="AC212" i="11"/>
  <c r="AD212" i="11" s="1"/>
  <c r="V219" i="11"/>
  <c r="W218" i="11"/>
  <c r="X218" i="11"/>
  <c r="Y218" i="11" s="1"/>
  <c r="AA218" i="11"/>
  <c r="V112" i="11"/>
  <c r="X111" i="11"/>
  <c r="Y111" i="11" s="1"/>
  <c r="W111" i="11"/>
  <c r="AA111" i="11"/>
  <c r="V283" i="11"/>
  <c r="X282" i="11"/>
  <c r="Y282" i="11" s="1"/>
  <c r="W282" i="11"/>
  <c r="AA282" i="11"/>
  <c r="W213" i="11"/>
  <c r="V214" i="11"/>
  <c r="X213" i="11"/>
  <c r="Y213" i="11" s="1"/>
  <c r="AA213" i="11"/>
  <c r="AB166" i="11"/>
  <c r="AC178" i="11"/>
  <c r="AD178" i="11" s="1"/>
  <c r="AB178" i="11"/>
  <c r="X248" i="11"/>
  <c r="Y248" i="11" s="1"/>
  <c r="W248" i="11"/>
  <c r="V249" i="11"/>
  <c r="AA248" i="11"/>
  <c r="AB114" i="11"/>
  <c r="AC114" i="11"/>
  <c r="AD114" i="11" s="1"/>
  <c r="AC77" i="11"/>
  <c r="AD77" i="11" s="1"/>
  <c r="AB77" i="11"/>
  <c r="AA80" i="11" l="1"/>
  <c r="AB80" i="11" s="1"/>
  <c r="V81" i="11"/>
  <c r="V82" i="11" s="1"/>
  <c r="W80" i="11"/>
  <c r="X285" i="11"/>
  <c r="Y285" i="11" s="1"/>
  <c r="V286" i="11"/>
  <c r="W285" i="11"/>
  <c r="AA285" i="11"/>
  <c r="AB284" i="11"/>
  <c r="AC284" i="11"/>
  <c r="AD284" i="11" s="1"/>
  <c r="AA150" i="11"/>
  <c r="AB150" i="11" s="1"/>
  <c r="X150" i="11"/>
  <c r="Y150" i="11" s="1"/>
  <c r="AC149" i="11"/>
  <c r="AD149" i="11" s="1"/>
  <c r="V151" i="11"/>
  <c r="V152" i="11" s="1"/>
  <c r="AA184" i="11"/>
  <c r="AC184" i="11" s="1"/>
  <c r="AD184" i="11" s="1"/>
  <c r="X184" i="11"/>
  <c r="Y184" i="11" s="1"/>
  <c r="V185" i="11"/>
  <c r="X185" i="11" s="1"/>
  <c r="Y185" i="11" s="1"/>
  <c r="V253" i="11"/>
  <c r="W253" i="11" s="1"/>
  <c r="AC183" i="11"/>
  <c r="AD183" i="11" s="1"/>
  <c r="W252" i="11"/>
  <c r="X252" i="11"/>
  <c r="Y252" i="11" s="1"/>
  <c r="AA115" i="11"/>
  <c r="AC115" i="11" s="1"/>
  <c r="AD115" i="11" s="1"/>
  <c r="AC217" i="11"/>
  <c r="AD217" i="11" s="1"/>
  <c r="X115" i="11"/>
  <c r="Y115" i="11" s="1"/>
  <c r="V116" i="11"/>
  <c r="X116" i="11" s="1"/>
  <c r="Y116" i="11" s="1"/>
  <c r="V215" i="11"/>
  <c r="W214" i="11"/>
  <c r="X214" i="11"/>
  <c r="Y214" i="11" s="1"/>
  <c r="AA214" i="11"/>
  <c r="AC248" i="11"/>
  <c r="AD248" i="11" s="1"/>
  <c r="AB248" i="11"/>
  <c r="X249" i="11"/>
  <c r="Y249" i="11" s="1"/>
  <c r="W249" i="11"/>
  <c r="AA249" i="11"/>
  <c r="AB111" i="11"/>
  <c r="AC111" i="11"/>
  <c r="AD111" i="11" s="1"/>
  <c r="X283" i="11"/>
  <c r="Y283" i="11" s="1"/>
  <c r="W283" i="11"/>
  <c r="AA283" i="11"/>
  <c r="W219" i="11"/>
  <c r="V220" i="11"/>
  <c r="X219" i="11"/>
  <c r="Y219" i="11" s="1"/>
  <c r="AA219" i="11"/>
  <c r="AC252" i="11"/>
  <c r="AD252" i="11" s="1"/>
  <c r="AB252" i="11"/>
  <c r="AC78" i="11"/>
  <c r="AD78" i="11" s="1"/>
  <c r="AB78" i="11"/>
  <c r="AC282" i="11"/>
  <c r="AD282" i="11" s="1"/>
  <c r="AB282" i="11"/>
  <c r="AB213" i="11"/>
  <c r="AC213" i="11"/>
  <c r="AD213" i="11" s="1"/>
  <c r="V113" i="11"/>
  <c r="W112" i="11"/>
  <c r="X112" i="11"/>
  <c r="Y112" i="11" s="1"/>
  <c r="AA112" i="11"/>
  <c r="X79" i="11"/>
  <c r="Y79" i="11" s="1"/>
  <c r="W79" i="11"/>
  <c r="AA79" i="11"/>
  <c r="AB218" i="11"/>
  <c r="AC218" i="11"/>
  <c r="AD218" i="11" s="1"/>
  <c r="V181" i="11"/>
  <c r="W180" i="11"/>
  <c r="X180" i="11"/>
  <c r="Y180" i="11" s="1"/>
  <c r="AA180" i="11"/>
  <c r="AC179" i="11"/>
  <c r="AD179" i="11" s="1"/>
  <c r="AB179" i="11"/>
  <c r="AC80" i="11" l="1"/>
  <c r="AD80" i="11" s="1"/>
  <c r="AA81" i="11"/>
  <c r="W81" i="11"/>
  <c r="X81" i="11"/>
  <c r="Y81" i="11" s="1"/>
  <c r="AC285" i="11"/>
  <c r="AD285" i="11" s="1"/>
  <c r="AB285" i="11"/>
  <c r="V287" i="11"/>
  <c r="X286" i="11"/>
  <c r="Y286" i="11" s="1"/>
  <c r="W286" i="11"/>
  <c r="AA286" i="11"/>
  <c r="AC150" i="11"/>
  <c r="AD150" i="11" s="1"/>
  <c r="AA151" i="11"/>
  <c r="AC151" i="11" s="1"/>
  <c r="AD151" i="11" s="1"/>
  <c r="X151" i="11"/>
  <c r="Y151" i="11" s="1"/>
  <c r="W151" i="11"/>
  <c r="V186" i="11"/>
  <c r="X186" i="11" s="1"/>
  <c r="Y186" i="11" s="1"/>
  <c r="V254" i="11"/>
  <c r="X254" i="11" s="1"/>
  <c r="Y254" i="11" s="1"/>
  <c r="W185" i="11"/>
  <c r="AA253" i="11"/>
  <c r="AB253" i="11" s="1"/>
  <c r="X253" i="11"/>
  <c r="Y253" i="11" s="1"/>
  <c r="AA185" i="11"/>
  <c r="AB185" i="11" s="1"/>
  <c r="AB184" i="11"/>
  <c r="AA116" i="11"/>
  <c r="AB116" i="11" s="1"/>
  <c r="V117" i="11"/>
  <c r="V118" i="11" s="1"/>
  <c r="AB115" i="11"/>
  <c r="W116" i="11"/>
  <c r="V153" i="11"/>
  <c r="X152" i="11"/>
  <c r="Y152" i="11" s="1"/>
  <c r="W152" i="11"/>
  <c r="AA152" i="11"/>
  <c r="X181" i="11"/>
  <c r="Y181" i="11" s="1"/>
  <c r="W181" i="11"/>
  <c r="AA181" i="11"/>
  <c r="AC79" i="11"/>
  <c r="AD79" i="11" s="1"/>
  <c r="AB79" i="11"/>
  <c r="AB214" i="11"/>
  <c r="AC214" i="11"/>
  <c r="AD214" i="11" s="1"/>
  <c r="X113" i="11"/>
  <c r="Y113" i="11" s="1"/>
  <c r="W113" i="11"/>
  <c r="AA113" i="11"/>
  <c r="AB219" i="11"/>
  <c r="AC219" i="11"/>
  <c r="AD219" i="11" s="1"/>
  <c r="V221" i="11"/>
  <c r="W220" i="11"/>
  <c r="X220" i="11"/>
  <c r="Y220" i="11" s="1"/>
  <c r="AA220" i="11"/>
  <c r="W215" i="11"/>
  <c r="X215" i="11"/>
  <c r="Y215" i="11" s="1"/>
  <c r="AA215" i="11"/>
  <c r="AB180" i="11"/>
  <c r="AC180" i="11"/>
  <c r="AD180" i="11" s="1"/>
  <c r="AB268" i="11"/>
  <c r="AC112" i="11"/>
  <c r="AD112" i="11" s="1"/>
  <c r="AB112" i="11"/>
  <c r="AC81" i="11"/>
  <c r="AD81" i="11" s="1"/>
  <c r="AB81" i="11"/>
  <c r="X82" i="11"/>
  <c r="Y82" i="11" s="1"/>
  <c r="W82" i="11"/>
  <c r="V83" i="11"/>
  <c r="AA82" i="11"/>
  <c r="AB283" i="11"/>
  <c r="AB302" i="11" s="1"/>
  <c r="AC283" i="11"/>
  <c r="AD283" i="11" s="1"/>
  <c r="AC249" i="11"/>
  <c r="AD249" i="11" s="1"/>
  <c r="AB249" i="11"/>
  <c r="X287" i="11" l="1"/>
  <c r="Y287" i="11" s="1"/>
  <c r="V288" i="11"/>
  <c r="W287" i="11"/>
  <c r="AA287" i="11"/>
  <c r="AB286" i="11"/>
  <c r="AC286" i="11"/>
  <c r="AD286" i="11" s="1"/>
  <c r="AB151" i="11"/>
  <c r="AC116" i="11"/>
  <c r="AD116" i="11" s="1"/>
  <c r="AA186" i="11"/>
  <c r="AC186" i="11" s="1"/>
  <c r="AD186" i="11" s="1"/>
  <c r="V187" i="11"/>
  <c r="AA187" i="11" s="1"/>
  <c r="W186" i="11"/>
  <c r="AA254" i="11"/>
  <c r="AC254" i="11" s="1"/>
  <c r="AD254" i="11" s="1"/>
  <c r="V255" i="11"/>
  <c r="V256" i="11" s="1"/>
  <c r="W254" i="11"/>
  <c r="AC253" i="11"/>
  <c r="AD253" i="11" s="1"/>
  <c r="AC185" i="11"/>
  <c r="AD185" i="11" s="1"/>
  <c r="AA117" i="11"/>
  <c r="AC117" i="11" s="1"/>
  <c r="AD117" i="11" s="1"/>
  <c r="X117" i="11"/>
  <c r="Y117" i="11" s="1"/>
  <c r="W117" i="11"/>
  <c r="AB220" i="11"/>
  <c r="AC220" i="11"/>
  <c r="AD220" i="11" s="1"/>
  <c r="W153" i="11"/>
  <c r="V154" i="11"/>
  <c r="X153" i="11"/>
  <c r="Y153" i="11" s="1"/>
  <c r="AA153" i="11"/>
  <c r="V222" i="11"/>
  <c r="W221" i="11"/>
  <c r="X221" i="11"/>
  <c r="Y221" i="11" s="1"/>
  <c r="AA221" i="11"/>
  <c r="AB98" i="11"/>
  <c r="AC113" i="11"/>
  <c r="AD113" i="11" s="1"/>
  <c r="AB113" i="11"/>
  <c r="AB132" i="11" s="1"/>
  <c r="AB152" i="11"/>
  <c r="AC152" i="11"/>
  <c r="AD152" i="11" s="1"/>
  <c r="AB215" i="11"/>
  <c r="AB234" i="11" s="1"/>
  <c r="AC215" i="11"/>
  <c r="AD215" i="11" s="1"/>
  <c r="AC181" i="11"/>
  <c r="AD181" i="11" s="1"/>
  <c r="AB181" i="11"/>
  <c r="AB200" i="11" s="1"/>
  <c r="AC82" i="11"/>
  <c r="AD82" i="11" s="1"/>
  <c r="AB82" i="11"/>
  <c r="X187" i="11"/>
  <c r="Y187" i="11" s="1"/>
  <c r="V188" i="11"/>
  <c r="V84" i="11"/>
  <c r="W83" i="11"/>
  <c r="X83" i="11"/>
  <c r="Y83" i="11" s="1"/>
  <c r="AA83" i="11"/>
  <c r="V119" i="11"/>
  <c r="X118" i="11"/>
  <c r="Y118" i="11" s="1"/>
  <c r="W118" i="11"/>
  <c r="AA118" i="11"/>
  <c r="AC287" i="11" l="1"/>
  <c r="AD287" i="11" s="1"/>
  <c r="AB287" i="11"/>
  <c r="W288" i="11"/>
  <c r="V289" i="11"/>
  <c r="X288" i="11"/>
  <c r="Y288" i="11" s="1"/>
  <c r="AA288" i="11"/>
  <c r="AA255" i="11"/>
  <c r="AC255" i="11" s="1"/>
  <c r="AD255" i="11" s="1"/>
  <c r="W187" i="11"/>
  <c r="AB186" i="11"/>
  <c r="W255" i="11"/>
  <c r="X255" i="11"/>
  <c r="Y255" i="11" s="1"/>
  <c r="AB254" i="11"/>
  <c r="AB117" i="11"/>
  <c r="AA84" i="11"/>
  <c r="V85" i="11"/>
  <c r="X84" i="11"/>
  <c r="Y84" i="11" s="1"/>
  <c r="W84" i="11"/>
  <c r="V223" i="11"/>
  <c r="X222" i="11"/>
  <c r="Y222" i="11" s="1"/>
  <c r="W222" i="11"/>
  <c r="AA222" i="11"/>
  <c r="V155" i="11"/>
  <c r="X154" i="11"/>
  <c r="Y154" i="11" s="1"/>
  <c r="W154" i="11"/>
  <c r="AA154" i="11"/>
  <c r="V120" i="11"/>
  <c r="W119" i="11"/>
  <c r="X119" i="11"/>
  <c r="Y119" i="11" s="1"/>
  <c r="AA119" i="11"/>
  <c r="AB83" i="11"/>
  <c r="AC83" i="11"/>
  <c r="AD83" i="11" s="1"/>
  <c r="AC221" i="11"/>
  <c r="AD221" i="11" s="1"/>
  <c r="AB221" i="11"/>
  <c r="AC153" i="11"/>
  <c r="AD153" i="11" s="1"/>
  <c r="AB153" i="11"/>
  <c r="AB118" i="11"/>
  <c r="AC118" i="11"/>
  <c r="AD118" i="11" s="1"/>
  <c r="AB187" i="11"/>
  <c r="AC187" i="11"/>
  <c r="AD187" i="11" s="1"/>
  <c r="X188" i="11"/>
  <c r="Y188" i="11" s="1"/>
  <c r="W188" i="11"/>
  <c r="V189" i="11"/>
  <c r="AA188" i="11"/>
  <c r="X256" i="11"/>
  <c r="Y256" i="11" s="1"/>
  <c r="W256" i="11"/>
  <c r="V257" i="11"/>
  <c r="AA256" i="11"/>
  <c r="AC288" i="11" l="1"/>
  <c r="AD288" i="11" s="1"/>
  <c r="AB288" i="11"/>
  <c r="W289" i="11"/>
  <c r="V290" i="11"/>
  <c r="X289" i="11"/>
  <c r="Y289" i="11" s="1"/>
  <c r="AA289" i="11"/>
  <c r="AB255" i="11"/>
  <c r="X85" i="11"/>
  <c r="Y85" i="11" s="1"/>
  <c r="W85" i="11"/>
  <c r="AA85" i="11"/>
  <c r="V86" i="11"/>
  <c r="V121" i="11"/>
  <c r="X120" i="11"/>
  <c r="Y120" i="11" s="1"/>
  <c r="W120" i="11"/>
  <c r="AA120" i="11"/>
  <c r="V224" i="11"/>
  <c r="W223" i="11"/>
  <c r="X223" i="11"/>
  <c r="Y223" i="11" s="1"/>
  <c r="AA223" i="11"/>
  <c r="AC84" i="11"/>
  <c r="AD84" i="11" s="1"/>
  <c r="AB84" i="11"/>
  <c r="X189" i="11"/>
  <c r="Y189" i="11" s="1"/>
  <c r="W189" i="11"/>
  <c r="V190" i="11"/>
  <c r="AA189" i="11"/>
  <c r="AB154" i="11"/>
  <c r="AC154" i="11"/>
  <c r="AD154" i="11" s="1"/>
  <c r="V258" i="11"/>
  <c r="X257" i="11"/>
  <c r="Y257" i="11" s="1"/>
  <c r="W257" i="11"/>
  <c r="AA257" i="11"/>
  <c r="AC256" i="11"/>
  <c r="AD256" i="11" s="1"/>
  <c r="AB256" i="11"/>
  <c r="W155" i="11"/>
  <c r="V156" i="11"/>
  <c r="X155" i="11"/>
  <c r="Y155" i="11" s="1"/>
  <c r="AA155" i="11"/>
  <c r="AC188" i="11"/>
  <c r="AD188" i="11" s="1"/>
  <c r="AB188" i="11"/>
  <c r="AC119" i="11"/>
  <c r="AD119" i="11" s="1"/>
  <c r="AB119" i="11"/>
  <c r="AC222" i="11"/>
  <c r="AD222" i="11" s="1"/>
  <c r="AB222" i="11"/>
  <c r="AB289" i="11" l="1"/>
  <c r="AC289" i="11"/>
  <c r="AD289" i="11" s="1"/>
  <c r="W290" i="11"/>
  <c r="V291" i="11"/>
  <c r="AA290" i="11"/>
  <c r="X290" i="11"/>
  <c r="Y290" i="11" s="1"/>
  <c r="AC257" i="11"/>
  <c r="AD257" i="11" s="1"/>
  <c r="AB257" i="11"/>
  <c r="X190" i="11"/>
  <c r="Y190" i="11" s="1"/>
  <c r="V191" i="11"/>
  <c r="W190" i="11"/>
  <c r="AA190" i="11"/>
  <c r="AB120" i="11"/>
  <c r="AC120" i="11"/>
  <c r="AD120" i="11" s="1"/>
  <c r="X258" i="11"/>
  <c r="Y258" i="11" s="1"/>
  <c r="W258" i="11"/>
  <c r="V259" i="11"/>
  <c r="AA258" i="11"/>
  <c r="W224" i="11"/>
  <c r="X224" i="11"/>
  <c r="Y224" i="11" s="1"/>
  <c r="V225" i="11"/>
  <c r="AA224" i="11"/>
  <c r="AC155" i="11"/>
  <c r="AD155" i="11" s="1"/>
  <c r="AB155" i="11"/>
  <c r="V122" i="11"/>
  <c r="W121" i="11"/>
  <c r="X121" i="11"/>
  <c r="Y121" i="11" s="1"/>
  <c r="AA121" i="11"/>
  <c r="AB189" i="11"/>
  <c r="AC189" i="11"/>
  <c r="AD189" i="11" s="1"/>
  <c r="AC223" i="11"/>
  <c r="AD223" i="11" s="1"/>
  <c r="AB223" i="11"/>
  <c r="V87" i="11"/>
  <c r="X86" i="11"/>
  <c r="Y86" i="11" s="1"/>
  <c r="W86" i="11"/>
  <c r="AA86" i="11"/>
  <c r="V157" i="11"/>
  <c r="X156" i="11"/>
  <c r="Y156" i="11" s="1"/>
  <c r="W156" i="11"/>
  <c r="AA156" i="11"/>
  <c r="AC85" i="11"/>
  <c r="AD85" i="11" s="1"/>
  <c r="AB85" i="11"/>
  <c r="AC290" i="11" l="1"/>
  <c r="AD290" i="11" s="1"/>
  <c r="AB290" i="11"/>
  <c r="V292" i="11"/>
  <c r="W291" i="11"/>
  <c r="AA291" i="11"/>
  <c r="X291" i="11"/>
  <c r="Y291" i="11" s="1"/>
  <c r="W157" i="11"/>
  <c r="V158" i="11"/>
  <c r="X157" i="11"/>
  <c r="Y157" i="11" s="1"/>
  <c r="AA157" i="11"/>
  <c r="V123" i="11"/>
  <c r="X122" i="11"/>
  <c r="Y122" i="11" s="1"/>
  <c r="W122" i="11"/>
  <c r="AA122" i="11"/>
  <c r="AC86" i="11"/>
  <c r="AD86" i="11" s="1"/>
  <c r="AB86" i="11"/>
  <c r="AC224" i="11"/>
  <c r="AD224" i="11" s="1"/>
  <c r="AB224" i="11"/>
  <c r="AC121" i="11"/>
  <c r="AD121" i="11" s="1"/>
  <c r="AB121" i="11"/>
  <c r="V260" i="11"/>
  <c r="X259" i="11"/>
  <c r="Y259" i="11" s="1"/>
  <c r="W259" i="11"/>
  <c r="AA259" i="11"/>
  <c r="X87" i="11"/>
  <c r="Y87" i="11" s="1"/>
  <c r="W87" i="11"/>
  <c r="V88" i="11"/>
  <c r="AA87" i="11"/>
  <c r="V226" i="11"/>
  <c r="X225" i="11"/>
  <c r="Y225" i="11" s="1"/>
  <c r="W225" i="11"/>
  <c r="AA225" i="11"/>
  <c r="AB156" i="11"/>
  <c r="AC156" i="11"/>
  <c r="AD156" i="11" s="1"/>
  <c r="AC258" i="11"/>
  <c r="AD258" i="11" s="1"/>
  <c r="AB258" i="11"/>
  <c r="AC190" i="11"/>
  <c r="AD190" i="11" s="1"/>
  <c r="AB190" i="11"/>
  <c r="X191" i="11"/>
  <c r="Y191" i="11" s="1"/>
  <c r="V192" i="11"/>
  <c r="W191" i="11"/>
  <c r="AA191" i="11"/>
  <c r="AB291" i="11" l="1"/>
  <c r="AC291" i="11"/>
  <c r="AD291" i="11" s="1"/>
  <c r="W292" i="11"/>
  <c r="V293" i="11"/>
  <c r="X292" i="11"/>
  <c r="Y292" i="11" s="1"/>
  <c r="AA292" i="11"/>
  <c r="V193" i="11"/>
  <c r="W192" i="11"/>
  <c r="X192" i="11"/>
  <c r="Y192" i="11" s="1"/>
  <c r="AA192" i="11"/>
  <c r="AB122" i="11"/>
  <c r="AC122" i="11"/>
  <c r="AD122" i="11" s="1"/>
  <c r="X260" i="11"/>
  <c r="Y260" i="11" s="1"/>
  <c r="W260" i="11"/>
  <c r="V261" i="11"/>
  <c r="AA260" i="11"/>
  <c r="AC87" i="11"/>
  <c r="AD87" i="11" s="1"/>
  <c r="AB87" i="11"/>
  <c r="AC157" i="11"/>
  <c r="AD157" i="11" s="1"/>
  <c r="AB157" i="11"/>
  <c r="V227" i="11"/>
  <c r="X226" i="11"/>
  <c r="Y226" i="11" s="1"/>
  <c r="W226" i="11"/>
  <c r="AA226" i="11"/>
  <c r="V89" i="11"/>
  <c r="X88" i="11"/>
  <c r="Y88" i="11" s="1"/>
  <c r="W88" i="11"/>
  <c r="AA88" i="11"/>
  <c r="V124" i="11"/>
  <c r="W123" i="11"/>
  <c r="X123" i="11"/>
  <c r="Y123" i="11" s="1"/>
  <c r="AA123" i="11"/>
  <c r="AC191" i="11"/>
  <c r="AD191" i="11" s="1"/>
  <c r="AB191" i="11"/>
  <c r="AC225" i="11"/>
  <c r="AD225" i="11" s="1"/>
  <c r="AB225" i="11"/>
  <c r="AC259" i="11"/>
  <c r="AD259" i="11" s="1"/>
  <c r="AB259" i="11"/>
  <c r="V159" i="11"/>
  <c r="X158" i="11"/>
  <c r="Y158" i="11" s="1"/>
  <c r="W158" i="11"/>
  <c r="AA158" i="11"/>
  <c r="AC292" i="11" l="1"/>
  <c r="AD292" i="11" s="1"/>
  <c r="AB292" i="11"/>
  <c r="V294" i="11"/>
  <c r="X293" i="11"/>
  <c r="Y293" i="11" s="1"/>
  <c r="W293" i="11"/>
  <c r="AA293" i="11"/>
  <c r="V125" i="11"/>
  <c r="X124" i="11"/>
  <c r="Y124" i="11" s="1"/>
  <c r="W124" i="11"/>
  <c r="AA124" i="11"/>
  <c r="X261" i="11"/>
  <c r="Y261" i="11" s="1"/>
  <c r="Y270" i="11" s="1"/>
  <c r="W261" i="11"/>
  <c r="W270" i="11" s="1"/>
  <c r="AA261" i="11"/>
  <c r="W159" i="11"/>
  <c r="W168" i="11" s="1"/>
  <c r="X159" i="11"/>
  <c r="Y159" i="11" s="1"/>
  <c r="Y168" i="11" s="1"/>
  <c r="AA159" i="11"/>
  <c r="X227" i="11"/>
  <c r="Y227" i="11" s="1"/>
  <c r="Y236" i="11" s="1"/>
  <c r="W227" i="11"/>
  <c r="W236" i="11" s="1"/>
  <c r="AA227" i="11"/>
  <c r="AC123" i="11"/>
  <c r="AD123" i="11" s="1"/>
  <c r="AB123" i="11"/>
  <c r="AC226" i="11"/>
  <c r="AD226" i="11" s="1"/>
  <c r="AB226" i="11"/>
  <c r="AC192" i="11"/>
  <c r="AD192" i="11" s="1"/>
  <c r="AB192" i="11"/>
  <c r="AB158" i="11"/>
  <c r="AC158" i="11"/>
  <c r="AD158" i="11" s="1"/>
  <c r="AC260" i="11"/>
  <c r="AD260" i="11" s="1"/>
  <c r="AB260" i="11"/>
  <c r="X193" i="11"/>
  <c r="Y193" i="11" s="1"/>
  <c r="Y202" i="11" s="1"/>
  <c r="W193" i="11"/>
  <c r="W202" i="11" s="1"/>
  <c r="AA193" i="11"/>
  <c r="AC88" i="11"/>
  <c r="AD88" i="11" s="1"/>
  <c r="AB88" i="11"/>
  <c r="X89" i="11"/>
  <c r="Y89" i="11" s="1"/>
  <c r="V90" i="11"/>
  <c r="W89" i="11"/>
  <c r="AA89" i="11"/>
  <c r="AB293" i="11" l="1"/>
  <c r="AC293" i="11"/>
  <c r="AD293" i="11" s="1"/>
  <c r="W294" i="11"/>
  <c r="X294" i="11"/>
  <c r="Y294" i="11" s="1"/>
  <c r="AA294" i="11"/>
  <c r="V295" i="11"/>
  <c r="AC193" i="11"/>
  <c r="AD193" i="11" s="1"/>
  <c r="AD202" i="11" s="1"/>
  <c r="AB193" i="11"/>
  <c r="AC159" i="11"/>
  <c r="AD159" i="11" s="1"/>
  <c r="AD168" i="11" s="1"/>
  <c r="AB159" i="11"/>
  <c r="AB124" i="11"/>
  <c r="AC124" i="11"/>
  <c r="AD124" i="11" s="1"/>
  <c r="AC261" i="11"/>
  <c r="AD261" i="11" s="1"/>
  <c r="AD270" i="11" s="1"/>
  <c r="AB261" i="11"/>
  <c r="V91" i="11"/>
  <c r="X90" i="11"/>
  <c r="Y90" i="11" s="1"/>
  <c r="W90" i="11"/>
  <c r="AA90" i="11"/>
  <c r="W125" i="11"/>
  <c r="W134" i="11" s="1"/>
  <c r="X125" i="11"/>
  <c r="Y125" i="11" s="1"/>
  <c r="Y134" i="11" s="1"/>
  <c r="AA125" i="11"/>
  <c r="AB89" i="11"/>
  <c r="AC89" i="11"/>
  <c r="AD89" i="11" s="1"/>
  <c r="AC227" i="11"/>
  <c r="AD227" i="11" s="1"/>
  <c r="AD236" i="11" s="1"/>
  <c r="AB227" i="11"/>
  <c r="X295" i="11" l="1"/>
  <c r="Y295" i="11" s="1"/>
  <c r="Y304" i="11" s="1"/>
  <c r="W295" i="11"/>
  <c r="W304" i="11" s="1"/>
  <c r="AA295" i="11"/>
  <c r="AC294" i="11"/>
  <c r="AD294" i="11" s="1"/>
  <c r="AB294" i="11"/>
  <c r="AB202" i="11"/>
  <c r="AB199" i="11"/>
  <c r="AB165" i="11"/>
  <c r="AB168" i="11"/>
  <c r="X91" i="11"/>
  <c r="Y91" i="11" s="1"/>
  <c r="Y100" i="11" s="1"/>
  <c r="W91" i="11"/>
  <c r="W100" i="11" s="1"/>
  <c r="AA91" i="11"/>
  <c r="AB267" i="11"/>
  <c r="AB270" i="11"/>
  <c r="AC90" i="11"/>
  <c r="AD90" i="11" s="1"/>
  <c r="AB90" i="11"/>
  <c r="AB236" i="11"/>
  <c r="AB233" i="11"/>
  <c r="AC125" i="11"/>
  <c r="AD125" i="11" s="1"/>
  <c r="AD134" i="11" s="1"/>
  <c r="AB125" i="11"/>
  <c r="AC295" i="11" l="1"/>
  <c r="AD295" i="11" s="1"/>
  <c r="AD304" i="11" s="1"/>
  <c r="AB295" i="11"/>
  <c r="AB131" i="11"/>
  <c r="AB134" i="11"/>
  <c r="AC91" i="11"/>
  <c r="AD91" i="11" s="1"/>
  <c r="AD100" i="11" s="1"/>
  <c r="G79" i="11" s="1"/>
  <c r="H79" i="11" s="1"/>
  <c r="AB91" i="11"/>
  <c r="H7" i="26" l="1"/>
  <c r="G7" i="26"/>
  <c r="AB301" i="11"/>
  <c r="AB304" i="11"/>
  <c r="AB100" i="11"/>
  <c r="AB97" i="11"/>
  <c r="D7" i="26" l="1"/>
  <c r="E79" i="11"/>
  <c r="E7" i="26" s="1"/>
  <c r="T7" i="6"/>
  <c r="T8" i="6"/>
  <c r="T9" i="6"/>
  <c r="T10" i="6"/>
  <c r="T11" i="6"/>
  <c r="T12" i="6"/>
  <c r="T13" i="6"/>
  <c r="T14" i="6"/>
  <c r="T6" i="6"/>
  <c r="S6" i="6"/>
  <c r="S12" i="6"/>
  <c r="S7" i="6"/>
  <c r="S8" i="6"/>
  <c r="S9" i="6"/>
  <c r="S10" i="6"/>
  <c r="S11" i="6"/>
  <c r="S13" i="6"/>
  <c r="S14" i="6"/>
  <c r="R6" i="6"/>
  <c r="R11" i="6"/>
  <c r="R7" i="6"/>
  <c r="R8" i="6"/>
  <c r="R9" i="6"/>
  <c r="R10" i="6"/>
  <c r="R12" i="6"/>
  <c r="R13" i="6"/>
  <c r="R14" i="6"/>
  <c r="Q6" i="6"/>
  <c r="Q13" i="6"/>
  <c r="Q7" i="6"/>
  <c r="Q8" i="6"/>
  <c r="Q9" i="6"/>
  <c r="Q10" i="6"/>
  <c r="Q11" i="6"/>
  <c r="Q12" i="6"/>
  <c r="Q14" i="6"/>
  <c r="P6" i="6"/>
  <c r="P11" i="6"/>
  <c r="P7" i="6"/>
  <c r="P8" i="6"/>
  <c r="P9" i="6"/>
  <c r="P10" i="6"/>
  <c r="P12" i="6"/>
  <c r="P13" i="6"/>
  <c r="P14" i="6"/>
  <c r="O9" i="6"/>
  <c r="O7" i="6"/>
  <c r="O8" i="6"/>
  <c r="O10" i="6"/>
  <c r="O11" i="6"/>
  <c r="O12" i="6"/>
  <c r="O13" i="6"/>
  <c r="O14" i="6"/>
  <c r="O6" i="6"/>
  <c r="N14" i="6"/>
  <c r="N7" i="6"/>
  <c r="N8" i="6"/>
  <c r="N9" i="6"/>
  <c r="N10" i="6"/>
  <c r="N11" i="6"/>
  <c r="N12" i="6"/>
  <c r="N13" i="6"/>
  <c r="N6" i="6"/>
  <c r="M19" i="6"/>
  <c r="M20" i="6"/>
  <c r="M21" i="6"/>
  <c r="M22" i="6"/>
  <c r="M23" i="6"/>
  <c r="M24" i="6"/>
  <c r="M25" i="6"/>
  <c r="M26" i="6"/>
  <c r="M18" i="6"/>
  <c r="A55" i="6"/>
  <c r="A26" i="6"/>
  <c r="A27" i="6"/>
  <c r="A28" i="6"/>
  <c r="A29" i="6"/>
  <c r="A30" i="6"/>
  <c r="A31" i="6"/>
  <c r="A25" i="6"/>
  <c r="A61" i="6"/>
  <c r="F75" i="6" l="1"/>
  <c r="F74" i="6"/>
  <c r="E74" i="6"/>
  <c r="E75" i="6"/>
  <c r="AC17" i="6" l="1"/>
  <c r="AC10" i="6"/>
  <c r="AC11" i="6"/>
  <c r="AC12" i="6"/>
  <c r="AC13" i="6"/>
  <c r="AC14" i="6"/>
  <c r="AC15" i="6"/>
  <c r="AC9" i="6"/>
  <c r="G75" i="6"/>
  <c r="G74" i="6"/>
  <c r="D75" i="6"/>
  <c r="D74" i="6"/>
  <c r="F18" i="6"/>
  <c r="F17" i="6"/>
  <c r="E18" i="6"/>
  <c r="E17" i="6"/>
  <c r="R284" i="6"/>
  <c r="T284" i="6" s="1"/>
  <c r="U284" i="6" s="1"/>
  <c r="R277" i="6"/>
  <c r="R299" i="6" s="1"/>
  <c r="Q273" i="6"/>
  <c r="R250" i="6"/>
  <c r="T250" i="6" s="1"/>
  <c r="U250" i="6" s="1"/>
  <c r="R243" i="6"/>
  <c r="R246" i="6" s="1"/>
  <c r="S246" i="6" s="1"/>
  <c r="Q239" i="6"/>
  <c r="R216" i="6"/>
  <c r="T216" i="6" s="1"/>
  <c r="U216" i="6" s="1"/>
  <c r="R209" i="6"/>
  <c r="R232" i="6" s="1"/>
  <c r="Q205" i="6"/>
  <c r="R182" i="6"/>
  <c r="R196" i="6" s="1"/>
  <c r="R175" i="6"/>
  <c r="R198" i="6" s="1"/>
  <c r="S198" i="6" s="1"/>
  <c r="Q171" i="6"/>
  <c r="R148" i="6"/>
  <c r="R149" i="6" s="1"/>
  <c r="T149" i="6" s="1"/>
  <c r="U149" i="6" s="1"/>
  <c r="R141" i="6"/>
  <c r="R147" i="6" s="1"/>
  <c r="Q137" i="6"/>
  <c r="Q103" i="6"/>
  <c r="R114" i="6"/>
  <c r="R126" i="6" s="1"/>
  <c r="S126" i="6" s="1"/>
  <c r="R107" i="6"/>
  <c r="R129" i="6" s="1"/>
  <c r="T129" i="6" s="1"/>
  <c r="U129" i="6" s="1"/>
  <c r="R96" i="6"/>
  <c r="S96" i="6" s="1"/>
  <c r="R95" i="6"/>
  <c r="T95" i="6" s="1"/>
  <c r="U95" i="6" s="1"/>
  <c r="R94" i="6"/>
  <c r="S94" i="6" s="1"/>
  <c r="R93" i="6"/>
  <c r="T93" i="6" s="1"/>
  <c r="U93" i="6" s="1"/>
  <c r="R92" i="6"/>
  <c r="S92" i="6" s="1"/>
  <c r="R91" i="6"/>
  <c r="T91" i="6" s="1"/>
  <c r="U91" i="6" s="1"/>
  <c r="R90" i="6"/>
  <c r="S90" i="6" s="1"/>
  <c r="R89" i="6"/>
  <c r="T89" i="6" s="1"/>
  <c r="U89" i="6" s="1"/>
  <c r="R88" i="6"/>
  <c r="S88" i="6" s="1"/>
  <c r="R87" i="6"/>
  <c r="T87" i="6" s="1"/>
  <c r="U87" i="6" s="1"/>
  <c r="R86" i="6"/>
  <c r="S86" i="6" s="1"/>
  <c r="R85" i="6"/>
  <c r="T85" i="6" s="1"/>
  <c r="U85" i="6" s="1"/>
  <c r="R84" i="6"/>
  <c r="S84" i="6" s="1"/>
  <c r="R83" i="6"/>
  <c r="T83" i="6" s="1"/>
  <c r="U83" i="6" s="1"/>
  <c r="R82" i="6"/>
  <c r="S82" i="6" s="1"/>
  <c r="R81" i="6"/>
  <c r="S81" i="6" s="1"/>
  <c r="R80" i="6"/>
  <c r="S80" i="6" s="1"/>
  <c r="R79" i="6"/>
  <c r="T79" i="6" s="1"/>
  <c r="U79" i="6" s="1"/>
  <c r="R78" i="6"/>
  <c r="S78" i="6" s="1"/>
  <c r="R77" i="6"/>
  <c r="T77" i="6" s="1"/>
  <c r="U77" i="6" s="1"/>
  <c r="T26" i="6"/>
  <c r="H63" i="6" s="1"/>
  <c r="S26" i="6"/>
  <c r="G63" i="6" s="1"/>
  <c r="R26" i="6"/>
  <c r="F63" i="6" s="1"/>
  <c r="Q26" i="6"/>
  <c r="E63" i="6" s="1"/>
  <c r="P26" i="6"/>
  <c r="D63" i="6" s="1"/>
  <c r="O26" i="6"/>
  <c r="C63" i="6" s="1"/>
  <c r="N26" i="6"/>
  <c r="B63" i="6" s="1"/>
  <c r="R76" i="6"/>
  <c r="T76" i="6" s="1"/>
  <c r="U76" i="6" s="1"/>
  <c r="T25" i="6"/>
  <c r="H62" i="6" s="1"/>
  <c r="S25" i="6"/>
  <c r="G62" i="6" s="1"/>
  <c r="R25" i="6"/>
  <c r="F62" i="6" s="1"/>
  <c r="Q25" i="6"/>
  <c r="E62" i="6" s="1"/>
  <c r="P25" i="6"/>
  <c r="D62" i="6" s="1"/>
  <c r="O25" i="6"/>
  <c r="C62" i="6" s="1"/>
  <c r="N25" i="6"/>
  <c r="B62" i="6" s="1"/>
  <c r="R75" i="6"/>
  <c r="S75" i="6" s="1"/>
  <c r="T24" i="6"/>
  <c r="H61" i="6" s="1"/>
  <c r="S24" i="6"/>
  <c r="G61" i="6" s="1"/>
  <c r="R24" i="6"/>
  <c r="F61" i="6" s="1"/>
  <c r="Q24" i="6"/>
  <c r="E61" i="6" s="1"/>
  <c r="P24" i="6"/>
  <c r="D61" i="6" s="1"/>
  <c r="O24" i="6"/>
  <c r="C61" i="6" s="1"/>
  <c r="N24" i="6"/>
  <c r="B61" i="6" s="1"/>
  <c r="R74" i="6"/>
  <c r="S74" i="6" s="1"/>
  <c r="T23" i="6"/>
  <c r="H60" i="6" s="1"/>
  <c r="S23" i="6"/>
  <c r="G60" i="6" s="1"/>
  <c r="R23" i="6"/>
  <c r="F60" i="6" s="1"/>
  <c r="Q23" i="6"/>
  <c r="E60" i="6" s="1"/>
  <c r="P23" i="6"/>
  <c r="D60" i="6" s="1"/>
  <c r="O23" i="6"/>
  <c r="C60" i="6" s="1"/>
  <c r="N23" i="6"/>
  <c r="B60" i="6" s="1"/>
  <c r="R73" i="6"/>
  <c r="T22" i="6"/>
  <c r="H59" i="6" s="1"/>
  <c r="S22" i="6"/>
  <c r="G59" i="6" s="1"/>
  <c r="R22" i="6"/>
  <c r="F59" i="6" s="1"/>
  <c r="Q22" i="6"/>
  <c r="E59" i="6" s="1"/>
  <c r="P22" i="6"/>
  <c r="D59" i="6" s="1"/>
  <c r="O22" i="6"/>
  <c r="C59" i="6" s="1"/>
  <c r="N22" i="6"/>
  <c r="B59" i="6" s="1"/>
  <c r="T21" i="6"/>
  <c r="H58" i="6" s="1"/>
  <c r="S21" i="6"/>
  <c r="G58" i="6" s="1"/>
  <c r="R21" i="6"/>
  <c r="F58" i="6" s="1"/>
  <c r="Q21" i="6"/>
  <c r="E58" i="6" s="1"/>
  <c r="P21" i="6"/>
  <c r="D58" i="6" s="1"/>
  <c r="O21" i="6"/>
  <c r="C58" i="6" s="1"/>
  <c r="N21" i="6"/>
  <c r="B58" i="6" s="1"/>
  <c r="T20" i="6"/>
  <c r="H57" i="6" s="1"/>
  <c r="S20" i="6"/>
  <c r="G57" i="6" s="1"/>
  <c r="R20" i="6"/>
  <c r="F57" i="6" s="1"/>
  <c r="Q20" i="6"/>
  <c r="E57" i="6" s="1"/>
  <c r="P20" i="6"/>
  <c r="D57" i="6" s="1"/>
  <c r="O20" i="6"/>
  <c r="C57" i="6" s="1"/>
  <c r="N20" i="6"/>
  <c r="B57" i="6" s="1"/>
  <c r="T19" i="6"/>
  <c r="H56" i="6" s="1"/>
  <c r="S19" i="6"/>
  <c r="G56" i="6" s="1"/>
  <c r="R19" i="6"/>
  <c r="F56" i="6" s="1"/>
  <c r="Q19" i="6"/>
  <c r="E56" i="6" s="1"/>
  <c r="P19" i="6"/>
  <c r="D56" i="6" s="1"/>
  <c r="O19" i="6"/>
  <c r="C56" i="6" s="1"/>
  <c r="N19" i="6"/>
  <c r="B56" i="6" s="1"/>
  <c r="Q69" i="6"/>
  <c r="T18" i="6"/>
  <c r="S18" i="6"/>
  <c r="R18" i="6"/>
  <c r="F55" i="6" s="1"/>
  <c r="Q18" i="6"/>
  <c r="E55" i="6" s="1"/>
  <c r="P18" i="6"/>
  <c r="D55" i="6" s="1"/>
  <c r="O18" i="6"/>
  <c r="C55" i="6" s="1"/>
  <c r="N18" i="6"/>
  <c r="B55" i="6" s="1"/>
  <c r="A75" i="6"/>
  <c r="A74" i="6"/>
  <c r="A73" i="6"/>
  <c r="A72" i="6"/>
  <c r="A71" i="6"/>
  <c r="A70" i="6"/>
  <c r="A69" i="6"/>
  <c r="A63" i="6"/>
  <c r="A62" i="6"/>
  <c r="A60" i="6"/>
  <c r="A59" i="6"/>
  <c r="A58" i="6"/>
  <c r="A57" i="6"/>
  <c r="A56" i="6"/>
  <c r="M6" i="6"/>
  <c r="H53" i="6"/>
  <c r="G53" i="6"/>
  <c r="F53" i="6"/>
  <c r="E53" i="6"/>
  <c r="D53" i="6"/>
  <c r="C53" i="6"/>
  <c r="B53" i="6"/>
  <c r="B64" i="6" l="1"/>
  <c r="B69" i="6" s="1"/>
  <c r="G55" i="6"/>
  <c r="G64" i="6" s="1"/>
  <c r="H55" i="6"/>
  <c r="H64" i="6" s="1"/>
  <c r="T73" i="6"/>
  <c r="U73" i="6" s="1"/>
  <c r="S284" i="6"/>
  <c r="T90" i="6"/>
  <c r="U90" i="6" s="1"/>
  <c r="R291" i="6"/>
  <c r="T291" i="6" s="1"/>
  <c r="U291" i="6" s="1"/>
  <c r="R244" i="6"/>
  <c r="S244" i="6" s="1"/>
  <c r="R285" i="6"/>
  <c r="T285" i="6" s="1"/>
  <c r="U285" i="6" s="1"/>
  <c r="S87" i="6"/>
  <c r="S243" i="6"/>
  <c r="R287" i="6"/>
  <c r="T287" i="6" s="1"/>
  <c r="U287" i="6" s="1"/>
  <c r="S83" i="6"/>
  <c r="T88" i="6"/>
  <c r="U88" i="6" s="1"/>
  <c r="R248" i="6"/>
  <c r="S248" i="6" s="1"/>
  <c r="R293" i="6"/>
  <c r="T293" i="6" s="1"/>
  <c r="U293" i="6" s="1"/>
  <c r="R295" i="6"/>
  <c r="T295" i="6" s="1"/>
  <c r="U295" i="6" s="1"/>
  <c r="S85" i="6"/>
  <c r="S73" i="6"/>
  <c r="T82" i="6"/>
  <c r="U82" i="6" s="1"/>
  <c r="T86" i="6"/>
  <c r="U86" i="6" s="1"/>
  <c r="R125" i="6"/>
  <c r="T125" i="6" s="1"/>
  <c r="U125" i="6" s="1"/>
  <c r="T74" i="6"/>
  <c r="U74" i="6" s="1"/>
  <c r="R127" i="6"/>
  <c r="T127" i="6" s="1"/>
  <c r="U127" i="6" s="1"/>
  <c r="S76" i="6"/>
  <c r="R151" i="6"/>
  <c r="T151" i="6" s="1"/>
  <c r="U151" i="6" s="1"/>
  <c r="T75" i="6"/>
  <c r="U75" i="6" s="1"/>
  <c r="S79" i="6"/>
  <c r="T84" i="6"/>
  <c r="U84" i="6" s="1"/>
  <c r="T92" i="6"/>
  <c r="U92" i="6" s="1"/>
  <c r="R128" i="6"/>
  <c r="R266" i="6"/>
  <c r="T266" i="6" s="1"/>
  <c r="U266" i="6" s="1"/>
  <c r="T81" i="6"/>
  <c r="U81" i="6" s="1"/>
  <c r="S77" i="6"/>
  <c r="T80" i="6"/>
  <c r="U80" i="6" s="1"/>
  <c r="T94" i="6"/>
  <c r="U94" i="6" s="1"/>
  <c r="R113" i="6"/>
  <c r="T113" i="6" s="1"/>
  <c r="U113" i="6" s="1"/>
  <c r="R153" i="6"/>
  <c r="T153" i="6" s="1"/>
  <c r="U153" i="6" s="1"/>
  <c r="R230" i="6"/>
  <c r="S230" i="6" s="1"/>
  <c r="R289" i="6"/>
  <c r="T289" i="6" s="1"/>
  <c r="U289" i="6" s="1"/>
  <c r="S216" i="6"/>
  <c r="T78" i="6"/>
  <c r="U78" i="6" s="1"/>
  <c r="T96" i="6"/>
  <c r="U96" i="6" s="1"/>
  <c r="E64" i="6"/>
  <c r="W175" i="6" s="1"/>
  <c r="X175" i="6" s="1"/>
  <c r="R130" i="6"/>
  <c r="T130" i="6" s="1"/>
  <c r="U130" i="6" s="1"/>
  <c r="T107" i="6"/>
  <c r="U107" i="6" s="1"/>
  <c r="R108" i="6"/>
  <c r="T108" i="6" s="1"/>
  <c r="U108" i="6" s="1"/>
  <c r="R109" i="6"/>
  <c r="T109" i="6" s="1"/>
  <c r="U109" i="6" s="1"/>
  <c r="R179" i="6"/>
  <c r="T179" i="6" s="1"/>
  <c r="U179" i="6" s="1"/>
  <c r="R178" i="6"/>
  <c r="S178" i="6" s="1"/>
  <c r="R110" i="6"/>
  <c r="T110" i="6" s="1"/>
  <c r="U110" i="6" s="1"/>
  <c r="R111" i="6"/>
  <c r="T111" i="6" s="1"/>
  <c r="U111" i="6" s="1"/>
  <c r="R112" i="6"/>
  <c r="R297" i="6"/>
  <c r="T297" i="6" s="1"/>
  <c r="U297" i="6" s="1"/>
  <c r="T299" i="6"/>
  <c r="U299" i="6" s="1"/>
  <c r="S299" i="6"/>
  <c r="R279" i="6"/>
  <c r="R283" i="6"/>
  <c r="S277" i="6"/>
  <c r="T277" i="6"/>
  <c r="U277" i="6" s="1"/>
  <c r="R281" i="6"/>
  <c r="R278" i="6"/>
  <c r="R280" i="6"/>
  <c r="R282" i="6"/>
  <c r="R286" i="6"/>
  <c r="R288" i="6"/>
  <c r="R290" i="6"/>
  <c r="R292" i="6"/>
  <c r="R294" i="6"/>
  <c r="R296" i="6"/>
  <c r="R298" i="6"/>
  <c r="R300" i="6"/>
  <c r="S250" i="6"/>
  <c r="T246" i="6"/>
  <c r="U246" i="6" s="1"/>
  <c r="R245" i="6"/>
  <c r="R247" i="6"/>
  <c r="R249" i="6"/>
  <c r="R251" i="6"/>
  <c r="R253" i="6"/>
  <c r="R255" i="6"/>
  <c r="R257" i="6"/>
  <c r="R259" i="6"/>
  <c r="R261" i="6"/>
  <c r="R263" i="6"/>
  <c r="R265" i="6"/>
  <c r="T243" i="6"/>
  <c r="U243" i="6" s="1"/>
  <c r="R252" i="6"/>
  <c r="R254" i="6"/>
  <c r="R256" i="6"/>
  <c r="R258" i="6"/>
  <c r="R260" i="6"/>
  <c r="R262" i="6"/>
  <c r="R264" i="6"/>
  <c r="S232" i="6"/>
  <c r="T232" i="6"/>
  <c r="U232" i="6" s="1"/>
  <c r="R211" i="6"/>
  <c r="R213" i="6"/>
  <c r="R215" i="6"/>
  <c r="R217" i="6"/>
  <c r="R219" i="6"/>
  <c r="R221" i="6"/>
  <c r="R223" i="6"/>
  <c r="R225" i="6"/>
  <c r="R227" i="6"/>
  <c r="R229" i="6"/>
  <c r="R231" i="6"/>
  <c r="S209" i="6"/>
  <c r="T209" i="6"/>
  <c r="U209" i="6" s="1"/>
  <c r="R210" i="6"/>
  <c r="R212" i="6"/>
  <c r="R214" i="6"/>
  <c r="R218" i="6"/>
  <c r="R220" i="6"/>
  <c r="R222" i="6"/>
  <c r="R224" i="6"/>
  <c r="R226" i="6"/>
  <c r="R228" i="6"/>
  <c r="R176" i="6"/>
  <c r="S176" i="6" s="1"/>
  <c r="R180" i="6"/>
  <c r="S180" i="6" s="1"/>
  <c r="S196" i="6"/>
  <c r="T196" i="6"/>
  <c r="U196" i="6" s="1"/>
  <c r="T182" i="6"/>
  <c r="U182" i="6" s="1"/>
  <c r="T198" i="6"/>
  <c r="U198" i="6" s="1"/>
  <c r="R181" i="6"/>
  <c r="R183" i="6"/>
  <c r="R185" i="6"/>
  <c r="R187" i="6"/>
  <c r="R189" i="6"/>
  <c r="S175" i="6"/>
  <c r="R195" i="6"/>
  <c r="R197" i="6"/>
  <c r="T175" i="6"/>
  <c r="U175" i="6" s="1"/>
  <c r="R184" i="6"/>
  <c r="S182" i="6"/>
  <c r="R177" i="6"/>
  <c r="R191" i="6"/>
  <c r="R193" i="6"/>
  <c r="R186" i="6"/>
  <c r="R188" i="6"/>
  <c r="R190" i="6"/>
  <c r="R192" i="6"/>
  <c r="R194" i="6"/>
  <c r="R155" i="6"/>
  <c r="T155" i="6" s="1"/>
  <c r="U155" i="6" s="1"/>
  <c r="R157" i="6"/>
  <c r="T157" i="6" s="1"/>
  <c r="U157" i="6" s="1"/>
  <c r="R159" i="6"/>
  <c r="T159" i="6" s="1"/>
  <c r="U159" i="6" s="1"/>
  <c r="S148" i="6"/>
  <c r="R161" i="6"/>
  <c r="T161" i="6" s="1"/>
  <c r="U161" i="6" s="1"/>
  <c r="T148" i="6"/>
  <c r="U148" i="6" s="1"/>
  <c r="T147" i="6"/>
  <c r="U147" i="6" s="1"/>
  <c r="S147" i="6"/>
  <c r="R163" i="6"/>
  <c r="S141" i="6"/>
  <c r="S149" i="6"/>
  <c r="R145" i="6"/>
  <c r="T141" i="6"/>
  <c r="U141" i="6" s="1"/>
  <c r="R142" i="6"/>
  <c r="R144" i="6"/>
  <c r="R146" i="6"/>
  <c r="R150" i="6"/>
  <c r="R152" i="6"/>
  <c r="R154" i="6"/>
  <c r="R156" i="6"/>
  <c r="R158" i="6"/>
  <c r="R160" i="6"/>
  <c r="R162" i="6"/>
  <c r="R164" i="6"/>
  <c r="R143" i="6"/>
  <c r="T126" i="6"/>
  <c r="U126" i="6" s="1"/>
  <c r="S107" i="6"/>
  <c r="S129" i="6"/>
  <c r="F64" i="6"/>
  <c r="W209" i="6" s="1"/>
  <c r="C64" i="6"/>
  <c r="W107" i="6" s="1"/>
  <c r="D64" i="6"/>
  <c r="W141" i="6" s="1"/>
  <c r="Y141" i="6" s="1"/>
  <c r="Z141" i="6" s="1"/>
  <c r="M7" i="6"/>
  <c r="M8" i="6"/>
  <c r="M9" i="6"/>
  <c r="M10" i="6"/>
  <c r="M12" i="6"/>
  <c r="M14" i="6"/>
  <c r="S89" i="6"/>
  <c r="S91" i="6"/>
  <c r="S93" i="6"/>
  <c r="S95" i="6"/>
  <c r="M11" i="6"/>
  <c r="M13" i="6"/>
  <c r="S291" i="6" l="1"/>
  <c r="T230" i="6"/>
  <c r="U230" i="6" s="1"/>
  <c r="C69" i="6"/>
  <c r="W73" i="6"/>
  <c r="W74" i="6" s="1"/>
  <c r="W75" i="6" s="1"/>
  <c r="W76" i="6" s="1"/>
  <c r="W77" i="6" s="1"/>
  <c r="W78" i="6" s="1"/>
  <c r="W79" i="6" s="1"/>
  <c r="W80" i="6" s="1"/>
  <c r="W81" i="6" s="1"/>
  <c r="W82" i="6" s="1"/>
  <c r="W83" i="6" s="1"/>
  <c r="W84" i="6" s="1"/>
  <c r="W85" i="6" s="1"/>
  <c r="W86" i="6" s="1"/>
  <c r="W87" i="6" s="1"/>
  <c r="W88" i="6" s="1"/>
  <c r="W89" i="6" s="1"/>
  <c r="W90" i="6" s="1"/>
  <c r="W91" i="6" s="1"/>
  <c r="W92" i="6" s="1"/>
  <c r="W93" i="6" s="1"/>
  <c r="W94" i="6" s="1"/>
  <c r="W95" i="6" s="1"/>
  <c r="W96" i="6" s="1"/>
  <c r="W243" i="6"/>
  <c r="C74" i="6"/>
  <c r="W277" i="6"/>
  <c r="B75" i="6"/>
  <c r="H75" i="6" s="1"/>
  <c r="I75" i="6" s="1"/>
  <c r="C75" i="6"/>
  <c r="B74" i="6"/>
  <c r="H74" i="6" s="1"/>
  <c r="I74" i="6" s="1"/>
  <c r="S125" i="6"/>
  <c r="S109" i="6"/>
  <c r="S297" i="6"/>
  <c r="S293" i="6"/>
  <c r="S266" i="6"/>
  <c r="T244" i="6"/>
  <c r="U244" i="6" s="1"/>
  <c r="S113" i="6"/>
  <c r="S161" i="6"/>
  <c r="T248" i="6"/>
  <c r="U248" i="6" s="1"/>
  <c r="T178" i="6"/>
  <c r="U178" i="6" s="1"/>
  <c r="S295" i="6"/>
  <c r="S179" i="6"/>
  <c r="S287" i="6"/>
  <c r="S153" i="6"/>
  <c r="S285" i="6"/>
  <c r="S151" i="6"/>
  <c r="U100" i="6"/>
  <c r="F12" i="6" s="1"/>
  <c r="S127" i="6"/>
  <c r="X209" i="6"/>
  <c r="S100" i="6"/>
  <c r="E12" i="6" s="1"/>
  <c r="S108" i="6"/>
  <c r="S289" i="6"/>
  <c r="T128" i="6"/>
  <c r="U128" i="6" s="1"/>
  <c r="S128" i="6"/>
  <c r="S159" i="6"/>
  <c r="C72" i="6"/>
  <c r="Y175" i="6"/>
  <c r="Z175" i="6" s="1"/>
  <c r="Y209" i="6"/>
  <c r="Z209" i="6" s="1"/>
  <c r="W210" i="6"/>
  <c r="Y107" i="6"/>
  <c r="Z107" i="6" s="1"/>
  <c r="W108" i="6"/>
  <c r="X107" i="6"/>
  <c r="X141" i="6"/>
  <c r="W142" i="6"/>
  <c r="B72" i="6"/>
  <c r="W176" i="6"/>
  <c r="S111" i="6"/>
  <c r="S130" i="6"/>
  <c r="S110" i="6"/>
  <c r="T112" i="6"/>
  <c r="U112" i="6" s="1"/>
  <c r="S112" i="6"/>
  <c r="T180" i="6"/>
  <c r="U180" i="6" s="1"/>
  <c r="T176" i="6"/>
  <c r="U176" i="6" s="1"/>
  <c r="S288" i="6"/>
  <c r="T288" i="6"/>
  <c r="U288" i="6" s="1"/>
  <c r="S300" i="6"/>
  <c r="T300" i="6"/>
  <c r="U300" i="6" s="1"/>
  <c r="T283" i="6"/>
  <c r="U283" i="6" s="1"/>
  <c r="S283" i="6"/>
  <c r="S298" i="6"/>
  <c r="T298" i="6"/>
  <c r="U298" i="6" s="1"/>
  <c r="S282" i="6"/>
  <c r="T282" i="6"/>
  <c r="U282" i="6" s="1"/>
  <c r="T279" i="6"/>
  <c r="U279" i="6" s="1"/>
  <c r="S279" i="6"/>
  <c r="S296" i="6"/>
  <c r="T296" i="6"/>
  <c r="U296" i="6" s="1"/>
  <c r="S280" i="6"/>
  <c r="T280" i="6"/>
  <c r="U280" i="6" s="1"/>
  <c r="S294" i="6"/>
  <c r="T294" i="6"/>
  <c r="U294" i="6" s="1"/>
  <c r="S278" i="6"/>
  <c r="T278" i="6"/>
  <c r="U278" i="6" s="1"/>
  <c r="S290" i="6"/>
  <c r="T290" i="6"/>
  <c r="U290" i="6" s="1"/>
  <c r="S286" i="6"/>
  <c r="T286" i="6"/>
  <c r="U286" i="6" s="1"/>
  <c r="S292" i="6"/>
  <c r="T292" i="6"/>
  <c r="U292" i="6" s="1"/>
  <c r="T281" i="6"/>
  <c r="U281" i="6" s="1"/>
  <c r="S281" i="6"/>
  <c r="S256" i="6"/>
  <c r="T256" i="6"/>
  <c r="U256" i="6" s="1"/>
  <c r="T265" i="6"/>
  <c r="U265" i="6" s="1"/>
  <c r="S265" i="6"/>
  <c r="T259" i="6"/>
  <c r="U259" i="6" s="1"/>
  <c r="S259" i="6"/>
  <c r="S264" i="6"/>
  <c r="T264" i="6"/>
  <c r="U264" i="6" s="1"/>
  <c r="T257" i="6"/>
  <c r="U257" i="6" s="1"/>
  <c r="S257" i="6"/>
  <c r="T249" i="6"/>
  <c r="U249" i="6" s="1"/>
  <c r="S249" i="6"/>
  <c r="T263" i="6"/>
  <c r="U263" i="6" s="1"/>
  <c r="S263" i="6"/>
  <c r="T261" i="6"/>
  <c r="U261" i="6" s="1"/>
  <c r="S261" i="6"/>
  <c r="S260" i="6"/>
  <c r="T260" i="6"/>
  <c r="U260" i="6" s="1"/>
  <c r="T253" i="6"/>
  <c r="U253" i="6" s="1"/>
  <c r="S253" i="6"/>
  <c r="S254" i="6"/>
  <c r="T254" i="6"/>
  <c r="U254" i="6" s="1"/>
  <c r="T247" i="6"/>
  <c r="U247" i="6" s="1"/>
  <c r="S247" i="6"/>
  <c r="S252" i="6"/>
  <c r="T252" i="6"/>
  <c r="U252" i="6" s="1"/>
  <c r="T245" i="6"/>
  <c r="U245" i="6" s="1"/>
  <c r="S245" i="6"/>
  <c r="S262" i="6"/>
  <c r="T262" i="6"/>
  <c r="U262" i="6" s="1"/>
  <c r="T255" i="6"/>
  <c r="U255" i="6" s="1"/>
  <c r="S255" i="6"/>
  <c r="S258" i="6"/>
  <c r="T258" i="6"/>
  <c r="U258" i="6" s="1"/>
  <c r="T251" i="6"/>
  <c r="U251" i="6" s="1"/>
  <c r="S251" i="6"/>
  <c r="S228" i="6"/>
  <c r="T228" i="6"/>
  <c r="U228" i="6" s="1"/>
  <c r="T221" i="6"/>
  <c r="U221" i="6" s="1"/>
  <c r="S221" i="6"/>
  <c r="S220" i="6"/>
  <c r="T220" i="6"/>
  <c r="U220" i="6" s="1"/>
  <c r="T231" i="6"/>
  <c r="U231" i="6" s="1"/>
  <c r="S231" i="6"/>
  <c r="T215" i="6"/>
  <c r="U215" i="6" s="1"/>
  <c r="S215" i="6"/>
  <c r="T212" i="6"/>
  <c r="U212" i="6" s="1"/>
  <c r="S212" i="6"/>
  <c r="S226" i="6"/>
  <c r="T226" i="6"/>
  <c r="U226" i="6" s="1"/>
  <c r="S222" i="6"/>
  <c r="T222" i="6"/>
  <c r="U222" i="6" s="1"/>
  <c r="T217" i="6"/>
  <c r="U217" i="6" s="1"/>
  <c r="S217" i="6"/>
  <c r="S218" i="6"/>
  <c r="T218" i="6"/>
  <c r="U218" i="6" s="1"/>
  <c r="T229" i="6"/>
  <c r="U229" i="6" s="1"/>
  <c r="S229" i="6"/>
  <c r="T213" i="6"/>
  <c r="U213" i="6" s="1"/>
  <c r="S213" i="6"/>
  <c r="S224" i="6"/>
  <c r="T224" i="6"/>
  <c r="U224" i="6" s="1"/>
  <c r="T227" i="6"/>
  <c r="U227" i="6" s="1"/>
  <c r="S227" i="6"/>
  <c r="T211" i="6"/>
  <c r="U211" i="6" s="1"/>
  <c r="S211" i="6"/>
  <c r="S210" i="6"/>
  <c r="T210" i="6"/>
  <c r="U210" i="6" s="1"/>
  <c r="S214" i="6"/>
  <c r="T214" i="6"/>
  <c r="U214" i="6" s="1"/>
  <c r="T225" i="6"/>
  <c r="U225" i="6" s="1"/>
  <c r="S225" i="6"/>
  <c r="T223" i="6"/>
  <c r="U223" i="6" s="1"/>
  <c r="S223" i="6"/>
  <c r="T219" i="6"/>
  <c r="U219" i="6" s="1"/>
  <c r="S219" i="6"/>
  <c r="T192" i="6"/>
  <c r="U192" i="6" s="1"/>
  <c r="S192" i="6"/>
  <c r="S184" i="6"/>
  <c r="T184" i="6"/>
  <c r="U184" i="6" s="1"/>
  <c r="T189" i="6"/>
  <c r="U189" i="6" s="1"/>
  <c r="S189" i="6"/>
  <c r="S188" i="6"/>
  <c r="T188" i="6"/>
  <c r="U188" i="6" s="1"/>
  <c r="T197" i="6"/>
  <c r="U197" i="6" s="1"/>
  <c r="S197" i="6"/>
  <c r="T185" i="6"/>
  <c r="U185" i="6" s="1"/>
  <c r="S185" i="6"/>
  <c r="T186" i="6"/>
  <c r="U186" i="6" s="1"/>
  <c r="S186" i="6"/>
  <c r="T195" i="6"/>
  <c r="U195" i="6" s="1"/>
  <c r="S195" i="6"/>
  <c r="T183" i="6"/>
  <c r="U183" i="6" s="1"/>
  <c r="S183" i="6"/>
  <c r="T190" i="6"/>
  <c r="U190" i="6" s="1"/>
  <c r="S190" i="6"/>
  <c r="T193" i="6"/>
  <c r="U193" i="6" s="1"/>
  <c r="S193" i="6"/>
  <c r="T181" i="6"/>
  <c r="U181" i="6" s="1"/>
  <c r="S181" i="6"/>
  <c r="S194" i="6"/>
  <c r="T194" i="6"/>
  <c r="U194" i="6" s="1"/>
  <c r="T187" i="6"/>
  <c r="U187" i="6" s="1"/>
  <c r="S187" i="6"/>
  <c r="T191" i="6"/>
  <c r="U191" i="6" s="1"/>
  <c r="S191" i="6"/>
  <c r="T177" i="6"/>
  <c r="U177" i="6" s="1"/>
  <c r="S177" i="6"/>
  <c r="S157" i="6"/>
  <c r="S155" i="6"/>
  <c r="T145" i="6"/>
  <c r="U145" i="6" s="1"/>
  <c r="S145" i="6"/>
  <c r="S162" i="6"/>
  <c r="T162" i="6"/>
  <c r="U162" i="6" s="1"/>
  <c r="S146" i="6"/>
  <c r="T146" i="6"/>
  <c r="U146" i="6" s="1"/>
  <c r="T163" i="6"/>
  <c r="U163" i="6" s="1"/>
  <c r="S163" i="6"/>
  <c r="T143" i="6"/>
  <c r="U143" i="6" s="1"/>
  <c r="S143" i="6"/>
  <c r="S160" i="6"/>
  <c r="T160" i="6"/>
  <c r="U160" i="6" s="1"/>
  <c r="S144" i="6"/>
  <c r="T144" i="6"/>
  <c r="U144" i="6" s="1"/>
  <c r="S150" i="6"/>
  <c r="T150" i="6"/>
  <c r="U150" i="6" s="1"/>
  <c r="S158" i="6"/>
  <c r="T158" i="6"/>
  <c r="U158" i="6" s="1"/>
  <c r="S152" i="6"/>
  <c r="T152" i="6"/>
  <c r="U152" i="6" s="1"/>
  <c r="S156" i="6"/>
  <c r="T156" i="6"/>
  <c r="U156" i="6" s="1"/>
  <c r="S142" i="6"/>
  <c r="T142" i="6"/>
  <c r="U142" i="6" s="1"/>
  <c r="S164" i="6"/>
  <c r="T164" i="6"/>
  <c r="U164" i="6" s="1"/>
  <c r="S154" i="6"/>
  <c r="T154" i="6"/>
  <c r="U154" i="6" s="1"/>
  <c r="C71" i="6"/>
  <c r="B71" i="6"/>
  <c r="B73" i="6"/>
  <c r="C73" i="6"/>
  <c r="X73" i="6"/>
  <c r="Z73" i="6"/>
  <c r="B70" i="6"/>
  <c r="C70" i="6"/>
  <c r="AB88" i="6" l="1"/>
  <c r="Y243" i="6"/>
  <c r="Z243" i="6" s="1"/>
  <c r="X243" i="6"/>
  <c r="W244" i="6"/>
  <c r="W278" i="6"/>
  <c r="Y277" i="6"/>
  <c r="Z277" i="6" s="1"/>
  <c r="X277" i="6"/>
  <c r="S202" i="6"/>
  <c r="E15" i="6" s="1"/>
  <c r="X176" i="6"/>
  <c r="W211" i="6"/>
  <c r="Y210" i="6"/>
  <c r="Z210" i="6" s="1"/>
  <c r="X210" i="6"/>
  <c r="Y176" i="6"/>
  <c r="Z176" i="6" s="1"/>
  <c r="W109" i="6"/>
  <c r="X108" i="6"/>
  <c r="Y108" i="6"/>
  <c r="Z108" i="6" s="1"/>
  <c r="W177" i="6"/>
  <c r="X177" i="6" s="1"/>
  <c r="Y142" i="6"/>
  <c r="Z142" i="6" s="1"/>
  <c r="W143" i="6"/>
  <c r="X142" i="6"/>
  <c r="S304" i="6"/>
  <c r="U304" i="6"/>
  <c r="U270" i="6"/>
  <c r="S270" i="6"/>
  <c r="U236" i="6"/>
  <c r="F16" i="6" s="1"/>
  <c r="S236" i="6"/>
  <c r="E16" i="6" s="1"/>
  <c r="U202" i="6"/>
  <c r="F15" i="6" s="1"/>
  <c r="S168" i="6"/>
  <c r="E14" i="6" s="1"/>
  <c r="U168" i="6"/>
  <c r="F14" i="6" s="1"/>
  <c r="Z74" i="6"/>
  <c r="X74" i="6"/>
  <c r="AE73" i="6"/>
  <c r="AC73" i="6"/>
  <c r="X244" i="6" l="1"/>
  <c r="W245" i="6"/>
  <c r="Y244" i="6"/>
  <c r="Z244" i="6" s="1"/>
  <c r="W279" i="6"/>
  <c r="Y278" i="6"/>
  <c r="Z278" i="6" s="1"/>
  <c r="X278" i="6"/>
  <c r="W178" i="6"/>
  <c r="W179" i="6" s="1"/>
  <c r="Y177" i="6"/>
  <c r="Z177" i="6" s="1"/>
  <c r="X109" i="6"/>
  <c r="W110" i="6"/>
  <c r="Y109" i="6"/>
  <c r="Z109" i="6" s="1"/>
  <c r="X143" i="6"/>
  <c r="Y143" i="6"/>
  <c r="Z143" i="6" s="1"/>
  <c r="W144" i="6"/>
  <c r="X211" i="6"/>
  <c r="Y211" i="6"/>
  <c r="Z211" i="6" s="1"/>
  <c r="W212" i="6"/>
  <c r="AC74" i="6"/>
  <c r="AE74" i="6"/>
  <c r="X75" i="6"/>
  <c r="Z75" i="6"/>
  <c r="Y245" i="6" l="1"/>
  <c r="Z245" i="6" s="1"/>
  <c r="W246" i="6"/>
  <c r="X245" i="6"/>
  <c r="W280" i="6"/>
  <c r="Y279" i="6"/>
  <c r="Z279" i="6" s="1"/>
  <c r="X279" i="6"/>
  <c r="X178" i="6"/>
  <c r="Y178" i="6"/>
  <c r="Z178" i="6" s="1"/>
  <c r="W213" i="6"/>
  <c r="Y212" i="6"/>
  <c r="Z212" i="6" s="1"/>
  <c r="X212" i="6"/>
  <c r="Y144" i="6"/>
  <c r="Z144" i="6" s="1"/>
  <c r="W145" i="6"/>
  <c r="X144" i="6"/>
  <c r="X110" i="6"/>
  <c r="Y110" i="6"/>
  <c r="Z110" i="6" s="1"/>
  <c r="W111" i="6"/>
  <c r="X179" i="6"/>
  <c r="W180" i="6"/>
  <c r="Y179" i="6"/>
  <c r="Z179" i="6" s="1"/>
  <c r="Z76" i="6"/>
  <c r="X76" i="6"/>
  <c r="AE75" i="6"/>
  <c r="AC75" i="6"/>
  <c r="Y246" i="6" l="1"/>
  <c r="Z246" i="6" s="1"/>
  <c r="W247" i="6"/>
  <c r="X246" i="6"/>
  <c r="X280" i="6"/>
  <c r="Y280" i="6"/>
  <c r="Z280" i="6" s="1"/>
  <c r="W281" i="6"/>
  <c r="X111" i="6"/>
  <c r="W112" i="6"/>
  <c r="Y111" i="6"/>
  <c r="Z111" i="6" s="1"/>
  <c r="W214" i="6"/>
  <c r="X213" i="6"/>
  <c r="Y213" i="6"/>
  <c r="Z213" i="6" s="1"/>
  <c r="X145" i="6"/>
  <c r="Y145" i="6"/>
  <c r="Z145" i="6" s="1"/>
  <c r="W146" i="6"/>
  <c r="W181" i="6"/>
  <c r="Y180" i="6"/>
  <c r="Z180" i="6" s="1"/>
  <c r="X180" i="6"/>
  <c r="AC76" i="6"/>
  <c r="AE76" i="6"/>
  <c r="X77" i="6"/>
  <c r="Z77" i="6"/>
  <c r="Y247" i="6" l="1"/>
  <c r="Z247" i="6" s="1"/>
  <c r="W248" i="6"/>
  <c r="X247" i="6"/>
  <c r="X281" i="6"/>
  <c r="W282" i="6"/>
  <c r="Y281" i="6"/>
  <c r="Z281" i="6" s="1"/>
  <c r="X146" i="6"/>
  <c r="W147" i="6"/>
  <c r="Y146" i="6"/>
  <c r="Z146" i="6" s="1"/>
  <c r="X214" i="6"/>
  <c r="W215" i="6"/>
  <c r="Y214" i="6"/>
  <c r="Z214" i="6" s="1"/>
  <c r="W113" i="6"/>
  <c r="Y112" i="6"/>
  <c r="Z112" i="6" s="1"/>
  <c r="X112" i="6"/>
  <c r="W182" i="6"/>
  <c r="AB182" i="6" s="1"/>
  <c r="Y181" i="6"/>
  <c r="Z181" i="6" s="1"/>
  <c r="X181" i="6"/>
  <c r="Z78" i="6"/>
  <c r="X78" i="6"/>
  <c r="AE77" i="6"/>
  <c r="AC77" i="6"/>
  <c r="Y248" i="6" l="1"/>
  <c r="Z248" i="6" s="1"/>
  <c r="W249" i="6"/>
  <c r="X248" i="6"/>
  <c r="AD182" i="6"/>
  <c r="AE182" i="6" s="1"/>
  <c r="AC182" i="6"/>
  <c r="W283" i="6"/>
  <c r="X282" i="6"/>
  <c r="Y282" i="6"/>
  <c r="Z282" i="6" s="1"/>
  <c r="X215" i="6"/>
  <c r="W216" i="6"/>
  <c r="AB216" i="6" s="1"/>
  <c r="Y215" i="6"/>
  <c r="Z215" i="6" s="1"/>
  <c r="X113" i="6"/>
  <c r="W114" i="6"/>
  <c r="AB114" i="6" s="1"/>
  <c r="Y113" i="6"/>
  <c r="Z113" i="6" s="1"/>
  <c r="X147" i="6"/>
  <c r="W148" i="6"/>
  <c r="AB148" i="6" s="1"/>
  <c r="Y147" i="6"/>
  <c r="Z147" i="6" s="1"/>
  <c r="Y182" i="6"/>
  <c r="Z182" i="6" s="1"/>
  <c r="X182" i="6"/>
  <c r="W183" i="6"/>
  <c r="AB183" i="6" s="1"/>
  <c r="AC78" i="6"/>
  <c r="AE78" i="6"/>
  <c r="X79" i="6"/>
  <c r="Z79" i="6"/>
  <c r="Y249" i="6" l="1"/>
  <c r="Z249" i="6" s="1"/>
  <c r="W250" i="6"/>
  <c r="X249" i="6"/>
  <c r="AC148" i="6"/>
  <c r="AD148" i="6"/>
  <c r="AE148" i="6" s="1"/>
  <c r="X283" i="6"/>
  <c r="Y283" i="6"/>
  <c r="Z283" i="6" s="1"/>
  <c r="W284" i="6"/>
  <c r="AD114" i="6"/>
  <c r="AE114" i="6" s="1"/>
  <c r="AC114" i="6"/>
  <c r="AD183" i="6"/>
  <c r="AE183" i="6" s="1"/>
  <c r="AC183" i="6"/>
  <c r="AD216" i="6"/>
  <c r="AE216" i="6" s="1"/>
  <c r="AC216" i="6"/>
  <c r="W149" i="6"/>
  <c r="AB149" i="6" s="1"/>
  <c r="Y148" i="6"/>
  <c r="Z148" i="6" s="1"/>
  <c r="X148" i="6"/>
  <c r="X114" i="6"/>
  <c r="W115" i="6"/>
  <c r="Y114" i="6"/>
  <c r="Z114" i="6" s="1"/>
  <c r="Y216" i="6"/>
  <c r="Z216" i="6" s="1"/>
  <c r="X216" i="6"/>
  <c r="W217" i="6"/>
  <c r="AB217" i="6" s="1"/>
  <c r="W184" i="6"/>
  <c r="AB184" i="6" s="1"/>
  <c r="X183" i="6"/>
  <c r="Y183" i="6"/>
  <c r="Z183" i="6" s="1"/>
  <c r="AE79" i="6"/>
  <c r="AC79" i="6"/>
  <c r="Y80" i="6"/>
  <c r="Z80" i="6" s="1"/>
  <c r="X80" i="6"/>
  <c r="AB80" i="6"/>
  <c r="AB250" i="6" l="1"/>
  <c r="W251" i="6"/>
  <c r="Y250" i="6"/>
  <c r="Z250" i="6" s="1"/>
  <c r="X250" i="6"/>
  <c r="AB284" i="6"/>
  <c r="W285" i="6"/>
  <c r="X284" i="6"/>
  <c r="Y284" i="6"/>
  <c r="Z284" i="6" s="1"/>
  <c r="AC217" i="6"/>
  <c r="AD217" i="6"/>
  <c r="AE217" i="6" s="1"/>
  <c r="AD149" i="6"/>
  <c r="AE149" i="6" s="1"/>
  <c r="AC149" i="6"/>
  <c r="AD184" i="6"/>
  <c r="AE184" i="6" s="1"/>
  <c r="AC184" i="6"/>
  <c r="W150" i="6"/>
  <c r="AB150" i="6" s="1"/>
  <c r="X149" i="6"/>
  <c r="Y149" i="6"/>
  <c r="Z149" i="6" s="1"/>
  <c r="Y217" i="6"/>
  <c r="Z217" i="6" s="1"/>
  <c r="X217" i="6"/>
  <c r="W218" i="6"/>
  <c r="AB218" i="6" s="1"/>
  <c r="W116" i="6"/>
  <c r="X115" i="6"/>
  <c r="Y115" i="6"/>
  <c r="Z115" i="6" s="1"/>
  <c r="W185" i="6"/>
  <c r="AB185" i="6" s="1"/>
  <c r="Y184" i="6"/>
  <c r="Z184" i="6" s="1"/>
  <c r="X184" i="6"/>
  <c r="AC80" i="6"/>
  <c r="AD80" i="6"/>
  <c r="AE80" i="6" s="1"/>
  <c r="X81" i="6"/>
  <c r="Y81" i="6"/>
  <c r="Z81" i="6" s="1"/>
  <c r="AB81" i="6"/>
  <c r="AB251" i="6" l="1"/>
  <c r="X251" i="6"/>
  <c r="W252" i="6"/>
  <c r="Y251" i="6"/>
  <c r="Z251" i="6" s="1"/>
  <c r="AC250" i="6"/>
  <c r="AD250" i="6"/>
  <c r="AE250" i="6" s="1"/>
  <c r="AD150" i="6"/>
  <c r="AE150" i="6" s="1"/>
  <c r="AC150" i="6"/>
  <c r="AC185" i="6"/>
  <c r="AD185" i="6"/>
  <c r="AE185" i="6" s="1"/>
  <c r="AB285" i="6"/>
  <c r="Y285" i="6"/>
  <c r="Z285" i="6" s="1"/>
  <c r="W286" i="6"/>
  <c r="X285" i="6"/>
  <c r="AD284" i="6"/>
  <c r="AE284" i="6" s="1"/>
  <c r="AC284" i="6"/>
  <c r="AD218" i="6"/>
  <c r="AE218" i="6" s="1"/>
  <c r="AC218" i="6"/>
  <c r="Y116" i="6"/>
  <c r="Z116" i="6" s="1"/>
  <c r="X116" i="6"/>
  <c r="W117" i="6"/>
  <c r="X218" i="6"/>
  <c r="W219" i="6"/>
  <c r="AB219" i="6" s="1"/>
  <c r="Y218" i="6"/>
  <c r="Z218" i="6" s="1"/>
  <c r="Y150" i="6"/>
  <c r="Z150" i="6" s="1"/>
  <c r="W151" i="6"/>
  <c r="AB151" i="6" s="1"/>
  <c r="X150" i="6"/>
  <c r="W186" i="6"/>
  <c r="AB186" i="6" s="1"/>
  <c r="X185" i="6"/>
  <c r="Y185" i="6"/>
  <c r="Z185" i="6" s="1"/>
  <c r="AD81" i="6"/>
  <c r="AE81" i="6" s="1"/>
  <c r="AC81" i="6"/>
  <c r="Y82" i="6"/>
  <c r="Z82" i="6" s="1"/>
  <c r="X82" i="6"/>
  <c r="AB82" i="6"/>
  <c r="AB252" i="6" l="1"/>
  <c r="W253" i="6"/>
  <c r="Y252" i="6"/>
  <c r="Z252" i="6" s="1"/>
  <c r="X252" i="6"/>
  <c r="AC251" i="6"/>
  <c r="AD251" i="6"/>
  <c r="AE251" i="6" s="1"/>
  <c r="AC219" i="6"/>
  <c r="AD219" i="6"/>
  <c r="AE219" i="6" s="1"/>
  <c r="AC285" i="6"/>
  <c r="AD285" i="6"/>
  <c r="AE285" i="6" s="1"/>
  <c r="AD186" i="6"/>
  <c r="AE186" i="6" s="1"/>
  <c r="AC186" i="6"/>
  <c r="AD151" i="6"/>
  <c r="AE151" i="6" s="1"/>
  <c r="AC151" i="6"/>
  <c r="AB286" i="6"/>
  <c r="W287" i="6"/>
  <c r="Y286" i="6"/>
  <c r="Z286" i="6" s="1"/>
  <c r="X286" i="6"/>
  <c r="Y151" i="6"/>
  <c r="Z151" i="6" s="1"/>
  <c r="X151" i="6"/>
  <c r="W152" i="6"/>
  <c r="AB152" i="6" s="1"/>
  <c r="Y219" i="6"/>
  <c r="Z219" i="6" s="1"/>
  <c r="X219" i="6"/>
  <c r="W220" i="6"/>
  <c r="AB220" i="6" s="1"/>
  <c r="W118" i="6"/>
  <c r="X117" i="6"/>
  <c r="Y117" i="6"/>
  <c r="Z117" i="6" s="1"/>
  <c r="W187" i="6"/>
  <c r="AB187" i="6" s="1"/>
  <c r="Y186" i="6"/>
  <c r="Z186" i="6" s="1"/>
  <c r="X186" i="6"/>
  <c r="AC82" i="6"/>
  <c r="AD82" i="6"/>
  <c r="AE82" i="6" s="1"/>
  <c r="X83" i="6"/>
  <c r="Y83" i="6"/>
  <c r="Z83" i="6" s="1"/>
  <c r="AB83" i="6"/>
  <c r="AB253" i="6" l="1"/>
  <c r="W254" i="6"/>
  <c r="Y253" i="6"/>
  <c r="Z253" i="6" s="1"/>
  <c r="X253" i="6"/>
  <c r="AD252" i="6"/>
  <c r="AE252" i="6" s="1"/>
  <c r="AC252" i="6"/>
  <c r="AD220" i="6"/>
  <c r="AE220" i="6" s="1"/>
  <c r="AC220" i="6"/>
  <c r="AB287" i="6"/>
  <c r="X287" i="6"/>
  <c r="W288" i="6"/>
  <c r="Y287" i="6"/>
  <c r="Z287" i="6" s="1"/>
  <c r="AD286" i="6"/>
  <c r="AE286" i="6" s="1"/>
  <c r="AC286" i="6"/>
  <c r="AC152" i="6"/>
  <c r="AD152" i="6"/>
  <c r="AE152" i="6" s="1"/>
  <c r="AD187" i="6"/>
  <c r="AE187" i="6" s="1"/>
  <c r="AC187" i="6"/>
  <c r="Y118" i="6"/>
  <c r="Z118" i="6" s="1"/>
  <c r="X118" i="6"/>
  <c r="W119" i="6"/>
  <c r="X220" i="6"/>
  <c r="W221" i="6"/>
  <c r="AB221" i="6" s="1"/>
  <c r="Y220" i="6"/>
  <c r="Z220" i="6" s="1"/>
  <c r="X152" i="6"/>
  <c r="Y152" i="6"/>
  <c r="Z152" i="6" s="1"/>
  <c r="W153" i="6"/>
  <c r="AB153" i="6" s="1"/>
  <c r="X187" i="6"/>
  <c r="W188" i="6"/>
  <c r="AB188" i="6" s="1"/>
  <c r="Y187" i="6"/>
  <c r="Z187" i="6" s="1"/>
  <c r="Y84" i="6"/>
  <c r="Z84" i="6" s="1"/>
  <c r="X84" i="6"/>
  <c r="AB84" i="6"/>
  <c r="AD83" i="6"/>
  <c r="AE83" i="6" s="1"/>
  <c r="AC83" i="6"/>
  <c r="AB254" i="6" l="1"/>
  <c r="Y254" i="6"/>
  <c r="Z254" i="6" s="1"/>
  <c r="X254" i="6"/>
  <c r="W255" i="6"/>
  <c r="AC253" i="6"/>
  <c r="AD253" i="6"/>
  <c r="AE253" i="6" s="1"/>
  <c r="AC221" i="6"/>
  <c r="AD221" i="6"/>
  <c r="AE221" i="6" s="1"/>
  <c r="AB288" i="6"/>
  <c r="X288" i="6"/>
  <c r="W289" i="6"/>
  <c r="Y288" i="6"/>
  <c r="Z288" i="6" s="1"/>
  <c r="AC287" i="6"/>
  <c r="AD287" i="6"/>
  <c r="AE287" i="6" s="1"/>
  <c r="AD188" i="6"/>
  <c r="AE188" i="6" s="1"/>
  <c r="AC188" i="6"/>
  <c r="AD153" i="6"/>
  <c r="AE153" i="6" s="1"/>
  <c r="AC153" i="6"/>
  <c r="Y221" i="6"/>
  <c r="Z221" i="6" s="1"/>
  <c r="W222" i="6"/>
  <c r="AB222" i="6" s="1"/>
  <c r="X221" i="6"/>
  <c r="Y153" i="6"/>
  <c r="Z153" i="6" s="1"/>
  <c r="W154" i="6"/>
  <c r="AB154" i="6" s="1"/>
  <c r="X153" i="6"/>
  <c r="X119" i="6"/>
  <c r="W120" i="6"/>
  <c r="Y119" i="6"/>
  <c r="Z119" i="6" s="1"/>
  <c r="W189" i="6"/>
  <c r="AB189" i="6" s="1"/>
  <c r="Y188" i="6"/>
  <c r="Z188" i="6" s="1"/>
  <c r="X188" i="6"/>
  <c r="X85" i="6"/>
  <c r="Y85" i="6"/>
  <c r="Z85" i="6" s="1"/>
  <c r="AB85" i="6"/>
  <c r="AC84" i="6"/>
  <c r="AD84" i="6"/>
  <c r="AE84" i="6" s="1"/>
  <c r="AB255" i="6" l="1"/>
  <c r="W256" i="6"/>
  <c r="Y255" i="6"/>
  <c r="Z255" i="6" s="1"/>
  <c r="X255" i="6"/>
  <c r="AD254" i="6"/>
  <c r="AE254" i="6" s="1"/>
  <c r="AC254" i="6"/>
  <c r="AD288" i="6"/>
  <c r="AE288" i="6" s="1"/>
  <c r="AC288" i="6"/>
  <c r="AD154" i="6"/>
  <c r="AE154" i="6" s="1"/>
  <c r="AC154" i="6"/>
  <c r="AD222" i="6"/>
  <c r="AE222" i="6" s="1"/>
  <c r="AC222" i="6"/>
  <c r="AB289" i="6"/>
  <c r="X289" i="6"/>
  <c r="W290" i="6"/>
  <c r="Y289" i="6"/>
  <c r="Z289" i="6" s="1"/>
  <c r="AD189" i="6"/>
  <c r="AE189" i="6" s="1"/>
  <c r="AC189" i="6"/>
  <c r="X120" i="6"/>
  <c r="W121" i="6"/>
  <c r="Y120" i="6"/>
  <c r="Z120" i="6" s="1"/>
  <c r="W155" i="6"/>
  <c r="AB155" i="6" s="1"/>
  <c r="Y154" i="6"/>
  <c r="Z154" i="6" s="1"/>
  <c r="X154" i="6"/>
  <c r="X222" i="6"/>
  <c r="W223" i="6"/>
  <c r="AB223" i="6" s="1"/>
  <c r="Y222" i="6"/>
  <c r="Z222" i="6" s="1"/>
  <c r="W190" i="6"/>
  <c r="AB190" i="6" s="1"/>
  <c r="X189" i="6"/>
  <c r="Y189" i="6"/>
  <c r="Z189" i="6" s="1"/>
  <c r="Y86" i="6"/>
  <c r="Z86" i="6" s="1"/>
  <c r="X86" i="6"/>
  <c r="AB86" i="6"/>
  <c r="AD85" i="6"/>
  <c r="AE85" i="6" s="1"/>
  <c r="AC85" i="6"/>
  <c r="AB256" i="6" l="1"/>
  <c r="Y256" i="6"/>
  <c r="Z256" i="6" s="1"/>
  <c r="X256" i="6"/>
  <c r="W257" i="6"/>
  <c r="AC255" i="6"/>
  <c r="AD255" i="6"/>
  <c r="AE255" i="6" s="1"/>
  <c r="AB290" i="6"/>
  <c r="X290" i="6"/>
  <c r="W291" i="6"/>
  <c r="Y290" i="6"/>
  <c r="Z290" i="6" s="1"/>
  <c r="AC289" i="6"/>
  <c r="AD289" i="6"/>
  <c r="AE289" i="6" s="1"/>
  <c r="AD190" i="6"/>
  <c r="AE190" i="6" s="1"/>
  <c r="AC190" i="6"/>
  <c r="AC223" i="6"/>
  <c r="AD223" i="6"/>
  <c r="AE223" i="6" s="1"/>
  <c r="AD155" i="6"/>
  <c r="AE155" i="6" s="1"/>
  <c r="AC155" i="6"/>
  <c r="X155" i="6"/>
  <c r="W156" i="6"/>
  <c r="AB156" i="6" s="1"/>
  <c r="Y155" i="6"/>
  <c r="Z155" i="6" s="1"/>
  <c r="X223" i="6"/>
  <c r="W224" i="6"/>
  <c r="AB224" i="6" s="1"/>
  <c r="Y223" i="6"/>
  <c r="Z223" i="6" s="1"/>
  <c r="X121" i="6"/>
  <c r="Y121" i="6"/>
  <c r="Z121" i="6" s="1"/>
  <c r="W122" i="6"/>
  <c r="W191" i="6"/>
  <c r="AB191" i="6" s="1"/>
  <c r="Y190" i="6"/>
  <c r="Z190" i="6" s="1"/>
  <c r="X190" i="6"/>
  <c r="AC86" i="6"/>
  <c r="AD86" i="6"/>
  <c r="AE86" i="6" s="1"/>
  <c r="X87" i="6"/>
  <c r="Y87" i="6"/>
  <c r="Z87" i="6" s="1"/>
  <c r="AB87" i="6"/>
  <c r="AB257" i="6" l="1"/>
  <c r="W258" i="6"/>
  <c r="Y257" i="6"/>
  <c r="Z257" i="6" s="1"/>
  <c r="X257" i="6"/>
  <c r="AC256" i="6"/>
  <c r="AD256" i="6"/>
  <c r="AE256" i="6" s="1"/>
  <c r="AC191" i="6"/>
  <c r="AD191" i="6"/>
  <c r="AE191" i="6" s="1"/>
  <c r="AD290" i="6"/>
  <c r="AE290" i="6" s="1"/>
  <c r="AC290" i="6"/>
  <c r="AC156" i="6"/>
  <c r="AD156" i="6"/>
  <c r="AE156" i="6" s="1"/>
  <c r="AB291" i="6"/>
  <c r="X291" i="6"/>
  <c r="W292" i="6"/>
  <c r="Y291" i="6"/>
  <c r="Z291" i="6" s="1"/>
  <c r="AD224" i="6"/>
  <c r="AE224" i="6" s="1"/>
  <c r="AC224" i="6"/>
  <c r="W225" i="6"/>
  <c r="AB225" i="6" s="1"/>
  <c r="Y224" i="6"/>
  <c r="Z224" i="6" s="1"/>
  <c r="X224" i="6"/>
  <c r="W123" i="6"/>
  <c r="X122" i="6"/>
  <c r="Y122" i="6"/>
  <c r="Z122" i="6" s="1"/>
  <c r="W157" i="6"/>
  <c r="AB157" i="6" s="1"/>
  <c r="Y156" i="6"/>
  <c r="Z156" i="6" s="1"/>
  <c r="X156" i="6"/>
  <c r="X191" i="6"/>
  <c r="W192" i="6"/>
  <c r="AB192" i="6" s="1"/>
  <c r="Y191" i="6"/>
  <c r="Z191" i="6" s="1"/>
  <c r="AD87" i="6"/>
  <c r="AE87" i="6" s="1"/>
  <c r="AC87" i="6"/>
  <c r="Y88" i="6"/>
  <c r="Z88" i="6" s="1"/>
  <c r="X88" i="6"/>
  <c r="AB258" i="6" l="1"/>
  <c r="Y258" i="6"/>
  <c r="Z258" i="6" s="1"/>
  <c r="X258" i="6"/>
  <c r="W259" i="6"/>
  <c r="AC257" i="6"/>
  <c r="AD257" i="6"/>
  <c r="AE257" i="6" s="1"/>
  <c r="AD157" i="6"/>
  <c r="AE157" i="6" s="1"/>
  <c r="AC157" i="6"/>
  <c r="AB292" i="6"/>
  <c r="W293" i="6"/>
  <c r="Y292" i="6"/>
  <c r="Z292" i="6" s="1"/>
  <c r="X292" i="6"/>
  <c r="AD192" i="6"/>
  <c r="AE192" i="6" s="1"/>
  <c r="AC192" i="6"/>
  <c r="AC225" i="6"/>
  <c r="AD225" i="6"/>
  <c r="AE225" i="6" s="1"/>
  <c r="AC291" i="6"/>
  <c r="AD291" i="6"/>
  <c r="AE291" i="6" s="1"/>
  <c r="X157" i="6"/>
  <c r="W158" i="6"/>
  <c r="AB158" i="6" s="1"/>
  <c r="Y157" i="6"/>
  <c r="Z157" i="6" s="1"/>
  <c r="Y123" i="6"/>
  <c r="Z123" i="6" s="1"/>
  <c r="X123" i="6"/>
  <c r="W124" i="6"/>
  <c r="X225" i="6"/>
  <c r="Y225" i="6"/>
  <c r="Z225" i="6" s="1"/>
  <c r="W226" i="6"/>
  <c r="AB226" i="6" s="1"/>
  <c r="W193" i="6"/>
  <c r="AB193" i="6" s="1"/>
  <c r="Y192" i="6"/>
  <c r="Z192" i="6" s="1"/>
  <c r="X192" i="6"/>
  <c r="AC88" i="6"/>
  <c r="AD88" i="6"/>
  <c r="AE88" i="6" s="1"/>
  <c r="X89" i="6"/>
  <c r="Y89" i="6"/>
  <c r="Z89" i="6" s="1"/>
  <c r="AB89" i="6"/>
  <c r="AB259" i="6" l="1"/>
  <c r="Y259" i="6"/>
  <c r="Z259" i="6" s="1"/>
  <c r="W260" i="6"/>
  <c r="X259" i="6"/>
  <c r="AD258" i="6"/>
  <c r="AE258" i="6" s="1"/>
  <c r="AC258" i="6"/>
  <c r="AD292" i="6"/>
  <c r="AE292" i="6" s="1"/>
  <c r="AC292" i="6"/>
  <c r="AC158" i="6"/>
  <c r="AD158" i="6"/>
  <c r="AE158" i="6" s="1"/>
  <c r="AD226" i="6"/>
  <c r="AE226" i="6" s="1"/>
  <c r="AC226" i="6"/>
  <c r="AB293" i="6"/>
  <c r="X293" i="6"/>
  <c r="W294" i="6"/>
  <c r="Y293" i="6"/>
  <c r="Z293" i="6" s="1"/>
  <c r="AD193" i="6"/>
  <c r="AE193" i="6" s="1"/>
  <c r="AE202" i="6" s="1"/>
  <c r="AC193" i="6"/>
  <c r="W227" i="6"/>
  <c r="AB227" i="6" s="1"/>
  <c r="Y226" i="6"/>
  <c r="Z226" i="6" s="1"/>
  <c r="X226" i="6"/>
  <c r="Y158" i="6"/>
  <c r="Z158" i="6" s="1"/>
  <c r="X158" i="6"/>
  <c r="W159" i="6"/>
  <c r="AB159" i="6" s="1"/>
  <c r="W125" i="6"/>
  <c r="AB125" i="6" s="1"/>
  <c r="X124" i="6"/>
  <c r="Y124" i="6"/>
  <c r="Z124" i="6" s="1"/>
  <c r="X193" i="6"/>
  <c r="W194" i="6"/>
  <c r="Y193" i="6"/>
  <c r="Z193" i="6" s="1"/>
  <c r="AD89" i="6"/>
  <c r="AE89" i="6" s="1"/>
  <c r="AC89" i="6"/>
  <c r="Y90" i="6"/>
  <c r="Z90" i="6" s="1"/>
  <c r="X90" i="6"/>
  <c r="AB90" i="6"/>
  <c r="AB260" i="6" l="1"/>
  <c r="Y260" i="6"/>
  <c r="Z260" i="6" s="1"/>
  <c r="X260" i="6"/>
  <c r="W261" i="6"/>
  <c r="AC259" i="6"/>
  <c r="AD259" i="6"/>
  <c r="AE259" i="6" s="1"/>
  <c r="AB294" i="6"/>
  <c r="W295" i="6"/>
  <c r="Y294" i="6"/>
  <c r="Z294" i="6" s="1"/>
  <c r="X294" i="6"/>
  <c r="AC293" i="6"/>
  <c r="AD293" i="6"/>
  <c r="AE293" i="6" s="1"/>
  <c r="AD159" i="6"/>
  <c r="AE159" i="6" s="1"/>
  <c r="AE168" i="6" s="1"/>
  <c r="AC159" i="6"/>
  <c r="AC227" i="6"/>
  <c r="AD227" i="6"/>
  <c r="AE227" i="6" s="1"/>
  <c r="AE236" i="6" s="1"/>
  <c r="AD125" i="6"/>
  <c r="AE125" i="6" s="1"/>
  <c r="AC125" i="6"/>
  <c r="AC202" i="6"/>
  <c r="D72" i="6" s="1"/>
  <c r="AC199" i="6"/>
  <c r="Y159" i="6"/>
  <c r="Z159" i="6" s="1"/>
  <c r="W160" i="6"/>
  <c r="X159" i="6"/>
  <c r="X227" i="6"/>
  <c r="W228" i="6"/>
  <c r="Y227" i="6"/>
  <c r="Z227" i="6" s="1"/>
  <c r="X125" i="6"/>
  <c r="W126" i="6"/>
  <c r="Y125" i="6"/>
  <c r="Z125" i="6" s="1"/>
  <c r="W195" i="6"/>
  <c r="Y194" i="6"/>
  <c r="Z194" i="6" s="1"/>
  <c r="X194" i="6"/>
  <c r="AC90" i="6"/>
  <c r="AD90" i="6"/>
  <c r="AE90" i="6" s="1"/>
  <c r="X91" i="6"/>
  <c r="Y91" i="6"/>
  <c r="Z91" i="6" s="1"/>
  <c r="AB91" i="6"/>
  <c r="AB261" i="6" l="1"/>
  <c r="Y261" i="6"/>
  <c r="Z261" i="6" s="1"/>
  <c r="W262" i="6"/>
  <c r="X261" i="6"/>
  <c r="AD260" i="6"/>
  <c r="AE260" i="6" s="1"/>
  <c r="AC260" i="6"/>
  <c r="AC165" i="6"/>
  <c r="AC168" i="6"/>
  <c r="AB295" i="6"/>
  <c r="X295" i="6"/>
  <c r="W296" i="6"/>
  <c r="Y295" i="6"/>
  <c r="Z295" i="6" s="1"/>
  <c r="AC236" i="6"/>
  <c r="AC233" i="6"/>
  <c r="AD294" i="6"/>
  <c r="AE294" i="6" s="1"/>
  <c r="AC294" i="6"/>
  <c r="Y126" i="6"/>
  <c r="Z126" i="6" s="1"/>
  <c r="X126" i="6"/>
  <c r="W127" i="6"/>
  <c r="X160" i="6"/>
  <c r="Y160" i="6"/>
  <c r="Z160" i="6" s="1"/>
  <c r="W161" i="6"/>
  <c r="W229" i="6"/>
  <c r="Y228" i="6"/>
  <c r="Z228" i="6" s="1"/>
  <c r="X228" i="6"/>
  <c r="X195" i="6"/>
  <c r="W196" i="6"/>
  <c r="Y195" i="6"/>
  <c r="Z195" i="6" s="1"/>
  <c r="AD91" i="6"/>
  <c r="AE91" i="6" s="1"/>
  <c r="AE100" i="6" s="1"/>
  <c r="AC91" i="6"/>
  <c r="Z92" i="6"/>
  <c r="X92" i="6"/>
  <c r="Y262" i="6" l="1"/>
  <c r="Z262" i="6" s="1"/>
  <c r="X262" i="6"/>
  <c r="W263" i="6"/>
  <c r="AD261" i="6"/>
  <c r="AE261" i="6" s="1"/>
  <c r="AE270" i="6" s="1"/>
  <c r="AC261" i="6"/>
  <c r="AC270" i="6" s="1"/>
  <c r="AC295" i="6"/>
  <c r="AD295" i="6"/>
  <c r="AE295" i="6" s="1"/>
  <c r="AE304" i="6" s="1"/>
  <c r="AC97" i="6"/>
  <c r="AC100" i="6"/>
  <c r="W297" i="6"/>
  <c r="Y296" i="6"/>
  <c r="Z296" i="6" s="1"/>
  <c r="X296" i="6"/>
  <c r="W230" i="6"/>
  <c r="X229" i="6"/>
  <c r="Y229" i="6"/>
  <c r="Z229" i="6" s="1"/>
  <c r="Y161" i="6"/>
  <c r="Z161" i="6" s="1"/>
  <c r="X161" i="6"/>
  <c r="W162" i="6"/>
  <c r="W128" i="6"/>
  <c r="Y127" i="6"/>
  <c r="Z127" i="6" s="1"/>
  <c r="X127" i="6"/>
  <c r="W197" i="6"/>
  <c r="Y196" i="6"/>
  <c r="Z196" i="6" s="1"/>
  <c r="X196" i="6"/>
  <c r="AC92" i="6"/>
  <c r="AE92" i="6"/>
  <c r="X93" i="6"/>
  <c r="Z93" i="6"/>
  <c r="X263" i="6" l="1"/>
  <c r="Y263" i="6"/>
  <c r="Z263" i="6" s="1"/>
  <c r="W264" i="6"/>
  <c r="AC267" i="6"/>
  <c r="W298" i="6"/>
  <c r="X297" i="6"/>
  <c r="Y297" i="6"/>
  <c r="Z297" i="6" s="1"/>
  <c r="AC304" i="6"/>
  <c r="AC301" i="6"/>
  <c r="W129" i="6"/>
  <c r="Y128" i="6"/>
  <c r="Z128" i="6" s="1"/>
  <c r="X128" i="6"/>
  <c r="X162" i="6"/>
  <c r="W163" i="6"/>
  <c r="Y162" i="6"/>
  <c r="Z162" i="6" s="1"/>
  <c r="W231" i="6"/>
  <c r="Y230" i="6"/>
  <c r="Z230" i="6" s="1"/>
  <c r="X230" i="6"/>
  <c r="E72" i="6"/>
  <c r="W198" i="6"/>
  <c r="X197" i="6"/>
  <c r="Y197" i="6"/>
  <c r="Z197" i="6" s="1"/>
  <c r="AE93" i="6"/>
  <c r="AC93" i="6"/>
  <c r="Z94" i="6"/>
  <c r="X94" i="6"/>
  <c r="X264" i="6" l="1"/>
  <c r="W265" i="6"/>
  <c r="Y264" i="6"/>
  <c r="Z264" i="6" s="1"/>
  <c r="W299" i="6"/>
  <c r="Y298" i="6"/>
  <c r="Z298" i="6" s="1"/>
  <c r="X298" i="6"/>
  <c r="E73" i="6"/>
  <c r="E71" i="6"/>
  <c r="X163" i="6"/>
  <c r="Y163" i="6"/>
  <c r="Z163" i="6" s="1"/>
  <c r="W164" i="6"/>
  <c r="Y231" i="6"/>
  <c r="Z231" i="6" s="1"/>
  <c r="W232" i="6"/>
  <c r="X231" i="6"/>
  <c r="X129" i="6"/>
  <c r="W130" i="6"/>
  <c r="Y129" i="6"/>
  <c r="Z129" i="6" s="1"/>
  <c r="Y198" i="6"/>
  <c r="Z198" i="6" s="1"/>
  <c r="Z202" i="6" s="1"/>
  <c r="X198" i="6"/>
  <c r="X202" i="6" s="1"/>
  <c r="AC94" i="6"/>
  <c r="E69" i="6" s="1"/>
  <c r="AE94" i="6"/>
  <c r="X95" i="6"/>
  <c r="Z95" i="6"/>
  <c r="Y265" i="6" l="1"/>
  <c r="Z265" i="6" s="1"/>
  <c r="X265" i="6"/>
  <c r="W266" i="6"/>
  <c r="Y299" i="6"/>
  <c r="Z299" i="6" s="1"/>
  <c r="X299" i="6"/>
  <c r="W300" i="6"/>
  <c r="X130" i="6"/>
  <c r="X134" i="6" s="1"/>
  <c r="Y130" i="6"/>
  <c r="Z130" i="6" s="1"/>
  <c r="Z134" i="6" s="1"/>
  <c r="X164" i="6"/>
  <c r="X168" i="6" s="1"/>
  <c r="Y164" i="6"/>
  <c r="Z164" i="6" s="1"/>
  <c r="Z168" i="6" s="1"/>
  <c r="Y232" i="6"/>
  <c r="Z232" i="6" s="1"/>
  <c r="Z236" i="6" s="1"/>
  <c r="X232" i="6"/>
  <c r="X236" i="6" s="1"/>
  <c r="G72" i="6"/>
  <c r="AE95" i="6"/>
  <c r="AC95" i="6"/>
  <c r="Z96" i="6"/>
  <c r="Z100" i="6" s="1"/>
  <c r="X96" i="6"/>
  <c r="X100" i="6" s="1"/>
  <c r="Y266" i="6" l="1"/>
  <c r="Z266" i="6" s="1"/>
  <c r="Z270" i="6" s="1"/>
  <c r="X266" i="6"/>
  <c r="X270" i="6" s="1"/>
  <c r="Y300" i="6"/>
  <c r="Z300" i="6" s="1"/>
  <c r="Z304" i="6" s="1"/>
  <c r="X300" i="6"/>
  <c r="X304" i="6" s="1"/>
  <c r="H72" i="6"/>
  <c r="I72" i="6" s="1"/>
  <c r="F72" i="6"/>
  <c r="D71" i="6"/>
  <c r="G71" i="6"/>
  <c r="F70" i="6"/>
  <c r="G73" i="6"/>
  <c r="D73" i="6"/>
  <c r="AC96" i="6"/>
  <c r="AE96" i="6"/>
  <c r="G69" i="6" s="1"/>
  <c r="H69" i="6" s="1"/>
  <c r="I69" i="6" s="1"/>
  <c r="D69" i="6" l="1"/>
  <c r="AC98" i="6"/>
  <c r="F69" i="6" s="1"/>
  <c r="F71" i="6"/>
  <c r="H71" i="6"/>
  <c r="I71" i="6" s="1"/>
  <c r="H73" i="6"/>
  <c r="I73" i="6" s="1"/>
  <c r="F73" i="6"/>
  <c r="S114" i="6"/>
  <c r="R120" i="6"/>
  <c r="AB120" i="6" s="1"/>
  <c r="R118" i="6"/>
  <c r="R123" i="6"/>
  <c r="AB123" i="6" s="1"/>
  <c r="R122" i="6"/>
  <c r="R117" i="6"/>
  <c r="T114" i="6"/>
  <c r="U114" i="6" s="1"/>
  <c r="R116" i="6"/>
  <c r="R124" i="6"/>
  <c r="R121" i="6"/>
  <c r="R115" i="6"/>
  <c r="R119" i="6"/>
  <c r="T121" i="6" l="1"/>
  <c r="U121" i="6" s="1"/>
  <c r="AB121" i="6"/>
  <c r="S124" i="6"/>
  <c r="AB124" i="6"/>
  <c r="T116" i="6"/>
  <c r="U116" i="6" s="1"/>
  <c r="AB116" i="6"/>
  <c r="T117" i="6"/>
  <c r="U117" i="6" s="1"/>
  <c r="AB117" i="6"/>
  <c r="S122" i="6"/>
  <c r="AB122" i="6"/>
  <c r="S119" i="6"/>
  <c r="AB119" i="6"/>
  <c r="AD120" i="6"/>
  <c r="AE120" i="6" s="1"/>
  <c r="AC120" i="6"/>
  <c r="AD123" i="6"/>
  <c r="AE123" i="6" s="1"/>
  <c r="AC123" i="6"/>
  <c r="T115" i="6"/>
  <c r="U115" i="6" s="1"/>
  <c r="AB115" i="6"/>
  <c r="S118" i="6"/>
  <c r="AB118" i="6"/>
  <c r="S120" i="6"/>
  <c r="S123" i="6"/>
  <c r="T120" i="6"/>
  <c r="U120" i="6" s="1"/>
  <c r="T124" i="6"/>
  <c r="U124" i="6" s="1"/>
  <c r="S116" i="6"/>
  <c r="S115" i="6"/>
  <c r="S121" i="6"/>
  <c r="T123" i="6"/>
  <c r="U123" i="6" s="1"/>
  <c r="T122" i="6"/>
  <c r="U122" i="6" s="1"/>
  <c r="S117" i="6"/>
  <c r="T119" i="6"/>
  <c r="U119" i="6" s="1"/>
  <c r="T118" i="6"/>
  <c r="U118" i="6" s="1"/>
  <c r="AD117" i="6" l="1"/>
  <c r="AE117" i="6" s="1"/>
  <c r="AC117" i="6"/>
  <c r="AC116" i="6"/>
  <c r="AD116" i="6"/>
  <c r="AE116" i="6" s="1"/>
  <c r="AD119" i="6"/>
  <c r="AE119" i="6" s="1"/>
  <c r="AC119" i="6"/>
  <c r="AC118" i="6"/>
  <c r="AD118" i="6"/>
  <c r="AE118" i="6" s="1"/>
  <c r="AC122" i="6"/>
  <c r="AD122" i="6"/>
  <c r="AE122" i="6" s="1"/>
  <c r="AD124" i="6"/>
  <c r="AE124" i="6" s="1"/>
  <c r="AC124" i="6"/>
  <c r="AD115" i="6"/>
  <c r="AE115" i="6" s="1"/>
  <c r="AC115" i="6"/>
  <c r="AC121" i="6"/>
  <c r="AD121" i="6"/>
  <c r="AE121" i="6" s="1"/>
  <c r="S134" i="6"/>
  <c r="E13" i="6" s="1"/>
  <c r="U134" i="6"/>
  <c r="F13" i="6" s="1"/>
  <c r="AE134" i="6" l="1"/>
  <c r="AC134" i="6"/>
  <c r="AC131" i="6"/>
  <c r="E70" i="6"/>
  <c r="G70" i="6"/>
  <c r="D70" i="6"/>
  <c r="H70" i="6" l="1"/>
  <c r="I70" i="6" s="1"/>
</calcChain>
</file>

<file path=xl/sharedStrings.xml><?xml version="1.0" encoding="utf-8"?>
<sst xmlns="http://schemas.openxmlformats.org/spreadsheetml/2006/main" count="10611" uniqueCount="209">
  <si>
    <t>Description</t>
  </si>
  <si>
    <t>Land Use</t>
  </si>
  <si>
    <t>Night</t>
  </si>
  <si>
    <t>Residential</t>
  </si>
  <si>
    <t>Equipment</t>
  </si>
  <si>
    <t>(dBA)</t>
  </si>
  <si>
    <t>(feet)</t>
  </si>
  <si>
    <t>Results</t>
  </si>
  <si>
    <t>Leq</t>
  </si>
  <si>
    <t>Usage</t>
  </si>
  <si>
    <t>Receiver</t>
  </si>
  <si>
    <t>Ldn</t>
  </si>
  <si>
    <t>LAeq</t>
  </si>
  <si>
    <t>Day</t>
  </si>
  <si>
    <t>Hour</t>
  </si>
  <si>
    <t>Ambient LAEq</t>
  </si>
  <si>
    <t>Laeq adjusted</t>
  </si>
  <si>
    <t>Log conversion</t>
  </si>
  <si>
    <t>Total Equipment Sound Level</t>
  </si>
  <si>
    <t>Ambient + Equipment Laeq</t>
  </si>
  <si>
    <t>(m)</t>
  </si>
  <si>
    <t>Baseline</t>
  </si>
  <si>
    <t>UTM Coordinates</t>
  </si>
  <si>
    <t>Latitude</t>
  </si>
  <si>
    <t>Longitude</t>
  </si>
  <si>
    <t>Equipment - Receptor Distance (NSA 1)</t>
  </si>
  <si>
    <t>Equipment - Receptor Distance (NSA 2)</t>
  </si>
  <si>
    <t>Equipment - Receptor Distance (NSA 3)</t>
  </si>
  <si>
    <t>Equipment - Receptor Distance (NSA 4)</t>
  </si>
  <si>
    <t>Equipment - Receptor Distance (NSA 5)</t>
  </si>
  <si>
    <t>Equipment - Receptor Distance (NSA 6)</t>
  </si>
  <si>
    <t>Equipment - Receptor Distance (NSA 7)</t>
  </si>
  <si>
    <t>Commercial</t>
  </si>
  <si>
    <t>Industrial</t>
  </si>
  <si>
    <t>Noise Source</t>
  </si>
  <si>
    <t>Receiving Property</t>
  </si>
  <si>
    <t>Washington State Maximum Allowed Amount of Noise Coming into a Property (dBA)</t>
  </si>
  <si>
    <t>Closest property boundary</t>
  </si>
  <si>
    <t>NSA 1 - Better Life for Dogs</t>
  </si>
  <si>
    <t xml:space="preserve">NSA 2 - Residence </t>
  </si>
  <si>
    <t xml:space="preserve">NSA 3 - Residence </t>
  </si>
  <si>
    <t xml:space="preserve">NSA 4 - Residence </t>
  </si>
  <si>
    <t>Source</t>
  </si>
  <si>
    <r>
      <t>Total</t>
    </r>
    <r>
      <rPr>
        <b/>
        <vertAlign val="superscript"/>
        <sz val="11"/>
        <color theme="1"/>
        <rFont val="Calibri"/>
        <family val="2"/>
        <scheme val="minor"/>
      </rPr>
      <t xml:space="preserve"> 1</t>
    </r>
  </si>
  <si>
    <t>Sources</t>
  </si>
  <si>
    <t>Receivers</t>
  </si>
  <si>
    <t>Potential Noise Increase, Ldn</t>
  </si>
  <si>
    <t>Combined Ambient + Calculated Noise Level, Ldn</t>
  </si>
  <si>
    <t>Combined Ambient + Calculated Noise Level, LAeq</t>
  </si>
  <si>
    <t>Project Land Use:</t>
  </si>
  <si>
    <t>TUUSSO Energy, LLC</t>
  </si>
  <si>
    <t>Kittitas County Solar Projects</t>
  </si>
  <si>
    <t>Camas Solar Site</t>
  </si>
  <si>
    <r>
      <t>Baselines  (Representative Existing Conditions)</t>
    </r>
    <r>
      <rPr>
        <b/>
        <vertAlign val="superscript"/>
        <sz val="11"/>
        <color theme="1"/>
        <rFont val="Calibri"/>
        <family val="2"/>
        <scheme val="minor"/>
      </rPr>
      <t>1</t>
    </r>
  </si>
  <si>
    <r>
      <t xml:space="preserve">Sound Pressure Level @ reference distance </t>
    </r>
    <r>
      <rPr>
        <b/>
        <vertAlign val="superscript"/>
        <sz val="11"/>
        <color theme="1"/>
        <rFont val="Calibri"/>
        <family val="2"/>
        <scheme val="minor"/>
      </rPr>
      <t>1</t>
    </r>
  </si>
  <si>
    <r>
      <t xml:space="preserve">Noise Level Reference Distance </t>
    </r>
    <r>
      <rPr>
        <b/>
        <vertAlign val="superscript"/>
        <sz val="11"/>
        <color theme="1"/>
        <rFont val="Calibri"/>
        <family val="2"/>
        <scheme val="minor"/>
      </rPr>
      <t>1</t>
    </r>
  </si>
  <si>
    <r>
      <t xml:space="preserve">Lmax </t>
    </r>
    <r>
      <rPr>
        <b/>
        <vertAlign val="superscript"/>
        <sz val="11"/>
        <color theme="1"/>
        <rFont val="Calibri"/>
        <family val="2"/>
        <scheme val="minor"/>
      </rPr>
      <t>1</t>
    </r>
  </si>
  <si>
    <r>
      <rPr>
        <vertAlign val="superscript"/>
        <sz val="10"/>
        <color theme="1"/>
        <rFont val="Calibri"/>
        <family val="2"/>
        <scheme val="minor"/>
      </rPr>
      <t>1</t>
    </r>
    <r>
      <rPr>
        <sz val="10"/>
        <color theme="1"/>
        <rFont val="Calibri"/>
        <family val="2"/>
        <scheme val="minor"/>
      </rPr>
      <t xml:space="preserve"> Noise Level assumes all equipment is operating simultaneously.</t>
    </r>
  </si>
  <si>
    <r>
      <rPr>
        <vertAlign val="superscript"/>
        <sz val="10"/>
        <color theme="1"/>
        <rFont val="Calibri"/>
        <family val="2"/>
        <scheme val="minor"/>
      </rPr>
      <t>1</t>
    </r>
    <r>
      <rPr>
        <sz val="10"/>
        <color theme="1"/>
        <rFont val="Calibri"/>
        <family val="2"/>
        <scheme val="minor"/>
      </rPr>
      <t xml:space="preserve"> Calculated Lmax is the loudest individual value.</t>
    </r>
  </si>
  <si>
    <t>Daytime Noise Level, Lday</t>
  </si>
  <si>
    <t>Nighttime Noise Level, Lnight</t>
  </si>
  <si>
    <r>
      <rPr>
        <vertAlign val="superscript"/>
        <sz val="10"/>
        <color theme="1"/>
        <rFont val="Calibri"/>
        <family val="2"/>
        <scheme val="minor"/>
      </rPr>
      <t>1</t>
    </r>
    <r>
      <rPr>
        <sz val="10"/>
        <color theme="1"/>
        <rFont val="Calibri"/>
        <family val="2"/>
        <scheme val="minor"/>
      </rPr>
      <t xml:space="preserve"> Source: ANSI S12.9-1993/Part 3 - Representative Existing Conditions Based on Land Use for Very Quiet, Sparse Suburban or Rural Areas.</t>
    </r>
  </si>
  <si>
    <t>Noise Impact Assessment - Site Preparation and Fencing</t>
  </si>
  <si>
    <t>Quantity</t>
  </si>
  <si>
    <t>hours/day</t>
  </si>
  <si>
    <t>Work Schedule</t>
  </si>
  <si>
    <t>Construction activities would occur between the hours of 7:00 a.m. and 7:00 p.m. (i.e., 12 hours/day), Monday through Saturday (i.e., 6 days/week)</t>
  </si>
  <si>
    <r>
      <rPr>
        <vertAlign val="superscript"/>
        <sz val="10"/>
        <color theme="1"/>
        <rFont val="Calibri"/>
        <family val="2"/>
        <scheme val="minor"/>
      </rPr>
      <t>1</t>
    </r>
    <r>
      <rPr>
        <sz val="10"/>
        <color theme="1"/>
        <rFont val="Calibri"/>
        <family val="2"/>
        <scheme val="minor"/>
      </rPr>
      <t xml:space="preserve"> Source location is represented as the edge of the construction site closest to the considered receiver</t>
    </r>
  </si>
  <si>
    <t>%/hr.</t>
  </si>
  <si>
    <t>Construction site location</t>
  </si>
  <si>
    <t>Equipment Description</t>
  </si>
  <si>
    <t>Impact Device?</t>
  </si>
  <si>
    <t>Acoustical Usage Factor (%)</t>
  </si>
  <si>
    <t>Spec. 721.560 Lmax @ 50 feet (dBA, slow)</t>
  </si>
  <si>
    <t>Actual Measured Lmax @ 50 feet (dBA, slow) (Samples Averaged)</t>
  </si>
  <si>
    <t>All Other Equipment &gt; 5 HP</t>
  </si>
  <si>
    <t>No</t>
  </si>
  <si>
    <t>N/A</t>
  </si>
  <si>
    <t>Auger Drill Rig</t>
  </si>
  <si>
    <t>Backhoe</t>
  </si>
  <si>
    <t>Bar Bender</t>
  </si>
  <si>
    <t>Blasting</t>
  </si>
  <si>
    <t>Yes</t>
  </si>
  <si>
    <t>Boring Jack Power Unit</t>
  </si>
  <si>
    <t>Chain Saw</t>
  </si>
  <si>
    <t>Clam Shovel (dropping)</t>
  </si>
  <si>
    <t>Compactor (ground)</t>
  </si>
  <si>
    <t>Compressor (air)</t>
  </si>
  <si>
    <t>Concrete Batch Plant</t>
  </si>
  <si>
    <t>Concrete Mixer Truck</t>
  </si>
  <si>
    <t>Concrete Pump Truck</t>
  </si>
  <si>
    <t>Concrete Saw</t>
  </si>
  <si>
    <t>Crane</t>
  </si>
  <si>
    <t>Dozer</t>
  </si>
  <si>
    <t>Drill Rig Truck</t>
  </si>
  <si>
    <t>Drum Mixer</t>
  </si>
  <si>
    <t>Dump Truck</t>
  </si>
  <si>
    <t>Excavator</t>
  </si>
  <si>
    <t>Flat Bed Truck</t>
  </si>
  <si>
    <t>Front End Loader</t>
  </si>
  <si>
    <t>Generator</t>
  </si>
  <si>
    <t>Generator (&lt;25KVA, VMS Signs)</t>
  </si>
  <si>
    <t>Gradall</t>
  </si>
  <si>
    <t>Grader</t>
  </si>
  <si>
    <t>Grapple (on backhoe)</t>
  </si>
  <si>
    <t>Horizontal Boring Hydraulic Jack</t>
  </si>
  <si>
    <t>Hydra Break Ram</t>
  </si>
  <si>
    <t>Impact Pile Driver</t>
  </si>
  <si>
    <t>Jackhammer</t>
  </si>
  <si>
    <t>Man Lift</t>
  </si>
  <si>
    <t>Mounted Impact Hammer (hoe ram)</t>
  </si>
  <si>
    <t>Pavement Scarifier</t>
  </si>
  <si>
    <t>Paver</t>
  </si>
  <si>
    <t>Pickup Truck</t>
  </si>
  <si>
    <t>Pneumatic Tools</t>
  </si>
  <si>
    <t>Pumps</t>
  </si>
  <si>
    <t>Refrigerator Unit</t>
  </si>
  <si>
    <t>Rivit Buster/Chipping Gun</t>
  </si>
  <si>
    <t>Rock Drill</t>
  </si>
  <si>
    <t>Roller</t>
  </si>
  <si>
    <t>Sand Blasting (single nozzle)</t>
  </si>
  <si>
    <t>Scraper</t>
  </si>
  <si>
    <t>Sheers (on backhoe)</t>
  </si>
  <si>
    <t>Slurry Plant</t>
  </si>
  <si>
    <t>Slurry Trenching Machine</t>
  </si>
  <si>
    <t>Soil Mix Drill Rig</t>
  </si>
  <si>
    <t>Tractor</t>
  </si>
  <si>
    <t>Vacuum Excavator (Vac-Truck)</t>
  </si>
  <si>
    <t>Vacuum Street Sweeper</t>
  </si>
  <si>
    <t>Ventilation Fan</t>
  </si>
  <si>
    <t>Vibrating Hopper</t>
  </si>
  <si>
    <t>Vibratory Concrete Mixer</t>
  </si>
  <si>
    <t>Vibratory Pile Driver</t>
  </si>
  <si>
    <t>Warning Horn</t>
  </si>
  <si>
    <t>Welder/Torch</t>
  </si>
  <si>
    <t>Spike Driver</t>
  </si>
  <si>
    <t>Tie Cutter</t>
  </si>
  <si>
    <t>Tie Handler</t>
  </si>
  <si>
    <t>Tie Inserter</t>
  </si>
  <si>
    <t>Ballast Equalizer</t>
  </si>
  <si>
    <t>Ballast Tamper</t>
  </si>
  <si>
    <r>
      <t>Acoustical Usage Factor</t>
    </r>
    <r>
      <rPr>
        <b/>
        <vertAlign val="superscript"/>
        <sz val="11"/>
        <color theme="1"/>
        <rFont val="Calibri"/>
        <family val="2"/>
        <scheme val="minor"/>
      </rPr>
      <t>1</t>
    </r>
  </si>
  <si>
    <r>
      <rPr>
        <vertAlign val="superscript"/>
        <sz val="10"/>
        <color theme="1"/>
        <rFont val="Calibri"/>
        <family val="2"/>
        <scheme val="minor"/>
      </rPr>
      <t>1</t>
    </r>
    <r>
      <rPr>
        <sz val="10"/>
        <color theme="1"/>
        <rFont val="Calibri"/>
        <family val="2"/>
        <scheme val="minor"/>
      </rPr>
      <t xml:space="preserve"> FHWA -Construction Noise Handbook - Table 9.1 RCNM Default Noise Emission Reference Levels and Usage Factors</t>
    </r>
  </si>
  <si>
    <t>Washington State Maximum Allowed Daytime Noise Level</t>
  </si>
  <si>
    <t>Noise Impact Assessment</t>
  </si>
  <si>
    <t>Construction Leq</t>
  </si>
  <si>
    <r>
      <t xml:space="preserve">Construction Lmax </t>
    </r>
    <r>
      <rPr>
        <b/>
        <vertAlign val="superscript"/>
        <sz val="11"/>
        <color theme="1"/>
        <rFont val="Calibri"/>
        <family val="2"/>
        <scheme val="minor"/>
      </rPr>
      <t>1</t>
    </r>
  </si>
  <si>
    <t xml:space="preserve">Construction </t>
  </si>
  <si>
    <t xml:space="preserve"> Fleming 235 MWp</t>
  </si>
  <si>
    <t xml:space="preserve"> NSA 1</t>
  </si>
  <si>
    <t>Crew 1</t>
  </si>
  <si>
    <t>NSA 1 - Church</t>
  </si>
  <si>
    <t>Trencher</t>
  </si>
  <si>
    <t>Crews 2 and 3</t>
  </si>
  <si>
    <r>
      <t xml:space="preserve">Description </t>
    </r>
    <r>
      <rPr>
        <b/>
        <vertAlign val="superscript"/>
        <sz val="11"/>
        <color theme="1"/>
        <rFont val="Calibri"/>
        <family val="2"/>
        <scheme val="minor"/>
      </rPr>
      <t>1,2</t>
    </r>
  </si>
  <si>
    <r>
      <rPr>
        <vertAlign val="superscript"/>
        <sz val="10"/>
        <color theme="1"/>
        <rFont val="Calibri"/>
        <family val="2"/>
        <scheme val="minor"/>
      </rPr>
      <t>1</t>
    </r>
    <r>
      <rPr>
        <sz val="10"/>
        <color theme="1"/>
        <rFont val="Calibri"/>
        <family val="2"/>
        <scheme val="minor"/>
      </rPr>
      <t xml:space="preserve"> Crew 1 - Source location is represented as the edge of the construction site closest to the considered receiver</t>
    </r>
  </si>
  <si>
    <r>
      <rPr>
        <vertAlign val="superscript"/>
        <sz val="10"/>
        <color theme="1"/>
        <rFont val="Calibri"/>
        <family val="2"/>
        <scheme val="minor"/>
      </rPr>
      <t>2</t>
    </r>
    <r>
      <rPr>
        <sz val="10"/>
        <color theme="1"/>
        <rFont val="Calibri"/>
        <family val="2"/>
        <scheme val="minor"/>
      </rPr>
      <t xml:space="preserve"> Crews 2 and 3 - Located at the closest proposed inverter location.</t>
    </r>
  </si>
  <si>
    <r>
      <rPr>
        <vertAlign val="superscript"/>
        <sz val="10"/>
        <color theme="1"/>
        <rFont val="Calibri"/>
        <family val="2"/>
        <scheme val="minor"/>
      </rPr>
      <t>2</t>
    </r>
    <r>
      <rPr>
        <sz val="10"/>
        <color theme="1"/>
        <rFont val="Calibri"/>
        <family val="2"/>
        <scheme val="minor"/>
      </rPr>
      <t xml:space="preserve"> Assumes daytime construction only</t>
    </r>
  </si>
  <si>
    <r>
      <t xml:space="preserve">Nighttime Noise Level, Lnight 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</si>
  <si>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t>NSA 2 - Residence</t>
  </si>
  <si>
    <t xml:space="preserve"> NSA 3</t>
  </si>
  <si>
    <t xml:space="preserve"> NSA 2</t>
  </si>
  <si>
    <t xml:space="preserve"> NSA 17</t>
  </si>
  <si>
    <t xml:space="preserve"> NSA 18</t>
  </si>
  <si>
    <t xml:space="preserve"> NSA 19</t>
  </si>
  <si>
    <t xml:space="preserve"> NSA 20</t>
  </si>
  <si>
    <t>NSA 20 - Residence</t>
  </si>
  <si>
    <t>NSA 19 - Residence</t>
  </si>
  <si>
    <t>NSA 18 - Residence</t>
  </si>
  <si>
    <t>NSA 17 - Residence</t>
  </si>
  <si>
    <t>NSA 3 - Residence</t>
  </si>
  <si>
    <t xml:space="preserve"> NSA 21</t>
  </si>
  <si>
    <t>NSA 21 - Residence</t>
  </si>
  <si>
    <t xml:space="preserve"> NSA 22</t>
  </si>
  <si>
    <t>NSA 22 - Residence</t>
  </si>
  <si>
    <t xml:space="preserve"> NSA 26</t>
  </si>
  <si>
    <t>NSA 26 - Residence</t>
  </si>
  <si>
    <t>NSA 34 - Residence</t>
  </si>
  <si>
    <t xml:space="preserve"> NSA 34</t>
  </si>
  <si>
    <t xml:space="preserve"> NSA 33</t>
  </si>
  <si>
    <t>NSA 33 - Residence</t>
  </si>
  <si>
    <t xml:space="preserve"> NSA 32</t>
  </si>
  <si>
    <t>NSA 32 - Residence</t>
  </si>
  <si>
    <t xml:space="preserve"> NSA 37</t>
  </si>
  <si>
    <t>NSA 37 - Residence</t>
  </si>
  <si>
    <t>Leq (dBA)</t>
  </si>
  <si>
    <r>
      <t>L</t>
    </r>
    <r>
      <rPr>
        <b/>
        <vertAlign val="subscript"/>
        <sz val="11"/>
        <color theme="1"/>
        <rFont val="Calibri"/>
        <family val="2"/>
        <scheme val="minor"/>
      </rPr>
      <t>Max</t>
    </r>
    <r>
      <rPr>
        <b/>
        <sz val="11"/>
        <color theme="1"/>
        <rFont val="Calibri"/>
        <family val="2"/>
        <scheme val="minor"/>
      </rPr>
      <t xml:space="preserve"> (dBA)</t>
    </r>
  </si>
  <si>
    <t xml:space="preserve"> NSA 29</t>
  </si>
  <si>
    <t>NSA 29 - Residence</t>
  </si>
  <si>
    <t xml:space="preserve"> NSA 30</t>
  </si>
  <si>
    <t>NSA 30 - Residence</t>
  </si>
  <si>
    <t>NSA 31 - Residence</t>
  </si>
  <si>
    <t xml:space="preserve"> NSA 31</t>
  </si>
  <si>
    <t xml:space="preserve"> NSA 4</t>
  </si>
  <si>
    <t>NSA 4 - Residence</t>
  </si>
  <si>
    <t xml:space="preserve"> NSA 5</t>
  </si>
  <si>
    <t>NSA 5 - Residence</t>
  </si>
  <si>
    <t xml:space="preserve"> NSA 6</t>
  </si>
  <si>
    <t>NSA 6 - Residence</t>
  </si>
  <si>
    <t xml:space="preserve"> NSA 13</t>
  </si>
  <si>
    <t>NSA 13 - Residence</t>
  </si>
  <si>
    <t xml:space="preserve"> NSA 14</t>
  </si>
  <si>
    <t>NSA 14 - Residence</t>
  </si>
  <si>
    <t xml:space="preserve"> NSA 15</t>
  </si>
  <si>
    <t>NSA 15 - Residence</t>
  </si>
  <si>
    <t xml:space="preserve"> NSA 16</t>
  </si>
  <si>
    <t>NSA 16 - Residence</t>
  </si>
  <si>
    <t>NSA 23 - Residence</t>
  </si>
  <si>
    <t xml:space="preserve"> NSA 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</si>
</sst>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#,##0.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8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7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10">
    <xf numFmtId="0" fontId="0" fillId="0" borderId="0" xfId="0"/>
    <xf numFmtId="0" fontId="0" fillId="0" borderId="0" xfId="0" applyAlignment="1">
      <alignment horizontal="center"/>
    </xf>
    <xf numFmtId="0" fontId="0" fillId="0" borderId="15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3" xfId="0" applyBorder="1" applyAlignment="1">
      <alignment horizontal="center"/>
    </xf>
    <xf numFmtId="0" fontId="16" fillId="33" borderId="20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16" fillId="33" borderId="18" xfId="0" applyFont="1" applyFill="1" applyBorder="1" applyAlignment="1">
      <alignment horizontal="center" vertic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0" fillId="0" borderId="24" xfId="0" applyBorder="1"/>
    <xf numFmtId="0" fontId="0" fillId="0" borderId="27" xfId="0" applyBorder="1"/>
    <xf numFmtId="0" fontId="0" fillId="0" borderId="25" xfId="0" applyBorder="1"/>
    <xf numFmtId="0" fontId="16" fillId="33" borderId="19" xfId="0" applyFont="1" applyFill="1" applyBorder="1" applyAlignment="1">
      <alignment horizontal="center" vertical="center"/>
    </xf>
    <xf numFmtId="0" fontId="0" fillId="0" borderId="30" xfId="0" applyBorder="1"/>
    <xf numFmtId="0" fontId="16" fillId="33" borderId="12" xfId="0" applyFont="1" applyFill="1" applyBorder="1" applyAlignment="1">
      <alignment horizontal="center" vertical="center" wrapText="1"/>
    </xf>
    <xf numFmtId="0" fontId="16" fillId="33" borderId="13" xfId="0" applyFont="1" applyFill="1" applyBorder="1" applyAlignment="1">
      <alignment horizontal="center" vertical="center" wrapText="1"/>
    </xf>
    <xf numFmtId="164" fontId="0" fillId="0" borderId="22" xfId="0" applyNumberFormat="1" applyBorder="1" applyAlignment="1">
      <alignment horizontal="center"/>
    </xf>
    <xf numFmtId="164" fontId="16" fillId="0" borderId="23" xfId="0" applyNumberFormat="1" applyFont="1" applyBorder="1" applyAlignment="1">
      <alignment horizontal="center"/>
    </xf>
    <xf numFmtId="0" fontId="19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center"/>
    </xf>
    <xf numFmtId="0" fontId="16" fillId="33" borderId="11" xfId="0" applyFont="1" applyFill="1" applyBorder="1" applyAlignment="1">
      <alignment horizontal="center" vertical="center"/>
    </xf>
    <xf numFmtId="164" fontId="0" fillId="0" borderId="0" xfId="0" applyNumberFormat="1"/>
    <xf numFmtId="0" fontId="16" fillId="33" borderId="22" xfId="0" applyFont="1" applyFill="1" applyBorder="1" applyAlignment="1">
      <alignment horizontal="center" vertical="center"/>
    </xf>
    <xf numFmtId="0" fontId="16" fillId="33" borderId="39" xfId="0" applyFont="1" applyFill="1" applyBorder="1" applyAlignment="1">
      <alignment horizontal="center" vertical="center"/>
    </xf>
    <xf numFmtId="0" fontId="16" fillId="33" borderId="11" xfId="0" applyFont="1" applyFill="1" applyBorder="1" applyAlignment="1">
      <alignment horizontal="center" vertical="center" wrapText="1"/>
    </xf>
    <xf numFmtId="165" fontId="0" fillId="0" borderId="10" xfId="0" applyNumberFormat="1" applyBorder="1"/>
    <xf numFmtId="0" fontId="0" fillId="0" borderId="15" xfId="0" applyBorder="1"/>
    <xf numFmtId="165" fontId="0" fillId="0" borderId="42" xfId="0" applyNumberFormat="1" applyBorder="1"/>
    <xf numFmtId="0" fontId="0" fillId="0" borderId="39" xfId="0" applyBorder="1"/>
    <xf numFmtId="20" fontId="0" fillId="0" borderId="26" xfId="0" applyNumberFormat="1" applyBorder="1"/>
    <xf numFmtId="20" fontId="0" fillId="0" borderId="27" xfId="0" applyNumberFormat="1" applyBorder="1"/>
    <xf numFmtId="165" fontId="0" fillId="0" borderId="22" xfId="0" applyNumberFormat="1" applyBorder="1"/>
    <xf numFmtId="165" fontId="0" fillId="0" borderId="39" xfId="0" applyNumberFormat="1" applyBorder="1"/>
    <xf numFmtId="165" fontId="0" fillId="0" borderId="14" xfId="0" applyNumberFormat="1" applyBorder="1"/>
    <xf numFmtId="165" fontId="0" fillId="0" borderId="15" xfId="0" applyNumberFormat="1" applyBorder="1"/>
    <xf numFmtId="165" fontId="0" fillId="0" borderId="38" xfId="0" applyNumberFormat="1" applyBorder="1"/>
    <xf numFmtId="165" fontId="0" fillId="0" borderId="46" xfId="0" applyNumberFormat="1" applyBorder="1"/>
    <xf numFmtId="0" fontId="16" fillId="34" borderId="29" xfId="0" applyFont="1" applyFill="1" applyBorder="1" applyAlignment="1">
      <alignment horizontal="center" vertical="center" wrapText="1"/>
    </xf>
    <xf numFmtId="0" fontId="16" fillId="34" borderId="23" xfId="0" applyFont="1" applyFill="1" applyBorder="1" applyAlignment="1">
      <alignment horizontal="center" vertical="center" wrapText="1"/>
    </xf>
    <xf numFmtId="0" fontId="16" fillId="34" borderId="43" xfId="0" applyFont="1" applyFill="1" applyBorder="1" applyAlignment="1">
      <alignment horizontal="center" vertical="center" wrapText="1"/>
    </xf>
    <xf numFmtId="0" fontId="16" fillId="34" borderId="44" xfId="0" applyFont="1" applyFill="1" applyBorder="1" applyAlignment="1">
      <alignment horizontal="center" vertical="center" wrapText="1"/>
    </xf>
    <xf numFmtId="0" fontId="16" fillId="34" borderId="40" xfId="0" applyFont="1" applyFill="1" applyBorder="1" applyAlignment="1">
      <alignment vertical="center" wrapText="1"/>
    </xf>
    <xf numFmtId="0" fontId="16" fillId="34" borderId="40" xfId="0" applyFont="1" applyFill="1" applyBorder="1" applyAlignment="1">
      <alignment horizontal="center" vertical="center" wrapText="1"/>
    </xf>
    <xf numFmtId="20" fontId="0" fillId="0" borderId="28" xfId="0" applyNumberFormat="1" applyBorder="1"/>
    <xf numFmtId="165" fontId="0" fillId="0" borderId="19" xfId="0" applyNumberFormat="1" applyBorder="1"/>
    <xf numFmtId="165" fontId="0" fillId="0" borderId="20" xfId="0" applyNumberFormat="1" applyBorder="1"/>
    <xf numFmtId="165" fontId="0" fillId="0" borderId="21" xfId="0" applyNumberFormat="1" applyBorder="1"/>
    <xf numFmtId="165" fontId="0" fillId="0" borderId="47" xfId="0" applyNumberFormat="1" applyBorder="1"/>
    <xf numFmtId="0" fontId="0" fillId="0" borderId="0" xfId="0" applyBorder="1"/>
    <xf numFmtId="0" fontId="0" fillId="0" borderId="48" xfId="0" applyBorder="1"/>
    <xf numFmtId="0" fontId="0" fillId="0" borderId="49" xfId="0" applyBorder="1"/>
    <xf numFmtId="0" fontId="0" fillId="0" borderId="50" xfId="0" applyBorder="1"/>
    <xf numFmtId="0" fontId="0" fillId="0" borderId="51" xfId="0" applyBorder="1"/>
    <xf numFmtId="0" fontId="0" fillId="0" borderId="52" xfId="0" applyBorder="1"/>
    <xf numFmtId="0" fontId="0" fillId="0" borderId="53" xfId="0" applyBorder="1"/>
    <xf numFmtId="0" fontId="16" fillId="0" borderId="0" xfId="0" applyFont="1" applyBorder="1" applyAlignment="1">
      <alignment horizontal="center"/>
    </xf>
    <xf numFmtId="0" fontId="16" fillId="0" borderId="0" xfId="0" applyFont="1" applyBorder="1"/>
    <xf numFmtId="0" fontId="16" fillId="0" borderId="52" xfId="0" applyFont="1" applyBorder="1" applyAlignment="1">
      <alignment horizontal="center"/>
    </xf>
    <xf numFmtId="0" fontId="16" fillId="0" borderId="51" xfId="0" applyFont="1" applyBorder="1"/>
    <xf numFmtId="164" fontId="16" fillId="0" borderId="53" xfId="0" applyNumberFormat="1" applyFont="1" applyBorder="1" applyAlignment="1">
      <alignment horizontal="center"/>
    </xf>
    <xf numFmtId="0" fontId="16" fillId="0" borderId="53" xfId="0" applyFont="1" applyBorder="1"/>
    <xf numFmtId="164" fontId="16" fillId="0" borderId="54" xfId="0" applyNumberFormat="1" applyFont="1" applyBorder="1" applyAlignment="1">
      <alignment horizontal="center"/>
    </xf>
    <xf numFmtId="0" fontId="16" fillId="0" borderId="30" xfId="0" applyFont="1" applyBorder="1"/>
    <xf numFmtId="164" fontId="16" fillId="0" borderId="53" xfId="0" applyNumberFormat="1" applyFont="1" applyBorder="1"/>
    <xf numFmtId="0" fontId="16" fillId="0" borderId="30" xfId="0" applyFont="1" applyBorder="1" applyAlignment="1">
      <alignment horizontal="right"/>
    </xf>
    <xf numFmtId="0" fontId="0" fillId="0" borderId="31" xfId="0" applyBorder="1" applyAlignment="1">
      <alignment horizontal="left"/>
    </xf>
    <xf numFmtId="0" fontId="0" fillId="0" borderId="32" xfId="0" applyBorder="1" applyAlignment="1">
      <alignment horizontal="left"/>
    </xf>
    <xf numFmtId="0" fontId="0" fillId="0" borderId="33" xfId="0" applyBorder="1" applyAlignment="1">
      <alignment horizontal="left"/>
    </xf>
    <xf numFmtId="0" fontId="18" fillId="0" borderId="0" xfId="0" applyFont="1" applyAlignment="1">
      <alignment horizontal="center"/>
    </xf>
    <xf numFmtId="0" fontId="16" fillId="33" borderId="33" xfId="0" applyFont="1" applyFill="1" applyBorder="1" applyAlignment="1">
      <alignment horizontal="center" vertical="center"/>
    </xf>
    <xf numFmtId="0" fontId="0" fillId="0" borderId="27" xfId="0" applyBorder="1" applyAlignment="1">
      <alignment horizontal="center"/>
    </xf>
    <xf numFmtId="0" fontId="0" fillId="0" borderId="25" xfId="0" applyBorder="1" applyAlignment="1">
      <alignment horizontal="center"/>
    </xf>
    <xf numFmtId="0" fontId="16" fillId="33" borderId="56" xfId="0" applyFont="1" applyFill="1" applyBorder="1" applyAlignment="1">
      <alignment horizontal="center" vertical="center" wrapText="1"/>
    </xf>
    <xf numFmtId="0" fontId="0" fillId="0" borderId="56" xfId="0" applyBorder="1" applyAlignment="1">
      <alignment horizontal="center"/>
    </xf>
    <xf numFmtId="0" fontId="0" fillId="0" borderId="57" xfId="0" applyBorder="1" applyAlignment="1">
      <alignment horizontal="center"/>
    </xf>
    <xf numFmtId="0" fontId="0" fillId="0" borderId="58" xfId="0" applyBorder="1" applyAlignment="1">
      <alignment horizontal="center"/>
    </xf>
    <xf numFmtId="0" fontId="0" fillId="0" borderId="26" xfId="0" applyBorder="1"/>
    <xf numFmtId="0" fontId="0" fillId="0" borderId="39" xfId="0" applyBorder="1" applyAlignment="1">
      <alignment horizontal="center"/>
    </xf>
    <xf numFmtId="0" fontId="16" fillId="33" borderId="11" xfId="0" applyFont="1" applyFill="1" applyBorder="1" applyAlignment="1">
      <alignment horizontal="center" vertical="center"/>
    </xf>
    <xf numFmtId="0" fontId="16" fillId="33" borderId="16" xfId="0" applyFont="1" applyFill="1" applyBorder="1" applyAlignment="1">
      <alignment horizontal="center"/>
    </xf>
    <xf numFmtId="0" fontId="16" fillId="33" borderId="18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31" xfId="0" applyFill="1" applyBorder="1"/>
    <xf numFmtId="0" fontId="0" fillId="0" borderId="32" xfId="0" applyFill="1" applyBorder="1"/>
    <xf numFmtId="0" fontId="0" fillId="0" borderId="33" xfId="0" applyFill="1" applyBorder="1"/>
    <xf numFmtId="0" fontId="0" fillId="33" borderId="16" xfId="0" applyFill="1" applyBorder="1" applyAlignment="1">
      <alignment horizontal="center"/>
    </xf>
    <xf numFmtId="0" fontId="0" fillId="33" borderId="18" xfId="0" applyFill="1" applyBorder="1" applyAlignment="1">
      <alignment horizontal="center"/>
    </xf>
    <xf numFmtId="4" fontId="0" fillId="0" borderId="11" xfId="0" applyNumberFormat="1" applyFill="1" applyBorder="1" applyAlignment="1">
      <alignment horizontal="center"/>
    </xf>
    <xf numFmtId="4" fontId="0" fillId="0" borderId="12" xfId="0" applyNumberFormat="1" applyFill="1" applyBorder="1" applyAlignment="1">
      <alignment horizontal="center"/>
    </xf>
    <xf numFmtId="4" fontId="0" fillId="0" borderId="13" xfId="0" applyNumberFormat="1" applyFill="1" applyBorder="1" applyAlignment="1">
      <alignment horizontal="center"/>
    </xf>
    <xf numFmtId="4" fontId="0" fillId="0" borderId="14" xfId="0" applyNumberFormat="1" applyFill="1" applyBorder="1" applyAlignment="1">
      <alignment horizontal="center"/>
    </xf>
    <xf numFmtId="4" fontId="0" fillId="0" borderId="10" xfId="0" applyNumberFormat="1" applyFill="1" applyBorder="1" applyAlignment="1">
      <alignment horizontal="center"/>
    </xf>
    <xf numFmtId="4" fontId="0" fillId="0" borderId="15" xfId="0" applyNumberFormat="1" applyFill="1" applyBorder="1" applyAlignment="1">
      <alignment horizontal="center"/>
    </xf>
    <xf numFmtId="4" fontId="0" fillId="0" borderId="16" xfId="0" applyNumberFormat="1" applyFill="1" applyBorder="1" applyAlignment="1">
      <alignment horizontal="center"/>
    </xf>
    <xf numFmtId="4" fontId="0" fillId="0" borderId="17" xfId="0" applyNumberFormat="1" applyFill="1" applyBorder="1" applyAlignment="1">
      <alignment horizontal="center"/>
    </xf>
    <xf numFmtId="4" fontId="0" fillId="0" borderId="18" xfId="0" applyNumberFormat="1" applyFill="1" applyBorder="1" applyAlignment="1">
      <alignment horizontal="center"/>
    </xf>
    <xf numFmtId="0" fontId="0" fillId="0" borderId="0" xfId="0" applyFont="1"/>
    <xf numFmtId="4" fontId="0" fillId="0" borderId="56" xfId="0" applyNumberFormat="1" applyFill="1" applyBorder="1" applyAlignment="1">
      <alignment horizontal="center"/>
    </xf>
    <xf numFmtId="4" fontId="0" fillId="0" borderId="57" xfId="0" applyNumberFormat="1" applyFill="1" applyBorder="1" applyAlignment="1">
      <alignment horizontal="center"/>
    </xf>
    <xf numFmtId="4" fontId="0" fillId="0" borderId="58" xfId="0" applyNumberFormat="1" applyFill="1" applyBorder="1" applyAlignment="1">
      <alignment horizontal="center"/>
    </xf>
    <xf numFmtId="0" fontId="0" fillId="0" borderId="31" xfId="0" applyFont="1" applyBorder="1"/>
    <xf numFmtId="0" fontId="0" fillId="0" borderId="32" xfId="0" applyFont="1" applyBorder="1"/>
    <xf numFmtId="0" fontId="0" fillId="0" borderId="33" xfId="0" applyFont="1" applyBorder="1"/>
    <xf numFmtId="164" fontId="0" fillId="0" borderId="61" xfId="0" applyNumberFormat="1" applyBorder="1" applyAlignment="1">
      <alignment horizontal="center"/>
    </xf>
    <xf numFmtId="164" fontId="16" fillId="0" borderId="55" xfId="0" applyNumberFormat="1" applyFont="1" applyBorder="1" applyAlignment="1">
      <alignment horizontal="center"/>
    </xf>
    <xf numFmtId="0" fontId="16" fillId="33" borderId="31" xfId="0" applyFont="1" applyFill="1" applyBorder="1" applyAlignment="1">
      <alignment horizontal="center" vertical="center" wrapText="1"/>
    </xf>
    <xf numFmtId="0" fontId="16" fillId="33" borderId="13" xfId="0" applyFont="1" applyFill="1" applyBorder="1" applyAlignment="1">
      <alignment horizontal="center" vertical="center"/>
    </xf>
    <xf numFmtId="164" fontId="0" fillId="0" borderId="13" xfId="0" applyNumberFormat="1" applyBorder="1" applyAlignment="1">
      <alignment horizontal="center"/>
    </xf>
    <xf numFmtId="164" fontId="0" fillId="0" borderId="15" xfId="0" applyNumberFormat="1" applyBorder="1" applyAlignment="1">
      <alignment horizontal="center"/>
    </xf>
    <xf numFmtId="164" fontId="0" fillId="0" borderId="18" xfId="0" applyNumberFormat="1" applyBorder="1" applyAlignment="1">
      <alignment horizontal="center"/>
    </xf>
    <xf numFmtId="164" fontId="0" fillId="0" borderId="11" xfId="0" applyNumberFormat="1" applyBorder="1" applyAlignment="1">
      <alignment horizontal="center"/>
    </xf>
    <xf numFmtId="164" fontId="0" fillId="0" borderId="14" xfId="0" applyNumberFormat="1" applyBorder="1" applyAlignment="1">
      <alignment horizontal="center"/>
    </xf>
    <xf numFmtId="164" fontId="0" fillId="0" borderId="16" xfId="0" applyNumberFormat="1" applyBorder="1" applyAlignment="1">
      <alignment horizontal="center"/>
    </xf>
    <xf numFmtId="0" fontId="16" fillId="33" borderId="11" xfId="0" applyFont="1" applyFill="1" applyBorder="1" applyAlignment="1">
      <alignment horizontal="center"/>
    </xf>
    <xf numFmtId="0" fontId="16" fillId="33" borderId="13" xfId="0" applyFont="1" applyFill="1" applyBorder="1" applyAlignment="1">
      <alignment horizontal="center"/>
    </xf>
    <xf numFmtId="0" fontId="18" fillId="0" borderId="0" xfId="0" applyFont="1" applyAlignment="1">
      <alignment horizontal="center" vertical="center"/>
    </xf>
    <xf numFmtId="0" fontId="0" fillId="0" borderId="41" xfId="0" applyFill="1" applyBorder="1" applyAlignment="1">
      <alignment horizontal="center" vertical="center"/>
    </xf>
    <xf numFmtId="0" fontId="16" fillId="33" borderId="55" xfId="0" applyFont="1" applyFill="1" applyBorder="1" applyAlignment="1">
      <alignment horizontal="left" vertical="center"/>
    </xf>
    <xf numFmtId="2" fontId="0" fillId="0" borderId="0" xfId="0" applyNumberFormat="1"/>
    <xf numFmtId="49" fontId="16" fillId="0" borderId="65" xfId="0" applyNumberFormat="1" applyFont="1" applyBorder="1"/>
    <xf numFmtId="49" fontId="16" fillId="0" borderId="63" xfId="0" applyNumberFormat="1" applyFont="1" applyBorder="1"/>
    <xf numFmtId="49" fontId="16" fillId="0" borderId="64" xfId="0" applyNumberFormat="1" applyFont="1" applyBorder="1"/>
    <xf numFmtId="49" fontId="16" fillId="0" borderId="19" xfId="0" applyNumberFormat="1" applyFont="1" applyBorder="1"/>
    <xf numFmtId="49" fontId="16" fillId="0" borderId="20" xfId="0" applyNumberFormat="1" applyFont="1" applyBorder="1"/>
    <xf numFmtId="49" fontId="16" fillId="0" borderId="21" xfId="0" applyNumberFormat="1" applyFont="1" applyBorder="1"/>
    <xf numFmtId="2" fontId="0" fillId="0" borderId="10" xfId="0" applyNumberFormat="1" applyBorder="1"/>
    <xf numFmtId="2" fontId="0" fillId="0" borderId="11" xfId="0" applyNumberFormat="1" applyBorder="1"/>
    <xf numFmtId="2" fontId="0" fillId="0" borderId="12" xfId="0" applyNumberFormat="1" applyBorder="1"/>
    <xf numFmtId="2" fontId="0" fillId="0" borderId="13" xfId="0" applyNumberFormat="1" applyBorder="1"/>
    <xf numFmtId="2" fontId="0" fillId="0" borderId="14" xfId="0" applyNumberFormat="1" applyBorder="1"/>
    <xf numFmtId="2" fontId="0" fillId="0" borderId="15" xfId="0" applyNumberFormat="1" applyBorder="1"/>
    <xf numFmtId="2" fontId="0" fillId="0" borderId="16" xfId="0" applyNumberFormat="1" applyBorder="1"/>
    <xf numFmtId="2" fontId="0" fillId="0" borderId="17" xfId="0" applyNumberFormat="1" applyBorder="1"/>
    <xf numFmtId="2" fontId="0" fillId="0" borderId="18" xfId="0" applyNumberFormat="1" applyBorder="1"/>
    <xf numFmtId="0" fontId="16" fillId="33" borderId="37" xfId="0" applyFont="1" applyFill="1" applyBorder="1" applyAlignment="1">
      <alignment horizontal="center" vertical="center" wrapText="1"/>
    </xf>
    <xf numFmtId="0" fontId="16" fillId="33" borderId="66" xfId="0" applyFont="1" applyFill="1" applyBorder="1" applyAlignment="1">
      <alignment horizontal="center" vertical="center" wrapText="1"/>
    </xf>
    <xf numFmtId="0" fontId="16" fillId="33" borderId="35" xfId="0" applyFont="1" applyFill="1" applyBorder="1" applyAlignment="1">
      <alignment horizontal="center" vertical="center" wrapText="1"/>
    </xf>
    <xf numFmtId="49" fontId="16" fillId="0" borderId="62" xfId="0" applyNumberFormat="1" applyFont="1" applyBorder="1"/>
    <xf numFmtId="2" fontId="0" fillId="0" borderId="22" xfId="0" applyNumberFormat="1" applyBorder="1"/>
    <xf numFmtId="2" fontId="0" fillId="0" borderId="42" xfId="0" applyNumberFormat="1" applyBorder="1"/>
    <xf numFmtId="2" fontId="0" fillId="0" borderId="39" xfId="0" applyNumberFormat="1" applyBorder="1"/>
    <xf numFmtId="0" fontId="19" fillId="0" borderId="0" xfId="0" applyFont="1"/>
    <xf numFmtId="0" fontId="0" fillId="0" borderId="0" xfId="0" applyFill="1" applyBorder="1"/>
    <xf numFmtId="2" fontId="0" fillId="0" borderId="0" xfId="0" applyNumberFormat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165" fontId="0" fillId="0" borderId="11" xfId="0" applyNumberFormat="1" applyBorder="1"/>
    <xf numFmtId="165" fontId="0" fillId="0" borderId="12" xfId="0" applyNumberFormat="1" applyBorder="1"/>
    <xf numFmtId="0" fontId="0" fillId="0" borderId="13" xfId="0" applyBorder="1"/>
    <xf numFmtId="165" fontId="0" fillId="0" borderId="16" xfId="0" applyNumberFormat="1" applyBorder="1"/>
    <xf numFmtId="165" fontId="0" fillId="0" borderId="17" xfId="0" applyNumberFormat="1" applyBorder="1"/>
    <xf numFmtId="0" fontId="0" fillId="0" borderId="18" xfId="0" applyBorder="1"/>
    <xf numFmtId="164" fontId="0" fillId="0" borderId="10" xfId="0" applyNumberFormat="1" applyBorder="1" applyAlignment="1">
      <alignment horizontal="center"/>
    </xf>
    <xf numFmtId="164" fontId="0" fillId="0" borderId="17" xfId="0" applyNumberFormat="1" applyBorder="1" applyAlignment="1">
      <alignment horizontal="center"/>
    </xf>
    <xf numFmtId="164" fontId="0" fillId="0" borderId="42" xfId="0" applyNumberFormat="1" applyBorder="1" applyAlignment="1">
      <alignment horizontal="center"/>
    </xf>
    <xf numFmtId="0" fontId="16" fillId="33" borderId="17" xfId="0" applyFont="1" applyFill="1" applyBorder="1" applyAlignment="1">
      <alignment horizontal="center"/>
    </xf>
    <xf numFmtId="0" fontId="16" fillId="33" borderId="58" xfId="0" applyFont="1" applyFill="1" applyBorder="1" applyAlignment="1">
      <alignment horizontal="center"/>
    </xf>
    <xf numFmtId="164" fontId="0" fillId="0" borderId="45" xfId="0" applyNumberFormat="1" applyBorder="1" applyAlignment="1">
      <alignment horizontal="center"/>
    </xf>
    <xf numFmtId="164" fontId="0" fillId="0" borderId="57" xfId="0" applyNumberFormat="1" applyBorder="1" applyAlignment="1">
      <alignment horizontal="center"/>
    </xf>
    <xf numFmtId="164" fontId="0" fillId="0" borderId="58" xfId="0" applyNumberFormat="1" applyBorder="1" applyAlignment="1">
      <alignment horizontal="center"/>
    </xf>
    <xf numFmtId="164" fontId="0" fillId="0" borderId="39" xfId="0" applyNumberFormat="1" applyBorder="1" applyAlignment="1">
      <alignment horizontal="center"/>
    </xf>
    <xf numFmtId="164" fontId="0" fillId="0" borderId="67" xfId="0" applyNumberFormat="1" applyBorder="1" applyAlignment="1">
      <alignment horizontal="center"/>
    </xf>
    <xf numFmtId="0" fontId="16" fillId="33" borderId="11" xfId="0" applyFont="1" applyFill="1" applyBorder="1" applyAlignment="1">
      <alignment horizontal="center" vertical="center"/>
    </xf>
    <xf numFmtId="0" fontId="16" fillId="33" borderId="13" xfId="0" applyFont="1" applyFill="1" applyBorder="1" applyAlignment="1">
      <alignment horizontal="center" vertical="center"/>
    </xf>
    <xf numFmtId="0" fontId="16" fillId="33" borderId="16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164" fontId="0" fillId="0" borderId="0" xfId="0" applyNumberFormat="1" applyFill="1" applyBorder="1" applyAlignment="1">
      <alignment horizontal="center"/>
    </xf>
    <xf numFmtId="0" fontId="0" fillId="0" borderId="10" xfId="0" applyBorder="1"/>
    <xf numFmtId="0" fontId="0" fillId="0" borderId="31" xfId="0" applyBorder="1"/>
    <xf numFmtId="0" fontId="0" fillId="0" borderId="32" xfId="0" applyBorder="1"/>
    <xf numFmtId="0" fontId="0" fillId="0" borderId="33" xfId="0" applyBorder="1"/>
    <xf numFmtId="0" fontId="0" fillId="0" borderId="24" xfId="0" applyFont="1" applyBorder="1"/>
    <xf numFmtId="0" fontId="0" fillId="0" borderId="27" xfId="0" applyFont="1" applyBorder="1"/>
    <xf numFmtId="0" fontId="0" fillId="0" borderId="25" xfId="0" applyFont="1" applyBorder="1"/>
    <xf numFmtId="2" fontId="0" fillId="0" borderId="22" xfId="0" applyNumberFormat="1" applyFill="1" applyBorder="1" applyAlignment="1">
      <alignment horizontal="center"/>
    </xf>
    <xf numFmtId="2" fontId="0" fillId="0" borderId="39" xfId="0" applyNumberFormat="1" applyFill="1" applyBorder="1" applyAlignment="1">
      <alignment horizontal="center"/>
    </xf>
    <xf numFmtId="2" fontId="0" fillId="0" borderId="14" xfId="0" applyNumberFormat="1" applyFill="1" applyBorder="1" applyAlignment="1">
      <alignment horizontal="center"/>
    </xf>
    <xf numFmtId="2" fontId="0" fillId="0" borderId="15" xfId="0" applyNumberFormat="1" applyFill="1" applyBorder="1" applyAlignment="1">
      <alignment horizontal="center"/>
    </xf>
    <xf numFmtId="2" fontId="0" fillId="0" borderId="16" xfId="0" applyNumberFormat="1" applyFill="1" applyBorder="1" applyAlignment="1">
      <alignment horizontal="center"/>
    </xf>
    <xf numFmtId="2" fontId="0" fillId="0" borderId="18" xfId="0" applyNumberForma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0" fontId="16" fillId="0" borderId="0" xfId="0" applyFont="1" applyFill="1" applyBorder="1" applyAlignment="1">
      <alignment vertical="center"/>
    </xf>
    <xf numFmtId="0" fontId="0" fillId="0" borderId="14" xfId="0" applyBorder="1"/>
    <xf numFmtId="0" fontId="0" fillId="0" borderId="16" xfId="0" applyBorder="1"/>
    <xf numFmtId="0" fontId="0" fillId="0" borderId="17" xfId="0" applyBorder="1"/>
    <xf numFmtId="0" fontId="0" fillId="0" borderId="22" xfId="0" applyBorder="1"/>
    <xf numFmtId="0" fontId="0" fillId="0" borderId="42" xfId="0" applyBorder="1"/>
    <xf numFmtId="0" fontId="16" fillId="33" borderId="23" xfId="0" applyFont="1" applyFill="1" applyBorder="1"/>
    <xf numFmtId="0" fontId="16" fillId="33" borderId="43" xfId="0" applyFont="1" applyFill="1" applyBorder="1"/>
    <xf numFmtId="0" fontId="16" fillId="33" borderId="44" xfId="0" applyFont="1" applyFill="1" applyBorder="1"/>
    <xf numFmtId="0" fontId="0" fillId="0" borderId="24" xfId="0" applyBorder="1" applyAlignment="1">
      <alignment horizontal="center"/>
    </xf>
    <xf numFmtId="2" fontId="0" fillId="35" borderId="45" xfId="0" applyNumberFormat="1" applyFill="1" applyBorder="1" applyAlignment="1">
      <alignment horizontal="center"/>
    </xf>
    <xf numFmtId="2" fontId="0" fillId="35" borderId="39" xfId="0" applyNumberFormat="1" applyFill="1" applyBorder="1" applyAlignment="1">
      <alignment horizontal="center"/>
    </xf>
    <xf numFmtId="2" fontId="0" fillId="35" borderId="57" xfId="0" applyNumberFormat="1" applyFill="1" applyBorder="1" applyAlignment="1">
      <alignment horizontal="center"/>
    </xf>
    <xf numFmtId="2" fontId="0" fillId="35" borderId="15" xfId="0" applyNumberFormat="1" applyFill="1" applyBorder="1" applyAlignment="1">
      <alignment horizontal="center"/>
    </xf>
    <xf numFmtId="2" fontId="0" fillId="35" borderId="58" xfId="0" applyNumberFormat="1" applyFill="1" applyBorder="1" applyAlignment="1">
      <alignment horizontal="center"/>
    </xf>
    <xf numFmtId="2" fontId="0" fillId="35" borderId="18" xfId="0" applyNumberForma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16" fillId="33" borderId="12" xfId="0" applyFont="1" applyFill="1" applyBorder="1" applyAlignment="1">
      <alignment horizontal="center" vertical="center"/>
    </xf>
    <xf numFmtId="0" fontId="0" fillId="0" borderId="14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22" xfId="0" applyFill="1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39" xfId="0" applyFill="1" applyBorder="1" applyAlignment="1">
      <alignment horizontal="center"/>
    </xf>
    <xf numFmtId="0" fontId="16" fillId="33" borderId="17" xfId="0" applyFont="1" applyFill="1" applyBorder="1" applyAlignment="1">
      <alignment horizontal="center" vertical="center"/>
    </xf>
    <xf numFmtId="0" fontId="0" fillId="0" borderId="24" xfId="0" applyFill="1" applyBorder="1"/>
    <xf numFmtId="2" fontId="0" fillId="0" borderId="62" xfId="0" applyNumberFormat="1" applyFill="1" applyBorder="1" applyAlignment="1">
      <alignment horizontal="center"/>
    </xf>
    <xf numFmtId="0" fontId="0" fillId="0" borderId="27" xfId="0" applyFill="1" applyBorder="1"/>
    <xf numFmtId="2" fontId="0" fillId="0" borderId="63" xfId="0" applyNumberFormat="1" applyFill="1" applyBorder="1" applyAlignment="1">
      <alignment horizontal="center"/>
    </xf>
    <xf numFmtId="0" fontId="0" fillId="0" borderId="25" xfId="0" applyFill="1" applyBorder="1"/>
    <xf numFmtId="2" fontId="0" fillId="0" borderId="64" xfId="0" applyNumberFormat="1" applyFill="1" applyBorder="1" applyAlignment="1">
      <alignment horizontal="center"/>
    </xf>
    <xf numFmtId="0" fontId="0" fillId="0" borderId="42" xfId="0" applyFill="1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0" fillId="0" borderId="12" xfId="0" applyBorder="1" applyAlignment="1">
      <alignment horizontal="center"/>
    </xf>
    <xf numFmtId="0" fontId="16" fillId="0" borderId="29" xfId="0" applyFont="1" applyBorder="1" applyAlignment="1">
      <alignment horizontal="right"/>
    </xf>
    <xf numFmtId="0" fontId="16" fillId="33" borderId="68" xfId="0" applyFont="1" applyFill="1" applyBorder="1" applyAlignment="1">
      <alignment horizontal="center" vertical="center"/>
    </xf>
    <xf numFmtId="0" fontId="0" fillId="0" borderId="0" xfId="0" applyFont="1" applyBorder="1"/>
    <xf numFmtId="4" fontId="0" fillId="0" borderId="0" xfId="0" applyNumberFormat="1" applyFill="1" applyBorder="1" applyAlignment="1">
      <alignment horizontal="center"/>
    </xf>
    <xf numFmtId="0" fontId="0" fillId="0" borderId="24" xfId="0" applyBorder="1" applyAlignment="1">
      <alignment horizontal="left"/>
    </xf>
    <xf numFmtId="0" fontId="0" fillId="0" borderId="27" xfId="0" applyBorder="1" applyAlignment="1">
      <alignment horizontal="left"/>
    </xf>
    <xf numFmtId="0" fontId="0" fillId="0" borderId="28" xfId="0" applyBorder="1" applyAlignment="1">
      <alignment horizontal="left"/>
    </xf>
    <xf numFmtId="0" fontId="16" fillId="33" borderId="69" xfId="0" applyFont="1" applyFill="1" applyBorder="1" applyAlignment="1">
      <alignment horizontal="center" vertical="center"/>
    </xf>
    <xf numFmtId="164" fontId="16" fillId="0" borderId="68" xfId="0" applyNumberFormat="1" applyFont="1" applyBorder="1" applyAlignment="1">
      <alignment horizontal="center"/>
    </xf>
    <xf numFmtId="0" fontId="0" fillId="0" borderId="26" xfId="0" applyFill="1" applyBorder="1"/>
    <xf numFmtId="2" fontId="0" fillId="0" borderId="45" xfId="0" applyNumberFormat="1" applyFill="1" applyBorder="1" applyAlignment="1">
      <alignment horizontal="center"/>
    </xf>
    <xf numFmtId="2" fontId="0" fillId="0" borderId="57" xfId="0" applyNumberFormat="1" applyFill="1" applyBorder="1" applyAlignment="1">
      <alignment horizontal="center"/>
    </xf>
    <xf numFmtId="2" fontId="0" fillId="0" borderId="58" xfId="0" applyNumberFormat="1" applyFill="1" applyBorder="1" applyAlignment="1">
      <alignment horizontal="center"/>
    </xf>
    <xf numFmtId="0" fontId="18" fillId="0" borderId="0" xfId="0" applyFont="1" applyAlignment="1">
      <alignment horizontal="center"/>
    </xf>
    <xf numFmtId="0" fontId="16" fillId="33" borderId="59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8" fillId="0" borderId="0" xfId="0" applyFont="1" applyAlignment="1">
      <alignment horizontal="center"/>
    </xf>
    <xf numFmtId="0" fontId="16" fillId="33" borderId="59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0" fillId="0" borderId="61" xfId="0" applyFill="1" applyBorder="1"/>
    <xf numFmtId="0" fontId="0" fillId="0" borderId="45" xfId="0" applyBorder="1" applyAlignment="1">
      <alignment horizontal="center"/>
    </xf>
    <xf numFmtId="0" fontId="0" fillId="0" borderId="29" xfId="0" applyFill="1" applyBorder="1"/>
    <xf numFmtId="0" fontId="0" fillId="0" borderId="55" xfId="0" applyFill="1" applyBorder="1"/>
    <xf numFmtId="2" fontId="0" fillId="0" borderId="70" xfId="0" applyNumberFormat="1" applyFill="1" applyBorder="1" applyAlignment="1">
      <alignment horizontal="center"/>
    </xf>
    <xf numFmtId="2" fontId="0" fillId="0" borderId="71" xfId="0" applyNumberFormat="1" applyFill="1" applyBorder="1" applyAlignment="1">
      <alignment horizontal="center"/>
    </xf>
    <xf numFmtId="164" fontId="0" fillId="0" borderId="23" xfId="0" applyNumberFormat="1" applyBorder="1" applyAlignment="1">
      <alignment horizontal="center"/>
    </xf>
    <xf numFmtId="164" fontId="0" fillId="0" borderId="44" xfId="0" applyNumberFormat="1" applyBorder="1" applyAlignment="1">
      <alignment horizontal="center"/>
    </xf>
    <xf numFmtId="0" fontId="0" fillId="0" borderId="72" xfId="0" applyBorder="1" applyAlignment="1">
      <alignment horizontal="center"/>
    </xf>
    <xf numFmtId="0" fontId="0" fillId="0" borderId="44" xfId="0" applyBorder="1" applyAlignment="1">
      <alignment horizontal="center"/>
    </xf>
    <xf numFmtId="0" fontId="16" fillId="0" borderId="0" xfId="0" applyFont="1" applyFill="1" applyBorder="1" applyAlignment="1">
      <alignment horizontal="center" vertical="center" wrapText="1"/>
    </xf>
    <xf numFmtId="164" fontId="16" fillId="0" borderId="0" xfId="0" applyNumberFormat="1" applyFont="1" applyFill="1" applyBorder="1" applyAlignment="1">
      <alignment horizontal="center"/>
    </xf>
    <xf numFmtId="0" fontId="16" fillId="33" borderId="19" xfId="0" applyFont="1" applyFill="1" applyBorder="1" applyAlignment="1">
      <alignment horizontal="center" wrapText="1"/>
    </xf>
    <xf numFmtId="0" fontId="16" fillId="33" borderId="21" xfId="0" applyFont="1" applyFill="1" applyBorder="1" applyAlignment="1">
      <alignment horizontal="center" wrapText="1"/>
    </xf>
    <xf numFmtId="0" fontId="16" fillId="33" borderId="73" xfId="0" applyFont="1" applyFill="1" applyBorder="1" applyAlignment="1">
      <alignment horizontal="center" wrapText="1"/>
    </xf>
    <xf numFmtId="0" fontId="16" fillId="33" borderId="20" xfId="0" applyFont="1" applyFill="1" applyBorder="1" applyAlignment="1">
      <alignment horizontal="center" wrapText="1"/>
    </xf>
    <xf numFmtId="165" fontId="0" fillId="0" borderId="12" xfId="0" applyNumberFormat="1" applyBorder="1" applyAlignment="1">
      <alignment horizontal="center" vertical="center"/>
    </xf>
    <xf numFmtId="165" fontId="0" fillId="0" borderId="13" xfId="0" applyNumberFormat="1" applyBorder="1" applyAlignment="1">
      <alignment horizontal="center" vertical="center"/>
    </xf>
    <xf numFmtId="164" fontId="0" fillId="0" borderId="14" xfId="0" applyNumberFormat="1" applyBorder="1" applyAlignment="1">
      <alignment horizontal="center" vertical="center"/>
    </xf>
    <xf numFmtId="164" fontId="0" fillId="0" borderId="16" xfId="0" applyNumberForma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57" xfId="0" applyNumberFormat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165" fontId="0" fillId="0" borderId="11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164" fontId="0" fillId="0" borderId="17" xfId="0" applyNumberFormat="1" applyBorder="1" applyAlignment="1">
      <alignment horizontal="center" vertical="center"/>
    </xf>
    <xf numFmtId="164" fontId="0" fillId="0" borderId="18" xfId="0" applyNumberFormat="1" applyBorder="1" applyAlignment="1">
      <alignment horizontal="center" vertical="center"/>
    </xf>
    <xf numFmtId="165" fontId="0" fillId="0" borderId="56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8" fillId="0" borderId="0" xfId="0" applyFont="1" applyAlignment="1">
      <alignment horizontal="center"/>
    </xf>
    <xf numFmtId="0" fontId="16" fillId="33" borderId="59" xfId="0" applyFont="1" applyFill="1" applyBorder="1" applyAlignment="1">
      <alignment horizontal="center" vertical="center"/>
    </xf>
    <xf numFmtId="164" fontId="0" fillId="0" borderId="24" xfId="0" applyNumberFormat="1" applyFont="1" applyBorder="1" applyAlignment="1">
      <alignment horizontal="center"/>
    </xf>
    <xf numFmtId="164" fontId="0" fillId="0" borderId="31" xfId="0" applyNumberFormat="1" applyFont="1" applyBorder="1" applyAlignment="1">
      <alignment horizontal="center"/>
    </xf>
    <xf numFmtId="164" fontId="0" fillId="0" borderId="27" xfId="0" applyNumberFormat="1" applyFont="1" applyBorder="1" applyAlignment="1">
      <alignment horizontal="center"/>
    </xf>
    <xf numFmtId="164" fontId="0" fillId="0" borderId="32" xfId="0" applyNumberFormat="1" applyFont="1" applyBorder="1" applyAlignment="1">
      <alignment horizontal="center"/>
    </xf>
    <xf numFmtId="164" fontId="0" fillId="0" borderId="25" xfId="0" applyNumberFormat="1" applyFont="1" applyBorder="1" applyAlignment="1">
      <alignment horizontal="center"/>
    </xf>
    <xf numFmtId="164" fontId="17" fillId="0" borderId="32" xfId="0" applyNumberFormat="1" applyFont="1" applyBorder="1" applyAlignment="1">
      <alignment horizontal="center"/>
    </xf>
    <xf numFmtId="164" fontId="17" fillId="0" borderId="33" xfId="0" applyNumberFormat="1" applyFont="1" applyBorder="1" applyAlignment="1">
      <alignment horizontal="center"/>
    </xf>
    <xf numFmtId="0" fontId="16" fillId="0" borderId="11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16" fillId="0" borderId="13" xfId="0" applyFont="1" applyBorder="1" applyAlignment="1">
      <alignment horizontal="center"/>
    </xf>
    <xf numFmtId="0" fontId="16" fillId="0" borderId="11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16" fillId="33" borderId="48" xfId="0" applyFont="1" applyFill="1" applyBorder="1" applyAlignment="1">
      <alignment horizontal="center" vertical="center"/>
    </xf>
    <xf numFmtId="0" fontId="16" fillId="33" borderId="30" xfId="0" applyFont="1" applyFill="1" applyBorder="1" applyAlignment="1">
      <alignment horizontal="center" vertical="center"/>
    </xf>
    <xf numFmtId="0" fontId="16" fillId="33" borderId="36" xfId="0" applyFont="1" applyFill="1" applyBorder="1" applyAlignment="1">
      <alignment horizontal="center" vertical="center"/>
    </xf>
    <xf numFmtId="0" fontId="16" fillId="33" borderId="34" xfId="0" applyFont="1" applyFill="1" applyBorder="1" applyAlignment="1">
      <alignment horizontal="center" vertical="center"/>
    </xf>
    <xf numFmtId="0" fontId="16" fillId="33" borderId="40" xfId="0" applyFont="1" applyFill="1" applyBorder="1" applyAlignment="1">
      <alignment horizontal="center" vertical="center"/>
    </xf>
    <xf numFmtId="0" fontId="16" fillId="33" borderId="41" xfId="0" applyFont="1" applyFill="1" applyBorder="1" applyAlignment="1">
      <alignment horizontal="center" vertical="center"/>
    </xf>
    <xf numFmtId="0" fontId="16" fillId="33" borderId="24" xfId="0" applyFont="1" applyFill="1" applyBorder="1" applyAlignment="1">
      <alignment horizontal="center" vertical="center"/>
    </xf>
    <xf numFmtId="0" fontId="16" fillId="33" borderId="25" xfId="0" applyFont="1" applyFill="1" applyBorder="1" applyAlignment="1">
      <alignment horizontal="center" vertical="center"/>
    </xf>
    <xf numFmtId="0" fontId="16" fillId="0" borderId="48" xfId="0" applyFont="1" applyBorder="1" applyAlignment="1">
      <alignment horizontal="center" wrapText="1"/>
    </xf>
    <xf numFmtId="0" fontId="16" fillId="0" borderId="50" xfId="0" applyFont="1" applyBorder="1" applyAlignment="1">
      <alignment horizontal="center" wrapText="1"/>
    </xf>
    <xf numFmtId="0" fontId="16" fillId="0" borderId="30" xfId="0" applyFont="1" applyBorder="1" applyAlignment="1">
      <alignment horizontal="center" wrapText="1"/>
    </xf>
    <xf numFmtId="0" fontId="16" fillId="0" borderId="54" xfId="0" applyFont="1" applyBorder="1" applyAlignment="1">
      <alignment horizontal="center" wrapText="1"/>
    </xf>
    <xf numFmtId="0" fontId="16" fillId="33" borderId="51" xfId="0" applyFont="1" applyFill="1" applyBorder="1" applyAlignment="1">
      <alignment horizontal="center" vertical="center"/>
    </xf>
    <xf numFmtId="0" fontId="16" fillId="33" borderId="27" xfId="0" applyFont="1" applyFill="1" applyBorder="1" applyAlignment="1">
      <alignment horizontal="center" vertical="center"/>
    </xf>
    <xf numFmtId="0" fontId="16" fillId="33" borderId="28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53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16" fillId="33" borderId="59" xfId="0" applyFont="1" applyFill="1" applyBorder="1" applyAlignment="1">
      <alignment horizontal="center" vertical="center"/>
    </xf>
    <xf numFmtId="0" fontId="16" fillId="33" borderId="60" xfId="0" applyFont="1" applyFill="1" applyBorder="1" applyAlignment="1">
      <alignment horizontal="center" vertical="center"/>
    </xf>
    <xf numFmtId="0" fontId="16" fillId="33" borderId="48" xfId="0" applyFont="1" applyFill="1" applyBorder="1" applyAlignment="1">
      <alignment horizontal="center" vertical="center" wrapText="1"/>
    </xf>
    <xf numFmtId="0" fontId="16" fillId="33" borderId="51" xfId="0" applyFont="1" applyFill="1" applyBorder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6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Q304"/>
  <sheetViews>
    <sheetView topLeftCell="A22" zoomScaleNormal="100" workbookViewId="0">
      <selection activeCell="C85" sqref="C85"/>
    </sheetView>
  </sheetViews>
  <sheetFormatPr defaultRowHeight="15" x14ac:dyDescent="0.25"/>
  <cols>
    <col min="1" max="1" width="31.140625" customWidth="1"/>
    <col min="2" max="2" width="27" bestFit="1" customWidth="1"/>
    <col min="3" max="4" width="23.140625" customWidth="1"/>
    <col min="5" max="5" width="27.85546875" customWidth="1"/>
    <col min="6" max="6" width="30.28515625" customWidth="1"/>
    <col min="7" max="7" width="22.85546875" customWidth="1"/>
    <col min="8" max="8" width="24.7109375" customWidth="1"/>
    <col min="9" max="9" width="19.7109375" customWidth="1"/>
    <col min="10" max="12" width="9.140625" customWidth="1"/>
    <col min="13" max="13" width="10.5703125" bestFit="1" customWidth="1"/>
    <col min="14" max="16" width="9.140625" customWidth="1"/>
    <col min="17" max="21" width="12.7109375" customWidth="1"/>
    <col min="22" max="22" width="2.7109375" customWidth="1"/>
    <col min="23" max="23" width="12.7109375" customWidth="1"/>
    <col min="24" max="24" width="15.42578125" customWidth="1"/>
    <col min="25" max="26" width="12.7109375" customWidth="1"/>
    <col min="27" max="27" width="2.5703125" customWidth="1"/>
    <col min="28" max="28" width="17" customWidth="1"/>
    <col min="29" max="29" width="17.42578125" customWidth="1"/>
    <col min="30" max="31" width="12.7109375" customWidth="1"/>
    <col min="32" max="36" width="9.140625" customWidth="1"/>
    <col min="37" max="37" width="33.42578125" bestFit="1" customWidth="1"/>
    <col min="38" max="38" width="12.140625" customWidth="1"/>
    <col min="39" max="41" width="16.140625" customWidth="1"/>
    <col min="42" max="118" width="9.140625" customWidth="1"/>
  </cols>
  <sheetData>
    <row r="1" spans="1:43" ht="21.75" thickBot="1" x14ac:dyDescent="0.4">
      <c r="A1" s="304" t="s">
        <v>50</v>
      </c>
      <c r="B1" s="304"/>
      <c r="C1" s="304"/>
      <c r="D1" s="304"/>
      <c r="E1" s="304"/>
      <c r="F1" s="304"/>
      <c r="G1" s="304"/>
      <c r="H1" s="304"/>
      <c r="I1" s="304"/>
      <c r="AB1" s="295" t="s">
        <v>36</v>
      </c>
      <c r="AC1" s="296"/>
      <c r="AD1" s="280" t="s">
        <v>35</v>
      </c>
      <c r="AE1" s="281"/>
      <c r="AF1" s="282"/>
      <c r="AK1" s="188" t="s">
        <v>70</v>
      </c>
      <c r="AL1" s="189" t="s">
        <v>71</v>
      </c>
      <c r="AM1" s="189" t="s">
        <v>72</v>
      </c>
      <c r="AN1" s="189" t="s">
        <v>73</v>
      </c>
      <c r="AO1" s="190" t="s">
        <v>74</v>
      </c>
      <c r="AQ1">
        <v>1</v>
      </c>
    </row>
    <row r="2" spans="1:43" ht="21.75" thickBot="1" x14ac:dyDescent="0.4">
      <c r="A2" s="304" t="s">
        <v>51</v>
      </c>
      <c r="B2" s="304"/>
      <c r="C2" s="304"/>
      <c r="D2" s="304"/>
      <c r="E2" s="304"/>
      <c r="F2" s="304"/>
      <c r="G2" s="304"/>
      <c r="H2" s="304"/>
      <c r="I2" s="304"/>
      <c r="AB2" s="297"/>
      <c r="AC2" s="298"/>
      <c r="AD2" s="123" t="s">
        <v>3</v>
      </c>
      <c r="AE2" s="124" t="s">
        <v>32</v>
      </c>
      <c r="AF2" s="125" t="s">
        <v>33</v>
      </c>
      <c r="AK2" s="186" t="s">
        <v>75</v>
      </c>
      <c r="AL2" s="187" t="s">
        <v>76</v>
      </c>
      <c r="AM2" s="187">
        <v>50</v>
      </c>
      <c r="AN2" s="187">
        <v>85</v>
      </c>
      <c r="AO2" s="29" t="s">
        <v>77</v>
      </c>
      <c r="AQ2">
        <v>2</v>
      </c>
    </row>
    <row r="3" spans="1:43" ht="42" customHeight="1" x14ac:dyDescent="0.4">
      <c r="A3" s="305" t="s">
        <v>52</v>
      </c>
      <c r="B3" s="305"/>
      <c r="C3" s="305"/>
      <c r="D3" s="305"/>
      <c r="E3" s="305"/>
      <c r="F3" s="305"/>
      <c r="G3" s="305"/>
      <c r="H3" s="305"/>
      <c r="I3" s="305"/>
      <c r="M3" s="306" t="s">
        <v>42</v>
      </c>
      <c r="N3" s="25" t="s">
        <v>25</v>
      </c>
      <c r="O3" s="15" t="s">
        <v>26</v>
      </c>
      <c r="P3" s="15" t="s">
        <v>27</v>
      </c>
      <c r="Q3" s="15" t="s">
        <v>28</v>
      </c>
      <c r="R3" s="15" t="s">
        <v>29</v>
      </c>
      <c r="S3" s="15" t="s">
        <v>30</v>
      </c>
      <c r="T3" s="16" t="s">
        <v>31</v>
      </c>
      <c r="AB3" s="283" t="s">
        <v>34</v>
      </c>
      <c r="AC3" s="120" t="s">
        <v>3</v>
      </c>
      <c r="AD3" s="127">
        <v>55</v>
      </c>
      <c r="AE3" s="128">
        <v>57</v>
      </c>
      <c r="AF3" s="129">
        <v>60</v>
      </c>
      <c r="AG3" s="119">
        <v>1</v>
      </c>
      <c r="AK3" s="183" t="s">
        <v>78</v>
      </c>
      <c r="AL3" s="167" t="s">
        <v>76</v>
      </c>
      <c r="AM3" s="167">
        <v>20</v>
      </c>
      <c r="AN3" s="167">
        <v>85</v>
      </c>
      <c r="AO3" s="27">
        <v>84</v>
      </c>
      <c r="AQ3">
        <v>3</v>
      </c>
    </row>
    <row r="4" spans="1:43" ht="19.5" customHeight="1" x14ac:dyDescent="0.35">
      <c r="A4" s="304" t="s">
        <v>62</v>
      </c>
      <c r="B4" s="304"/>
      <c r="C4" s="304"/>
      <c r="D4" s="304"/>
      <c r="E4" s="304"/>
      <c r="F4" s="304"/>
      <c r="G4" s="304"/>
      <c r="H4" s="304"/>
      <c r="I4" s="304"/>
      <c r="M4" s="307"/>
      <c r="N4" s="135"/>
      <c r="O4" s="136"/>
      <c r="P4" s="136"/>
      <c r="Q4" s="136"/>
      <c r="R4" s="136"/>
      <c r="S4" s="136"/>
      <c r="T4" s="137"/>
      <c r="AB4" s="284"/>
      <c r="AC4" s="138"/>
      <c r="AD4" s="139"/>
      <c r="AE4" s="140"/>
      <c r="AF4" s="141"/>
      <c r="AG4" s="119"/>
      <c r="AK4" s="183" t="s">
        <v>79</v>
      </c>
      <c r="AL4" s="167" t="s">
        <v>76</v>
      </c>
      <c r="AM4" s="167">
        <v>40</v>
      </c>
      <c r="AN4" s="167">
        <v>80</v>
      </c>
      <c r="AO4" s="27">
        <v>78</v>
      </c>
      <c r="AQ4">
        <v>4</v>
      </c>
    </row>
    <row r="5" spans="1:43" ht="15" customHeight="1" thickBot="1" x14ac:dyDescent="0.4">
      <c r="A5" s="116"/>
      <c r="B5" s="116"/>
      <c r="C5" s="69"/>
      <c r="D5" s="69"/>
      <c r="E5" s="69"/>
      <c r="F5" s="69"/>
      <c r="G5" s="69"/>
      <c r="H5" s="69"/>
      <c r="I5" s="69"/>
      <c r="M5" s="307"/>
      <c r="N5" s="13" t="s">
        <v>20</v>
      </c>
      <c r="O5" s="5" t="s">
        <v>20</v>
      </c>
      <c r="P5" s="5" t="s">
        <v>20</v>
      </c>
      <c r="Q5" s="5" t="s">
        <v>20</v>
      </c>
      <c r="R5" s="5" t="s">
        <v>20</v>
      </c>
      <c r="S5" s="5" t="s">
        <v>20</v>
      </c>
      <c r="T5" s="6" t="s">
        <v>20</v>
      </c>
      <c r="AB5" s="285"/>
      <c r="AC5" s="121" t="s">
        <v>32</v>
      </c>
      <c r="AD5" s="130">
        <v>57</v>
      </c>
      <c r="AE5" s="126">
        <v>60</v>
      </c>
      <c r="AF5" s="131">
        <v>65</v>
      </c>
      <c r="AG5" s="119">
        <v>2</v>
      </c>
      <c r="AK5" s="183" t="s">
        <v>80</v>
      </c>
      <c r="AL5" s="167" t="s">
        <v>76</v>
      </c>
      <c r="AM5" s="167">
        <v>20</v>
      </c>
      <c r="AN5" s="167">
        <v>80</v>
      </c>
      <c r="AO5" s="27" t="s">
        <v>77</v>
      </c>
      <c r="AQ5">
        <v>5</v>
      </c>
    </row>
    <row r="6" spans="1:43" ht="15" customHeight="1" thickBot="1" x14ac:dyDescent="0.4">
      <c r="A6" s="118" t="s">
        <v>49</v>
      </c>
      <c r="B6" s="117" t="s">
        <v>33</v>
      </c>
      <c r="C6" s="69"/>
      <c r="D6" s="69"/>
      <c r="E6" s="69"/>
      <c r="F6" s="69"/>
      <c r="G6" s="69"/>
      <c r="H6" s="69"/>
      <c r="I6" s="69"/>
      <c r="M6" s="171" t="str">
        <f t="shared" ref="M6:M14" si="0">A55</f>
        <v>Grader</v>
      </c>
      <c r="N6" s="88">
        <f>IF(AND($F40&gt;=0.5,$C$12&gt;0),SQRT((($C$12-$B$25)^2)+(($C$25-$D$12)^2)),"")</f>
        <v>689.72638343068934</v>
      </c>
      <c r="O6" s="89">
        <f>IF(AND($F40&gt;=0.5,$C$13&gt;0),SQRT((($C$13-$B$26)^2)+(($C$26-$D$13)^2)),"")</f>
        <v>463.85177427679605</v>
      </c>
      <c r="P6" s="89">
        <f>IF(AND($F40&gt;=0.5,$C$14&gt;0),SQRT((($C$14-$B$27)^2)+(($C$27-$D$14)^2)),"")</f>
        <v>567.3247981536</v>
      </c>
      <c r="Q6" s="89">
        <f>IF(AND($F40&gt;=0.5,$C$15&gt;0),SQRT((($C$15-$B$28)^2)+(($C$28-$D$15)^2)),"")</f>
        <v>265.92743408658527</v>
      </c>
      <c r="R6" s="89">
        <f>IF(AND($F40&gt;=0.5,$C$16&gt;0),SQRT((($C$16-$B$29)^2)+(($C$29-$D$16)^2)),"")</f>
        <v>283.31220252578589</v>
      </c>
      <c r="S6" s="89" t="str">
        <f>IF(AND($F40&gt;=0.5,$C$17&gt;0),SQRT((($C$17-$B$30)^2)+(($C$30-$D$17)^2)),"")</f>
        <v/>
      </c>
      <c r="T6" s="90" t="str">
        <f>IF(AND($F40&gt;=0.5,$C$18&gt;0),SQRT((($C$18-$B$31)^2)+(($C$31-$D$18)^2)),"")</f>
        <v/>
      </c>
      <c r="AB6" s="286"/>
      <c r="AC6" s="122" t="s">
        <v>33</v>
      </c>
      <c r="AD6" s="132">
        <v>60</v>
      </c>
      <c r="AE6" s="133">
        <v>65</v>
      </c>
      <c r="AF6" s="134">
        <v>70</v>
      </c>
      <c r="AG6" s="119">
        <v>3</v>
      </c>
      <c r="AK6" s="183" t="s">
        <v>81</v>
      </c>
      <c r="AL6" s="167" t="s">
        <v>82</v>
      </c>
      <c r="AM6" s="167">
        <v>100</v>
      </c>
      <c r="AN6" s="167">
        <v>94</v>
      </c>
      <c r="AO6" s="27" t="s">
        <v>77</v>
      </c>
      <c r="AQ6">
        <v>6</v>
      </c>
    </row>
    <row r="7" spans="1:43" ht="15" customHeight="1" x14ac:dyDescent="0.35">
      <c r="A7" s="69"/>
      <c r="B7" s="69"/>
      <c r="C7" s="69"/>
      <c r="D7" s="69"/>
      <c r="E7" s="69"/>
      <c r="F7" s="69"/>
      <c r="G7" s="69"/>
      <c r="H7" s="69"/>
      <c r="I7" s="69"/>
      <c r="M7" s="172" t="str">
        <f t="shared" si="0"/>
        <v>Excavator</v>
      </c>
      <c r="N7" s="91">
        <f t="shared" ref="N7:N13" si="1">IF(AND($F41&gt;=0.5,$C$12&gt;0),SQRT((($C$12-$B$25)^2)+(($C$25-$D$12)^2)),"")</f>
        <v>689.72638343068934</v>
      </c>
      <c r="O7" s="92">
        <f t="shared" ref="O7:O14" si="2">IF(AND($F41&gt;=0.5,$C$13&gt;0),SQRT((($C$13-$B$26)^2)+(($C$26-$D$13)^2)),"")</f>
        <v>463.85177427679605</v>
      </c>
      <c r="P7" s="92">
        <f t="shared" ref="P7:P14" si="3">IF(AND($F41&gt;=0.5,$C$14&gt;0),SQRT((($C$14-$B$27)^2)+(($C$27-$D$14)^2)),"")</f>
        <v>567.3247981536</v>
      </c>
      <c r="Q7" s="92">
        <f t="shared" ref="Q7:Q14" si="4">IF(AND($F41&gt;=0.5,$C$15&gt;0),SQRT((($C$15-$B$28)^2)+(($C$28-$D$15)^2)),"")</f>
        <v>265.92743408658527</v>
      </c>
      <c r="R7" s="92">
        <f t="shared" ref="R7:R14" si="5">IF(AND($F41&gt;=0.5,$C$16&gt;0),SQRT((($C$16-$B$29)^2)+(($C$29-$D$16)^2)),"")</f>
        <v>283.31220252578589</v>
      </c>
      <c r="S7" s="92" t="str">
        <f t="shared" ref="S7:S14" si="6">IF(AND($F41&gt;=0.5,$C$17&gt;0),SQRT((($C$17-$B$30)^2)+(($C$30-$D$17)^2)),"")</f>
        <v/>
      </c>
      <c r="T7" s="93" t="str">
        <f t="shared" ref="T7:T14" si="7">IF(AND($F41&gt;=0.5,$C$18&gt;0),SQRT((($C$18-$B$31)^2)+(($C$31-$D$18)^2)),"")</f>
        <v/>
      </c>
      <c r="AD7" s="119">
        <v>1</v>
      </c>
      <c r="AE7" s="119">
        <v>2</v>
      </c>
      <c r="AF7" s="119">
        <v>3</v>
      </c>
      <c r="AG7" s="119"/>
      <c r="AK7" s="183" t="s">
        <v>83</v>
      </c>
      <c r="AL7" s="167" t="s">
        <v>76</v>
      </c>
      <c r="AM7" s="167">
        <v>50</v>
      </c>
      <c r="AN7" s="167">
        <v>80</v>
      </c>
      <c r="AO7" s="27">
        <v>83</v>
      </c>
      <c r="AQ7">
        <v>7</v>
      </c>
    </row>
    <row r="8" spans="1:43" ht="15" customHeight="1" thickBot="1" x14ac:dyDescent="0.3">
      <c r="A8" s="8" t="s">
        <v>45</v>
      </c>
      <c r="M8" s="172" t="str">
        <f t="shared" si="0"/>
        <v>Dozer</v>
      </c>
      <c r="N8" s="91">
        <f t="shared" si="1"/>
        <v>689.72638343068934</v>
      </c>
      <c r="O8" s="92">
        <f t="shared" si="2"/>
        <v>463.85177427679605</v>
      </c>
      <c r="P8" s="92">
        <f t="shared" si="3"/>
        <v>567.3247981536</v>
      </c>
      <c r="Q8" s="92">
        <f t="shared" si="4"/>
        <v>265.92743408658527</v>
      </c>
      <c r="R8" s="92">
        <f t="shared" si="5"/>
        <v>283.31220252578589</v>
      </c>
      <c r="S8" s="92" t="str">
        <f t="shared" si="6"/>
        <v/>
      </c>
      <c r="T8" s="93" t="str">
        <f t="shared" si="7"/>
        <v/>
      </c>
      <c r="AK8" s="183" t="s">
        <v>84</v>
      </c>
      <c r="AL8" s="167" t="s">
        <v>76</v>
      </c>
      <c r="AM8" s="167">
        <v>20</v>
      </c>
      <c r="AN8" s="167">
        <v>85</v>
      </c>
      <c r="AO8" s="27">
        <v>84</v>
      </c>
      <c r="AQ8">
        <v>8</v>
      </c>
    </row>
    <row r="9" spans="1:43" ht="15" customHeight="1" thickBot="1" x14ac:dyDescent="0.3">
      <c r="A9" s="293" t="s">
        <v>0</v>
      </c>
      <c r="B9" s="293" t="s">
        <v>1</v>
      </c>
      <c r="C9" s="289" t="s">
        <v>22</v>
      </c>
      <c r="D9" s="290"/>
      <c r="E9" s="291" t="s">
        <v>53</v>
      </c>
      <c r="F9" s="291"/>
      <c r="G9" s="291"/>
      <c r="H9" s="292"/>
      <c r="M9" s="172" t="str">
        <f t="shared" si="0"/>
        <v>Dump Truck</v>
      </c>
      <c r="N9" s="91">
        <f t="shared" si="1"/>
        <v>689.72638343068934</v>
      </c>
      <c r="O9" s="92">
        <f>IF(AND($F43&gt;=0.5,$C$13&gt;0),SQRT((($C$13-$B$26)^2)+(($C$26-$D$13)^2)),"")</f>
        <v>463.85177427679605</v>
      </c>
      <c r="P9" s="92">
        <f t="shared" si="3"/>
        <v>567.3247981536</v>
      </c>
      <c r="Q9" s="92">
        <f t="shared" si="4"/>
        <v>265.92743408658527</v>
      </c>
      <c r="R9" s="92">
        <f t="shared" si="5"/>
        <v>283.31220252578589</v>
      </c>
      <c r="S9" s="92" t="str">
        <f t="shared" si="6"/>
        <v/>
      </c>
      <c r="T9" s="93" t="str">
        <f t="shared" si="7"/>
        <v/>
      </c>
      <c r="AC9" s="119">
        <f>IF(B12="Residential",1,IF(B12="Commercial",2,IF(B12="industrial",3,0)))</f>
        <v>2</v>
      </c>
      <c r="AK9" s="183" t="s">
        <v>85</v>
      </c>
      <c r="AL9" s="167" t="s">
        <v>82</v>
      </c>
      <c r="AM9" s="167">
        <v>20</v>
      </c>
      <c r="AN9" s="167">
        <v>93</v>
      </c>
      <c r="AO9" s="27">
        <v>87</v>
      </c>
      <c r="AQ9">
        <v>9</v>
      </c>
    </row>
    <row r="10" spans="1:43" ht="15" customHeight="1" x14ac:dyDescent="0.25">
      <c r="A10" s="300"/>
      <c r="B10" s="300"/>
      <c r="C10" s="114" t="s">
        <v>23</v>
      </c>
      <c r="D10" s="115" t="s">
        <v>24</v>
      </c>
      <c r="E10" s="21" t="s">
        <v>12</v>
      </c>
      <c r="F10" s="107" t="s">
        <v>11</v>
      </c>
      <c r="G10" s="23" t="s">
        <v>13</v>
      </c>
      <c r="H10" s="24" t="s">
        <v>2</v>
      </c>
      <c r="M10" s="172" t="str">
        <f t="shared" si="0"/>
        <v>All Other Equipment &gt; 5 HP</v>
      </c>
      <c r="N10" s="91">
        <f t="shared" si="1"/>
        <v>689.72638343068934</v>
      </c>
      <c r="O10" s="92">
        <f t="shared" si="2"/>
        <v>463.85177427679605</v>
      </c>
      <c r="P10" s="92">
        <f t="shared" si="3"/>
        <v>567.3247981536</v>
      </c>
      <c r="Q10" s="92">
        <f t="shared" si="4"/>
        <v>265.92743408658527</v>
      </c>
      <c r="R10" s="92">
        <f t="shared" si="5"/>
        <v>283.31220252578589</v>
      </c>
      <c r="S10" s="92" t="str">
        <f t="shared" si="6"/>
        <v/>
      </c>
      <c r="T10" s="93" t="str">
        <f t="shared" si="7"/>
        <v/>
      </c>
      <c r="AC10" s="119">
        <f t="shared" ref="AC10:AC15" si="8">IF(B13="Residential",1,IF(B13="Commercial",2,IF(B13="industrial",3,0)))</f>
        <v>2</v>
      </c>
      <c r="AK10" s="183" t="s">
        <v>86</v>
      </c>
      <c r="AL10" s="167" t="s">
        <v>76</v>
      </c>
      <c r="AM10" s="167">
        <v>20</v>
      </c>
      <c r="AN10" s="167">
        <v>80</v>
      </c>
      <c r="AO10" s="27">
        <v>83</v>
      </c>
      <c r="AQ10">
        <v>10</v>
      </c>
    </row>
    <row r="11" spans="1:43" ht="15" customHeight="1" thickBot="1" x14ac:dyDescent="0.3">
      <c r="A11" s="301"/>
      <c r="B11" s="301"/>
      <c r="C11" s="86" t="s">
        <v>20</v>
      </c>
      <c r="D11" s="87" t="s">
        <v>20</v>
      </c>
      <c r="E11" s="13" t="s">
        <v>5</v>
      </c>
      <c r="F11" s="6" t="s">
        <v>5</v>
      </c>
      <c r="G11" s="13" t="s">
        <v>5</v>
      </c>
      <c r="H11" s="6" t="s">
        <v>5</v>
      </c>
      <c r="M11" s="172" t="str">
        <f t="shared" si="0"/>
        <v/>
      </c>
      <c r="N11" s="91">
        <f t="shared" si="1"/>
        <v>689.72638343068934</v>
      </c>
      <c r="O11" s="92">
        <f t="shared" si="2"/>
        <v>463.85177427679605</v>
      </c>
      <c r="P11" s="92">
        <f>IF(AND($F45&gt;=0.5,$C$14&gt;0),SQRT((($C$14-$B$27)^2)+(($C$27-$D$14)^2)),"")</f>
        <v>567.3247981536</v>
      </c>
      <c r="Q11" s="92">
        <f t="shared" si="4"/>
        <v>265.92743408658527</v>
      </c>
      <c r="R11" s="92">
        <f>IF(AND($F45&gt;=0.5,$C$16&gt;0),SQRT((($C$16-$B$29)^2)+(($C$29-$D$16)^2)),"")</f>
        <v>283.31220252578589</v>
      </c>
      <c r="S11" s="92" t="str">
        <f t="shared" si="6"/>
        <v/>
      </c>
      <c r="T11" s="93" t="str">
        <f t="shared" si="7"/>
        <v/>
      </c>
      <c r="AC11" s="119">
        <f t="shared" si="8"/>
        <v>1</v>
      </c>
      <c r="AK11" s="183" t="s">
        <v>87</v>
      </c>
      <c r="AL11" s="167" t="s">
        <v>76</v>
      </c>
      <c r="AM11" s="167">
        <v>40</v>
      </c>
      <c r="AN11" s="167">
        <v>80</v>
      </c>
      <c r="AO11" s="27">
        <v>78</v>
      </c>
      <c r="AQ11">
        <v>0</v>
      </c>
    </row>
    <row r="12" spans="1:43" ht="15" customHeight="1" x14ac:dyDescent="0.25">
      <c r="A12" s="210" t="s">
        <v>37</v>
      </c>
      <c r="B12" s="83" t="s">
        <v>32</v>
      </c>
      <c r="C12" s="174">
        <v>690075.54</v>
      </c>
      <c r="D12" s="211">
        <v>5203711.82</v>
      </c>
      <c r="E12" s="111">
        <f>IF(G12&gt;0,S100,"")</f>
        <v>41.568471069971373</v>
      </c>
      <c r="F12" s="108">
        <f>IF(G12&gt;0,U100,"")</f>
        <v>44.950571929812838</v>
      </c>
      <c r="G12" s="74">
        <v>43</v>
      </c>
      <c r="H12" s="4">
        <v>37</v>
      </c>
      <c r="M12" s="172" t="str">
        <f t="shared" si="0"/>
        <v/>
      </c>
      <c r="N12" s="91">
        <f t="shared" si="1"/>
        <v>689.72638343068934</v>
      </c>
      <c r="O12" s="92">
        <f t="shared" si="2"/>
        <v>463.85177427679605</v>
      </c>
      <c r="P12" s="92">
        <f t="shared" si="3"/>
        <v>567.3247981536</v>
      </c>
      <c r="Q12" s="92">
        <f t="shared" si="4"/>
        <v>265.92743408658527</v>
      </c>
      <c r="R12" s="92">
        <f t="shared" si="5"/>
        <v>283.31220252578589</v>
      </c>
      <c r="S12" s="92" t="str">
        <f>IF(AND($F46&gt;=0.5,$C$17&gt;0),SQRT((($C$17-$B$30)^2)+(($C$30-$D$17)^2)),"")</f>
        <v/>
      </c>
      <c r="T12" s="93" t="str">
        <f t="shared" si="7"/>
        <v/>
      </c>
      <c r="AC12" s="119">
        <f t="shared" si="8"/>
        <v>1</v>
      </c>
      <c r="AK12" s="183" t="s">
        <v>88</v>
      </c>
      <c r="AL12" s="167" t="s">
        <v>76</v>
      </c>
      <c r="AM12" s="167">
        <v>15</v>
      </c>
      <c r="AN12" s="167">
        <v>83</v>
      </c>
      <c r="AO12" s="27" t="s">
        <v>77</v>
      </c>
    </row>
    <row r="13" spans="1:43" ht="15" customHeight="1" x14ac:dyDescent="0.25">
      <c r="A13" s="212" t="s">
        <v>38</v>
      </c>
      <c r="B13" s="84" t="s">
        <v>32</v>
      </c>
      <c r="C13" s="176">
        <v>689995.07</v>
      </c>
      <c r="D13" s="213">
        <v>5203693.46</v>
      </c>
      <c r="E13" s="112">
        <f>IF(G13&gt;0,S134,"")</f>
        <v>41.568471069971373</v>
      </c>
      <c r="F13" s="109">
        <f>IF(G13&gt;0,U134,"")</f>
        <v>44.950571929812838</v>
      </c>
      <c r="G13" s="75">
        <v>43</v>
      </c>
      <c r="H13" s="2">
        <v>37</v>
      </c>
      <c r="M13" s="172" t="str">
        <f t="shared" si="0"/>
        <v/>
      </c>
      <c r="N13" s="91">
        <f t="shared" si="1"/>
        <v>689.72638343068934</v>
      </c>
      <c r="O13" s="92">
        <f t="shared" si="2"/>
        <v>463.85177427679605</v>
      </c>
      <c r="P13" s="92">
        <f t="shared" si="3"/>
        <v>567.3247981536</v>
      </c>
      <c r="Q13" s="92">
        <f>IF(AND($F47&gt;=0.5,$C$15&gt;0),SQRT((($C$15-$B$28)^2)+(($C$28-$D$15)^2)),"")</f>
        <v>265.92743408658527</v>
      </c>
      <c r="R13" s="92">
        <f t="shared" si="5"/>
        <v>283.31220252578589</v>
      </c>
      <c r="S13" s="92" t="str">
        <f t="shared" si="6"/>
        <v/>
      </c>
      <c r="T13" s="93" t="str">
        <f t="shared" si="7"/>
        <v/>
      </c>
      <c r="AC13" s="119">
        <f t="shared" si="8"/>
        <v>1</v>
      </c>
      <c r="AK13" s="183" t="s">
        <v>89</v>
      </c>
      <c r="AL13" s="167" t="s">
        <v>76</v>
      </c>
      <c r="AM13" s="167">
        <v>40</v>
      </c>
      <c r="AN13" s="167">
        <v>85</v>
      </c>
      <c r="AO13" s="27">
        <v>79</v>
      </c>
    </row>
    <row r="14" spans="1:43" ht="15" customHeight="1" thickBot="1" x14ac:dyDescent="0.3">
      <c r="A14" s="212" t="s">
        <v>39</v>
      </c>
      <c r="B14" s="84" t="s">
        <v>3</v>
      </c>
      <c r="C14" s="176">
        <v>690294.55</v>
      </c>
      <c r="D14" s="213">
        <v>5203664.71</v>
      </c>
      <c r="E14" s="112">
        <f>IF(G14&gt;0,S168,"")</f>
        <v>41.568471069971373</v>
      </c>
      <c r="F14" s="109">
        <f>IF(G14&gt;0,U168,"")</f>
        <v>44.950571929812838</v>
      </c>
      <c r="G14" s="75">
        <v>43</v>
      </c>
      <c r="H14" s="2">
        <v>37</v>
      </c>
      <c r="M14" s="173" t="str">
        <f t="shared" si="0"/>
        <v/>
      </c>
      <c r="N14" s="94">
        <f>IF(AND($F48&gt;=0.5,$C$12&gt;0),SQRT((($C$12-$B$25)^2)+(($C$25-$D$12)^2)),"")</f>
        <v>689.72638343068934</v>
      </c>
      <c r="O14" s="95">
        <f t="shared" si="2"/>
        <v>463.85177427679605</v>
      </c>
      <c r="P14" s="95">
        <f t="shared" si="3"/>
        <v>567.3247981536</v>
      </c>
      <c r="Q14" s="95">
        <f t="shared" si="4"/>
        <v>265.92743408658527</v>
      </c>
      <c r="R14" s="95">
        <f t="shared" si="5"/>
        <v>283.31220252578589</v>
      </c>
      <c r="S14" s="95" t="str">
        <f t="shared" si="6"/>
        <v/>
      </c>
      <c r="T14" s="96" t="str">
        <f t="shared" si="7"/>
        <v/>
      </c>
      <c r="AC14" s="119">
        <f t="shared" si="8"/>
        <v>0</v>
      </c>
      <c r="AK14" s="183" t="s">
        <v>90</v>
      </c>
      <c r="AL14" s="167" t="s">
        <v>76</v>
      </c>
      <c r="AM14" s="167">
        <v>20</v>
      </c>
      <c r="AN14" s="167">
        <v>82</v>
      </c>
      <c r="AO14" s="27">
        <v>81</v>
      </c>
    </row>
    <row r="15" spans="1:43" ht="15" customHeight="1" thickBot="1" x14ac:dyDescent="0.3">
      <c r="A15" s="212" t="s">
        <v>40</v>
      </c>
      <c r="B15" s="84" t="s">
        <v>3</v>
      </c>
      <c r="C15" s="176">
        <v>690077.91</v>
      </c>
      <c r="D15" s="213">
        <v>5203373.1100000003</v>
      </c>
      <c r="E15" s="112">
        <f>IF(G15&gt;0,S202,"")</f>
        <v>41.568471069971373</v>
      </c>
      <c r="F15" s="109">
        <f>IF(G15&gt;0,U202,"")</f>
        <v>44.950571929812838</v>
      </c>
      <c r="G15" s="75">
        <v>43</v>
      </c>
      <c r="H15" s="2">
        <v>37</v>
      </c>
      <c r="M15" s="97"/>
      <c r="AC15" s="119">
        <f t="shared" si="8"/>
        <v>0</v>
      </c>
      <c r="AK15" s="183" t="s">
        <v>91</v>
      </c>
      <c r="AL15" s="167" t="s">
        <v>76</v>
      </c>
      <c r="AM15" s="167">
        <v>20</v>
      </c>
      <c r="AN15" s="167">
        <v>90</v>
      </c>
      <c r="AO15" s="27">
        <v>90</v>
      </c>
    </row>
    <row r="16" spans="1:43" ht="15" customHeight="1" x14ac:dyDescent="0.25">
      <c r="A16" s="212" t="s">
        <v>41</v>
      </c>
      <c r="B16" s="84" t="s">
        <v>3</v>
      </c>
      <c r="C16" s="176">
        <v>689517.04</v>
      </c>
      <c r="D16" s="213">
        <v>5203651.95</v>
      </c>
      <c r="E16" s="112">
        <f>IF(G16&gt;0,S236,"")</f>
        <v>41.568471069971373</v>
      </c>
      <c r="F16" s="109">
        <f>IF(G16&gt;0,U236,"")</f>
        <v>44.950571929812838</v>
      </c>
      <c r="G16" s="75">
        <v>43</v>
      </c>
      <c r="H16" s="2">
        <v>37</v>
      </c>
      <c r="M16" s="306" t="s">
        <v>42</v>
      </c>
      <c r="N16" s="25" t="s">
        <v>25</v>
      </c>
      <c r="O16" s="15" t="s">
        <v>26</v>
      </c>
      <c r="P16" s="15" t="s">
        <v>27</v>
      </c>
      <c r="Q16" s="15" t="s">
        <v>28</v>
      </c>
      <c r="R16" s="15" t="s">
        <v>29</v>
      </c>
      <c r="S16" s="15" t="s">
        <v>30</v>
      </c>
      <c r="T16" s="16" t="s">
        <v>31</v>
      </c>
      <c r="AC16" s="119"/>
      <c r="AK16" s="183" t="s">
        <v>92</v>
      </c>
      <c r="AL16" s="167" t="s">
        <v>76</v>
      </c>
      <c r="AM16" s="167">
        <v>16</v>
      </c>
      <c r="AN16" s="167">
        <v>85</v>
      </c>
      <c r="AO16" s="27">
        <v>81</v>
      </c>
    </row>
    <row r="17" spans="1:41" s="49" customFormat="1" ht="15.75" thickBot="1" x14ac:dyDescent="0.3">
      <c r="A17" s="212"/>
      <c r="B17" s="84"/>
      <c r="C17" s="176"/>
      <c r="D17" s="213"/>
      <c r="E17" s="112" t="str">
        <f>IF(G17&gt;0,S270,"")</f>
        <v/>
      </c>
      <c r="F17" s="109" t="str">
        <f>IF(G17&gt;0,U270,"")</f>
        <v/>
      </c>
      <c r="G17" s="75"/>
      <c r="H17" s="2"/>
      <c r="I17"/>
      <c r="M17" s="307"/>
      <c r="N17" s="13" t="s">
        <v>6</v>
      </c>
      <c r="O17" s="5" t="s">
        <v>6</v>
      </c>
      <c r="P17" s="5" t="s">
        <v>6</v>
      </c>
      <c r="Q17" s="5" t="s">
        <v>6</v>
      </c>
      <c r="R17" s="5" t="s">
        <v>6</v>
      </c>
      <c r="S17" s="5" t="s">
        <v>6</v>
      </c>
      <c r="T17" s="6" t="s">
        <v>6</v>
      </c>
      <c r="U17"/>
      <c r="AC17" s="119">
        <f>IF(B6="Residential",1,IF(B6="Commercial",2,IF(B6="industrial",3,0)))</f>
        <v>3</v>
      </c>
      <c r="AK17" s="183" t="s">
        <v>93</v>
      </c>
      <c r="AL17" s="167" t="s">
        <v>76</v>
      </c>
      <c r="AM17" s="167">
        <v>40</v>
      </c>
      <c r="AN17" s="167">
        <v>85</v>
      </c>
      <c r="AO17" s="27">
        <v>82</v>
      </c>
    </row>
    <row r="18" spans="1:41" ht="15.75" thickBot="1" x14ac:dyDescent="0.3">
      <c r="A18" s="214"/>
      <c r="B18" s="85"/>
      <c r="C18" s="178"/>
      <c r="D18" s="215"/>
      <c r="E18" s="113" t="str">
        <f>IF(G18&gt;0,S304,"")</f>
        <v/>
      </c>
      <c r="F18" s="110" t="str">
        <f>IF(G18&gt;0,U304,"")</f>
        <v/>
      </c>
      <c r="G18" s="76"/>
      <c r="H18" s="3"/>
      <c r="M18" s="101" t="str">
        <f>IF(ISBLANK(A40),"",A40)</f>
        <v>Grader</v>
      </c>
      <c r="N18" s="98">
        <f t="shared" ref="N18:N26" si="9">IFERROR(CONVERT(N6,"m","ft"),"")</f>
        <v>2262.8818354025243</v>
      </c>
      <c r="O18" s="89">
        <f t="shared" ref="O18:T18" si="10">IFERROR(CONVERT(O6,"m","ft"),"")</f>
        <v>1521.8234064199346</v>
      </c>
      <c r="P18" s="89">
        <f t="shared" si="10"/>
        <v>1861.3018312125985</v>
      </c>
      <c r="Q18" s="89">
        <f t="shared" si="10"/>
        <v>872.46533492974163</v>
      </c>
      <c r="R18" s="89">
        <f t="shared" si="10"/>
        <v>929.50197679063615</v>
      </c>
      <c r="S18" s="89" t="str">
        <f t="shared" si="10"/>
        <v/>
      </c>
      <c r="T18" s="90" t="str">
        <f t="shared" si="10"/>
        <v/>
      </c>
      <c r="AK18" s="183" t="s">
        <v>94</v>
      </c>
      <c r="AL18" s="167" t="s">
        <v>76</v>
      </c>
      <c r="AM18" s="167">
        <v>20</v>
      </c>
      <c r="AN18" s="167">
        <v>84</v>
      </c>
      <c r="AO18" s="27">
        <v>79</v>
      </c>
    </row>
    <row r="19" spans="1:41" ht="15.75" x14ac:dyDescent="0.25">
      <c r="A19" s="19" t="s">
        <v>61</v>
      </c>
      <c r="B19" s="143"/>
      <c r="C19" s="144"/>
      <c r="D19" s="144"/>
      <c r="E19" s="145"/>
      <c r="F19" s="145"/>
      <c r="G19" s="82"/>
      <c r="H19" s="82"/>
      <c r="M19" s="102" t="str">
        <f t="shared" ref="M19:M26" si="11">IF(ISBLANK(A41),"",A41)</f>
        <v>Excavator</v>
      </c>
      <c r="N19" s="99">
        <f t="shared" si="9"/>
        <v>2262.8818354025243</v>
      </c>
      <c r="O19" s="92">
        <f t="shared" ref="O19:T26" si="12">IFERROR(CONVERT(O7,"m","ft"),"")</f>
        <v>1521.8234064199346</v>
      </c>
      <c r="P19" s="92">
        <f t="shared" si="12"/>
        <v>1861.3018312125985</v>
      </c>
      <c r="Q19" s="92">
        <f t="shared" si="12"/>
        <v>872.46533492974163</v>
      </c>
      <c r="R19" s="92">
        <f t="shared" si="12"/>
        <v>929.50197679063615</v>
      </c>
      <c r="S19" s="92" t="str">
        <f t="shared" si="12"/>
        <v/>
      </c>
      <c r="T19" s="93" t="str">
        <f t="shared" si="12"/>
        <v/>
      </c>
      <c r="AK19" s="183" t="s">
        <v>95</v>
      </c>
      <c r="AL19" s="167" t="s">
        <v>76</v>
      </c>
      <c r="AM19" s="167">
        <v>50</v>
      </c>
      <c r="AN19" s="167">
        <v>80</v>
      </c>
      <c r="AO19" s="27">
        <v>80</v>
      </c>
    </row>
    <row r="20" spans="1:41" ht="14.25" customHeight="1" x14ac:dyDescent="0.25">
      <c r="A20" s="19"/>
      <c r="B20" s="143"/>
      <c r="C20" s="144"/>
      <c r="D20" s="144"/>
      <c r="E20" s="145"/>
      <c r="F20" s="145"/>
      <c r="G20" s="82"/>
      <c r="H20" s="82"/>
      <c r="M20" s="102" t="str">
        <f t="shared" si="11"/>
        <v>Dozer</v>
      </c>
      <c r="N20" s="99">
        <f t="shared" si="9"/>
        <v>2262.8818354025243</v>
      </c>
      <c r="O20" s="92">
        <f t="shared" si="12"/>
        <v>1521.8234064199346</v>
      </c>
      <c r="P20" s="92">
        <f t="shared" si="12"/>
        <v>1861.3018312125985</v>
      </c>
      <c r="Q20" s="92">
        <f t="shared" si="12"/>
        <v>872.46533492974163</v>
      </c>
      <c r="R20" s="92">
        <f t="shared" si="12"/>
        <v>929.50197679063615</v>
      </c>
      <c r="S20" s="92" t="str">
        <f t="shared" si="12"/>
        <v/>
      </c>
      <c r="T20" s="93" t="str">
        <f t="shared" si="12"/>
        <v/>
      </c>
      <c r="AK20" s="183" t="s">
        <v>96</v>
      </c>
      <c r="AL20" s="167" t="s">
        <v>76</v>
      </c>
      <c r="AM20" s="167">
        <v>40</v>
      </c>
      <c r="AN20" s="167">
        <v>84</v>
      </c>
      <c r="AO20" s="27">
        <v>76</v>
      </c>
    </row>
    <row r="21" spans="1:41" ht="15.75" thickBot="1" x14ac:dyDescent="0.3">
      <c r="A21" s="8" t="s">
        <v>69</v>
      </c>
      <c r="M21" s="102" t="str">
        <f t="shared" si="11"/>
        <v>Dump Truck</v>
      </c>
      <c r="N21" s="99">
        <f t="shared" si="9"/>
        <v>2262.8818354025243</v>
      </c>
      <c r="O21" s="92">
        <f t="shared" si="12"/>
        <v>1521.8234064199346</v>
      </c>
      <c r="P21" s="92">
        <f t="shared" si="12"/>
        <v>1861.3018312125985</v>
      </c>
      <c r="Q21" s="92">
        <f t="shared" si="12"/>
        <v>872.46533492974163</v>
      </c>
      <c r="R21" s="92">
        <f t="shared" si="12"/>
        <v>929.50197679063615</v>
      </c>
      <c r="S21" s="92" t="str">
        <f t="shared" si="12"/>
        <v/>
      </c>
      <c r="T21" s="93" t="str">
        <f t="shared" si="12"/>
        <v/>
      </c>
      <c r="AK21" s="183" t="s">
        <v>97</v>
      </c>
      <c r="AL21" s="167" t="s">
        <v>76</v>
      </c>
      <c r="AM21" s="167">
        <v>40</v>
      </c>
      <c r="AN21" s="167">
        <v>85</v>
      </c>
      <c r="AO21" s="27">
        <v>81</v>
      </c>
    </row>
    <row r="22" spans="1:41" ht="15.75" thickBot="1" x14ac:dyDescent="0.3">
      <c r="A22" s="293" t="s">
        <v>0</v>
      </c>
      <c r="B22" s="289" t="s">
        <v>22</v>
      </c>
      <c r="C22" s="290"/>
      <c r="E22" s="302"/>
      <c r="F22" s="302"/>
      <c r="G22" s="302"/>
      <c r="H22" s="302"/>
      <c r="M22" s="102" t="str">
        <f t="shared" si="11"/>
        <v>All Other Equipment &gt; 5 HP</v>
      </c>
      <c r="N22" s="99">
        <f t="shared" si="9"/>
        <v>2262.8818354025243</v>
      </c>
      <c r="O22" s="92">
        <f t="shared" si="12"/>
        <v>1521.8234064199346</v>
      </c>
      <c r="P22" s="92">
        <f t="shared" si="12"/>
        <v>1861.3018312125985</v>
      </c>
      <c r="Q22" s="92">
        <f t="shared" si="12"/>
        <v>872.46533492974163</v>
      </c>
      <c r="R22" s="92">
        <f t="shared" si="12"/>
        <v>929.50197679063615</v>
      </c>
      <c r="S22" s="92" t="str">
        <f t="shared" si="12"/>
        <v/>
      </c>
      <c r="T22" s="93" t="str">
        <f t="shared" si="12"/>
        <v/>
      </c>
      <c r="AK22" s="183" t="s">
        <v>98</v>
      </c>
      <c r="AL22" s="167" t="s">
        <v>76</v>
      </c>
      <c r="AM22" s="167">
        <v>40</v>
      </c>
      <c r="AN22" s="167">
        <v>84</v>
      </c>
      <c r="AO22" s="27">
        <v>74</v>
      </c>
    </row>
    <row r="23" spans="1:41" x14ac:dyDescent="0.25">
      <c r="A23" s="300"/>
      <c r="B23" s="114" t="s">
        <v>23</v>
      </c>
      <c r="C23" s="115" t="s">
        <v>24</v>
      </c>
      <c r="E23" s="165"/>
      <c r="H23" s="165"/>
      <c r="M23" s="102" t="str">
        <f t="shared" si="11"/>
        <v/>
      </c>
      <c r="N23" s="99">
        <f t="shared" si="9"/>
        <v>2262.8818354025243</v>
      </c>
      <c r="O23" s="92">
        <f t="shared" si="12"/>
        <v>1521.8234064199346</v>
      </c>
      <c r="P23" s="92">
        <f t="shared" si="12"/>
        <v>1861.3018312125985</v>
      </c>
      <c r="Q23" s="92">
        <f t="shared" si="12"/>
        <v>872.46533492974163</v>
      </c>
      <c r="R23" s="92">
        <f t="shared" si="12"/>
        <v>929.50197679063615</v>
      </c>
      <c r="S23" s="92" t="str">
        <f t="shared" si="12"/>
        <v/>
      </c>
      <c r="T23" s="93" t="str">
        <f t="shared" si="12"/>
        <v/>
      </c>
      <c r="AK23" s="183" t="s">
        <v>99</v>
      </c>
      <c r="AL23" s="167" t="s">
        <v>76</v>
      </c>
      <c r="AM23" s="167">
        <v>40</v>
      </c>
      <c r="AN23" s="167">
        <v>80</v>
      </c>
      <c r="AO23" s="27">
        <v>79</v>
      </c>
    </row>
    <row r="24" spans="1:41" ht="15.75" thickBot="1" x14ac:dyDescent="0.3">
      <c r="A24" s="301"/>
      <c r="B24" s="86" t="s">
        <v>20</v>
      </c>
      <c r="C24" s="87" t="s">
        <v>20</v>
      </c>
      <c r="E24" s="165"/>
      <c r="H24" s="165"/>
      <c r="M24" s="102" t="str">
        <f t="shared" si="11"/>
        <v/>
      </c>
      <c r="N24" s="99">
        <f t="shared" si="9"/>
        <v>2262.8818354025243</v>
      </c>
      <c r="O24" s="92">
        <f t="shared" si="12"/>
        <v>1521.8234064199346</v>
      </c>
      <c r="P24" s="92">
        <f t="shared" si="12"/>
        <v>1861.3018312125985</v>
      </c>
      <c r="Q24" s="92">
        <f t="shared" si="12"/>
        <v>872.46533492974163</v>
      </c>
      <c r="R24" s="92">
        <f t="shared" si="12"/>
        <v>929.50197679063615</v>
      </c>
      <c r="S24" s="92" t="str">
        <f t="shared" si="12"/>
        <v/>
      </c>
      <c r="T24" s="93" t="str">
        <f t="shared" si="12"/>
        <v/>
      </c>
      <c r="AK24" s="183" t="s">
        <v>100</v>
      </c>
      <c r="AL24" s="167" t="s">
        <v>76</v>
      </c>
      <c r="AM24" s="167">
        <v>50</v>
      </c>
      <c r="AN24" s="167">
        <v>82</v>
      </c>
      <c r="AO24" s="27">
        <v>81</v>
      </c>
    </row>
    <row r="25" spans="1:41" x14ac:dyDescent="0.25">
      <c r="A25" s="168" t="str">
        <f>IF(ISBLANK(A12),"",A12)</f>
        <v>Closest property boundary</v>
      </c>
      <c r="B25" s="192">
        <v>689718</v>
      </c>
      <c r="C25" s="193">
        <v>5203122</v>
      </c>
      <c r="E25" s="166"/>
      <c r="H25" s="20"/>
      <c r="M25" s="102" t="str">
        <f t="shared" si="11"/>
        <v/>
      </c>
      <c r="N25" s="99">
        <f t="shared" si="9"/>
        <v>2262.8818354025243</v>
      </c>
      <c r="O25" s="92">
        <f t="shared" si="12"/>
        <v>1521.8234064199346</v>
      </c>
      <c r="P25" s="92">
        <f t="shared" si="12"/>
        <v>1861.3018312125985</v>
      </c>
      <c r="Q25" s="92">
        <f t="shared" si="12"/>
        <v>872.46533492974163</v>
      </c>
      <c r="R25" s="92">
        <f t="shared" si="12"/>
        <v>929.50197679063615</v>
      </c>
      <c r="S25" s="92" t="str">
        <f t="shared" si="12"/>
        <v/>
      </c>
      <c r="T25" s="93" t="str">
        <f t="shared" si="12"/>
        <v/>
      </c>
      <c r="AK25" s="183" t="s">
        <v>101</v>
      </c>
      <c r="AL25" s="167" t="s">
        <v>76</v>
      </c>
      <c r="AM25" s="167">
        <v>50</v>
      </c>
      <c r="AN25" s="167">
        <v>70</v>
      </c>
      <c r="AO25" s="27">
        <v>73</v>
      </c>
    </row>
    <row r="26" spans="1:41" ht="15.75" thickBot="1" x14ac:dyDescent="0.3">
      <c r="A26" s="169" t="str">
        <f t="shared" ref="A26:A31" si="13">IF(ISBLANK(A13),"",A13)</f>
        <v>NSA 1 - Better Life for Dogs</v>
      </c>
      <c r="B26" s="194">
        <v>689776.13</v>
      </c>
      <c r="C26" s="195">
        <v>5203284.53</v>
      </c>
      <c r="E26" s="166"/>
      <c r="H26" s="20"/>
      <c r="M26" s="103" t="str">
        <f t="shared" si="11"/>
        <v/>
      </c>
      <c r="N26" s="100">
        <f t="shared" si="9"/>
        <v>2262.8818354025243</v>
      </c>
      <c r="O26" s="95">
        <f t="shared" si="12"/>
        <v>1521.8234064199346</v>
      </c>
      <c r="P26" s="95">
        <f t="shared" si="12"/>
        <v>1861.3018312125985</v>
      </c>
      <c r="Q26" s="95">
        <f t="shared" si="12"/>
        <v>872.46533492974163</v>
      </c>
      <c r="R26" s="95">
        <f t="shared" si="12"/>
        <v>929.50197679063615</v>
      </c>
      <c r="S26" s="95" t="str">
        <f t="shared" si="12"/>
        <v/>
      </c>
      <c r="T26" s="96" t="str">
        <f t="shared" si="12"/>
        <v/>
      </c>
      <c r="AK26" s="183" t="s">
        <v>102</v>
      </c>
      <c r="AL26" s="167" t="s">
        <v>76</v>
      </c>
      <c r="AM26" s="167">
        <v>40</v>
      </c>
      <c r="AN26" s="167">
        <v>85</v>
      </c>
      <c r="AO26" s="27">
        <v>83</v>
      </c>
    </row>
    <row r="27" spans="1:41" x14ac:dyDescent="0.25">
      <c r="A27" s="169" t="str">
        <f t="shared" si="13"/>
        <v xml:space="preserve">NSA 2 - Residence </v>
      </c>
      <c r="B27" s="194">
        <v>689811</v>
      </c>
      <c r="C27" s="195">
        <v>5203368</v>
      </c>
      <c r="E27" s="166"/>
      <c r="H27" s="20"/>
      <c r="AK27" s="183" t="s">
        <v>103</v>
      </c>
      <c r="AL27" s="167" t="s">
        <v>76</v>
      </c>
      <c r="AM27" s="167">
        <v>40</v>
      </c>
      <c r="AN27" s="167">
        <v>85</v>
      </c>
      <c r="AO27" s="27" t="s">
        <v>77</v>
      </c>
    </row>
    <row r="28" spans="1:41" x14ac:dyDescent="0.25">
      <c r="A28" s="169" t="str">
        <f t="shared" si="13"/>
        <v xml:space="preserve">NSA 3 - Residence </v>
      </c>
      <c r="B28" s="194">
        <v>689906</v>
      </c>
      <c r="C28" s="195">
        <v>5203576</v>
      </c>
      <c r="E28" s="166"/>
      <c r="H28" s="20"/>
      <c r="AK28" s="183" t="s">
        <v>104</v>
      </c>
      <c r="AL28" s="167" t="s">
        <v>76</v>
      </c>
      <c r="AM28" s="167">
        <v>40</v>
      </c>
      <c r="AN28" s="167">
        <v>85</v>
      </c>
      <c r="AO28" s="27">
        <v>87</v>
      </c>
    </row>
    <row r="29" spans="1:41" x14ac:dyDescent="0.25">
      <c r="A29" s="169" t="str">
        <f t="shared" si="13"/>
        <v xml:space="preserve">NSA 4 - Residence </v>
      </c>
      <c r="B29" s="194">
        <v>689787</v>
      </c>
      <c r="C29" s="195">
        <v>5203566</v>
      </c>
      <c r="E29" s="166"/>
      <c r="H29" s="20"/>
      <c r="AK29" s="183" t="s">
        <v>105</v>
      </c>
      <c r="AL29" s="167" t="s">
        <v>76</v>
      </c>
      <c r="AM29" s="167">
        <v>25</v>
      </c>
      <c r="AN29" s="167">
        <v>80</v>
      </c>
      <c r="AO29" s="27">
        <v>82</v>
      </c>
    </row>
    <row r="30" spans="1:41" x14ac:dyDescent="0.25">
      <c r="A30" s="169" t="str">
        <f t="shared" si="13"/>
        <v/>
      </c>
      <c r="B30" s="194"/>
      <c r="C30" s="195"/>
      <c r="E30" s="166"/>
      <c r="H30" s="20"/>
      <c r="AK30" s="183" t="s">
        <v>106</v>
      </c>
      <c r="AL30" s="167" t="s">
        <v>82</v>
      </c>
      <c r="AM30" s="167">
        <v>10</v>
      </c>
      <c r="AN30" s="167">
        <v>90</v>
      </c>
      <c r="AO30" s="27" t="s">
        <v>77</v>
      </c>
    </row>
    <row r="31" spans="1:41" ht="15.75" thickBot="1" x14ac:dyDescent="0.3">
      <c r="A31" s="170" t="str">
        <f t="shared" si="13"/>
        <v/>
      </c>
      <c r="B31" s="196"/>
      <c r="C31" s="197"/>
      <c r="E31" s="166"/>
      <c r="H31" s="20"/>
      <c r="AK31" s="183" t="s">
        <v>107</v>
      </c>
      <c r="AL31" s="167" t="s">
        <v>82</v>
      </c>
      <c r="AM31" s="167">
        <v>20</v>
      </c>
      <c r="AN31" s="167">
        <v>95</v>
      </c>
      <c r="AO31" s="27">
        <v>101</v>
      </c>
    </row>
    <row r="32" spans="1:41" ht="15.75" x14ac:dyDescent="0.25">
      <c r="A32" s="19" t="s">
        <v>67</v>
      </c>
      <c r="B32" s="143"/>
      <c r="C32" s="144"/>
      <c r="D32" s="144"/>
      <c r="E32" s="145"/>
      <c r="H32" s="82"/>
      <c r="AK32" s="183" t="s">
        <v>108</v>
      </c>
      <c r="AL32" s="167" t="s">
        <v>82</v>
      </c>
      <c r="AM32" s="167">
        <v>20</v>
      </c>
      <c r="AN32" s="167">
        <v>85</v>
      </c>
      <c r="AO32" s="27">
        <v>89</v>
      </c>
    </row>
    <row r="33" spans="1:41" x14ac:dyDescent="0.25">
      <c r="A33" s="19"/>
      <c r="B33" s="143"/>
      <c r="C33" s="144"/>
      <c r="D33" s="144"/>
      <c r="E33" s="145"/>
      <c r="F33" s="145"/>
      <c r="G33" s="82"/>
      <c r="H33" s="82"/>
      <c r="AK33" s="183" t="s">
        <v>109</v>
      </c>
      <c r="AL33" s="167" t="s">
        <v>76</v>
      </c>
      <c r="AM33" s="167">
        <v>20</v>
      </c>
      <c r="AN33" s="167">
        <v>85</v>
      </c>
      <c r="AO33" s="27">
        <v>75</v>
      </c>
    </row>
    <row r="34" spans="1:41" ht="16.5" customHeight="1" x14ac:dyDescent="0.25">
      <c r="A34" s="9" t="s">
        <v>65</v>
      </c>
      <c r="B34" s="143"/>
      <c r="C34" s="144"/>
      <c r="D34" s="144"/>
      <c r="E34" s="145"/>
      <c r="F34" s="145"/>
      <c r="G34" s="82"/>
      <c r="H34" s="82"/>
      <c r="AK34" s="183" t="s">
        <v>110</v>
      </c>
      <c r="AL34" s="167" t="s">
        <v>82</v>
      </c>
      <c r="AM34" s="167">
        <v>20</v>
      </c>
      <c r="AN34" s="167">
        <v>90</v>
      </c>
      <c r="AO34" s="27">
        <v>90</v>
      </c>
    </row>
    <row r="35" spans="1:41" x14ac:dyDescent="0.25">
      <c r="A35" s="19" t="s">
        <v>66</v>
      </c>
      <c r="B35" s="143"/>
      <c r="C35" s="144"/>
      <c r="D35" s="144"/>
      <c r="E35" s="145"/>
      <c r="F35" s="145"/>
      <c r="G35" s="82"/>
      <c r="H35" s="82"/>
      <c r="AK35" s="183" t="s">
        <v>111</v>
      </c>
      <c r="AL35" s="167" t="s">
        <v>76</v>
      </c>
      <c r="AM35" s="167">
        <v>20</v>
      </c>
      <c r="AN35" s="167">
        <v>85</v>
      </c>
      <c r="AO35" s="27">
        <v>90</v>
      </c>
    </row>
    <row r="36" spans="1:41" x14ac:dyDescent="0.25">
      <c r="A36" s="82"/>
      <c r="B36" s="82"/>
      <c r="C36" s="82"/>
      <c r="D36" s="82"/>
      <c r="E36" s="82"/>
      <c r="F36" s="49"/>
      <c r="G36" s="49"/>
      <c r="H36" s="49"/>
      <c r="AK36" s="183" t="s">
        <v>112</v>
      </c>
      <c r="AL36" s="167" t="s">
        <v>76</v>
      </c>
      <c r="AM36" s="167">
        <v>50</v>
      </c>
      <c r="AN36" s="167">
        <v>85</v>
      </c>
      <c r="AO36" s="27">
        <v>77</v>
      </c>
    </row>
    <row r="37" spans="1:41" ht="15.75" thickBot="1" x14ac:dyDescent="0.3">
      <c r="A37" s="9" t="s">
        <v>44</v>
      </c>
      <c r="B37" s="1"/>
      <c r="C37" s="1"/>
      <c r="D37" s="1"/>
      <c r="E37" s="82"/>
      <c r="F37" s="49"/>
      <c r="G37" s="49"/>
      <c r="H37" s="49"/>
      <c r="AK37" s="183" t="s">
        <v>113</v>
      </c>
      <c r="AL37" s="167" t="s">
        <v>76</v>
      </c>
      <c r="AM37" s="167">
        <v>40</v>
      </c>
      <c r="AN37" s="167">
        <v>55</v>
      </c>
      <c r="AO37" s="27">
        <v>75</v>
      </c>
    </row>
    <row r="38" spans="1:41" ht="32.25" x14ac:dyDescent="0.25">
      <c r="A38" s="293" t="s">
        <v>0</v>
      </c>
      <c r="B38" s="287" t="s">
        <v>63</v>
      </c>
      <c r="C38" s="162" t="s">
        <v>141</v>
      </c>
      <c r="D38" s="200" t="s">
        <v>9</v>
      </c>
      <c r="E38" s="15" t="s">
        <v>55</v>
      </c>
      <c r="F38" s="16" t="s">
        <v>54</v>
      </c>
      <c r="H38" s="182"/>
      <c r="I38" s="182"/>
      <c r="AK38" s="183" t="s">
        <v>114</v>
      </c>
      <c r="AL38" s="167" t="s">
        <v>76</v>
      </c>
      <c r="AM38" s="167">
        <v>50</v>
      </c>
      <c r="AN38" s="167">
        <v>85</v>
      </c>
      <c r="AO38" s="27">
        <v>85</v>
      </c>
    </row>
    <row r="39" spans="1:41" ht="15.75" thickBot="1" x14ac:dyDescent="0.3">
      <c r="A39" s="294"/>
      <c r="B39" s="299"/>
      <c r="C39" s="164" t="s">
        <v>68</v>
      </c>
      <c r="D39" s="209" t="s">
        <v>64</v>
      </c>
      <c r="E39" s="209" t="s">
        <v>6</v>
      </c>
      <c r="F39" s="7" t="s">
        <v>5</v>
      </c>
      <c r="H39" s="180"/>
      <c r="I39" s="180"/>
      <c r="AK39" s="183" t="s">
        <v>115</v>
      </c>
      <c r="AL39" s="167" t="s">
        <v>76</v>
      </c>
      <c r="AM39" s="167">
        <v>50</v>
      </c>
      <c r="AN39" s="167">
        <v>77</v>
      </c>
      <c r="AO39" s="27">
        <v>81</v>
      </c>
    </row>
    <row r="40" spans="1:41" x14ac:dyDescent="0.25">
      <c r="A40" s="10" t="s">
        <v>103</v>
      </c>
      <c r="B40" s="191">
        <v>3</v>
      </c>
      <c r="C40" s="206">
        <f>IFERROR(VLOOKUP(A40,$AK$1:$AO$64,3,FALSE),"")</f>
        <v>40</v>
      </c>
      <c r="D40" s="216">
        <v>10</v>
      </c>
      <c r="E40" s="207">
        <f>IF(ISBLANK(A40),"",50)</f>
        <v>50</v>
      </c>
      <c r="F40" s="208">
        <f>IFERROR(IF(VLOOKUP(A40,$AK$1:$AO$64,5,FALSE)="N/A",VLOOKUP(A40,$AK$1:$AO$64,4,FALSE),VLOOKUP(A40,$AK$1:$AO$64,5,FALSE)),"")</f>
        <v>85</v>
      </c>
      <c r="H40" s="181"/>
      <c r="I40" s="181"/>
      <c r="AK40" s="183" t="s">
        <v>116</v>
      </c>
      <c r="AL40" s="167" t="s">
        <v>76</v>
      </c>
      <c r="AM40" s="167">
        <v>100</v>
      </c>
      <c r="AN40" s="167">
        <v>82</v>
      </c>
      <c r="AO40" s="27">
        <v>73</v>
      </c>
    </row>
    <row r="41" spans="1:41" x14ac:dyDescent="0.25">
      <c r="A41" s="77" t="s">
        <v>97</v>
      </c>
      <c r="B41" s="71">
        <v>3</v>
      </c>
      <c r="C41" s="201">
        <f t="shared" ref="C41:C48" si="14">IFERROR(VLOOKUP(A41,$AK$1:$AO$64,3,FALSE),"")</f>
        <v>40</v>
      </c>
      <c r="D41" s="199">
        <v>6</v>
      </c>
      <c r="E41" s="198">
        <f t="shared" ref="E41:E48" si="15">IF(ISBLANK(A41),"",50)</f>
        <v>50</v>
      </c>
      <c r="F41" s="202">
        <f t="shared" ref="F41:F48" si="16">IFERROR(IF(VLOOKUP(A41,$AK$1:$AO$64,5,FALSE)="N/A",VLOOKUP(A41,$AK$1:$AO$64,4,FALSE),VLOOKUP(A41,$AK$1:$AO$64,5,FALSE)),"")</f>
        <v>81</v>
      </c>
      <c r="G41" s="22"/>
      <c r="H41" s="181"/>
      <c r="I41" s="181"/>
      <c r="AK41" s="183" t="s">
        <v>117</v>
      </c>
      <c r="AL41" s="167" t="s">
        <v>82</v>
      </c>
      <c r="AM41" s="167">
        <v>20</v>
      </c>
      <c r="AN41" s="167">
        <v>85</v>
      </c>
      <c r="AO41" s="27">
        <v>79</v>
      </c>
    </row>
    <row r="42" spans="1:41" x14ac:dyDescent="0.25">
      <c r="A42" s="77" t="s">
        <v>93</v>
      </c>
      <c r="B42" s="71">
        <v>6</v>
      </c>
      <c r="C42" s="201">
        <f t="shared" si="14"/>
        <v>40</v>
      </c>
      <c r="D42" s="199">
        <v>10</v>
      </c>
      <c r="E42" s="198">
        <f t="shared" si="15"/>
        <v>50</v>
      </c>
      <c r="F42" s="202">
        <f t="shared" si="16"/>
        <v>82</v>
      </c>
      <c r="H42" s="181"/>
      <c r="I42" s="181"/>
      <c r="AK42" s="183" t="s">
        <v>118</v>
      </c>
      <c r="AL42" s="167" t="s">
        <v>76</v>
      </c>
      <c r="AM42" s="167">
        <v>20</v>
      </c>
      <c r="AN42" s="167">
        <v>85</v>
      </c>
      <c r="AO42" s="27">
        <v>81</v>
      </c>
    </row>
    <row r="43" spans="1:41" x14ac:dyDescent="0.25">
      <c r="A43" s="77" t="s">
        <v>96</v>
      </c>
      <c r="B43" s="71">
        <v>10</v>
      </c>
      <c r="C43" s="201">
        <f t="shared" si="14"/>
        <v>40</v>
      </c>
      <c r="D43" s="199">
        <v>12</v>
      </c>
      <c r="E43" s="198">
        <f t="shared" si="15"/>
        <v>50</v>
      </c>
      <c r="F43" s="202">
        <f t="shared" si="16"/>
        <v>76</v>
      </c>
      <c r="H43" s="181"/>
      <c r="I43" s="181"/>
      <c r="AD43" s="22"/>
      <c r="AK43" s="183" t="s">
        <v>119</v>
      </c>
      <c r="AL43" s="167" t="s">
        <v>76</v>
      </c>
      <c r="AM43" s="167">
        <v>20</v>
      </c>
      <c r="AN43" s="167">
        <v>85</v>
      </c>
      <c r="AO43" s="27">
        <v>80</v>
      </c>
    </row>
    <row r="44" spans="1:41" x14ac:dyDescent="0.25">
      <c r="A44" s="77" t="s">
        <v>75</v>
      </c>
      <c r="B44" s="71">
        <v>2</v>
      </c>
      <c r="C44" s="201">
        <f t="shared" si="14"/>
        <v>50</v>
      </c>
      <c r="D44" s="199">
        <v>6</v>
      </c>
      <c r="E44" s="198">
        <f t="shared" si="15"/>
        <v>50</v>
      </c>
      <c r="F44" s="202">
        <f t="shared" si="16"/>
        <v>85</v>
      </c>
      <c r="H44" s="181"/>
      <c r="I44" s="181"/>
      <c r="AK44" s="183" t="s">
        <v>120</v>
      </c>
      <c r="AL44" s="167" t="s">
        <v>76</v>
      </c>
      <c r="AM44" s="167">
        <v>20</v>
      </c>
      <c r="AN44" s="167">
        <v>85</v>
      </c>
      <c r="AO44" s="27">
        <v>96</v>
      </c>
    </row>
    <row r="45" spans="1:41" x14ac:dyDescent="0.25">
      <c r="A45" s="77"/>
      <c r="B45" s="71"/>
      <c r="C45" s="201" t="str">
        <f t="shared" si="14"/>
        <v/>
      </c>
      <c r="D45" s="199"/>
      <c r="E45" s="198" t="str">
        <f t="shared" si="15"/>
        <v/>
      </c>
      <c r="F45" s="202" t="str">
        <f t="shared" si="16"/>
        <v/>
      </c>
      <c r="H45" s="181"/>
      <c r="I45" s="181"/>
      <c r="AK45" s="183" t="s">
        <v>121</v>
      </c>
      <c r="AL45" s="167" t="s">
        <v>76</v>
      </c>
      <c r="AM45" s="167">
        <v>40</v>
      </c>
      <c r="AN45" s="167">
        <v>85</v>
      </c>
      <c r="AO45" s="27">
        <v>84</v>
      </c>
    </row>
    <row r="46" spans="1:41" x14ac:dyDescent="0.25">
      <c r="A46" s="77"/>
      <c r="B46" s="71"/>
      <c r="C46" s="201" t="str">
        <f t="shared" si="14"/>
        <v/>
      </c>
      <c r="D46" s="199"/>
      <c r="E46" s="198" t="str">
        <f t="shared" si="15"/>
        <v/>
      </c>
      <c r="F46" s="202" t="str">
        <f t="shared" si="16"/>
        <v/>
      </c>
      <c r="H46" s="181"/>
      <c r="I46" s="181"/>
      <c r="AK46" s="183" t="s">
        <v>122</v>
      </c>
      <c r="AL46" s="167" t="s">
        <v>76</v>
      </c>
      <c r="AM46" s="167">
        <v>40</v>
      </c>
      <c r="AN46" s="167">
        <v>85</v>
      </c>
      <c r="AO46" s="27">
        <v>96</v>
      </c>
    </row>
    <row r="47" spans="1:41" x14ac:dyDescent="0.25">
      <c r="A47" s="77"/>
      <c r="B47" s="71"/>
      <c r="C47" s="201" t="str">
        <f t="shared" si="14"/>
        <v/>
      </c>
      <c r="D47" s="199"/>
      <c r="E47" s="198" t="str">
        <f t="shared" si="15"/>
        <v/>
      </c>
      <c r="F47" s="202" t="str">
        <f t="shared" si="16"/>
        <v/>
      </c>
      <c r="H47" s="181"/>
      <c r="I47" s="181"/>
      <c r="AK47" s="183" t="s">
        <v>123</v>
      </c>
      <c r="AL47" s="167" t="s">
        <v>76</v>
      </c>
      <c r="AM47" s="167">
        <v>100</v>
      </c>
      <c r="AN47" s="167">
        <v>78</v>
      </c>
      <c r="AO47" s="27">
        <v>78</v>
      </c>
    </row>
    <row r="48" spans="1:41" ht="15.75" thickBot="1" x14ac:dyDescent="0.3">
      <c r="A48" s="14"/>
      <c r="B48" s="72"/>
      <c r="C48" s="203" t="str">
        <f t="shared" si="14"/>
        <v/>
      </c>
      <c r="D48" s="217"/>
      <c r="E48" s="204" t="str">
        <f t="shared" si="15"/>
        <v/>
      </c>
      <c r="F48" s="205" t="str">
        <f t="shared" si="16"/>
        <v/>
      </c>
      <c r="H48" s="181"/>
      <c r="I48" s="181"/>
      <c r="AK48" s="183" t="s">
        <v>124</v>
      </c>
      <c r="AL48" s="167" t="s">
        <v>76</v>
      </c>
      <c r="AM48" s="167">
        <v>50</v>
      </c>
      <c r="AN48" s="167">
        <v>82</v>
      </c>
      <c r="AO48" s="27">
        <v>80</v>
      </c>
    </row>
    <row r="49" spans="1:41" ht="15.75" x14ac:dyDescent="0.25">
      <c r="A49" s="19" t="s">
        <v>142</v>
      </c>
      <c r="AK49" s="183" t="s">
        <v>125</v>
      </c>
      <c r="AL49" s="167" t="s">
        <v>76</v>
      </c>
      <c r="AM49" s="167">
        <v>50</v>
      </c>
      <c r="AN49" s="167">
        <v>80</v>
      </c>
      <c r="AO49" s="27" t="s">
        <v>77</v>
      </c>
    </row>
    <row r="50" spans="1:41" x14ac:dyDescent="0.25">
      <c r="A50" s="19"/>
      <c r="AK50" s="183" t="s">
        <v>126</v>
      </c>
      <c r="AL50" s="167" t="s">
        <v>76</v>
      </c>
      <c r="AM50" s="167">
        <v>40</v>
      </c>
      <c r="AN50" s="167">
        <v>84</v>
      </c>
      <c r="AO50" s="27" t="s">
        <v>77</v>
      </c>
    </row>
    <row r="51" spans="1:41" x14ac:dyDescent="0.25">
      <c r="AK51" s="183" t="s">
        <v>127</v>
      </c>
      <c r="AL51" s="167" t="s">
        <v>76</v>
      </c>
      <c r="AM51" s="167">
        <v>40</v>
      </c>
      <c r="AN51" s="167">
        <v>85</v>
      </c>
      <c r="AO51" s="27">
        <v>85</v>
      </c>
    </row>
    <row r="52" spans="1:41" ht="15.75" thickBot="1" x14ac:dyDescent="0.3">
      <c r="A52" s="8" t="s">
        <v>7</v>
      </c>
      <c r="AK52" s="183" t="s">
        <v>128</v>
      </c>
      <c r="AL52" s="167" t="s">
        <v>76</v>
      </c>
      <c r="AM52" s="167">
        <v>10</v>
      </c>
      <c r="AN52" s="167">
        <v>80</v>
      </c>
      <c r="AO52" s="27">
        <v>82</v>
      </c>
    </row>
    <row r="53" spans="1:41" ht="30" x14ac:dyDescent="0.25">
      <c r="A53" s="293" t="s">
        <v>4</v>
      </c>
      <c r="B53" s="106" t="str">
        <f>IF(ISBLANK(A12),"",CONCATENATE("Leq - @ ",A12))</f>
        <v>Leq - @ Closest property boundary</v>
      </c>
      <c r="C53" s="106" t="str">
        <f>IF(ISBLANK(A13),"",CONCATENATE("Leq - @ ",A13))</f>
        <v>Leq - @ NSA 1 - Better Life for Dogs</v>
      </c>
      <c r="D53" s="106" t="str">
        <f>IF(ISBLANK(A14),"",CONCATENATE("Leq - @ ",A14))</f>
        <v xml:space="preserve">Leq - @ NSA 2 - Residence </v>
      </c>
      <c r="E53" s="106" t="str">
        <f>IF(ISBLANK(A15),"",CONCATENATE("Leq - @ ",A15))</f>
        <v xml:space="preserve">Leq - @ NSA 3 - Residence </v>
      </c>
      <c r="F53" s="106" t="str">
        <f>IF(ISBLANK(A16),"",CONCATENATE("Leq - @ ",A16))</f>
        <v xml:space="preserve">Leq - @ NSA 4 - Residence </v>
      </c>
      <c r="G53" s="106" t="str">
        <f>IF(ISBLANK(A17),"",CONCATENATE("Leq - @ ",A17))</f>
        <v/>
      </c>
      <c r="H53" s="106" t="str">
        <f>IF(ISBLANK(A18),"",CONCATENATE("Leq - @ ",A18))</f>
        <v/>
      </c>
      <c r="AK53" s="183" t="s">
        <v>129</v>
      </c>
      <c r="AL53" s="167" t="s">
        <v>76</v>
      </c>
      <c r="AM53" s="167">
        <v>100</v>
      </c>
      <c r="AN53" s="167">
        <v>85</v>
      </c>
      <c r="AO53" s="27">
        <v>79</v>
      </c>
    </row>
    <row r="54" spans="1:41" ht="15.75" thickBot="1" x14ac:dyDescent="0.3">
      <c r="A54" s="301"/>
      <c r="B54" s="70" t="s">
        <v>5</v>
      </c>
      <c r="C54" s="70" t="s">
        <v>5</v>
      </c>
      <c r="D54" s="70" t="s">
        <v>5</v>
      </c>
      <c r="E54" s="70" t="s">
        <v>5</v>
      </c>
      <c r="F54" s="70" t="s">
        <v>5</v>
      </c>
      <c r="G54" s="70" t="s">
        <v>5</v>
      </c>
      <c r="H54" s="70" t="s">
        <v>5</v>
      </c>
      <c r="AK54" s="183" t="s">
        <v>130</v>
      </c>
      <c r="AL54" s="167" t="s">
        <v>76</v>
      </c>
      <c r="AM54" s="167">
        <v>50</v>
      </c>
      <c r="AN54" s="167">
        <v>85</v>
      </c>
      <c r="AO54" s="27">
        <v>87</v>
      </c>
    </row>
    <row r="55" spans="1:41" x14ac:dyDescent="0.25">
      <c r="A55" s="66" t="str">
        <f t="shared" ref="A55:A63" si="17">IF(ISBLANK(A40),"",A40)</f>
        <v>Grader</v>
      </c>
      <c r="B55" s="17">
        <f>IFERROR($F40-(20*LOG10(N18/$E40))+10*LOG($C40/100)+10*LOG($D40/12)+10*LOG($B40),0)</f>
        <v>51.886162561072567</v>
      </c>
      <c r="C55" s="17">
        <f>IFERROR($F40-(20*LOG10(O18/$E40))+10*LOG($C40/100)+10*LOG($D40/12)+10*LOG($B40),0)</f>
        <v>55.332114896990973</v>
      </c>
      <c r="D55" s="17">
        <f t="shared" ref="D55:H55" si="18">IFERROR($F40-(20*LOG10(P18/$E40))+10*LOG($C40/100)+10*LOG($D40/12)+10*LOG($B40),0)</f>
        <v>53.583063994323481</v>
      </c>
      <c r="E55" s="17">
        <f t="shared" si="18"/>
        <v>60.164436477770664</v>
      </c>
      <c r="F55" s="17">
        <f>IFERROR($F40-(20*LOG10(R18/$E40))+10*LOG($C40/100)+10*LOG($D40/12)+10*LOG($B40),0)</f>
        <v>59.614393732085382</v>
      </c>
      <c r="G55" s="17">
        <f t="shared" si="18"/>
        <v>0</v>
      </c>
      <c r="H55" s="104">
        <f t="shared" si="18"/>
        <v>0</v>
      </c>
      <c r="AK55" s="183" t="s">
        <v>131</v>
      </c>
      <c r="AL55" s="167" t="s">
        <v>76</v>
      </c>
      <c r="AM55" s="167">
        <v>20</v>
      </c>
      <c r="AN55" s="167">
        <v>80</v>
      </c>
      <c r="AO55" s="27">
        <v>80</v>
      </c>
    </row>
    <row r="56" spans="1:41" x14ac:dyDescent="0.25">
      <c r="A56" s="67" t="str">
        <f t="shared" si="17"/>
        <v>Excavator</v>
      </c>
      <c r="B56" s="17">
        <f t="shared" ref="B56:C56" si="19">IFERROR($F41-(20*LOG10(N19/$E41))+10*LOG($C41/100)+10*LOG($D41/12)+10*LOG($B41),0)</f>
        <v>45.667675064909005</v>
      </c>
      <c r="C56" s="17">
        <f t="shared" si="19"/>
        <v>49.113627400827411</v>
      </c>
      <c r="D56" s="17">
        <f t="shared" ref="D56:D63" si="20">IFERROR($F41-(20*LOG10(P19/$E41))+10*LOG($C41/100)+10*LOG($D41/12)+10*LOG($B41),0)</f>
        <v>47.36457649815992</v>
      </c>
      <c r="E56" s="17">
        <f t="shared" ref="E56:F63" si="21">IFERROR($F41-(20*LOG10(Q19/$E41))+10*LOG($C41/100)+10*LOG($D41/12)+10*LOG($B41),0)</f>
        <v>53.945948981607103</v>
      </c>
      <c r="F56" s="17">
        <f t="shared" si="21"/>
        <v>53.395906235921821</v>
      </c>
      <c r="G56" s="17">
        <f t="shared" ref="G56:G63" si="22">IFERROR($F41-(20*LOG10(S19/$E41))+10*LOG($C41/100)+10*LOG($D41/12)+10*LOG($B41),0)</f>
        <v>0</v>
      </c>
      <c r="H56" s="104">
        <f t="shared" ref="H56:H63" si="23">IFERROR($F41-(20*LOG10(T19/$E41))+10*LOG($C41/100)+10*LOG($D41/12)+10*LOG($B41),0)</f>
        <v>0</v>
      </c>
      <c r="AK56" s="183" t="s">
        <v>132</v>
      </c>
      <c r="AL56" s="167" t="s">
        <v>76</v>
      </c>
      <c r="AM56" s="167">
        <v>20</v>
      </c>
      <c r="AN56" s="167">
        <v>95</v>
      </c>
      <c r="AO56" s="27">
        <v>101</v>
      </c>
    </row>
    <row r="57" spans="1:41" x14ac:dyDescent="0.25">
      <c r="A57" s="67" t="str">
        <f t="shared" si="17"/>
        <v>Dozer</v>
      </c>
      <c r="B57" s="17">
        <f t="shared" ref="B57:C57" si="24">IFERROR($F42-(20*LOG10(N20/$E42))+10*LOG($C42/100)+10*LOG($D42/12)+10*LOG($B42),0)</f>
        <v>51.896462517712379</v>
      </c>
      <c r="C57" s="17">
        <f t="shared" si="24"/>
        <v>55.342414853630785</v>
      </c>
      <c r="D57" s="17">
        <f t="shared" si="20"/>
        <v>53.593363950963294</v>
      </c>
      <c r="E57" s="17">
        <f t="shared" si="21"/>
        <v>60.174736434410477</v>
      </c>
      <c r="F57" s="17">
        <f t="shared" ref="F57:F63" si="25">IFERROR($F42-(20*LOG10(R20/$E42))+10*LOG($C42/100)+10*LOG($D42/12)+10*LOG($B42),0)</f>
        <v>59.624693688725195</v>
      </c>
      <c r="G57" s="17">
        <f t="shared" si="22"/>
        <v>0</v>
      </c>
      <c r="H57" s="104">
        <f t="shared" si="23"/>
        <v>0</v>
      </c>
      <c r="AK57" s="183" t="s">
        <v>133</v>
      </c>
      <c r="AL57" s="167" t="s">
        <v>76</v>
      </c>
      <c r="AM57" s="167">
        <v>5</v>
      </c>
      <c r="AN57" s="167">
        <v>85</v>
      </c>
      <c r="AO57" s="27">
        <v>83</v>
      </c>
    </row>
    <row r="58" spans="1:41" x14ac:dyDescent="0.25">
      <c r="A58" s="67" t="str">
        <f t="shared" si="17"/>
        <v>Dump Truck</v>
      </c>
      <c r="B58" s="17">
        <f t="shared" ref="B58:C58" si="26">IFERROR($F43-(20*LOG10(N21/$E43))+10*LOG($C43/100)+10*LOG($D43/12)+10*LOG($B43),0)</f>
        <v>48.906762474352192</v>
      </c>
      <c r="C58" s="17">
        <f t="shared" si="26"/>
        <v>52.352714810270598</v>
      </c>
      <c r="D58" s="17">
        <f t="shared" si="20"/>
        <v>50.603663907603107</v>
      </c>
      <c r="E58" s="17">
        <f t="shared" si="21"/>
        <v>57.185036391050289</v>
      </c>
      <c r="F58" s="17">
        <f t="shared" si="25"/>
        <v>56.634993645365007</v>
      </c>
      <c r="G58" s="17">
        <f t="shared" si="22"/>
        <v>0</v>
      </c>
      <c r="H58" s="104">
        <f t="shared" si="23"/>
        <v>0</v>
      </c>
      <c r="AK58" s="183" t="s">
        <v>134</v>
      </c>
      <c r="AL58" s="167" t="s">
        <v>76</v>
      </c>
      <c r="AM58" s="167">
        <v>40</v>
      </c>
      <c r="AN58" s="167">
        <v>73</v>
      </c>
      <c r="AO58" s="27">
        <v>74</v>
      </c>
    </row>
    <row r="59" spans="1:41" x14ac:dyDescent="0.25">
      <c r="A59" s="67" t="str">
        <f t="shared" si="17"/>
        <v>All Other Equipment &gt; 5 HP</v>
      </c>
      <c r="B59" s="17">
        <f t="shared" ref="B59:C59" si="27">IFERROR($F44-(20*LOG10(N22/$E44))+10*LOG($C44/100)+10*LOG($D44/12)+10*LOG($B44),0)</f>
        <v>48.875862604432754</v>
      </c>
      <c r="C59" s="17">
        <f t="shared" si="27"/>
        <v>52.32181494035116</v>
      </c>
      <c r="D59" s="17">
        <f t="shared" si="20"/>
        <v>50.572764037683669</v>
      </c>
      <c r="E59" s="17">
        <f t="shared" si="21"/>
        <v>57.154136521130852</v>
      </c>
      <c r="F59" s="17">
        <f t="shared" si="25"/>
        <v>56.60409377544557</v>
      </c>
      <c r="G59" s="17">
        <f t="shared" si="22"/>
        <v>0</v>
      </c>
      <c r="H59" s="104">
        <f t="shared" si="23"/>
        <v>0</v>
      </c>
      <c r="AK59" s="183" t="s">
        <v>135</v>
      </c>
      <c r="AL59" s="167" t="s">
        <v>76</v>
      </c>
      <c r="AM59" s="167">
        <v>100</v>
      </c>
      <c r="AN59" s="167"/>
      <c r="AO59" s="27">
        <v>77</v>
      </c>
    </row>
    <row r="60" spans="1:41" x14ac:dyDescent="0.25">
      <c r="A60" s="67" t="str">
        <f t="shared" si="17"/>
        <v/>
      </c>
      <c r="B60" s="17">
        <f t="shared" ref="B60:C60" si="28">IFERROR($F45-(20*LOG10(N23/$E45))+10*LOG($C45/100)+10*LOG($D45/12)+10*LOG($B45),0)</f>
        <v>0</v>
      </c>
      <c r="C60" s="17">
        <f t="shared" si="28"/>
        <v>0</v>
      </c>
      <c r="D60" s="17">
        <f t="shared" si="20"/>
        <v>0</v>
      </c>
      <c r="E60" s="17">
        <f t="shared" si="21"/>
        <v>0</v>
      </c>
      <c r="F60" s="17">
        <f t="shared" si="25"/>
        <v>0</v>
      </c>
      <c r="G60" s="17">
        <f t="shared" si="22"/>
        <v>0</v>
      </c>
      <c r="H60" s="104">
        <f t="shared" si="23"/>
        <v>0</v>
      </c>
      <c r="AK60" s="183" t="s">
        <v>136</v>
      </c>
      <c r="AL60" s="167"/>
      <c r="AM60" s="167">
        <v>100</v>
      </c>
      <c r="AN60" s="167"/>
      <c r="AO60" s="27">
        <v>84</v>
      </c>
    </row>
    <row r="61" spans="1:41" x14ac:dyDescent="0.25">
      <c r="A61" s="67" t="str">
        <f t="shared" si="17"/>
        <v/>
      </c>
      <c r="B61" s="17">
        <f t="shared" ref="B61:C61" si="29">IFERROR($F46-(20*LOG10(N24/$E46))+10*LOG($C46/100)+10*LOG($D46/12)+10*LOG($B46),0)</f>
        <v>0</v>
      </c>
      <c r="C61" s="17">
        <f t="shared" si="29"/>
        <v>0</v>
      </c>
      <c r="D61" s="17">
        <f t="shared" si="20"/>
        <v>0</v>
      </c>
      <c r="E61" s="17">
        <f t="shared" si="21"/>
        <v>0</v>
      </c>
      <c r="F61" s="17">
        <f t="shared" si="25"/>
        <v>0</v>
      </c>
      <c r="G61" s="17">
        <f>IFERROR($F46-(20*LOG10(S24/$E46))+10*LOG($C46/100)+10*LOG($D46/12)+10*LOG($B46),0)</f>
        <v>0</v>
      </c>
      <c r="H61" s="104">
        <f t="shared" si="23"/>
        <v>0</v>
      </c>
      <c r="AK61" s="183" t="s">
        <v>137</v>
      </c>
      <c r="AL61" s="167"/>
      <c r="AM61" s="167">
        <v>100</v>
      </c>
      <c r="AN61" s="167"/>
      <c r="AO61" s="27">
        <v>80</v>
      </c>
    </row>
    <row r="62" spans="1:41" x14ac:dyDescent="0.25">
      <c r="A62" s="67" t="str">
        <f t="shared" si="17"/>
        <v/>
      </c>
      <c r="B62" s="17">
        <f t="shared" ref="B62:C62" si="30">IFERROR($F47-(20*LOG10(N25/$E47))+10*LOG($C47/100)+10*LOG($D47/12)+10*LOG($B47),0)</f>
        <v>0</v>
      </c>
      <c r="C62" s="17">
        <f t="shared" si="30"/>
        <v>0</v>
      </c>
      <c r="D62" s="17">
        <f t="shared" si="20"/>
        <v>0</v>
      </c>
      <c r="E62" s="17">
        <f t="shared" si="21"/>
        <v>0</v>
      </c>
      <c r="F62" s="17">
        <f t="shared" si="25"/>
        <v>0</v>
      </c>
      <c r="G62" s="17">
        <f t="shared" si="22"/>
        <v>0</v>
      </c>
      <c r="H62" s="104">
        <f t="shared" si="23"/>
        <v>0</v>
      </c>
      <c r="AK62" s="183" t="s">
        <v>138</v>
      </c>
      <c r="AL62" s="167"/>
      <c r="AM62" s="167">
        <v>100</v>
      </c>
      <c r="AN62" s="167"/>
      <c r="AO62" s="27">
        <v>85</v>
      </c>
    </row>
    <row r="63" spans="1:41" ht="15.75" thickBot="1" x14ac:dyDescent="0.3">
      <c r="A63" s="68" t="str">
        <f t="shared" si="17"/>
        <v/>
      </c>
      <c r="B63" s="17">
        <f t="shared" ref="B63:C63" si="31">IFERROR($F48-(20*LOG10(N26/$E48))+10*LOG($C48/100)+10*LOG($D48/12)+10*LOG($B48),0)</f>
        <v>0</v>
      </c>
      <c r="C63" s="17">
        <f t="shared" si="31"/>
        <v>0</v>
      </c>
      <c r="D63" s="17">
        <f t="shared" si="20"/>
        <v>0</v>
      </c>
      <c r="E63" s="17">
        <f t="shared" si="21"/>
        <v>0</v>
      </c>
      <c r="F63" s="17">
        <f t="shared" si="25"/>
        <v>0</v>
      </c>
      <c r="G63" s="17">
        <f t="shared" si="22"/>
        <v>0</v>
      </c>
      <c r="H63" s="104">
        <f t="shared" si="23"/>
        <v>0</v>
      </c>
      <c r="AK63" s="183" t="s">
        <v>139</v>
      </c>
      <c r="AL63" s="167"/>
      <c r="AM63" s="167">
        <v>100</v>
      </c>
      <c r="AN63" s="167"/>
      <c r="AO63" s="27">
        <v>82</v>
      </c>
    </row>
    <row r="64" spans="1:41" ht="18" thickBot="1" x14ac:dyDescent="0.3">
      <c r="A64" s="65" t="s">
        <v>43</v>
      </c>
      <c r="B64" s="18">
        <f>IF(B55=0,0,10*LOG10(10^(B55/10)+10^(B56/10)+10^(B57/10)+10^(B58/10)+10^(B59/10)+10^(B60/10)+10^(B61/10)+10^(B62/10)+10^(B63/10)))</f>
        <v>56.998088528842842</v>
      </c>
      <c r="C64" s="18">
        <f t="shared" ref="C64:H64" si="32">IF(C55=0,0,10*LOG10(10^(C55/10)+10^(C56/10)+10^(C57/10)+10^(C58/10)+10^(C59/10)+10^(C60/10)+10^(C61/10)+10^(C62/10)+10^(C63/10)))</f>
        <v>60.444021871604164</v>
      </c>
      <c r="D64" s="18">
        <f t="shared" si="32"/>
        <v>58.6949787464983</v>
      </c>
      <c r="E64" s="18">
        <f t="shared" si="32"/>
        <v>65.276332923680499</v>
      </c>
      <c r="F64" s="18">
        <f t="shared" si="32"/>
        <v>64.726290874005215</v>
      </c>
      <c r="G64" s="18">
        <f t="shared" si="32"/>
        <v>0</v>
      </c>
      <c r="H64" s="105">
        <f t="shared" si="32"/>
        <v>0</v>
      </c>
      <c r="AK64" s="184" t="s">
        <v>140</v>
      </c>
      <c r="AL64" s="185"/>
      <c r="AM64" s="185">
        <v>100</v>
      </c>
      <c r="AN64" s="185"/>
      <c r="AO64" s="151">
        <v>83</v>
      </c>
    </row>
    <row r="65" spans="1:31" ht="15.75" x14ac:dyDescent="0.25">
      <c r="A65" s="19" t="s">
        <v>57</v>
      </c>
    </row>
    <row r="66" spans="1:31" ht="15.75" thickBot="1" x14ac:dyDescent="0.3"/>
    <row r="67" spans="1:31" ht="45" x14ac:dyDescent="0.25">
      <c r="A67" s="287" t="s">
        <v>10</v>
      </c>
      <c r="B67" s="79" t="s">
        <v>8</v>
      </c>
      <c r="C67" s="107" t="s">
        <v>56</v>
      </c>
      <c r="D67" s="73" t="s">
        <v>48</v>
      </c>
      <c r="E67" s="73" t="s">
        <v>59</v>
      </c>
      <c r="F67" s="73" t="s">
        <v>60</v>
      </c>
      <c r="G67" s="15" t="s">
        <v>47</v>
      </c>
      <c r="H67" s="15" t="s">
        <v>46</v>
      </c>
      <c r="I67" s="16" t="s">
        <v>143</v>
      </c>
    </row>
    <row r="68" spans="1:31" ht="15.75" thickBot="1" x14ac:dyDescent="0.3">
      <c r="A68" s="288"/>
      <c r="B68" s="80" t="s">
        <v>5</v>
      </c>
      <c r="C68" s="81" t="s">
        <v>5</v>
      </c>
      <c r="D68" s="156" t="s">
        <v>5</v>
      </c>
      <c r="E68" s="156" t="s">
        <v>5</v>
      </c>
      <c r="F68" s="156" t="s">
        <v>5</v>
      </c>
      <c r="G68" s="155" t="s">
        <v>5</v>
      </c>
      <c r="H68" s="155" t="s">
        <v>5</v>
      </c>
      <c r="I68" s="81" t="s">
        <v>5</v>
      </c>
    </row>
    <row r="69" spans="1:31" x14ac:dyDescent="0.25">
      <c r="A69" s="77" t="str">
        <f t="shared" ref="A69:A75" si="33">IF(ISBLANK(A12),"",A12)</f>
        <v>Closest property boundary</v>
      </c>
      <c r="B69" s="17">
        <f>IF(B$64&lt;=0,"",B$64)</f>
        <v>56.998088528842842</v>
      </c>
      <c r="C69" s="160">
        <f>IF(B$64=0,"",MAX(B55:B63))</f>
        <v>51.896462517712379</v>
      </c>
      <c r="D69" s="157">
        <f>IF(G12&gt;0,AC100,"")</f>
        <v>57.16770462067678</v>
      </c>
      <c r="E69" s="157">
        <f>IF(G12&gt;0,AC97,"")</f>
        <v>57.16770462067678</v>
      </c>
      <c r="F69" s="157">
        <f>IF(G12&gt;0,AC98,"")</f>
        <v>0</v>
      </c>
      <c r="G69" s="154">
        <f>IF(G12&gt;0,AE100,"")</f>
        <v>57.16770462067678</v>
      </c>
      <c r="H69" s="154">
        <f t="shared" ref="H69:H75" si="34">IF(B69="","",G69-F12)</f>
        <v>12.217132690863941</v>
      </c>
      <c r="I69" s="78">
        <f t="shared" ref="I69:I75" si="35">IF(H69="","",SUMPRODUCT(($AD$3:$AF$6)*(($AD$7:$AF$7=$AC9)*($AC$17=$AG$3:$AG$6))))</f>
        <v>65</v>
      </c>
      <c r="Q69" t="str">
        <f>A12</f>
        <v>Closest property boundary</v>
      </c>
    </row>
    <row r="70" spans="1:31" x14ac:dyDescent="0.25">
      <c r="A70" s="11" t="str">
        <f t="shared" si="33"/>
        <v>NSA 1 - Better Life for Dogs</v>
      </c>
      <c r="B70" s="112">
        <f>IF(C$64&lt;=0,"",C$64)</f>
        <v>60.444021871604164</v>
      </c>
      <c r="C70" s="109">
        <f>IF(C$64=0,"",MAX(C55:C63))</f>
        <v>55.342414853630785</v>
      </c>
      <c r="D70" s="158">
        <f>IF(G13&gt;0,AC134,"")</f>
        <v>60.521557192810384</v>
      </c>
      <c r="E70" s="158">
        <f>IF(G13&gt;0,AC131,"")</f>
        <v>60.521557192810384</v>
      </c>
      <c r="F70" s="157">
        <f>IF(G13&gt;0,AC132,"")</f>
        <v>0</v>
      </c>
      <c r="G70" s="152">
        <f>IF(G13&gt;0,AE134,"")</f>
        <v>60.521557192810384</v>
      </c>
      <c r="H70" s="152">
        <f t="shared" si="34"/>
        <v>15.570985262997546</v>
      </c>
      <c r="I70" s="2">
        <f t="shared" si="35"/>
        <v>65</v>
      </c>
    </row>
    <row r="71" spans="1:31" ht="15.75" thickBot="1" x14ac:dyDescent="0.3">
      <c r="A71" s="11" t="str">
        <f t="shared" si="33"/>
        <v xml:space="preserve">NSA 2 - Residence </v>
      </c>
      <c r="B71" s="112">
        <f>IF(D$64&lt;=0,"",D$64)</f>
        <v>58.6949787464983</v>
      </c>
      <c r="C71" s="109">
        <f>IF(D$64=0,"",MAX(D55:D63))</f>
        <v>53.593363950963294</v>
      </c>
      <c r="D71" s="158">
        <f>IF(G14&gt;0,AC168,"")</f>
        <v>58.810456874870866</v>
      </c>
      <c r="E71" s="158">
        <f>IF(G14&gt;0,AC165,"")</f>
        <v>58.810456874870866</v>
      </c>
      <c r="F71" s="157">
        <f>IF(G14&gt;0,AC166,"")</f>
        <v>0</v>
      </c>
      <c r="G71" s="152">
        <f>IF(G14&gt;0,AE168,"")</f>
        <v>58.810456874870866</v>
      </c>
      <c r="H71" s="152">
        <f t="shared" si="34"/>
        <v>13.859884945058027</v>
      </c>
      <c r="I71" s="2">
        <f t="shared" si="35"/>
        <v>60</v>
      </c>
      <c r="Q71" s="303" t="s">
        <v>21</v>
      </c>
      <c r="R71" s="303"/>
      <c r="S71" s="303"/>
      <c r="T71" s="303"/>
      <c r="U71" s="303"/>
    </row>
    <row r="72" spans="1:31" ht="17.25" customHeight="1" thickBot="1" x14ac:dyDescent="0.3">
      <c r="A72" s="11" t="str">
        <f t="shared" si="33"/>
        <v xml:space="preserve">NSA 3 - Residence </v>
      </c>
      <c r="B72" s="112">
        <f>IF(E$64&lt;=0,"",E$64)</f>
        <v>65.276332923680499</v>
      </c>
      <c r="C72" s="109">
        <f>IF(E$64=0,"",MAX(E55:E63))</f>
        <v>60.174736434410477</v>
      </c>
      <c r="D72" s="158">
        <f>IF(G15&gt;0,AC202,"")</f>
        <v>65.301970002253455</v>
      </c>
      <c r="E72" s="158">
        <f>IF(G15&gt;0,AC199,"")</f>
        <v>65.301970002253455</v>
      </c>
      <c r="F72" s="157">
        <f>IF(G15&gt;0,AC200,"")</f>
        <v>0</v>
      </c>
      <c r="G72" s="152">
        <f>IF(G15&gt;0,AE202,"")</f>
        <v>65.301970002253455</v>
      </c>
      <c r="H72" s="152">
        <f t="shared" si="34"/>
        <v>20.351398072440617</v>
      </c>
      <c r="I72" s="2">
        <f t="shared" si="35"/>
        <v>60</v>
      </c>
      <c r="Q72" s="38" t="s">
        <v>14</v>
      </c>
      <c r="R72" s="39" t="s">
        <v>15</v>
      </c>
      <c r="S72" s="40" t="s">
        <v>17</v>
      </c>
      <c r="T72" s="40" t="s">
        <v>16</v>
      </c>
      <c r="U72" s="41" t="s">
        <v>17</v>
      </c>
      <c r="V72" s="42"/>
      <c r="W72" s="39" t="s">
        <v>18</v>
      </c>
      <c r="X72" s="40" t="s">
        <v>17</v>
      </c>
      <c r="Y72" s="40" t="s">
        <v>16</v>
      </c>
      <c r="Z72" s="41" t="s">
        <v>17</v>
      </c>
      <c r="AA72" s="43"/>
      <c r="AB72" s="39" t="s">
        <v>19</v>
      </c>
      <c r="AC72" s="40" t="s">
        <v>17</v>
      </c>
      <c r="AD72" s="40" t="s">
        <v>16</v>
      </c>
      <c r="AE72" s="41" t="s">
        <v>17</v>
      </c>
    </row>
    <row r="73" spans="1:31" x14ac:dyDescent="0.25">
      <c r="A73" s="11" t="str">
        <f t="shared" si="33"/>
        <v xml:space="preserve">NSA 4 - Residence </v>
      </c>
      <c r="B73" s="112">
        <f>IF(F$64&lt;=0,"",F$64)</f>
        <v>64.726290874005215</v>
      </c>
      <c r="C73" s="109">
        <f>IF(F$64=0,"",MAX(F55:F63))</f>
        <v>59.624693688725195</v>
      </c>
      <c r="D73" s="158">
        <f>IF(G16&gt;0,AC236,"")</f>
        <v>64.755377949519215</v>
      </c>
      <c r="E73" s="158">
        <f>IF(G16&gt;0,AC233,"")</f>
        <v>64.755377949519215</v>
      </c>
      <c r="F73" s="157">
        <f>IF(G16&gt;0,AC234,"")</f>
        <v>0</v>
      </c>
      <c r="G73" s="152">
        <f>IF(G16&gt;0,AE236,"")</f>
        <v>64.755377949519215</v>
      </c>
      <c r="H73" s="152">
        <f t="shared" si="34"/>
        <v>19.804806019706376</v>
      </c>
      <c r="I73" s="2">
        <f t="shared" si="35"/>
        <v>60</v>
      </c>
      <c r="Q73" s="30">
        <v>0</v>
      </c>
      <c r="R73" s="32">
        <f>H12</f>
        <v>37</v>
      </c>
      <c r="S73" s="28">
        <f>(10^(R73/10))</f>
        <v>5011.8723362727324</v>
      </c>
      <c r="T73" s="28">
        <f>R73+10</f>
        <v>47</v>
      </c>
      <c r="U73" s="33">
        <f t="shared" ref="U73:U96" si="36">(10^(T73/10))</f>
        <v>50118.723362727294</v>
      </c>
      <c r="V73" s="36"/>
      <c r="W73" s="32">
        <f>B64</f>
        <v>56.998088528842842</v>
      </c>
      <c r="X73" s="28">
        <f>(10^(W73/10))</f>
        <v>500966.6933745874</v>
      </c>
      <c r="Y73" s="28">
        <v>0</v>
      </c>
      <c r="Z73" s="33">
        <f>(10^(Y73/10))</f>
        <v>1</v>
      </c>
      <c r="AA73" s="36"/>
      <c r="AB73" s="146">
        <v>0</v>
      </c>
      <c r="AC73" s="147">
        <f>(10^(AB73/10))</f>
        <v>1</v>
      </c>
      <c r="AD73" s="147">
        <v>0</v>
      </c>
      <c r="AE73" s="148">
        <f>(10^(AD73/10))</f>
        <v>1</v>
      </c>
    </row>
    <row r="74" spans="1:31" x14ac:dyDescent="0.25">
      <c r="A74" s="11" t="str">
        <f t="shared" si="33"/>
        <v/>
      </c>
      <c r="B74" s="112" t="str">
        <f>IF(G$64&lt;=0,"",G$64)</f>
        <v/>
      </c>
      <c r="C74" s="109" t="str">
        <f>IF(G$64&lt;=0,"",MAX(G55:G63))</f>
        <v/>
      </c>
      <c r="D74" s="158" t="str">
        <f>IF(G17&gt;0,AC270,"")</f>
        <v/>
      </c>
      <c r="E74" s="158" t="str">
        <f>IF(G17&gt;0,AC267,"")</f>
        <v/>
      </c>
      <c r="F74" s="157" t="str">
        <f>IF(G17&gt;0,AC268,"")</f>
        <v/>
      </c>
      <c r="G74" s="152" t="str">
        <f>IF(G17&gt;0,AE270,"")</f>
        <v/>
      </c>
      <c r="H74" s="152" t="str">
        <f t="shared" si="34"/>
        <v/>
      </c>
      <c r="I74" s="2" t="str">
        <f t="shared" si="35"/>
        <v/>
      </c>
      <c r="Q74" s="31">
        <v>4.1666666666666699E-2</v>
      </c>
      <c r="R74" s="34">
        <f>H12</f>
        <v>37</v>
      </c>
      <c r="S74" s="26">
        <f t="shared" ref="S74:S96" si="37">(10^(R74/10))</f>
        <v>5011.8723362727324</v>
      </c>
      <c r="T74" s="26">
        <f t="shared" ref="T74:T79" si="38">R74+10</f>
        <v>47</v>
      </c>
      <c r="U74" s="35">
        <f t="shared" si="36"/>
        <v>50118.723362727294</v>
      </c>
      <c r="V74" s="37"/>
      <c r="W74" s="34">
        <f>W73</f>
        <v>56.998088528842842</v>
      </c>
      <c r="X74" s="26">
        <f t="shared" ref="X74:X96" si="39">(10^(W74/10))</f>
        <v>500966.6933745874</v>
      </c>
      <c r="Y74" s="26">
        <v>0</v>
      </c>
      <c r="Z74" s="35">
        <f t="shared" ref="Z74:Z96" si="40">(10^(Y74/10))</f>
        <v>1</v>
      </c>
      <c r="AA74" s="37"/>
      <c r="AB74" s="34">
        <v>0</v>
      </c>
      <c r="AC74" s="26">
        <f t="shared" ref="AC74:AC96" si="41">(10^(AB74/10))</f>
        <v>1</v>
      </c>
      <c r="AD74" s="26">
        <v>0</v>
      </c>
      <c r="AE74" s="27">
        <f t="shared" ref="AE74:AE96" si="42">(10^(AD74/10))</f>
        <v>1</v>
      </c>
    </row>
    <row r="75" spans="1:31" ht="15.75" thickBot="1" x14ac:dyDescent="0.3">
      <c r="A75" s="12" t="str">
        <f t="shared" si="33"/>
        <v/>
      </c>
      <c r="B75" s="113" t="str">
        <f>IF(H$64&lt;=0,"",H$64)</f>
        <v/>
      </c>
      <c r="C75" s="110" t="str">
        <f>IF(H$64=0,"",MAX(H55:H63))</f>
        <v/>
      </c>
      <c r="D75" s="159" t="str">
        <f>IF(G18&gt;0,AC304,"")</f>
        <v/>
      </c>
      <c r="E75" s="159" t="str">
        <f>IF(G18&gt;0,AC301,"")</f>
        <v/>
      </c>
      <c r="F75" s="161" t="str">
        <f>IF(G18&gt;0,AC302,"")</f>
        <v/>
      </c>
      <c r="G75" s="153" t="str">
        <f>IF(G18&gt;0,AE304,"")</f>
        <v/>
      </c>
      <c r="H75" s="153" t="str">
        <f t="shared" si="34"/>
        <v/>
      </c>
      <c r="I75" s="3" t="str">
        <f t="shared" si="35"/>
        <v/>
      </c>
      <c r="Q75" s="31">
        <v>8.3333333333333301E-2</v>
      </c>
      <c r="R75" s="34">
        <f>H12</f>
        <v>37</v>
      </c>
      <c r="S75" s="26">
        <f t="shared" si="37"/>
        <v>5011.8723362727324</v>
      </c>
      <c r="T75" s="26">
        <f t="shared" si="38"/>
        <v>47</v>
      </c>
      <c r="U75" s="35">
        <f t="shared" si="36"/>
        <v>50118.723362727294</v>
      </c>
      <c r="V75" s="37"/>
      <c r="W75" s="34">
        <f t="shared" ref="W75:W96" si="43">W74</f>
        <v>56.998088528842842</v>
      </c>
      <c r="X75" s="26">
        <f t="shared" si="39"/>
        <v>500966.6933745874</v>
      </c>
      <c r="Y75" s="26">
        <v>0</v>
      </c>
      <c r="Z75" s="35">
        <f t="shared" si="40"/>
        <v>1</v>
      </c>
      <c r="AA75" s="37"/>
      <c r="AB75" s="34">
        <v>0</v>
      </c>
      <c r="AC75" s="26">
        <f t="shared" si="41"/>
        <v>1</v>
      </c>
      <c r="AD75" s="26">
        <v>0</v>
      </c>
      <c r="AE75" s="27">
        <f t="shared" si="42"/>
        <v>1</v>
      </c>
    </row>
    <row r="76" spans="1:31" ht="15.75" x14ac:dyDescent="0.25">
      <c r="A76" s="142" t="s">
        <v>58</v>
      </c>
      <c r="I76" s="22"/>
      <c r="Q76" s="31">
        <v>0.125</v>
      </c>
      <c r="R76" s="34">
        <f>H12</f>
        <v>37</v>
      </c>
      <c r="S76" s="26">
        <f t="shared" si="37"/>
        <v>5011.8723362727324</v>
      </c>
      <c r="T76" s="26">
        <f t="shared" si="38"/>
        <v>47</v>
      </c>
      <c r="U76" s="35">
        <f t="shared" si="36"/>
        <v>50118.723362727294</v>
      </c>
      <c r="V76" s="37"/>
      <c r="W76" s="34">
        <f t="shared" si="43"/>
        <v>56.998088528842842</v>
      </c>
      <c r="X76" s="26">
        <f t="shared" si="39"/>
        <v>500966.6933745874</v>
      </c>
      <c r="Y76" s="26">
        <v>0</v>
      </c>
      <c r="Z76" s="35">
        <f t="shared" si="40"/>
        <v>1</v>
      </c>
      <c r="AA76" s="37"/>
      <c r="AB76" s="34">
        <v>0</v>
      </c>
      <c r="AC76" s="26">
        <f t="shared" si="41"/>
        <v>1</v>
      </c>
      <c r="AD76" s="26">
        <v>0</v>
      </c>
      <c r="AE76" s="27">
        <f t="shared" si="42"/>
        <v>1</v>
      </c>
    </row>
    <row r="77" spans="1:31" x14ac:dyDescent="0.25">
      <c r="Q77" s="31">
        <v>0.16666666666666699</v>
      </c>
      <c r="R77" s="34">
        <f>H12</f>
        <v>37</v>
      </c>
      <c r="S77" s="26">
        <f t="shared" si="37"/>
        <v>5011.8723362727324</v>
      </c>
      <c r="T77" s="26">
        <f t="shared" si="38"/>
        <v>47</v>
      </c>
      <c r="U77" s="35">
        <f t="shared" si="36"/>
        <v>50118.723362727294</v>
      </c>
      <c r="V77" s="37"/>
      <c r="W77" s="34">
        <f t="shared" si="43"/>
        <v>56.998088528842842</v>
      </c>
      <c r="X77" s="26">
        <f t="shared" si="39"/>
        <v>500966.6933745874</v>
      </c>
      <c r="Y77" s="26">
        <v>0</v>
      </c>
      <c r="Z77" s="35">
        <f t="shared" si="40"/>
        <v>1</v>
      </c>
      <c r="AA77" s="37"/>
      <c r="AB77" s="34">
        <v>0</v>
      </c>
      <c r="AC77" s="26">
        <f t="shared" si="41"/>
        <v>1</v>
      </c>
      <c r="AD77" s="26">
        <v>0</v>
      </c>
      <c r="AE77" s="27">
        <f t="shared" si="42"/>
        <v>1</v>
      </c>
    </row>
    <row r="78" spans="1:31" x14ac:dyDescent="0.25">
      <c r="Q78" s="31">
        <v>0.20833333333333301</v>
      </c>
      <c r="R78" s="34">
        <f>H12</f>
        <v>37</v>
      </c>
      <c r="S78" s="26">
        <f t="shared" si="37"/>
        <v>5011.8723362727324</v>
      </c>
      <c r="T78" s="26">
        <f t="shared" si="38"/>
        <v>47</v>
      </c>
      <c r="U78" s="35">
        <f t="shared" si="36"/>
        <v>50118.723362727294</v>
      </c>
      <c r="V78" s="37"/>
      <c r="W78" s="34">
        <f t="shared" si="43"/>
        <v>56.998088528842842</v>
      </c>
      <c r="X78" s="26">
        <f t="shared" si="39"/>
        <v>500966.6933745874</v>
      </c>
      <c r="Y78" s="26">
        <v>0</v>
      </c>
      <c r="Z78" s="35">
        <f t="shared" si="40"/>
        <v>1</v>
      </c>
      <c r="AA78" s="37"/>
      <c r="AB78" s="34">
        <v>0</v>
      </c>
      <c r="AC78" s="26">
        <f t="shared" si="41"/>
        <v>1</v>
      </c>
      <c r="AD78" s="26">
        <v>0</v>
      </c>
      <c r="AE78" s="27">
        <f t="shared" si="42"/>
        <v>1</v>
      </c>
    </row>
    <row r="79" spans="1:31" x14ac:dyDescent="0.25">
      <c r="Q79" s="31">
        <v>0.25</v>
      </c>
      <c r="R79" s="34">
        <f>H12</f>
        <v>37</v>
      </c>
      <c r="S79" s="26">
        <f t="shared" si="37"/>
        <v>5011.8723362727324</v>
      </c>
      <c r="T79" s="26">
        <f t="shared" si="38"/>
        <v>47</v>
      </c>
      <c r="U79" s="35">
        <f t="shared" si="36"/>
        <v>50118.723362727294</v>
      </c>
      <c r="V79" s="37"/>
      <c r="W79" s="34">
        <f t="shared" si="43"/>
        <v>56.998088528842842</v>
      </c>
      <c r="X79" s="26">
        <f t="shared" si="39"/>
        <v>500966.6933745874</v>
      </c>
      <c r="Y79" s="26">
        <v>0</v>
      </c>
      <c r="Z79" s="35">
        <f t="shared" si="40"/>
        <v>1</v>
      </c>
      <c r="AA79" s="37"/>
      <c r="AB79" s="34">
        <v>0</v>
      </c>
      <c r="AC79" s="26">
        <f t="shared" si="41"/>
        <v>1</v>
      </c>
      <c r="AD79" s="26">
        <v>0</v>
      </c>
      <c r="AE79" s="27">
        <f t="shared" si="42"/>
        <v>1</v>
      </c>
    </row>
    <row r="80" spans="1:31" x14ac:dyDescent="0.25">
      <c r="F80" s="22"/>
      <c r="Q80" s="31">
        <v>0.29166666666666702</v>
      </c>
      <c r="R80" s="34">
        <f>G12</f>
        <v>43</v>
      </c>
      <c r="S80" s="26">
        <f t="shared" si="37"/>
        <v>19952.623149688792</v>
      </c>
      <c r="T80" s="26">
        <f>R80</f>
        <v>43</v>
      </c>
      <c r="U80" s="35">
        <f t="shared" si="36"/>
        <v>19952.623149688792</v>
      </c>
      <c r="V80" s="37"/>
      <c r="W80" s="34">
        <f t="shared" si="43"/>
        <v>56.998088528842842</v>
      </c>
      <c r="X80" s="26">
        <f t="shared" si="39"/>
        <v>500966.6933745874</v>
      </c>
      <c r="Y80" s="26">
        <f>W80</f>
        <v>56.998088528842842</v>
      </c>
      <c r="Z80" s="35">
        <f t="shared" si="40"/>
        <v>500966.6933745874</v>
      </c>
      <c r="AA80" s="37"/>
      <c r="AB80" s="34">
        <f t="shared" ref="AB80:AB91" si="44">10*LOG10(10^(R80/10)+10^(W80/10))</f>
        <v>57.167704620676773</v>
      </c>
      <c r="AC80" s="26">
        <f t="shared" si="41"/>
        <v>520919.31652427727</v>
      </c>
      <c r="AD80" s="26">
        <f>AB80</f>
        <v>57.167704620676773</v>
      </c>
      <c r="AE80" s="27">
        <f t="shared" si="42"/>
        <v>520919.31652427727</v>
      </c>
    </row>
    <row r="81" spans="17:31" x14ac:dyDescent="0.25">
      <c r="Q81" s="31">
        <v>0.33333333333333298</v>
      </c>
      <c r="R81" s="34">
        <f>G12</f>
        <v>43</v>
      </c>
      <c r="S81" s="26">
        <f t="shared" si="37"/>
        <v>19952.623149688792</v>
      </c>
      <c r="T81" s="26">
        <f t="shared" ref="T81:T94" si="45">R81</f>
        <v>43</v>
      </c>
      <c r="U81" s="35">
        <f t="shared" si="36"/>
        <v>19952.623149688792</v>
      </c>
      <c r="V81" s="37"/>
      <c r="W81" s="34">
        <f t="shared" si="43"/>
        <v>56.998088528842842</v>
      </c>
      <c r="X81" s="26">
        <f t="shared" si="39"/>
        <v>500966.6933745874</v>
      </c>
      <c r="Y81" s="26">
        <f t="shared" ref="Y81:Y91" si="46">W81</f>
        <v>56.998088528842842</v>
      </c>
      <c r="Z81" s="35">
        <f t="shared" si="40"/>
        <v>500966.6933745874</v>
      </c>
      <c r="AA81" s="37"/>
      <c r="AB81" s="34">
        <f t="shared" si="44"/>
        <v>57.167704620676773</v>
      </c>
      <c r="AC81" s="26">
        <f t="shared" si="41"/>
        <v>520919.31652427727</v>
      </c>
      <c r="AD81" s="26">
        <f t="shared" ref="AD81:AD91" si="47">AB81</f>
        <v>57.167704620676773</v>
      </c>
      <c r="AE81" s="27">
        <f t="shared" si="42"/>
        <v>520919.31652427727</v>
      </c>
    </row>
    <row r="82" spans="17:31" x14ac:dyDescent="0.25">
      <c r="Q82" s="31">
        <v>0.375</v>
      </c>
      <c r="R82" s="34">
        <f>G12</f>
        <v>43</v>
      </c>
      <c r="S82" s="26">
        <f t="shared" si="37"/>
        <v>19952.623149688792</v>
      </c>
      <c r="T82" s="26">
        <f t="shared" si="45"/>
        <v>43</v>
      </c>
      <c r="U82" s="35">
        <f t="shared" si="36"/>
        <v>19952.623149688792</v>
      </c>
      <c r="V82" s="37"/>
      <c r="W82" s="34">
        <f t="shared" si="43"/>
        <v>56.998088528842842</v>
      </c>
      <c r="X82" s="26">
        <f t="shared" si="39"/>
        <v>500966.6933745874</v>
      </c>
      <c r="Y82" s="26">
        <f t="shared" si="46"/>
        <v>56.998088528842842</v>
      </c>
      <c r="Z82" s="35">
        <f t="shared" si="40"/>
        <v>500966.6933745874</v>
      </c>
      <c r="AA82" s="37"/>
      <c r="AB82" s="34">
        <f t="shared" si="44"/>
        <v>57.167704620676773</v>
      </c>
      <c r="AC82" s="26">
        <f t="shared" si="41"/>
        <v>520919.31652427727</v>
      </c>
      <c r="AD82" s="26">
        <f t="shared" si="47"/>
        <v>57.167704620676773</v>
      </c>
      <c r="AE82" s="27">
        <f t="shared" si="42"/>
        <v>520919.31652427727</v>
      </c>
    </row>
    <row r="83" spans="17:31" x14ac:dyDescent="0.25">
      <c r="Q83" s="31">
        <v>0.41666666666666702</v>
      </c>
      <c r="R83" s="34">
        <f>G12</f>
        <v>43</v>
      </c>
      <c r="S83" s="26">
        <f t="shared" si="37"/>
        <v>19952.623149688792</v>
      </c>
      <c r="T83" s="26">
        <f t="shared" si="45"/>
        <v>43</v>
      </c>
      <c r="U83" s="35">
        <f t="shared" si="36"/>
        <v>19952.623149688792</v>
      </c>
      <c r="V83" s="37"/>
      <c r="W83" s="34">
        <f t="shared" si="43"/>
        <v>56.998088528842842</v>
      </c>
      <c r="X83" s="26">
        <f t="shared" si="39"/>
        <v>500966.6933745874</v>
      </c>
      <c r="Y83" s="26">
        <f t="shared" si="46"/>
        <v>56.998088528842842</v>
      </c>
      <c r="Z83" s="35">
        <f t="shared" si="40"/>
        <v>500966.6933745874</v>
      </c>
      <c r="AA83" s="37"/>
      <c r="AB83" s="34">
        <f t="shared" si="44"/>
        <v>57.167704620676773</v>
      </c>
      <c r="AC83" s="26">
        <f t="shared" si="41"/>
        <v>520919.31652427727</v>
      </c>
      <c r="AD83" s="26">
        <f t="shared" si="47"/>
        <v>57.167704620676773</v>
      </c>
      <c r="AE83" s="27">
        <f t="shared" si="42"/>
        <v>520919.31652427727</v>
      </c>
    </row>
    <row r="84" spans="17:31" x14ac:dyDescent="0.25">
      <c r="Q84" s="31">
        <v>0.45833333333333298</v>
      </c>
      <c r="R84" s="34">
        <f>G12</f>
        <v>43</v>
      </c>
      <c r="S84" s="26">
        <f t="shared" si="37"/>
        <v>19952.623149688792</v>
      </c>
      <c r="T84" s="26">
        <f t="shared" si="45"/>
        <v>43</v>
      </c>
      <c r="U84" s="35">
        <f t="shared" si="36"/>
        <v>19952.623149688792</v>
      </c>
      <c r="V84" s="37"/>
      <c r="W84" s="34">
        <f t="shared" si="43"/>
        <v>56.998088528842842</v>
      </c>
      <c r="X84" s="26">
        <f t="shared" si="39"/>
        <v>500966.6933745874</v>
      </c>
      <c r="Y84" s="26">
        <f t="shared" si="46"/>
        <v>56.998088528842842</v>
      </c>
      <c r="Z84" s="35">
        <f t="shared" si="40"/>
        <v>500966.6933745874</v>
      </c>
      <c r="AA84" s="37"/>
      <c r="AB84" s="34">
        <f t="shared" si="44"/>
        <v>57.167704620676773</v>
      </c>
      <c r="AC84" s="26">
        <f t="shared" si="41"/>
        <v>520919.31652427727</v>
      </c>
      <c r="AD84" s="26">
        <f t="shared" si="47"/>
        <v>57.167704620676773</v>
      </c>
      <c r="AE84" s="27">
        <f t="shared" si="42"/>
        <v>520919.31652427727</v>
      </c>
    </row>
    <row r="85" spans="17:31" x14ac:dyDescent="0.25">
      <c r="Q85" s="31">
        <v>0.5</v>
      </c>
      <c r="R85" s="34">
        <f>G12</f>
        <v>43</v>
      </c>
      <c r="S85" s="26">
        <f t="shared" si="37"/>
        <v>19952.623149688792</v>
      </c>
      <c r="T85" s="26">
        <f t="shared" si="45"/>
        <v>43</v>
      </c>
      <c r="U85" s="35">
        <f t="shared" si="36"/>
        <v>19952.623149688792</v>
      </c>
      <c r="V85" s="37"/>
      <c r="W85" s="34">
        <f t="shared" si="43"/>
        <v>56.998088528842842</v>
      </c>
      <c r="X85" s="26">
        <f t="shared" si="39"/>
        <v>500966.6933745874</v>
      </c>
      <c r="Y85" s="26">
        <f t="shared" si="46"/>
        <v>56.998088528842842</v>
      </c>
      <c r="Z85" s="35">
        <f t="shared" si="40"/>
        <v>500966.6933745874</v>
      </c>
      <c r="AA85" s="37"/>
      <c r="AB85" s="34">
        <f t="shared" si="44"/>
        <v>57.167704620676773</v>
      </c>
      <c r="AC85" s="26">
        <f t="shared" si="41"/>
        <v>520919.31652427727</v>
      </c>
      <c r="AD85" s="26">
        <f t="shared" si="47"/>
        <v>57.167704620676773</v>
      </c>
      <c r="AE85" s="27">
        <f t="shared" si="42"/>
        <v>520919.31652427727</v>
      </c>
    </row>
    <row r="86" spans="17:31" x14ac:dyDescent="0.25">
      <c r="Q86" s="31">
        <v>0.54166666666666696</v>
      </c>
      <c r="R86" s="34">
        <f>G12</f>
        <v>43</v>
      </c>
      <c r="S86" s="26">
        <f t="shared" si="37"/>
        <v>19952.623149688792</v>
      </c>
      <c r="T86" s="26">
        <f t="shared" si="45"/>
        <v>43</v>
      </c>
      <c r="U86" s="35">
        <f t="shared" si="36"/>
        <v>19952.623149688792</v>
      </c>
      <c r="V86" s="37"/>
      <c r="W86" s="34">
        <f t="shared" si="43"/>
        <v>56.998088528842842</v>
      </c>
      <c r="X86" s="26">
        <f t="shared" si="39"/>
        <v>500966.6933745874</v>
      </c>
      <c r="Y86" s="26">
        <f t="shared" si="46"/>
        <v>56.998088528842842</v>
      </c>
      <c r="Z86" s="35">
        <f t="shared" si="40"/>
        <v>500966.6933745874</v>
      </c>
      <c r="AA86" s="37"/>
      <c r="AB86" s="34">
        <f t="shared" si="44"/>
        <v>57.167704620676773</v>
      </c>
      <c r="AC86" s="26">
        <f t="shared" si="41"/>
        <v>520919.31652427727</v>
      </c>
      <c r="AD86" s="26">
        <f t="shared" si="47"/>
        <v>57.167704620676773</v>
      </c>
      <c r="AE86" s="27">
        <f t="shared" si="42"/>
        <v>520919.31652427727</v>
      </c>
    </row>
    <row r="87" spans="17:31" x14ac:dyDescent="0.25">
      <c r="Q87" s="31">
        <v>0.58333333333333304</v>
      </c>
      <c r="R87" s="34">
        <f>G12</f>
        <v>43</v>
      </c>
      <c r="S87" s="26">
        <f t="shared" si="37"/>
        <v>19952.623149688792</v>
      </c>
      <c r="T87" s="26">
        <f t="shared" si="45"/>
        <v>43</v>
      </c>
      <c r="U87" s="35">
        <f t="shared" si="36"/>
        <v>19952.623149688792</v>
      </c>
      <c r="V87" s="37"/>
      <c r="W87" s="34">
        <f t="shared" si="43"/>
        <v>56.998088528842842</v>
      </c>
      <c r="X87" s="26">
        <f t="shared" si="39"/>
        <v>500966.6933745874</v>
      </c>
      <c r="Y87" s="26">
        <f t="shared" si="46"/>
        <v>56.998088528842842</v>
      </c>
      <c r="Z87" s="35">
        <f t="shared" si="40"/>
        <v>500966.6933745874</v>
      </c>
      <c r="AA87" s="37"/>
      <c r="AB87" s="34">
        <f t="shared" si="44"/>
        <v>57.167704620676773</v>
      </c>
      <c r="AC87" s="26">
        <f t="shared" si="41"/>
        <v>520919.31652427727</v>
      </c>
      <c r="AD87" s="26">
        <f t="shared" si="47"/>
        <v>57.167704620676773</v>
      </c>
      <c r="AE87" s="27">
        <f t="shared" si="42"/>
        <v>520919.31652427727</v>
      </c>
    </row>
    <row r="88" spans="17:31" x14ac:dyDescent="0.25">
      <c r="Q88" s="31">
        <v>0.625</v>
      </c>
      <c r="R88" s="34">
        <f>G12</f>
        <v>43</v>
      </c>
      <c r="S88" s="26">
        <f t="shared" si="37"/>
        <v>19952.623149688792</v>
      </c>
      <c r="T88" s="26">
        <f t="shared" si="45"/>
        <v>43</v>
      </c>
      <c r="U88" s="35">
        <f t="shared" si="36"/>
        <v>19952.623149688792</v>
      </c>
      <c r="V88" s="37"/>
      <c r="W88" s="34">
        <f t="shared" si="43"/>
        <v>56.998088528842842</v>
      </c>
      <c r="X88" s="26">
        <f t="shared" si="39"/>
        <v>500966.6933745874</v>
      </c>
      <c r="Y88" s="26">
        <f t="shared" si="46"/>
        <v>56.998088528842842</v>
      </c>
      <c r="Z88" s="35">
        <f t="shared" si="40"/>
        <v>500966.6933745874</v>
      </c>
      <c r="AA88" s="37"/>
      <c r="AB88" s="34">
        <f t="shared" si="44"/>
        <v>57.167704620676773</v>
      </c>
      <c r="AC88" s="26">
        <f t="shared" si="41"/>
        <v>520919.31652427727</v>
      </c>
      <c r="AD88" s="26">
        <f t="shared" si="47"/>
        <v>57.167704620676773</v>
      </c>
      <c r="AE88" s="27">
        <f t="shared" si="42"/>
        <v>520919.31652427727</v>
      </c>
    </row>
    <row r="89" spans="17:31" x14ac:dyDescent="0.25">
      <c r="Q89" s="31">
        <v>0.66666666666666696</v>
      </c>
      <c r="R89" s="34">
        <f>G12</f>
        <v>43</v>
      </c>
      <c r="S89" s="26">
        <f t="shared" si="37"/>
        <v>19952.623149688792</v>
      </c>
      <c r="T89" s="26">
        <f t="shared" si="45"/>
        <v>43</v>
      </c>
      <c r="U89" s="35">
        <f t="shared" si="36"/>
        <v>19952.623149688792</v>
      </c>
      <c r="V89" s="37"/>
      <c r="W89" s="34">
        <f t="shared" si="43"/>
        <v>56.998088528842842</v>
      </c>
      <c r="X89" s="26">
        <f t="shared" si="39"/>
        <v>500966.6933745874</v>
      </c>
      <c r="Y89" s="26">
        <f t="shared" si="46"/>
        <v>56.998088528842842</v>
      </c>
      <c r="Z89" s="35">
        <f t="shared" si="40"/>
        <v>500966.6933745874</v>
      </c>
      <c r="AA89" s="37"/>
      <c r="AB89" s="34">
        <f t="shared" si="44"/>
        <v>57.167704620676773</v>
      </c>
      <c r="AC89" s="26">
        <f t="shared" si="41"/>
        <v>520919.31652427727</v>
      </c>
      <c r="AD89" s="26">
        <f t="shared" si="47"/>
        <v>57.167704620676773</v>
      </c>
      <c r="AE89" s="27">
        <f t="shared" si="42"/>
        <v>520919.31652427727</v>
      </c>
    </row>
    <row r="90" spans="17:31" x14ac:dyDescent="0.25">
      <c r="Q90" s="31">
        <v>0.70833333333333304</v>
      </c>
      <c r="R90" s="34">
        <f>G12</f>
        <v>43</v>
      </c>
      <c r="S90" s="26">
        <f t="shared" si="37"/>
        <v>19952.623149688792</v>
      </c>
      <c r="T90" s="26">
        <f t="shared" si="45"/>
        <v>43</v>
      </c>
      <c r="U90" s="35">
        <f t="shared" si="36"/>
        <v>19952.623149688792</v>
      </c>
      <c r="V90" s="37"/>
      <c r="W90" s="34">
        <f t="shared" si="43"/>
        <v>56.998088528842842</v>
      </c>
      <c r="X90" s="26">
        <f t="shared" si="39"/>
        <v>500966.6933745874</v>
      </c>
      <c r="Y90" s="26">
        <f t="shared" si="46"/>
        <v>56.998088528842842</v>
      </c>
      <c r="Z90" s="35">
        <f t="shared" si="40"/>
        <v>500966.6933745874</v>
      </c>
      <c r="AA90" s="37"/>
      <c r="AB90" s="34">
        <f t="shared" si="44"/>
        <v>57.167704620676773</v>
      </c>
      <c r="AC90" s="26">
        <f t="shared" si="41"/>
        <v>520919.31652427727</v>
      </c>
      <c r="AD90" s="26">
        <f t="shared" si="47"/>
        <v>57.167704620676773</v>
      </c>
      <c r="AE90" s="27">
        <f t="shared" si="42"/>
        <v>520919.31652427727</v>
      </c>
    </row>
    <row r="91" spans="17:31" x14ac:dyDescent="0.25">
      <c r="Q91" s="31">
        <v>0.75</v>
      </c>
      <c r="R91" s="34">
        <f>G12</f>
        <v>43</v>
      </c>
      <c r="S91" s="26">
        <f t="shared" si="37"/>
        <v>19952.623149688792</v>
      </c>
      <c r="T91" s="26">
        <f t="shared" si="45"/>
        <v>43</v>
      </c>
      <c r="U91" s="35">
        <f t="shared" si="36"/>
        <v>19952.623149688792</v>
      </c>
      <c r="V91" s="37"/>
      <c r="W91" s="34">
        <f t="shared" si="43"/>
        <v>56.998088528842842</v>
      </c>
      <c r="X91" s="26">
        <f t="shared" si="39"/>
        <v>500966.6933745874</v>
      </c>
      <c r="Y91" s="26">
        <f t="shared" si="46"/>
        <v>56.998088528842842</v>
      </c>
      <c r="Z91" s="35">
        <f t="shared" si="40"/>
        <v>500966.6933745874</v>
      </c>
      <c r="AA91" s="37"/>
      <c r="AB91" s="34">
        <f t="shared" si="44"/>
        <v>57.167704620676773</v>
      </c>
      <c r="AC91" s="26">
        <f t="shared" si="41"/>
        <v>520919.31652427727</v>
      </c>
      <c r="AD91" s="26">
        <f t="shared" si="47"/>
        <v>57.167704620676773</v>
      </c>
      <c r="AE91" s="27">
        <f t="shared" si="42"/>
        <v>520919.31652427727</v>
      </c>
    </row>
    <row r="92" spans="17:31" x14ac:dyDescent="0.25">
      <c r="Q92" s="31">
        <v>0.79166666666666696</v>
      </c>
      <c r="R92" s="34">
        <f>G12</f>
        <v>43</v>
      </c>
      <c r="S92" s="26">
        <f t="shared" si="37"/>
        <v>19952.623149688792</v>
      </c>
      <c r="T92" s="26">
        <f t="shared" si="45"/>
        <v>43</v>
      </c>
      <c r="U92" s="35">
        <f t="shared" si="36"/>
        <v>19952.623149688792</v>
      </c>
      <c r="V92" s="37"/>
      <c r="W92" s="34">
        <f t="shared" si="43"/>
        <v>56.998088528842842</v>
      </c>
      <c r="X92" s="26">
        <f t="shared" si="39"/>
        <v>500966.6933745874</v>
      </c>
      <c r="Y92" s="26">
        <v>0</v>
      </c>
      <c r="Z92" s="35">
        <f t="shared" si="40"/>
        <v>1</v>
      </c>
      <c r="AA92" s="37"/>
      <c r="AB92" s="34">
        <v>0</v>
      </c>
      <c r="AC92" s="26">
        <f t="shared" si="41"/>
        <v>1</v>
      </c>
      <c r="AD92" s="26">
        <v>0</v>
      </c>
      <c r="AE92" s="27">
        <f t="shared" si="42"/>
        <v>1</v>
      </c>
    </row>
    <row r="93" spans="17:31" x14ac:dyDescent="0.25">
      <c r="Q93" s="31">
        <v>0.83333333333333304</v>
      </c>
      <c r="R93" s="34">
        <f>G12</f>
        <v>43</v>
      </c>
      <c r="S93" s="26">
        <f t="shared" si="37"/>
        <v>19952.623149688792</v>
      </c>
      <c r="T93" s="26">
        <f t="shared" si="45"/>
        <v>43</v>
      </c>
      <c r="U93" s="35">
        <f t="shared" si="36"/>
        <v>19952.623149688792</v>
      </c>
      <c r="V93" s="37"/>
      <c r="W93" s="34">
        <f t="shared" si="43"/>
        <v>56.998088528842842</v>
      </c>
      <c r="X93" s="26">
        <f t="shared" si="39"/>
        <v>500966.6933745874</v>
      </c>
      <c r="Y93" s="26">
        <v>0</v>
      </c>
      <c r="Z93" s="35">
        <f t="shared" si="40"/>
        <v>1</v>
      </c>
      <c r="AA93" s="37"/>
      <c r="AB93" s="34">
        <v>0</v>
      </c>
      <c r="AC93" s="26">
        <f>(10^(AB93/10))</f>
        <v>1</v>
      </c>
      <c r="AD93" s="26">
        <v>0</v>
      </c>
      <c r="AE93" s="27">
        <f t="shared" si="42"/>
        <v>1</v>
      </c>
    </row>
    <row r="94" spans="17:31" x14ac:dyDescent="0.25">
      <c r="Q94" s="31">
        <v>0.875</v>
      </c>
      <c r="R94" s="34">
        <f>G12</f>
        <v>43</v>
      </c>
      <c r="S94" s="26">
        <f t="shared" si="37"/>
        <v>19952.623149688792</v>
      </c>
      <c r="T94" s="26">
        <f t="shared" si="45"/>
        <v>43</v>
      </c>
      <c r="U94" s="35">
        <f t="shared" si="36"/>
        <v>19952.623149688792</v>
      </c>
      <c r="V94" s="37"/>
      <c r="W94" s="34">
        <f>W93</f>
        <v>56.998088528842842</v>
      </c>
      <c r="X94" s="26">
        <f t="shared" si="39"/>
        <v>500966.6933745874</v>
      </c>
      <c r="Y94" s="26">
        <v>0</v>
      </c>
      <c r="Z94" s="35">
        <f t="shared" si="40"/>
        <v>1</v>
      </c>
      <c r="AA94" s="37"/>
      <c r="AB94" s="34">
        <v>0</v>
      </c>
      <c r="AC94" s="26">
        <f t="shared" si="41"/>
        <v>1</v>
      </c>
      <c r="AD94" s="26">
        <v>0</v>
      </c>
      <c r="AE94" s="27">
        <f t="shared" si="42"/>
        <v>1</v>
      </c>
    </row>
    <row r="95" spans="17:31" x14ac:dyDescent="0.25">
      <c r="Q95" s="31">
        <v>0.91666666666666696</v>
      </c>
      <c r="R95" s="34">
        <f>H12</f>
        <v>37</v>
      </c>
      <c r="S95" s="26">
        <f t="shared" si="37"/>
        <v>5011.8723362727324</v>
      </c>
      <c r="T95" s="26">
        <f>R95+10</f>
        <v>47</v>
      </c>
      <c r="U95" s="35">
        <f t="shared" si="36"/>
        <v>50118.723362727294</v>
      </c>
      <c r="V95" s="37"/>
      <c r="W95" s="34">
        <f t="shared" si="43"/>
        <v>56.998088528842842</v>
      </c>
      <c r="X95" s="26">
        <f t="shared" si="39"/>
        <v>500966.6933745874</v>
      </c>
      <c r="Y95" s="26">
        <v>0</v>
      </c>
      <c r="Z95" s="35">
        <f t="shared" si="40"/>
        <v>1</v>
      </c>
      <c r="AA95" s="37"/>
      <c r="AB95" s="34">
        <v>0</v>
      </c>
      <c r="AC95" s="26">
        <f t="shared" si="41"/>
        <v>1</v>
      </c>
      <c r="AD95" s="26">
        <v>0</v>
      </c>
      <c r="AE95" s="27">
        <f t="shared" si="42"/>
        <v>1</v>
      </c>
    </row>
    <row r="96" spans="17:31" ht="15.75" thickBot="1" x14ac:dyDescent="0.3">
      <c r="Q96" s="44">
        <v>0.95833333333333304</v>
      </c>
      <c r="R96" s="45">
        <f>H12</f>
        <v>37</v>
      </c>
      <c r="S96" s="46">
        <f t="shared" si="37"/>
        <v>5011.8723362727324</v>
      </c>
      <c r="T96" s="46">
        <f>R96+10</f>
        <v>47</v>
      </c>
      <c r="U96" s="47">
        <f t="shared" si="36"/>
        <v>50118.723362727294</v>
      </c>
      <c r="V96" s="48"/>
      <c r="W96" s="45">
        <f t="shared" si="43"/>
        <v>56.998088528842842</v>
      </c>
      <c r="X96" s="46">
        <f t="shared" si="39"/>
        <v>500966.6933745874</v>
      </c>
      <c r="Y96" s="46">
        <v>0</v>
      </c>
      <c r="Z96" s="47">
        <f t="shared" si="40"/>
        <v>1</v>
      </c>
      <c r="AA96" s="48"/>
      <c r="AB96" s="149">
        <v>0</v>
      </c>
      <c r="AC96" s="150">
        <f t="shared" si="41"/>
        <v>1</v>
      </c>
      <c r="AD96" s="150">
        <v>0</v>
      </c>
      <c r="AE96" s="151">
        <f t="shared" si="42"/>
        <v>1</v>
      </c>
    </row>
    <row r="97" spans="17:31" ht="15.75" thickBot="1" x14ac:dyDescent="0.3">
      <c r="Q97" s="50"/>
      <c r="R97" s="51"/>
      <c r="S97" s="51"/>
      <c r="T97" s="51"/>
      <c r="U97" s="52"/>
      <c r="V97" s="51"/>
      <c r="W97" s="50"/>
      <c r="X97" s="51"/>
      <c r="Y97" s="51"/>
      <c r="Z97" s="52"/>
      <c r="AA97" s="51"/>
      <c r="AB97" s="53" t="s">
        <v>13</v>
      </c>
      <c r="AC97" s="64">
        <f>10*LOG(1/(COUNT(AC80:AC91))*SUM(AC80:AC91))</f>
        <v>57.16770462067678</v>
      </c>
      <c r="AD97" s="49"/>
      <c r="AE97" s="54"/>
    </row>
    <row r="98" spans="17:31" ht="15.75" thickBot="1" x14ac:dyDescent="0.3">
      <c r="Q98" s="53"/>
      <c r="R98" s="49"/>
      <c r="S98" s="49"/>
      <c r="T98" s="49"/>
      <c r="U98" s="54"/>
      <c r="V98" s="49"/>
      <c r="W98" s="53"/>
      <c r="X98" s="49"/>
      <c r="Y98" s="49"/>
      <c r="Z98" s="54"/>
      <c r="AA98" s="49"/>
      <c r="AB98" s="53" t="s">
        <v>2</v>
      </c>
      <c r="AC98" s="64">
        <f>10*LOG(1/(COUNT(AC73:AC79,AC95:AC96))*SUM(AC73:AC79,AC95:AC96))</f>
        <v>0</v>
      </c>
      <c r="AD98" s="49"/>
      <c r="AE98" s="54"/>
    </row>
    <row r="99" spans="17:31" x14ac:dyDescent="0.25">
      <c r="Q99" s="53"/>
      <c r="R99" s="49"/>
      <c r="S99" s="56" t="s">
        <v>12</v>
      </c>
      <c r="T99" s="57"/>
      <c r="U99" s="58" t="s">
        <v>11</v>
      </c>
      <c r="V99" s="57"/>
      <c r="W99" s="59"/>
      <c r="X99" s="56" t="s">
        <v>12</v>
      </c>
      <c r="Y99" s="57"/>
      <c r="Z99" s="58" t="s">
        <v>11</v>
      </c>
      <c r="AA99" s="57"/>
      <c r="AB99" s="59"/>
      <c r="AC99" s="57" t="s">
        <v>12</v>
      </c>
      <c r="AD99" s="57"/>
      <c r="AE99" s="58" t="s">
        <v>11</v>
      </c>
    </row>
    <row r="100" spans="17:31" ht="15.75" thickBot="1" x14ac:dyDescent="0.3">
      <c r="Q100" s="14"/>
      <c r="R100" s="55"/>
      <c r="S100" s="60">
        <f>10*LOG(1/(COUNT(S73:S96))*SUM(S73:S96))</f>
        <v>41.568471069971373</v>
      </c>
      <c r="T100" s="61"/>
      <c r="U100" s="62">
        <f>10*LOG(1/(COUNT(U73:U96))*SUM(U73:U96))</f>
        <v>44.950571929812838</v>
      </c>
      <c r="V100" s="61"/>
      <c r="W100" s="63"/>
      <c r="X100" s="60">
        <f>10*LOG(1/(COUNT(X73:X96))*SUM(X73:X96))</f>
        <v>56.998088528842842</v>
      </c>
      <c r="Y100" s="61"/>
      <c r="Z100" s="62">
        <f>10*LOG(1/(COUNT(Z73:Z96))*SUM(Z73:Z96))</f>
        <v>53.987797241323243</v>
      </c>
      <c r="AA100" s="61"/>
      <c r="AB100" s="63"/>
      <c r="AC100" s="64">
        <f>10*LOG(1/(COUNT(AC80:AC91))*SUM(AC80:AC91))</f>
        <v>57.16770462067678</v>
      </c>
      <c r="AD100" s="61"/>
      <c r="AE100" s="62">
        <f>10*LOG(1/(COUNT(AE80:AE91))*SUM(AE80:AE91))</f>
        <v>57.16770462067678</v>
      </c>
    </row>
    <row r="103" spans="17:31" x14ac:dyDescent="0.25">
      <c r="Q103" t="str">
        <f>A13</f>
        <v>NSA 1 - Better Life for Dogs</v>
      </c>
    </row>
    <row r="105" spans="17:31" ht="15.75" thickBot="1" x14ac:dyDescent="0.3">
      <c r="Q105" s="303" t="s">
        <v>21</v>
      </c>
      <c r="R105" s="303"/>
      <c r="S105" s="303"/>
      <c r="T105" s="303"/>
      <c r="U105" s="303"/>
    </row>
    <row r="106" spans="17:31" ht="45.75" thickBot="1" x14ac:dyDescent="0.3">
      <c r="Q106" s="38" t="s">
        <v>14</v>
      </c>
      <c r="R106" s="39" t="s">
        <v>15</v>
      </c>
      <c r="S106" s="40" t="s">
        <v>17</v>
      </c>
      <c r="T106" s="40" t="s">
        <v>16</v>
      </c>
      <c r="U106" s="41" t="s">
        <v>17</v>
      </c>
      <c r="V106" s="42"/>
      <c r="W106" s="39" t="s">
        <v>18</v>
      </c>
      <c r="X106" s="40" t="s">
        <v>17</v>
      </c>
      <c r="Y106" s="40" t="s">
        <v>16</v>
      </c>
      <c r="Z106" s="41" t="s">
        <v>17</v>
      </c>
      <c r="AA106" s="43"/>
      <c r="AB106" s="39" t="s">
        <v>19</v>
      </c>
      <c r="AC106" s="40" t="s">
        <v>17</v>
      </c>
      <c r="AD106" s="40" t="s">
        <v>16</v>
      </c>
      <c r="AE106" s="41" t="s">
        <v>17</v>
      </c>
    </row>
    <row r="107" spans="17:31" x14ac:dyDescent="0.25">
      <c r="Q107" s="30">
        <v>0</v>
      </c>
      <c r="R107" s="32">
        <f>H13</f>
        <v>37</v>
      </c>
      <c r="S107" s="28">
        <f>(10^(R107/10))</f>
        <v>5011.8723362727324</v>
      </c>
      <c r="T107" s="28">
        <f>R107+10</f>
        <v>47</v>
      </c>
      <c r="U107" s="33">
        <f t="shared" ref="U107:U130" si="48">(10^(T107/10))</f>
        <v>50118.723362727294</v>
      </c>
      <c r="V107" s="36"/>
      <c r="W107" s="32">
        <f>C64</f>
        <v>60.444021871604164</v>
      </c>
      <c r="X107" s="28">
        <f>(10^(W107/10))</f>
        <v>1107649.0699126243</v>
      </c>
      <c r="Y107" s="28">
        <f>W107+10</f>
        <v>70.444021871604164</v>
      </c>
      <c r="Z107" s="33">
        <f>(10^(Y107/10))</f>
        <v>11076490.699126255</v>
      </c>
      <c r="AA107" s="36"/>
      <c r="AB107" s="146">
        <v>0</v>
      </c>
      <c r="AC107" s="147">
        <f>(10^(AB107/10))</f>
        <v>1</v>
      </c>
      <c r="AD107" s="147">
        <v>0</v>
      </c>
      <c r="AE107" s="148">
        <f>(10^(AD107/10))</f>
        <v>1</v>
      </c>
    </row>
    <row r="108" spans="17:31" x14ac:dyDescent="0.25">
      <c r="Q108" s="31">
        <v>4.1666666666666699E-2</v>
      </c>
      <c r="R108" s="32">
        <f>R107</f>
        <v>37</v>
      </c>
      <c r="S108" s="26">
        <f t="shared" ref="S108:S130" si="49">(10^(R108/10))</f>
        <v>5011.8723362727324</v>
      </c>
      <c r="T108" s="26">
        <f t="shared" ref="T108:T113" si="50">R108+10</f>
        <v>47</v>
      </c>
      <c r="U108" s="35">
        <f t="shared" si="48"/>
        <v>50118.723362727294</v>
      </c>
      <c r="V108" s="37"/>
      <c r="W108" s="34">
        <f>W107</f>
        <v>60.444021871604164</v>
      </c>
      <c r="X108" s="26">
        <f t="shared" ref="X108:X130" si="51">(10^(W108/10))</f>
        <v>1107649.0699126243</v>
      </c>
      <c r="Y108" s="26">
        <f t="shared" ref="Y108:Y113" si="52">W108+10</f>
        <v>70.444021871604164</v>
      </c>
      <c r="Z108" s="35">
        <f t="shared" ref="Z108:Z130" si="53">(10^(Y108/10))</f>
        <v>11076490.699126255</v>
      </c>
      <c r="AA108" s="37"/>
      <c r="AB108" s="34">
        <v>0</v>
      </c>
      <c r="AC108" s="26">
        <f t="shared" ref="AC108:AC126" si="54">(10^(AB108/10))</f>
        <v>1</v>
      </c>
      <c r="AD108" s="26">
        <v>0</v>
      </c>
      <c r="AE108" s="27">
        <f t="shared" ref="AE108:AE130" si="55">(10^(AD108/10))</f>
        <v>1</v>
      </c>
    </row>
    <row r="109" spans="17:31" x14ac:dyDescent="0.25">
      <c r="Q109" s="31">
        <v>8.3333333333333301E-2</v>
      </c>
      <c r="R109" s="32">
        <f>R107</f>
        <v>37</v>
      </c>
      <c r="S109" s="26">
        <f t="shared" si="49"/>
        <v>5011.8723362727324</v>
      </c>
      <c r="T109" s="26">
        <f t="shared" si="50"/>
        <v>47</v>
      </c>
      <c r="U109" s="35">
        <f t="shared" si="48"/>
        <v>50118.723362727294</v>
      </c>
      <c r="V109" s="37"/>
      <c r="W109" s="34">
        <f t="shared" ref="W109:W130" si="56">W108</f>
        <v>60.444021871604164</v>
      </c>
      <c r="X109" s="26">
        <f t="shared" si="51"/>
        <v>1107649.0699126243</v>
      </c>
      <c r="Y109" s="26">
        <f t="shared" si="52"/>
        <v>70.444021871604164</v>
      </c>
      <c r="Z109" s="35">
        <f t="shared" si="53"/>
        <v>11076490.699126255</v>
      </c>
      <c r="AA109" s="37"/>
      <c r="AB109" s="34">
        <v>0</v>
      </c>
      <c r="AC109" s="26">
        <f t="shared" si="54"/>
        <v>1</v>
      </c>
      <c r="AD109" s="26">
        <v>0</v>
      </c>
      <c r="AE109" s="27">
        <f t="shared" si="55"/>
        <v>1</v>
      </c>
    </row>
    <row r="110" spans="17:31" x14ac:dyDescent="0.25">
      <c r="Q110" s="31">
        <v>0.125</v>
      </c>
      <c r="R110" s="32">
        <f>R107</f>
        <v>37</v>
      </c>
      <c r="S110" s="26">
        <f t="shared" si="49"/>
        <v>5011.8723362727324</v>
      </c>
      <c r="T110" s="26">
        <f t="shared" si="50"/>
        <v>47</v>
      </c>
      <c r="U110" s="35">
        <f t="shared" si="48"/>
        <v>50118.723362727294</v>
      </c>
      <c r="V110" s="37"/>
      <c r="W110" s="34">
        <f t="shared" si="56"/>
        <v>60.444021871604164</v>
      </c>
      <c r="X110" s="26">
        <f t="shared" si="51"/>
        <v>1107649.0699126243</v>
      </c>
      <c r="Y110" s="26">
        <f t="shared" si="52"/>
        <v>70.444021871604164</v>
      </c>
      <c r="Z110" s="35">
        <f t="shared" si="53"/>
        <v>11076490.699126255</v>
      </c>
      <c r="AA110" s="37"/>
      <c r="AB110" s="34">
        <v>0</v>
      </c>
      <c r="AC110" s="26">
        <f t="shared" si="54"/>
        <v>1</v>
      </c>
      <c r="AD110" s="26">
        <v>0</v>
      </c>
      <c r="AE110" s="27">
        <f t="shared" si="55"/>
        <v>1</v>
      </c>
    </row>
    <row r="111" spans="17:31" x14ac:dyDescent="0.25">
      <c r="Q111" s="31">
        <v>0.16666666666666699</v>
      </c>
      <c r="R111" s="32">
        <f>R107</f>
        <v>37</v>
      </c>
      <c r="S111" s="26">
        <f t="shared" si="49"/>
        <v>5011.8723362727324</v>
      </c>
      <c r="T111" s="26">
        <f t="shared" si="50"/>
        <v>47</v>
      </c>
      <c r="U111" s="35">
        <f t="shared" si="48"/>
        <v>50118.723362727294</v>
      </c>
      <c r="V111" s="37"/>
      <c r="W111" s="34">
        <f t="shared" si="56"/>
        <v>60.444021871604164</v>
      </c>
      <c r="X111" s="26">
        <f t="shared" si="51"/>
        <v>1107649.0699126243</v>
      </c>
      <c r="Y111" s="26">
        <f t="shared" si="52"/>
        <v>70.444021871604164</v>
      </c>
      <c r="Z111" s="35">
        <f t="shared" si="53"/>
        <v>11076490.699126255</v>
      </c>
      <c r="AA111" s="37"/>
      <c r="AB111" s="34">
        <v>0</v>
      </c>
      <c r="AC111" s="26">
        <f t="shared" si="54"/>
        <v>1</v>
      </c>
      <c r="AD111" s="26">
        <v>0</v>
      </c>
      <c r="AE111" s="27">
        <f t="shared" si="55"/>
        <v>1</v>
      </c>
    </row>
    <row r="112" spans="17:31" x14ac:dyDescent="0.25">
      <c r="Q112" s="31">
        <v>0.20833333333333301</v>
      </c>
      <c r="R112" s="32">
        <f>R107</f>
        <v>37</v>
      </c>
      <c r="S112" s="26">
        <f t="shared" si="49"/>
        <v>5011.8723362727324</v>
      </c>
      <c r="T112" s="26">
        <f t="shared" si="50"/>
        <v>47</v>
      </c>
      <c r="U112" s="35">
        <f t="shared" si="48"/>
        <v>50118.723362727294</v>
      </c>
      <c r="V112" s="37"/>
      <c r="W112" s="34">
        <f t="shared" si="56"/>
        <v>60.444021871604164</v>
      </c>
      <c r="X112" s="26">
        <f t="shared" si="51"/>
        <v>1107649.0699126243</v>
      </c>
      <c r="Y112" s="26">
        <f t="shared" si="52"/>
        <v>70.444021871604164</v>
      </c>
      <c r="Z112" s="35">
        <f t="shared" si="53"/>
        <v>11076490.699126255</v>
      </c>
      <c r="AA112" s="37"/>
      <c r="AB112" s="34">
        <v>0</v>
      </c>
      <c r="AC112" s="26">
        <f t="shared" si="54"/>
        <v>1</v>
      </c>
      <c r="AD112" s="26">
        <v>0</v>
      </c>
      <c r="AE112" s="27">
        <f t="shared" si="55"/>
        <v>1</v>
      </c>
    </row>
    <row r="113" spans="17:31" x14ac:dyDescent="0.25">
      <c r="Q113" s="31">
        <v>0.25</v>
      </c>
      <c r="R113" s="32">
        <f>R107</f>
        <v>37</v>
      </c>
      <c r="S113" s="26">
        <f t="shared" si="49"/>
        <v>5011.8723362727324</v>
      </c>
      <c r="T113" s="26">
        <f t="shared" si="50"/>
        <v>47</v>
      </c>
      <c r="U113" s="35">
        <f t="shared" si="48"/>
        <v>50118.723362727294</v>
      </c>
      <c r="V113" s="37"/>
      <c r="W113" s="34">
        <f t="shared" si="56"/>
        <v>60.444021871604164</v>
      </c>
      <c r="X113" s="26">
        <f t="shared" si="51"/>
        <v>1107649.0699126243</v>
      </c>
      <c r="Y113" s="26">
        <f t="shared" si="52"/>
        <v>70.444021871604164</v>
      </c>
      <c r="Z113" s="35">
        <f t="shared" si="53"/>
        <v>11076490.699126255</v>
      </c>
      <c r="AA113" s="37"/>
      <c r="AB113" s="34">
        <v>0</v>
      </c>
      <c r="AC113" s="26">
        <f t="shared" si="54"/>
        <v>1</v>
      </c>
      <c r="AD113" s="26">
        <v>0</v>
      </c>
      <c r="AE113" s="27">
        <f t="shared" si="55"/>
        <v>1</v>
      </c>
    </row>
    <row r="114" spans="17:31" x14ac:dyDescent="0.25">
      <c r="Q114" s="31">
        <v>0.29166666666666702</v>
      </c>
      <c r="R114" s="32">
        <f>G13</f>
        <v>43</v>
      </c>
      <c r="S114" s="26">
        <f t="shared" si="49"/>
        <v>19952.623149688792</v>
      </c>
      <c r="T114" s="26">
        <f>R114</f>
        <v>43</v>
      </c>
      <c r="U114" s="35">
        <f t="shared" si="48"/>
        <v>19952.623149688792</v>
      </c>
      <c r="V114" s="37"/>
      <c r="W114" s="34">
        <f t="shared" si="56"/>
        <v>60.444021871604164</v>
      </c>
      <c r="X114" s="26">
        <f t="shared" si="51"/>
        <v>1107649.0699126243</v>
      </c>
      <c r="Y114" s="26">
        <f>W114</f>
        <v>60.444021871604164</v>
      </c>
      <c r="Z114" s="35">
        <f t="shared" si="53"/>
        <v>1107649.0699126243</v>
      </c>
      <c r="AA114" s="37"/>
      <c r="AB114" s="34">
        <f t="shared" ref="AB114:AB125" si="57">10*LOG10(10^(R114/10)+10^(W114/10))</f>
        <v>60.521557192810377</v>
      </c>
      <c r="AC114" s="26">
        <f t="shared" si="54"/>
        <v>1127601.6930623157</v>
      </c>
      <c r="AD114" s="26">
        <f>AB114</f>
        <v>60.521557192810377</v>
      </c>
      <c r="AE114" s="27">
        <f t="shared" si="55"/>
        <v>1127601.6930623157</v>
      </c>
    </row>
    <row r="115" spans="17:31" x14ac:dyDescent="0.25">
      <c r="Q115" s="31">
        <v>0.33333333333333298</v>
      </c>
      <c r="R115" s="32">
        <f>R114</f>
        <v>43</v>
      </c>
      <c r="S115" s="26">
        <f t="shared" si="49"/>
        <v>19952.623149688792</v>
      </c>
      <c r="T115" s="26">
        <f t="shared" ref="T115:T128" si="58">R115</f>
        <v>43</v>
      </c>
      <c r="U115" s="35">
        <f t="shared" si="48"/>
        <v>19952.623149688792</v>
      </c>
      <c r="V115" s="37"/>
      <c r="W115" s="34">
        <f t="shared" si="56"/>
        <v>60.444021871604164</v>
      </c>
      <c r="X115" s="26">
        <f t="shared" si="51"/>
        <v>1107649.0699126243</v>
      </c>
      <c r="Y115" s="26">
        <f t="shared" ref="Y115:Y128" si="59">W115</f>
        <v>60.444021871604164</v>
      </c>
      <c r="Z115" s="35">
        <f t="shared" si="53"/>
        <v>1107649.0699126243</v>
      </c>
      <c r="AA115" s="37"/>
      <c r="AB115" s="34">
        <f t="shared" si="57"/>
        <v>60.521557192810377</v>
      </c>
      <c r="AC115" s="26">
        <f t="shared" si="54"/>
        <v>1127601.6930623157</v>
      </c>
      <c r="AD115" s="26">
        <f t="shared" ref="AD115:AD125" si="60">AB115</f>
        <v>60.521557192810377</v>
      </c>
      <c r="AE115" s="27">
        <f t="shared" si="55"/>
        <v>1127601.6930623157</v>
      </c>
    </row>
    <row r="116" spans="17:31" x14ac:dyDescent="0.25">
      <c r="Q116" s="31">
        <v>0.375</v>
      </c>
      <c r="R116" s="32">
        <f>R114</f>
        <v>43</v>
      </c>
      <c r="S116" s="26">
        <f t="shared" si="49"/>
        <v>19952.623149688792</v>
      </c>
      <c r="T116" s="26">
        <f t="shared" si="58"/>
        <v>43</v>
      </c>
      <c r="U116" s="35">
        <f t="shared" si="48"/>
        <v>19952.623149688792</v>
      </c>
      <c r="V116" s="37"/>
      <c r="W116" s="34">
        <f t="shared" si="56"/>
        <v>60.444021871604164</v>
      </c>
      <c r="X116" s="26">
        <f t="shared" si="51"/>
        <v>1107649.0699126243</v>
      </c>
      <c r="Y116" s="26">
        <f t="shared" si="59"/>
        <v>60.444021871604164</v>
      </c>
      <c r="Z116" s="35">
        <f t="shared" si="53"/>
        <v>1107649.0699126243</v>
      </c>
      <c r="AA116" s="37"/>
      <c r="AB116" s="34">
        <f t="shared" si="57"/>
        <v>60.521557192810377</v>
      </c>
      <c r="AC116" s="26">
        <f t="shared" si="54"/>
        <v>1127601.6930623157</v>
      </c>
      <c r="AD116" s="26">
        <f t="shared" si="60"/>
        <v>60.521557192810377</v>
      </c>
      <c r="AE116" s="27">
        <f t="shared" si="55"/>
        <v>1127601.6930623157</v>
      </c>
    </row>
    <row r="117" spans="17:31" x14ac:dyDescent="0.25">
      <c r="Q117" s="31">
        <v>0.41666666666666702</v>
      </c>
      <c r="R117" s="32">
        <f>R114</f>
        <v>43</v>
      </c>
      <c r="S117" s="26">
        <f t="shared" si="49"/>
        <v>19952.623149688792</v>
      </c>
      <c r="T117" s="26">
        <f t="shared" si="58"/>
        <v>43</v>
      </c>
      <c r="U117" s="35">
        <f t="shared" si="48"/>
        <v>19952.623149688792</v>
      </c>
      <c r="V117" s="37"/>
      <c r="W117" s="34">
        <f t="shared" si="56"/>
        <v>60.444021871604164</v>
      </c>
      <c r="X117" s="26">
        <f t="shared" si="51"/>
        <v>1107649.0699126243</v>
      </c>
      <c r="Y117" s="26">
        <f t="shared" si="59"/>
        <v>60.444021871604164</v>
      </c>
      <c r="Z117" s="35">
        <f t="shared" si="53"/>
        <v>1107649.0699126243</v>
      </c>
      <c r="AA117" s="37"/>
      <c r="AB117" s="34">
        <f t="shared" si="57"/>
        <v>60.521557192810377</v>
      </c>
      <c r="AC117" s="26">
        <f t="shared" si="54"/>
        <v>1127601.6930623157</v>
      </c>
      <c r="AD117" s="26">
        <f t="shared" si="60"/>
        <v>60.521557192810377</v>
      </c>
      <c r="AE117" s="27">
        <f t="shared" si="55"/>
        <v>1127601.6930623157</v>
      </c>
    </row>
    <row r="118" spans="17:31" x14ac:dyDescent="0.25">
      <c r="Q118" s="31">
        <v>0.45833333333333298</v>
      </c>
      <c r="R118" s="32">
        <f>R114</f>
        <v>43</v>
      </c>
      <c r="S118" s="26">
        <f t="shared" si="49"/>
        <v>19952.623149688792</v>
      </c>
      <c r="T118" s="26">
        <f t="shared" si="58"/>
        <v>43</v>
      </c>
      <c r="U118" s="35">
        <f t="shared" si="48"/>
        <v>19952.623149688792</v>
      </c>
      <c r="V118" s="37"/>
      <c r="W118" s="34">
        <f t="shared" si="56"/>
        <v>60.444021871604164</v>
      </c>
      <c r="X118" s="26">
        <f t="shared" si="51"/>
        <v>1107649.0699126243</v>
      </c>
      <c r="Y118" s="26">
        <f t="shared" si="59"/>
        <v>60.444021871604164</v>
      </c>
      <c r="Z118" s="35">
        <f t="shared" si="53"/>
        <v>1107649.0699126243</v>
      </c>
      <c r="AA118" s="37"/>
      <c r="AB118" s="34">
        <f t="shared" si="57"/>
        <v>60.521557192810377</v>
      </c>
      <c r="AC118" s="26">
        <f t="shared" si="54"/>
        <v>1127601.6930623157</v>
      </c>
      <c r="AD118" s="26">
        <f t="shared" si="60"/>
        <v>60.521557192810377</v>
      </c>
      <c r="AE118" s="27">
        <f t="shared" si="55"/>
        <v>1127601.6930623157</v>
      </c>
    </row>
    <row r="119" spans="17:31" x14ac:dyDescent="0.25">
      <c r="Q119" s="31">
        <v>0.5</v>
      </c>
      <c r="R119" s="32">
        <f>R114</f>
        <v>43</v>
      </c>
      <c r="S119" s="26">
        <f t="shared" si="49"/>
        <v>19952.623149688792</v>
      </c>
      <c r="T119" s="26">
        <f t="shared" si="58"/>
        <v>43</v>
      </c>
      <c r="U119" s="35">
        <f t="shared" si="48"/>
        <v>19952.623149688792</v>
      </c>
      <c r="V119" s="37"/>
      <c r="W119" s="34">
        <f t="shared" si="56"/>
        <v>60.444021871604164</v>
      </c>
      <c r="X119" s="26">
        <f t="shared" si="51"/>
        <v>1107649.0699126243</v>
      </c>
      <c r="Y119" s="26">
        <f t="shared" si="59"/>
        <v>60.444021871604164</v>
      </c>
      <c r="Z119" s="35">
        <f t="shared" si="53"/>
        <v>1107649.0699126243</v>
      </c>
      <c r="AA119" s="37"/>
      <c r="AB119" s="34">
        <f t="shared" si="57"/>
        <v>60.521557192810377</v>
      </c>
      <c r="AC119" s="26">
        <f t="shared" si="54"/>
        <v>1127601.6930623157</v>
      </c>
      <c r="AD119" s="26">
        <f t="shared" si="60"/>
        <v>60.521557192810377</v>
      </c>
      <c r="AE119" s="27">
        <f t="shared" si="55"/>
        <v>1127601.6930623157</v>
      </c>
    </row>
    <row r="120" spans="17:31" x14ac:dyDescent="0.25">
      <c r="Q120" s="31">
        <v>0.54166666666666696</v>
      </c>
      <c r="R120" s="32">
        <f>R114</f>
        <v>43</v>
      </c>
      <c r="S120" s="26">
        <f t="shared" si="49"/>
        <v>19952.623149688792</v>
      </c>
      <c r="T120" s="26">
        <f t="shared" si="58"/>
        <v>43</v>
      </c>
      <c r="U120" s="35">
        <f t="shared" si="48"/>
        <v>19952.623149688792</v>
      </c>
      <c r="V120" s="37"/>
      <c r="W120" s="34">
        <f t="shared" si="56"/>
        <v>60.444021871604164</v>
      </c>
      <c r="X120" s="26">
        <f t="shared" si="51"/>
        <v>1107649.0699126243</v>
      </c>
      <c r="Y120" s="26">
        <f t="shared" si="59"/>
        <v>60.444021871604164</v>
      </c>
      <c r="Z120" s="35">
        <f t="shared" si="53"/>
        <v>1107649.0699126243</v>
      </c>
      <c r="AA120" s="37"/>
      <c r="AB120" s="34">
        <f t="shared" si="57"/>
        <v>60.521557192810377</v>
      </c>
      <c r="AC120" s="26">
        <f t="shared" si="54"/>
        <v>1127601.6930623157</v>
      </c>
      <c r="AD120" s="26">
        <f t="shared" si="60"/>
        <v>60.521557192810377</v>
      </c>
      <c r="AE120" s="27">
        <f t="shared" si="55"/>
        <v>1127601.6930623157</v>
      </c>
    </row>
    <row r="121" spans="17:31" x14ac:dyDescent="0.25">
      <c r="Q121" s="31">
        <v>0.58333333333333304</v>
      </c>
      <c r="R121" s="32">
        <f>R114</f>
        <v>43</v>
      </c>
      <c r="S121" s="26">
        <f t="shared" si="49"/>
        <v>19952.623149688792</v>
      </c>
      <c r="T121" s="26">
        <f t="shared" si="58"/>
        <v>43</v>
      </c>
      <c r="U121" s="35">
        <f t="shared" si="48"/>
        <v>19952.623149688792</v>
      </c>
      <c r="V121" s="37"/>
      <c r="W121" s="34">
        <f t="shared" si="56"/>
        <v>60.444021871604164</v>
      </c>
      <c r="X121" s="26">
        <f t="shared" si="51"/>
        <v>1107649.0699126243</v>
      </c>
      <c r="Y121" s="26">
        <f t="shared" si="59"/>
        <v>60.444021871604164</v>
      </c>
      <c r="Z121" s="35">
        <f t="shared" si="53"/>
        <v>1107649.0699126243</v>
      </c>
      <c r="AA121" s="37"/>
      <c r="AB121" s="34">
        <f t="shared" si="57"/>
        <v>60.521557192810377</v>
      </c>
      <c r="AC121" s="26">
        <f t="shared" si="54"/>
        <v>1127601.6930623157</v>
      </c>
      <c r="AD121" s="26">
        <f t="shared" si="60"/>
        <v>60.521557192810377</v>
      </c>
      <c r="AE121" s="27">
        <f t="shared" si="55"/>
        <v>1127601.6930623157</v>
      </c>
    </row>
    <row r="122" spans="17:31" x14ac:dyDescent="0.25">
      <c r="Q122" s="31">
        <v>0.625</v>
      </c>
      <c r="R122" s="32">
        <f>R114</f>
        <v>43</v>
      </c>
      <c r="S122" s="26">
        <f t="shared" si="49"/>
        <v>19952.623149688792</v>
      </c>
      <c r="T122" s="26">
        <f t="shared" si="58"/>
        <v>43</v>
      </c>
      <c r="U122" s="35">
        <f t="shared" si="48"/>
        <v>19952.623149688792</v>
      </c>
      <c r="V122" s="37"/>
      <c r="W122" s="34">
        <f t="shared" si="56"/>
        <v>60.444021871604164</v>
      </c>
      <c r="X122" s="26">
        <f t="shared" si="51"/>
        <v>1107649.0699126243</v>
      </c>
      <c r="Y122" s="26">
        <f t="shared" si="59"/>
        <v>60.444021871604164</v>
      </c>
      <c r="Z122" s="35">
        <f t="shared" si="53"/>
        <v>1107649.0699126243</v>
      </c>
      <c r="AA122" s="37"/>
      <c r="AB122" s="34">
        <f t="shared" si="57"/>
        <v>60.521557192810377</v>
      </c>
      <c r="AC122" s="26">
        <f t="shared" si="54"/>
        <v>1127601.6930623157</v>
      </c>
      <c r="AD122" s="26">
        <f t="shared" si="60"/>
        <v>60.521557192810377</v>
      </c>
      <c r="AE122" s="27">
        <f t="shared" si="55"/>
        <v>1127601.6930623157</v>
      </c>
    </row>
    <row r="123" spans="17:31" x14ac:dyDescent="0.25">
      <c r="Q123" s="31">
        <v>0.66666666666666696</v>
      </c>
      <c r="R123" s="32">
        <f>R114</f>
        <v>43</v>
      </c>
      <c r="S123" s="26">
        <f t="shared" si="49"/>
        <v>19952.623149688792</v>
      </c>
      <c r="T123" s="26">
        <f t="shared" si="58"/>
        <v>43</v>
      </c>
      <c r="U123" s="35">
        <f t="shared" si="48"/>
        <v>19952.623149688792</v>
      </c>
      <c r="V123" s="37"/>
      <c r="W123" s="34">
        <f t="shared" si="56"/>
        <v>60.444021871604164</v>
      </c>
      <c r="X123" s="26">
        <f t="shared" si="51"/>
        <v>1107649.0699126243</v>
      </c>
      <c r="Y123" s="26">
        <f t="shared" si="59"/>
        <v>60.444021871604164</v>
      </c>
      <c r="Z123" s="35">
        <f t="shared" si="53"/>
        <v>1107649.0699126243</v>
      </c>
      <c r="AA123" s="37"/>
      <c r="AB123" s="34">
        <f t="shared" si="57"/>
        <v>60.521557192810377</v>
      </c>
      <c r="AC123" s="26">
        <f t="shared" si="54"/>
        <v>1127601.6930623157</v>
      </c>
      <c r="AD123" s="26">
        <f t="shared" si="60"/>
        <v>60.521557192810377</v>
      </c>
      <c r="AE123" s="27">
        <f t="shared" si="55"/>
        <v>1127601.6930623157</v>
      </c>
    </row>
    <row r="124" spans="17:31" x14ac:dyDescent="0.25">
      <c r="Q124" s="31">
        <v>0.70833333333333304</v>
      </c>
      <c r="R124" s="32">
        <f>R114</f>
        <v>43</v>
      </c>
      <c r="S124" s="26">
        <f t="shared" si="49"/>
        <v>19952.623149688792</v>
      </c>
      <c r="T124" s="26">
        <f t="shared" si="58"/>
        <v>43</v>
      </c>
      <c r="U124" s="35">
        <f t="shared" si="48"/>
        <v>19952.623149688792</v>
      </c>
      <c r="V124" s="37"/>
      <c r="W124" s="34">
        <f t="shared" si="56"/>
        <v>60.444021871604164</v>
      </c>
      <c r="X124" s="26">
        <f t="shared" si="51"/>
        <v>1107649.0699126243</v>
      </c>
      <c r="Y124" s="26">
        <f t="shared" si="59"/>
        <v>60.444021871604164</v>
      </c>
      <c r="Z124" s="35">
        <f t="shared" si="53"/>
        <v>1107649.0699126243</v>
      </c>
      <c r="AA124" s="37"/>
      <c r="AB124" s="34">
        <f t="shared" si="57"/>
        <v>60.521557192810377</v>
      </c>
      <c r="AC124" s="26">
        <f t="shared" si="54"/>
        <v>1127601.6930623157</v>
      </c>
      <c r="AD124" s="26">
        <f t="shared" si="60"/>
        <v>60.521557192810377</v>
      </c>
      <c r="AE124" s="27">
        <f t="shared" si="55"/>
        <v>1127601.6930623157</v>
      </c>
    </row>
    <row r="125" spans="17:31" x14ac:dyDescent="0.25">
      <c r="Q125" s="31">
        <v>0.75</v>
      </c>
      <c r="R125" s="32">
        <f>R114</f>
        <v>43</v>
      </c>
      <c r="S125" s="26">
        <f t="shared" si="49"/>
        <v>19952.623149688792</v>
      </c>
      <c r="T125" s="26">
        <f t="shared" si="58"/>
        <v>43</v>
      </c>
      <c r="U125" s="35">
        <f t="shared" si="48"/>
        <v>19952.623149688792</v>
      </c>
      <c r="V125" s="37"/>
      <c r="W125" s="34">
        <f t="shared" si="56"/>
        <v>60.444021871604164</v>
      </c>
      <c r="X125" s="26">
        <f t="shared" si="51"/>
        <v>1107649.0699126243</v>
      </c>
      <c r="Y125" s="26">
        <f t="shared" si="59"/>
        <v>60.444021871604164</v>
      </c>
      <c r="Z125" s="35">
        <f t="shared" si="53"/>
        <v>1107649.0699126243</v>
      </c>
      <c r="AA125" s="37"/>
      <c r="AB125" s="34">
        <f t="shared" si="57"/>
        <v>60.521557192810377</v>
      </c>
      <c r="AC125" s="26">
        <f t="shared" si="54"/>
        <v>1127601.6930623157</v>
      </c>
      <c r="AD125" s="26">
        <f t="shared" si="60"/>
        <v>60.521557192810377</v>
      </c>
      <c r="AE125" s="27">
        <f t="shared" si="55"/>
        <v>1127601.6930623157</v>
      </c>
    </row>
    <row r="126" spans="17:31" x14ac:dyDescent="0.25">
      <c r="Q126" s="31">
        <v>0.79166666666666696</v>
      </c>
      <c r="R126" s="32">
        <f>R114</f>
        <v>43</v>
      </c>
      <c r="S126" s="26">
        <f t="shared" si="49"/>
        <v>19952.623149688792</v>
      </c>
      <c r="T126" s="26">
        <f t="shared" si="58"/>
        <v>43</v>
      </c>
      <c r="U126" s="35">
        <f t="shared" si="48"/>
        <v>19952.623149688792</v>
      </c>
      <c r="V126" s="37"/>
      <c r="W126" s="34">
        <f t="shared" si="56"/>
        <v>60.444021871604164</v>
      </c>
      <c r="X126" s="26">
        <f t="shared" si="51"/>
        <v>1107649.0699126243</v>
      </c>
      <c r="Y126" s="26">
        <f t="shared" si="59"/>
        <v>60.444021871604164</v>
      </c>
      <c r="Z126" s="35">
        <f t="shared" si="53"/>
        <v>1107649.0699126243</v>
      </c>
      <c r="AA126" s="37"/>
      <c r="AB126" s="34">
        <v>0</v>
      </c>
      <c r="AC126" s="26">
        <f t="shared" si="54"/>
        <v>1</v>
      </c>
      <c r="AD126" s="26">
        <v>0</v>
      </c>
      <c r="AE126" s="27">
        <f t="shared" si="55"/>
        <v>1</v>
      </c>
    </row>
    <row r="127" spans="17:31" x14ac:dyDescent="0.25">
      <c r="Q127" s="31">
        <v>0.83333333333333304</v>
      </c>
      <c r="R127" s="32">
        <f>R114</f>
        <v>43</v>
      </c>
      <c r="S127" s="26">
        <f t="shared" si="49"/>
        <v>19952.623149688792</v>
      </c>
      <c r="T127" s="26">
        <f t="shared" si="58"/>
        <v>43</v>
      </c>
      <c r="U127" s="35">
        <f t="shared" si="48"/>
        <v>19952.623149688792</v>
      </c>
      <c r="V127" s="37"/>
      <c r="W127" s="34">
        <f t="shared" si="56"/>
        <v>60.444021871604164</v>
      </c>
      <c r="X127" s="26">
        <f t="shared" si="51"/>
        <v>1107649.0699126243</v>
      </c>
      <c r="Y127" s="26">
        <f t="shared" si="59"/>
        <v>60.444021871604164</v>
      </c>
      <c r="Z127" s="35">
        <f t="shared" si="53"/>
        <v>1107649.0699126243</v>
      </c>
      <c r="AA127" s="37"/>
      <c r="AB127" s="34">
        <v>0</v>
      </c>
      <c r="AC127" s="26">
        <f>(10^(AB127/10))</f>
        <v>1</v>
      </c>
      <c r="AD127" s="26">
        <v>0</v>
      </c>
      <c r="AE127" s="27">
        <f t="shared" si="55"/>
        <v>1</v>
      </c>
    </row>
    <row r="128" spans="17:31" x14ac:dyDescent="0.25">
      <c r="Q128" s="31">
        <v>0.875</v>
      </c>
      <c r="R128" s="32">
        <f>R114</f>
        <v>43</v>
      </c>
      <c r="S128" s="26">
        <f t="shared" si="49"/>
        <v>19952.623149688792</v>
      </c>
      <c r="T128" s="26">
        <f t="shared" si="58"/>
        <v>43</v>
      </c>
      <c r="U128" s="35">
        <f t="shared" si="48"/>
        <v>19952.623149688792</v>
      </c>
      <c r="V128" s="37"/>
      <c r="W128" s="34">
        <f>W127</f>
        <v>60.444021871604164</v>
      </c>
      <c r="X128" s="26">
        <f t="shared" si="51"/>
        <v>1107649.0699126243</v>
      </c>
      <c r="Y128" s="26">
        <f t="shared" si="59"/>
        <v>60.444021871604164</v>
      </c>
      <c r="Z128" s="35">
        <f t="shared" si="53"/>
        <v>1107649.0699126243</v>
      </c>
      <c r="AA128" s="37"/>
      <c r="AB128" s="34">
        <v>0</v>
      </c>
      <c r="AC128" s="26">
        <f t="shared" ref="AC128:AC130" si="61">(10^(AB128/10))</f>
        <v>1</v>
      </c>
      <c r="AD128" s="26">
        <v>0</v>
      </c>
      <c r="AE128" s="27">
        <f t="shared" si="55"/>
        <v>1</v>
      </c>
    </row>
    <row r="129" spans="17:31" x14ac:dyDescent="0.25">
      <c r="Q129" s="31">
        <v>0.91666666666666696</v>
      </c>
      <c r="R129" s="32">
        <f>R107</f>
        <v>37</v>
      </c>
      <c r="S129" s="26">
        <f t="shared" si="49"/>
        <v>5011.8723362727324</v>
      </c>
      <c r="T129" s="26">
        <f>R129+10</f>
        <v>47</v>
      </c>
      <c r="U129" s="35">
        <f t="shared" si="48"/>
        <v>50118.723362727294</v>
      </c>
      <c r="V129" s="37"/>
      <c r="W129" s="34">
        <f t="shared" si="56"/>
        <v>60.444021871604164</v>
      </c>
      <c r="X129" s="26">
        <f t="shared" si="51"/>
        <v>1107649.0699126243</v>
      </c>
      <c r="Y129" s="26">
        <f>W129+10</f>
        <v>70.444021871604164</v>
      </c>
      <c r="Z129" s="35">
        <f t="shared" si="53"/>
        <v>11076490.699126255</v>
      </c>
      <c r="AA129" s="37"/>
      <c r="AB129" s="34">
        <v>0</v>
      </c>
      <c r="AC129" s="26">
        <f t="shared" si="61"/>
        <v>1</v>
      </c>
      <c r="AD129" s="26">
        <v>0</v>
      </c>
      <c r="AE129" s="27">
        <f t="shared" si="55"/>
        <v>1</v>
      </c>
    </row>
    <row r="130" spans="17:31" ht="15.75" thickBot="1" x14ac:dyDescent="0.3">
      <c r="Q130" s="44">
        <v>0.95833333333333304</v>
      </c>
      <c r="R130" s="32">
        <f>R107</f>
        <v>37</v>
      </c>
      <c r="S130" s="46">
        <f t="shared" si="49"/>
        <v>5011.8723362727324</v>
      </c>
      <c r="T130" s="46">
        <f>R130+10</f>
        <v>47</v>
      </c>
      <c r="U130" s="47">
        <f t="shared" si="48"/>
        <v>50118.723362727294</v>
      </c>
      <c r="V130" s="48"/>
      <c r="W130" s="45">
        <f t="shared" si="56"/>
        <v>60.444021871604164</v>
      </c>
      <c r="X130" s="46">
        <f t="shared" si="51"/>
        <v>1107649.0699126243</v>
      </c>
      <c r="Y130" s="46">
        <f>W130+10</f>
        <v>70.444021871604164</v>
      </c>
      <c r="Z130" s="47">
        <f t="shared" si="53"/>
        <v>11076490.699126255</v>
      </c>
      <c r="AA130" s="48"/>
      <c r="AB130" s="149">
        <v>0</v>
      </c>
      <c r="AC130" s="150">
        <f t="shared" si="61"/>
        <v>1</v>
      </c>
      <c r="AD130" s="150">
        <v>0</v>
      </c>
      <c r="AE130" s="151">
        <f t="shared" si="55"/>
        <v>1</v>
      </c>
    </row>
    <row r="131" spans="17:31" ht="15.75" thickBot="1" x14ac:dyDescent="0.3">
      <c r="Q131" s="50"/>
      <c r="R131" s="51"/>
      <c r="S131" s="51"/>
      <c r="T131" s="51"/>
      <c r="U131" s="52"/>
      <c r="V131" s="51"/>
      <c r="W131" s="50"/>
      <c r="X131" s="51"/>
      <c r="Y131" s="51"/>
      <c r="Z131" s="52"/>
      <c r="AA131" s="51"/>
      <c r="AB131" s="53" t="s">
        <v>13</v>
      </c>
      <c r="AC131" s="64">
        <f>10*LOG(1/(COUNT(AC114:AC125))*SUM(AC114:AC125))</f>
        <v>60.521557192810384</v>
      </c>
      <c r="AD131" s="49"/>
      <c r="AE131" s="54"/>
    </row>
    <row r="132" spans="17:31" ht="15.75" thickBot="1" x14ac:dyDescent="0.3">
      <c r="Q132" s="53"/>
      <c r="R132" s="49"/>
      <c r="S132" s="49"/>
      <c r="T132" s="49"/>
      <c r="U132" s="54"/>
      <c r="V132" s="49"/>
      <c r="W132" s="53"/>
      <c r="X132" s="49"/>
      <c r="Y132" s="49"/>
      <c r="Z132" s="54"/>
      <c r="AA132" s="49"/>
      <c r="AB132" s="53" t="s">
        <v>2</v>
      </c>
      <c r="AC132" s="64">
        <f>10*LOG(1/(COUNT(AC107:AC113,AC129:AC130))*SUM(AC107:AC113,AC129:AC130))</f>
        <v>0</v>
      </c>
      <c r="AD132" s="49"/>
      <c r="AE132" s="54"/>
    </row>
    <row r="133" spans="17:31" x14ac:dyDescent="0.25">
      <c r="Q133" s="53"/>
      <c r="R133" s="49"/>
      <c r="S133" s="56" t="s">
        <v>12</v>
      </c>
      <c r="T133" s="57"/>
      <c r="U133" s="58" t="s">
        <v>11</v>
      </c>
      <c r="V133" s="57"/>
      <c r="W133" s="59"/>
      <c r="X133" s="56" t="s">
        <v>12</v>
      </c>
      <c r="Y133" s="57"/>
      <c r="Z133" s="58" t="s">
        <v>11</v>
      </c>
      <c r="AA133" s="57"/>
      <c r="AB133" s="59"/>
      <c r="AC133" s="57" t="s">
        <v>12</v>
      </c>
      <c r="AD133" s="57"/>
      <c r="AE133" s="58" t="s">
        <v>11</v>
      </c>
    </row>
    <row r="134" spans="17:31" ht="15.75" thickBot="1" x14ac:dyDescent="0.3">
      <c r="Q134" s="14"/>
      <c r="R134" s="55"/>
      <c r="S134" s="60">
        <f>10*LOG(1/(COUNT(S107:S130))*SUM(S107:S130))</f>
        <v>41.568471069971373</v>
      </c>
      <c r="T134" s="61"/>
      <c r="U134" s="62">
        <f>10*LOG(1/(COUNT(U107:U130))*SUM(U107:U130))</f>
        <v>44.950571929812838</v>
      </c>
      <c r="V134" s="61"/>
      <c r="W134" s="63"/>
      <c r="X134" s="60">
        <f>10*LOG(1/(COUNT(X107:X130))*SUM(X107:X130))</f>
        <v>60.444021871604178</v>
      </c>
      <c r="Y134" s="61"/>
      <c r="Z134" s="62">
        <f>10*LOG(1/(COUNT(Z107:Z130))*SUM(Z107:Z130))</f>
        <v>66.853802445187512</v>
      </c>
      <c r="AA134" s="61"/>
      <c r="AB134" s="63"/>
      <c r="AC134" s="64">
        <f>10*LOG(1/(COUNT(AC114:AC125))*SUM(AC114:AC125))</f>
        <v>60.521557192810384</v>
      </c>
      <c r="AD134" s="61"/>
      <c r="AE134" s="62">
        <f>10*LOG(1/(COUNT(AE114:AE125))*SUM(AE114:AE125))</f>
        <v>60.521557192810384</v>
      </c>
    </row>
    <row r="137" spans="17:31" x14ac:dyDescent="0.25">
      <c r="Q137" t="str">
        <f>A14</f>
        <v xml:space="preserve">NSA 2 - Residence </v>
      </c>
    </row>
    <row r="139" spans="17:31" ht="15.75" thickBot="1" x14ac:dyDescent="0.3">
      <c r="Q139" s="303" t="s">
        <v>21</v>
      </c>
      <c r="R139" s="303"/>
      <c r="S139" s="303"/>
      <c r="T139" s="303"/>
      <c r="U139" s="303"/>
    </row>
    <row r="140" spans="17:31" ht="45.75" thickBot="1" x14ac:dyDescent="0.3">
      <c r="Q140" s="38" t="s">
        <v>14</v>
      </c>
      <c r="R140" s="39" t="s">
        <v>15</v>
      </c>
      <c r="S140" s="40" t="s">
        <v>17</v>
      </c>
      <c r="T140" s="40" t="s">
        <v>16</v>
      </c>
      <c r="U140" s="41" t="s">
        <v>17</v>
      </c>
      <c r="V140" s="42"/>
      <c r="W140" s="39" t="s">
        <v>18</v>
      </c>
      <c r="X140" s="40" t="s">
        <v>17</v>
      </c>
      <c r="Y140" s="40" t="s">
        <v>16</v>
      </c>
      <c r="Z140" s="41" t="s">
        <v>17</v>
      </c>
      <c r="AA140" s="43"/>
      <c r="AB140" s="39" t="s">
        <v>19</v>
      </c>
      <c r="AC140" s="40" t="s">
        <v>17</v>
      </c>
      <c r="AD140" s="40" t="s">
        <v>16</v>
      </c>
      <c r="AE140" s="41" t="s">
        <v>17</v>
      </c>
    </row>
    <row r="141" spans="17:31" x14ac:dyDescent="0.25">
      <c r="Q141" s="30">
        <v>0</v>
      </c>
      <c r="R141" s="32">
        <f>H14</f>
        <v>37</v>
      </c>
      <c r="S141" s="28">
        <f>(10^(R141/10))</f>
        <v>5011.8723362727324</v>
      </c>
      <c r="T141" s="28">
        <f>R141+10</f>
        <v>47</v>
      </c>
      <c r="U141" s="33">
        <f t="shared" ref="U141:U164" si="62">(10^(T141/10))</f>
        <v>50118.723362727294</v>
      </c>
      <c r="V141" s="36"/>
      <c r="W141" s="32">
        <f>D64</f>
        <v>58.6949787464983</v>
      </c>
      <c r="X141" s="28">
        <f>(10^(W141/10))</f>
        <v>740453.64381027443</v>
      </c>
      <c r="Y141" s="28">
        <f>W141+10</f>
        <v>68.694978746498293</v>
      </c>
      <c r="Z141" s="33">
        <f>(10^(Y141/10))</f>
        <v>7404536.4381027268</v>
      </c>
      <c r="AA141" s="36"/>
      <c r="AB141" s="146">
        <v>0</v>
      </c>
      <c r="AC141" s="147">
        <f>(10^(AB141/10))</f>
        <v>1</v>
      </c>
      <c r="AD141" s="147">
        <v>0</v>
      </c>
      <c r="AE141" s="148">
        <f>(10^(AD141/10))</f>
        <v>1</v>
      </c>
    </row>
    <row r="142" spans="17:31" x14ac:dyDescent="0.25">
      <c r="Q142" s="31">
        <v>4.1666666666666699E-2</v>
      </c>
      <c r="R142" s="32">
        <f>R141</f>
        <v>37</v>
      </c>
      <c r="S142" s="26">
        <f t="shared" ref="S142:S164" si="63">(10^(R142/10))</f>
        <v>5011.8723362727324</v>
      </c>
      <c r="T142" s="26">
        <f t="shared" ref="T142:T147" si="64">R142+10</f>
        <v>47</v>
      </c>
      <c r="U142" s="35">
        <f t="shared" si="62"/>
        <v>50118.723362727294</v>
      </c>
      <c r="V142" s="37"/>
      <c r="W142" s="34">
        <f>W141</f>
        <v>58.6949787464983</v>
      </c>
      <c r="X142" s="26">
        <f t="shared" ref="X142:X164" si="65">(10^(W142/10))</f>
        <v>740453.64381027443</v>
      </c>
      <c r="Y142" s="26">
        <f t="shared" ref="Y142:Y147" si="66">W142+10</f>
        <v>68.694978746498293</v>
      </c>
      <c r="Z142" s="35">
        <f t="shared" ref="Z142:Z164" si="67">(10^(Y142/10))</f>
        <v>7404536.4381027268</v>
      </c>
      <c r="AA142" s="37"/>
      <c r="AB142" s="34">
        <v>0</v>
      </c>
      <c r="AC142" s="26">
        <f t="shared" ref="AC142:AC160" si="68">(10^(AB142/10))</f>
        <v>1</v>
      </c>
      <c r="AD142" s="26">
        <v>0</v>
      </c>
      <c r="AE142" s="27">
        <f t="shared" ref="AE142:AE164" si="69">(10^(AD142/10))</f>
        <v>1</v>
      </c>
    </row>
    <row r="143" spans="17:31" x14ac:dyDescent="0.25">
      <c r="Q143" s="31">
        <v>8.3333333333333301E-2</v>
      </c>
      <c r="R143" s="32">
        <f>R141</f>
        <v>37</v>
      </c>
      <c r="S143" s="26">
        <f t="shared" si="63"/>
        <v>5011.8723362727324</v>
      </c>
      <c r="T143" s="26">
        <f t="shared" si="64"/>
        <v>47</v>
      </c>
      <c r="U143" s="35">
        <f t="shared" si="62"/>
        <v>50118.723362727294</v>
      </c>
      <c r="V143" s="37"/>
      <c r="W143" s="34">
        <f t="shared" ref="W143:W164" si="70">W142</f>
        <v>58.6949787464983</v>
      </c>
      <c r="X143" s="26">
        <f t="shared" si="65"/>
        <v>740453.64381027443</v>
      </c>
      <c r="Y143" s="26">
        <f t="shared" si="66"/>
        <v>68.694978746498293</v>
      </c>
      <c r="Z143" s="35">
        <f t="shared" si="67"/>
        <v>7404536.4381027268</v>
      </c>
      <c r="AA143" s="37"/>
      <c r="AB143" s="34">
        <v>0</v>
      </c>
      <c r="AC143" s="26">
        <f t="shared" si="68"/>
        <v>1</v>
      </c>
      <c r="AD143" s="26">
        <v>0</v>
      </c>
      <c r="AE143" s="27">
        <f t="shared" si="69"/>
        <v>1</v>
      </c>
    </row>
    <row r="144" spans="17:31" x14ac:dyDescent="0.25">
      <c r="Q144" s="31">
        <v>0.125</v>
      </c>
      <c r="R144" s="32">
        <f>R141</f>
        <v>37</v>
      </c>
      <c r="S144" s="26">
        <f t="shared" si="63"/>
        <v>5011.8723362727324</v>
      </c>
      <c r="T144" s="26">
        <f t="shared" si="64"/>
        <v>47</v>
      </c>
      <c r="U144" s="35">
        <f t="shared" si="62"/>
        <v>50118.723362727294</v>
      </c>
      <c r="V144" s="37"/>
      <c r="W144" s="34">
        <f t="shared" si="70"/>
        <v>58.6949787464983</v>
      </c>
      <c r="X144" s="26">
        <f t="shared" si="65"/>
        <v>740453.64381027443</v>
      </c>
      <c r="Y144" s="26">
        <f t="shared" si="66"/>
        <v>68.694978746498293</v>
      </c>
      <c r="Z144" s="35">
        <f t="shared" si="67"/>
        <v>7404536.4381027268</v>
      </c>
      <c r="AA144" s="37"/>
      <c r="AB144" s="34">
        <v>0</v>
      </c>
      <c r="AC144" s="26">
        <f t="shared" si="68"/>
        <v>1</v>
      </c>
      <c r="AD144" s="26">
        <v>0</v>
      </c>
      <c r="AE144" s="27">
        <f t="shared" si="69"/>
        <v>1</v>
      </c>
    </row>
    <row r="145" spans="17:31" x14ac:dyDescent="0.25">
      <c r="Q145" s="31">
        <v>0.16666666666666699</v>
      </c>
      <c r="R145" s="32">
        <f>R141</f>
        <v>37</v>
      </c>
      <c r="S145" s="26">
        <f t="shared" si="63"/>
        <v>5011.8723362727324</v>
      </c>
      <c r="T145" s="26">
        <f t="shared" si="64"/>
        <v>47</v>
      </c>
      <c r="U145" s="35">
        <f t="shared" si="62"/>
        <v>50118.723362727294</v>
      </c>
      <c r="V145" s="37"/>
      <c r="W145" s="34">
        <f t="shared" si="70"/>
        <v>58.6949787464983</v>
      </c>
      <c r="X145" s="26">
        <f t="shared" si="65"/>
        <v>740453.64381027443</v>
      </c>
      <c r="Y145" s="26">
        <f t="shared" si="66"/>
        <v>68.694978746498293</v>
      </c>
      <c r="Z145" s="35">
        <f t="shared" si="67"/>
        <v>7404536.4381027268</v>
      </c>
      <c r="AA145" s="37"/>
      <c r="AB145" s="34">
        <v>0</v>
      </c>
      <c r="AC145" s="26">
        <f t="shared" si="68"/>
        <v>1</v>
      </c>
      <c r="AD145" s="26">
        <v>0</v>
      </c>
      <c r="AE145" s="27">
        <f t="shared" si="69"/>
        <v>1</v>
      </c>
    </row>
    <row r="146" spans="17:31" x14ac:dyDescent="0.25">
      <c r="Q146" s="31">
        <v>0.20833333333333301</v>
      </c>
      <c r="R146" s="32">
        <f>R141</f>
        <v>37</v>
      </c>
      <c r="S146" s="26">
        <f t="shared" si="63"/>
        <v>5011.8723362727324</v>
      </c>
      <c r="T146" s="26">
        <f t="shared" si="64"/>
        <v>47</v>
      </c>
      <c r="U146" s="35">
        <f t="shared" si="62"/>
        <v>50118.723362727294</v>
      </c>
      <c r="V146" s="37"/>
      <c r="W146" s="34">
        <f t="shared" si="70"/>
        <v>58.6949787464983</v>
      </c>
      <c r="X146" s="26">
        <f t="shared" si="65"/>
        <v>740453.64381027443</v>
      </c>
      <c r="Y146" s="26">
        <f t="shared" si="66"/>
        <v>68.694978746498293</v>
      </c>
      <c r="Z146" s="35">
        <f t="shared" si="67"/>
        <v>7404536.4381027268</v>
      </c>
      <c r="AA146" s="37"/>
      <c r="AB146" s="34">
        <v>0</v>
      </c>
      <c r="AC146" s="26">
        <f t="shared" si="68"/>
        <v>1</v>
      </c>
      <c r="AD146" s="26">
        <v>0</v>
      </c>
      <c r="AE146" s="27">
        <f t="shared" si="69"/>
        <v>1</v>
      </c>
    </row>
    <row r="147" spans="17:31" x14ac:dyDescent="0.25">
      <c r="Q147" s="31">
        <v>0.25</v>
      </c>
      <c r="R147" s="32">
        <f>R141</f>
        <v>37</v>
      </c>
      <c r="S147" s="26">
        <f t="shared" si="63"/>
        <v>5011.8723362727324</v>
      </c>
      <c r="T147" s="26">
        <f t="shared" si="64"/>
        <v>47</v>
      </c>
      <c r="U147" s="35">
        <f t="shared" si="62"/>
        <v>50118.723362727294</v>
      </c>
      <c r="V147" s="37"/>
      <c r="W147" s="34">
        <f t="shared" si="70"/>
        <v>58.6949787464983</v>
      </c>
      <c r="X147" s="26">
        <f t="shared" si="65"/>
        <v>740453.64381027443</v>
      </c>
      <c r="Y147" s="26">
        <f t="shared" si="66"/>
        <v>68.694978746498293</v>
      </c>
      <c r="Z147" s="35">
        <f t="shared" si="67"/>
        <v>7404536.4381027268</v>
      </c>
      <c r="AA147" s="37"/>
      <c r="AB147" s="34">
        <v>0</v>
      </c>
      <c r="AC147" s="26">
        <f t="shared" si="68"/>
        <v>1</v>
      </c>
      <c r="AD147" s="26">
        <v>0</v>
      </c>
      <c r="AE147" s="27">
        <f t="shared" si="69"/>
        <v>1</v>
      </c>
    </row>
    <row r="148" spans="17:31" x14ac:dyDescent="0.25">
      <c r="Q148" s="31">
        <v>0.29166666666666702</v>
      </c>
      <c r="R148" s="32">
        <f>G14</f>
        <v>43</v>
      </c>
      <c r="S148" s="26">
        <f t="shared" si="63"/>
        <v>19952.623149688792</v>
      </c>
      <c r="T148" s="26">
        <f>R148</f>
        <v>43</v>
      </c>
      <c r="U148" s="35">
        <f t="shared" si="62"/>
        <v>19952.623149688792</v>
      </c>
      <c r="V148" s="37"/>
      <c r="W148" s="34">
        <f t="shared" si="70"/>
        <v>58.6949787464983</v>
      </c>
      <c r="X148" s="26">
        <f t="shared" si="65"/>
        <v>740453.64381027443</v>
      </c>
      <c r="Y148" s="26">
        <f>W148</f>
        <v>58.6949787464983</v>
      </c>
      <c r="Z148" s="35">
        <f t="shared" si="67"/>
        <v>740453.64381027443</v>
      </c>
      <c r="AA148" s="37"/>
      <c r="AB148" s="34">
        <f t="shared" ref="AB148:AB159" si="71">10*LOG10(10^(R148/10)+10^(W148/10))</f>
        <v>58.810456874870866</v>
      </c>
      <c r="AC148" s="26">
        <f t="shared" si="68"/>
        <v>760406.26695996406</v>
      </c>
      <c r="AD148" s="26">
        <f>AB148</f>
        <v>58.810456874870866</v>
      </c>
      <c r="AE148" s="27">
        <f t="shared" si="69"/>
        <v>760406.26695996406</v>
      </c>
    </row>
    <row r="149" spans="17:31" x14ac:dyDescent="0.25">
      <c r="Q149" s="31">
        <v>0.33333333333333298</v>
      </c>
      <c r="R149" s="32">
        <f>R148</f>
        <v>43</v>
      </c>
      <c r="S149" s="26">
        <f t="shared" si="63"/>
        <v>19952.623149688792</v>
      </c>
      <c r="T149" s="26">
        <f t="shared" ref="T149:T162" si="72">R149</f>
        <v>43</v>
      </c>
      <c r="U149" s="35">
        <f t="shared" si="62"/>
        <v>19952.623149688792</v>
      </c>
      <c r="V149" s="37"/>
      <c r="W149" s="34">
        <f t="shared" si="70"/>
        <v>58.6949787464983</v>
      </c>
      <c r="X149" s="26">
        <f t="shared" si="65"/>
        <v>740453.64381027443</v>
      </c>
      <c r="Y149" s="26">
        <f t="shared" ref="Y149:Y162" si="73">W149</f>
        <v>58.6949787464983</v>
      </c>
      <c r="Z149" s="35">
        <f t="shared" si="67"/>
        <v>740453.64381027443</v>
      </c>
      <c r="AA149" s="37"/>
      <c r="AB149" s="34">
        <f t="shared" si="71"/>
        <v>58.810456874870866</v>
      </c>
      <c r="AC149" s="26">
        <f t="shared" si="68"/>
        <v>760406.26695996406</v>
      </c>
      <c r="AD149" s="26">
        <f t="shared" ref="AD149:AD159" si="74">AB149</f>
        <v>58.810456874870866</v>
      </c>
      <c r="AE149" s="27">
        <f t="shared" si="69"/>
        <v>760406.26695996406</v>
      </c>
    </row>
    <row r="150" spans="17:31" x14ac:dyDescent="0.25">
      <c r="Q150" s="31">
        <v>0.375</v>
      </c>
      <c r="R150" s="32">
        <f>R148</f>
        <v>43</v>
      </c>
      <c r="S150" s="26">
        <f t="shared" si="63"/>
        <v>19952.623149688792</v>
      </c>
      <c r="T150" s="26">
        <f t="shared" si="72"/>
        <v>43</v>
      </c>
      <c r="U150" s="35">
        <f t="shared" si="62"/>
        <v>19952.623149688792</v>
      </c>
      <c r="V150" s="37"/>
      <c r="W150" s="34">
        <f t="shared" si="70"/>
        <v>58.6949787464983</v>
      </c>
      <c r="X150" s="26">
        <f t="shared" si="65"/>
        <v>740453.64381027443</v>
      </c>
      <c r="Y150" s="26">
        <f t="shared" si="73"/>
        <v>58.6949787464983</v>
      </c>
      <c r="Z150" s="35">
        <f t="shared" si="67"/>
        <v>740453.64381027443</v>
      </c>
      <c r="AA150" s="37"/>
      <c r="AB150" s="34">
        <f t="shared" si="71"/>
        <v>58.810456874870866</v>
      </c>
      <c r="AC150" s="26">
        <f t="shared" si="68"/>
        <v>760406.26695996406</v>
      </c>
      <c r="AD150" s="26">
        <f t="shared" si="74"/>
        <v>58.810456874870866</v>
      </c>
      <c r="AE150" s="27">
        <f t="shared" si="69"/>
        <v>760406.26695996406</v>
      </c>
    </row>
    <row r="151" spans="17:31" x14ac:dyDescent="0.25">
      <c r="Q151" s="31">
        <v>0.41666666666666702</v>
      </c>
      <c r="R151" s="32">
        <f>R148</f>
        <v>43</v>
      </c>
      <c r="S151" s="26">
        <f t="shared" si="63"/>
        <v>19952.623149688792</v>
      </c>
      <c r="T151" s="26">
        <f t="shared" si="72"/>
        <v>43</v>
      </c>
      <c r="U151" s="35">
        <f t="shared" si="62"/>
        <v>19952.623149688792</v>
      </c>
      <c r="V151" s="37"/>
      <c r="W151" s="34">
        <f t="shared" si="70"/>
        <v>58.6949787464983</v>
      </c>
      <c r="X151" s="26">
        <f t="shared" si="65"/>
        <v>740453.64381027443</v>
      </c>
      <c r="Y151" s="26">
        <f t="shared" si="73"/>
        <v>58.6949787464983</v>
      </c>
      <c r="Z151" s="35">
        <f t="shared" si="67"/>
        <v>740453.64381027443</v>
      </c>
      <c r="AA151" s="37"/>
      <c r="AB151" s="34">
        <f t="shared" si="71"/>
        <v>58.810456874870866</v>
      </c>
      <c r="AC151" s="26">
        <f t="shared" si="68"/>
        <v>760406.26695996406</v>
      </c>
      <c r="AD151" s="26">
        <f t="shared" si="74"/>
        <v>58.810456874870866</v>
      </c>
      <c r="AE151" s="27">
        <f t="shared" si="69"/>
        <v>760406.26695996406</v>
      </c>
    </row>
    <row r="152" spans="17:31" x14ac:dyDescent="0.25">
      <c r="Q152" s="31">
        <v>0.45833333333333298</v>
      </c>
      <c r="R152" s="32">
        <f>R148</f>
        <v>43</v>
      </c>
      <c r="S152" s="26">
        <f t="shared" si="63"/>
        <v>19952.623149688792</v>
      </c>
      <c r="T152" s="26">
        <f t="shared" si="72"/>
        <v>43</v>
      </c>
      <c r="U152" s="35">
        <f t="shared" si="62"/>
        <v>19952.623149688792</v>
      </c>
      <c r="V152" s="37"/>
      <c r="W152" s="34">
        <f t="shared" si="70"/>
        <v>58.6949787464983</v>
      </c>
      <c r="X152" s="26">
        <f t="shared" si="65"/>
        <v>740453.64381027443</v>
      </c>
      <c r="Y152" s="26">
        <f t="shared" si="73"/>
        <v>58.6949787464983</v>
      </c>
      <c r="Z152" s="35">
        <f t="shared" si="67"/>
        <v>740453.64381027443</v>
      </c>
      <c r="AA152" s="37"/>
      <c r="AB152" s="34">
        <f t="shared" si="71"/>
        <v>58.810456874870866</v>
      </c>
      <c r="AC152" s="26">
        <f t="shared" si="68"/>
        <v>760406.26695996406</v>
      </c>
      <c r="AD152" s="26">
        <f t="shared" si="74"/>
        <v>58.810456874870866</v>
      </c>
      <c r="AE152" s="27">
        <f t="shared" si="69"/>
        <v>760406.26695996406</v>
      </c>
    </row>
    <row r="153" spans="17:31" x14ac:dyDescent="0.25">
      <c r="Q153" s="31">
        <v>0.5</v>
      </c>
      <c r="R153" s="32">
        <f>R148</f>
        <v>43</v>
      </c>
      <c r="S153" s="26">
        <f t="shared" si="63"/>
        <v>19952.623149688792</v>
      </c>
      <c r="T153" s="26">
        <f t="shared" si="72"/>
        <v>43</v>
      </c>
      <c r="U153" s="35">
        <f t="shared" si="62"/>
        <v>19952.623149688792</v>
      </c>
      <c r="V153" s="37"/>
      <c r="W153" s="34">
        <f t="shared" si="70"/>
        <v>58.6949787464983</v>
      </c>
      <c r="X153" s="26">
        <f t="shared" si="65"/>
        <v>740453.64381027443</v>
      </c>
      <c r="Y153" s="26">
        <f t="shared" si="73"/>
        <v>58.6949787464983</v>
      </c>
      <c r="Z153" s="35">
        <f t="shared" si="67"/>
        <v>740453.64381027443</v>
      </c>
      <c r="AA153" s="37"/>
      <c r="AB153" s="34">
        <f t="shared" si="71"/>
        <v>58.810456874870866</v>
      </c>
      <c r="AC153" s="26">
        <f t="shared" si="68"/>
        <v>760406.26695996406</v>
      </c>
      <c r="AD153" s="26">
        <f t="shared" si="74"/>
        <v>58.810456874870866</v>
      </c>
      <c r="AE153" s="27">
        <f t="shared" si="69"/>
        <v>760406.26695996406</v>
      </c>
    </row>
    <row r="154" spans="17:31" x14ac:dyDescent="0.25">
      <c r="Q154" s="31">
        <v>0.54166666666666696</v>
      </c>
      <c r="R154" s="32">
        <f>R148</f>
        <v>43</v>
      </c>
      <c r="S154" s="26">
        <f t="shared" si="63"/>
        <v>19952.623149688792</v>
      </c>
      <c r="T154" s="26">
        <f t="shared" si="72"/>
        <v>43</v>
      </c>
      <c r="U154" s="35">
        <f t="shared" si="62"/>
        <v>19952.623149688792</v>
      </c>
      <c r="V154" s="37"/>
      <c r="W154" s="34">
        <f t="shared" si="70"/>
        <v>58.6949787464983</v>
      </c>
      <c r="X154" s="26">
        <f t="shared" si="65"/>
        <v>740453.64381027443</v>
      </c>
      <c r="Y154" s="26">
        <f t="shared" si="73"/>
        <v>58.6949787464983</v>
      </c>
      <c r="Z154" s="35">
        <f t="shared" si="67"/>
        <v>740453.64381027443</v>
      </c>
      <c r="AA154" s="37"/>
      <c r="AB154" s="34">
        <f t="shared" si="71"/>
        <v>58.810456874870866</v>
      </c>
      <c r="AC154" s="26">
        <f t="shared" si="68"/>
        <v>760406.26695996406</v>
      </c>
      <c r="AD154" s="26">
        <f t="shared" si="74"/>
        <v>58.810456874870866</v>
      </c>
      <c r="AE154" s="27">
        <f t="shared" si="69"/>
        <v>760406.26695996406</v>
      </c>
    </row>
    <row r="155" spans="17:31" x14ac:dyDescent="0.25">
      <c r="Q155" s="31">
        <v>0.58333333333333304</v>
      </c>
      <c r="R155" s="32">
        <f>R148</f>
        <v>43</v>
      </c>
      <c r="S155" s="26">
        <f t="shared" si="63"/>
        <v>19952.623149688792</v>
      </c>
      <c r="T155" s="26">
        <f t="shared" si="72"/>
        <v>43</v>
      </c>
      <c r="U155" s="35">
        <f t="shared" si="62"/>
        <v>19952.623149688792</v>
      </c>
      <c r="V155" s="37"/>
      <c r="W155" s="34">
        <f t="shared" si="70"/>
        <v>58.6949787464983</v>
      </c>
      <c r="X155" s="26">
        <f t="shared" si="65"/>
        <v>740453.64381027443</v>
      </c>
      <c r="Y155" s="26">
        <f t="shared" si="73"/>
        <v>58.6949787464983</v>
      </c>
      <c r="Z155" s="35">
        <f t="shared" si="67"/>
        <v>740453.64381027443</v>
      </c>
      <c r="AA155" s="37"/>
      <c r="AB155" s="34">
        <f t="shared" si="71"/>
        <v>58.810456874870866</v>
      </c>
      <c r="AC155" s="26">
        <f t="shared" si="68"/>
        <v>760406.26695996406</v>
      </c>
      <c r="AD155" s="26">
        <f t="shared" si="74"/>
        <v>58.810456874870866</v>
      </c>
      <c r="AE155" s="27">
        <f t="shared" si="69"/>
        <v>760406.26695996406</v>
      </c>
    </row>
    <row r="156" spans="17:31" x14ac:dyDescent="0.25">
      <c r="Q156" s="31">
        <v>0.625</v>
      </c>
      <c r="R156" s="32">
        <f>R148</f>
        <v>43</v>
      </c>
      <c r="S156" s="26">
        <f t="shared" si="63"/>
        <v>19952.623149688792</v>
      </c>
      <c r="T156" s="26">
        <f t="shared" si="72"/>
        <v>43</v>
      </c>
      <c r="U156" s="35">
        <f t="shared" si="62"/>
        <v>19952.623149688792</v>
      </c>
      <c r="V156" s="37"/>
      <c r="W156" s="34">
        <f t="shared" si="70"/>
        <v>58.6949787464983</v>
      </c>
      <c r="X156" s="26">
        <f t="shared" si="65"/>
        <v>740453.64381027443</v>
      </c>
      <c r="Y156" s="26">
        <f t="shared" si="73"/>
        <v>58.6949787464983</v>
      </c>
      <c r="Z156" s="35">
        <f t="shared" si="67"/>
        <v>740453.64381027443</v>
      </c>
      <c r="AA156" s="37"/>
      <c r="AB156" s="34">
        <f t="shared" si="71"/>
        <v>58.810456874870866</v>
      </c>
      <c r="AC156" s="26">
        <f t="shared" si="68"/>
        <v>760406.26695996406</v>
      </c>
      <c r="AD156" s="26">
        <f t="shared" si="74"/>
        <v>58.810456874870866</v>
      </c>
      <c r="AE156" s="27">
        <f t="shared" si="69"/>
        <v>760406.26695996406</v>
      </c>
    </row>
    <row r="157" spans="17:31" x14ac:dyDescent="0.25">
      <c r="Q157" s="31">
        <v>0.66666666666666696</v>
      </c>
      <c r="R157" s="32">
        <f>R148</f>
        <v>43</v>
      </c>
      <c r="S157" s="26">
        <f t="shared" si="63"/>
        <v>19952.623149688792</v>
      </c>
      <c r="T157" s="26">
        <f t="shared" si="72"/>
        <v>43</v>
      </c>
      <c r="U157" s="35">
        <f t="shared" si="62"/>
        <v>19952.623149688792</v>
      </c>
      <c r="V157" s="37"/>
      <c r="W157" s="34">
        <f t="shared" si="70"/>
        <v>58.6949787464983</v>
      </c>
      <c r="X157" s="26">
        <f t="shared" si="65"/>
        <v>740453.64381027443</v>
      </c>
      <c r="Y157" s="26">
        <f t="shared" si="73"/>
        <v>58.6949787464983</v>
      </c>
      <c r="Z157" s="35">
        <f t="shared" si="67"/>
        <v>740453.64381027443</v>
      </c>
      <c r="AA157" s="37"/>
      <c r="AB157" s="34">
        <f t="shared" si="71"/>
        <v>58.810456874870866</v>
      </c>
      <c r="AC157" s="26">
        <f t="shared" si="68"/>
        <v>760406.26695996406</v>
      </c>
      <c r="AD157" s="26">
        <f t="shared" si="74"/>
        <v>58.810456874870866</v>
      </c>
      <c r="AE157" s="27">
        <f t="shared" si="69"/>
        <v>760406.26695996406</v>
      </c>
    </row>
    <row r="158" spans="17:31" x14ac:dyDescent="0.25">
      <c r="Q158" s="31">
        <v>0.70833333333333304</v>
      </c>
      <c r="R158" s="32">
        <f>R148</f>
        <v>43</v>
      </c>
      <c r="S158" s="26">
        <f t="shared" si="63"/>
        <v>19952.623149688792</v>
      </c>
      <c r="T158" s="26">
        <f t="shared" si="72"/>
        <v>43</v>
      </c>
      <c r="U158" s="35">
        <f t="shared" si="62"/>
        <v>19952.623149688792</v>
      </c>
      <c r="V158" s="37"/>
      <c r="W158" s="34">
        <f t="shared" si="70"/>
        <v>58.6949787464983</v>
      </c>
      <c r="X158" s="26">
        <f t="shared" si="65"/>
        <v>740453.64381027443</v>
      </c>
      <c r="Y158" s="26">
        <f t="shared" si="73"/>
        <v>58.6949787464983</v>
      </c>
      <c r="Z158" s="35">
        <f t="shared" si="67"/>
        <v>740453.64381027443</v>
      </c>
      <c r="AA158" s="37"/>
      <c r="AB158" s="34">
        <f t="shared" si="71"/>
        <v>58.810456874870866</v>
      </c>
      <c r="AC158" s="26">
        <f t="shared" si="68"/>
        <v>760406.26695996406</v>
      </c>
      <c r="AD158" s="26">
        <f t="shared" si="74"/>
        <v>58.810456874870866</v>
      </c>
      <c r="AE158" s="27">
        <f t="shared" si="69"/>
        <v>760406.26695996406</v>
      </c>
    </row>
    <row r="159" spans="17:31" x14ac:dyDescent="0.25">
      <c r="Q159" s="31">
        <v>0.75</v>
      </c>
      <c r="R159" s="32">
        <f>R148</f>
        <v>43</v>
      </c>
      <c r="S159" s="26">
        <f t="shared" si="63"/>
        <v>19952.623149688792</v>
      </c>
      <c r="T159" s="26">
        <f t="shared" si="72"/>
        <v>43</v>
      </c>
      <c r="U159" s="35">
        <f t="shared" si="62"/>
        <v>19952.623149688792</v>
      </c>
      <c r="V159" s="37"/>
      <c r="W159" s="34">
        <f t="shared" si="70"/>
        <v>58.6949787464983</v>
      </c>
      <c r="X159" s="26">
        <f t="shared" si="65"/>
        <v>740453.64381027443</v>
      </c>
      <c r="Y159" s="26">
        <f t="shared" si="73"/>
        <v>58.6949787464983</v>
      </c>
      <c r="Z159" s="35">
        <f t="shared" si="67"/>
        <v>740453.64381027443</v>
      </c>
      <c r="AA159" s="37"/>
      <c r="AB159" s="34">
        <f t="shared" si="71"/>
        <v>58.810456874870866</v>
      </c>
      <c r="AC159" s="26">
        <f t="shared" si="68"/>
        <v>760406.26695996406</v>
      </c>
      <c r="AD159" s="26">
        <f t="shared" si="74"/>
        <v>58.810456874870866</v>
      </c>
      <c r="AE159" s="27">
        <f t="shared" si="69"/>
        <v>760406.26695996406</v>
      </c>
    </row>
    <row r="160" spans="17:31" x14ac:dyDescent="0.25">
      <c r="Q160" s="31">
        <v>0.79166666666666696</v>
      </c>
      <c r="R160" s="32">
        <f>R148</f>
        <v>43</v>
      </c>
      <c r="S160" s="26">
        <f t="shared" si="63"/>
        <v>19952.623149688792</v>
      </c>
      <c r="T160" s="26">
        <f t="shared" si="72"/>
        <v>43</v>
      </c>
      <c r="U160" s="35">
        <f t="shared" si="62"/>
        <v>19952.623149688792</v>
      </c>
      <c r="V160" s="37"/>
      <c r="W160" s="34">
        <f t="shared" si="70"/>
        <v>58.6949787464983</v>
      </c>
      <c r="X160" s="26">
        <f t="shared" si="65"/>
        <v>740453.64381027443</v>
      </c>
      <c r="Y160" s="26">
        <f t="shared" si="73"/>
        <v>58.6949787464983</v>
      </c>
      <c r="Z160" s="35">
        <f t="shared" si="67"/>
        <v>740453.64381027443</v>
      </c>
      <c r="AA160" s="37"/>
      <c r="AB160" s="34">
        <v>0</v>
      </c>
      <c r="AC160" s="26">
        <f t="shared" si="68"/>
        <v>1</v>
      </c>
      <c r="AD160" s="26">
        <v>0</v>
      </c>
      <c r="AE160" s="27">
        <f t="shared" si="69"/>
        <v>1</v>
      </c>
    </row>
    <row r="161" spans="17:31" x14ac:dyDescent="0.25">
      <c r="Q161" s="31">
        <v>0.83333333333333304</v>
      </c>
      <c r="R161" s="32">
        <f>R148</f>
        <v>43</v>
      </c>
      <c r="S161" s="26">
        <f t="shared" si="63"/>
        <v>19952.623149688792</v>
      </c>
      <c r="T161" s="26">
        <f t="shared" si="72"/>
        <v>43</v>
      </c>
      <c r="U161" s="35">
        <f t="shared" si="62"/>
        <v>19952.623149688792</v>
      </c>
      <c r="V161" s="37"/>
      <c r="W161" s="34">
        <f t="shared" si="70"/>
        <v>58.6949787464983</v>
      </c>
      <c r="X161" s="26">
        <f t="shared" si="65"/>
        <v>740453.64381027443</v>
      </c>
      <c r="Y161" s="26">
        <f t="shared" si="73"/>
        <v>58.6949787464983</v>
      </c>
      <c r="Z161" s="35">
        <f t="shared" si="67"/>
        <v>740453.64381027443</v>
      </c>
      <c r="AA161" s="37"/>
      <c r="AB161" s="34">
        <v>0</v>
      </c>
      <c r="AC161" s="26">
        <f>(10^(AB161/10))</f>
        <v>1</v>
      </c>
      <c r="AD161" s="26">
        <v>0</v>
      </c>
      <c r="AE161" s="27">
        <f t="shared" si="69"/>
        <v>1</v>
      </c>
    </row>
    <row r="162" spans="17:31" x14ac:dyDescent="0.25">
      <c r="Q162" s="31">
        <v>0.875</v>
      </c>
      <c r="R162" s="32">
        <f>R148</f>
        <v>43</v>
      </c>
      <c r="S162" s="26">
        <f t="shared" si="63"/>
        <v>19952.623149688792</v>
      </c>
      <c r="T162" s="26">
        <f t="shared" si="72"/>
        <v>43</v>
      </c>
      <c r="U162" s="35">
        <f t="shared" si="62"/>
        <v>19952.623149688792</v>
      </c>
      <c r="V162" s="37"/>
      <c r="W162" s="34">
        <f>W161</f>
        <v>58.6949787464983</v>
      </c>
      <c r="X162" s="26">
        <f t="shared" si="65"/>
        <v>740453.64381027443</v>
      </c>
      <c r="Y162" s="26">
        <f t="shared" si="73"/>
        <v>58.6949787464983</v>
      </c>
      <c r="Z162" s="35">
        <f t="shared" si="67"/>
        <v>740453.64381027443</v>
      </c>
      <c r="AA162" s="37"/>
      <c r="AB162" s="34">
        <v>0</v>
      </c>
      <c r="AC162" s="26">
        <f t="shared" ref="AC162:AC164" si="75">(10^(AB162/10))</f>
        <v>1</v>
      </c>
      <c r="AD162" s="26">
        <v>0</v>
      </c>
      <c r="AE162" s="27">
        <f t="shared" si="69"/>
        <v>1</v>
      </c>
    </row>
    <row r="163" spans="17:31" x14ac:dyDescent="0.25">
      <c r="Q163" s="31">
        <v>0.91666666666666696</v>
      </c>
      <c r="R163" s="32">
        <f>R141</f>
        <v>37</v>
      </c>
      <c r="S163" s="26">
        <f t="shared" si="63"/>
        <v>5011.8723362727324</v>
      </c>
      <c r="T163" s="26">
        <f>R163+10</f>
        <v>47</v>
      </c>
      <c r="U163" s="35">
        <f t="shared" si="62"/>
        <v>50118.723362727294</v>
      </c>
      <c r="V163" s="37"/>
      <c r="W163" s="34">
        <f t="shared" si="70"/>
        <v>58.6949787464983</v>
      </c>
      <c r="X163" s="26">
        <f t="shared" si="65"/>
        <v>740453.64381027443</v>
      </c>
      <c r="Y163" s="26">
        <f>W163+10</f>
        <v>68.694978746498293</v>
      </c>
      <c r="Z163" s="35">
        <f t="shared" si="67"/>
        <v>7404536.4381027268</v>
      </c>
      <c r="AA163" s="37"/>
      <c r="AB163" s="34">
        <v>0</v>
      </c>
      <c r="AC163" s="26">
        <f t="shared" si="75"/>
        <v>1</v>
      </c>
      <c r="AD163" s="26">
        <v>0</v>
      </c>
      <c r="AE163" s="27">
        <f t="shared" si="69"/>
        <v>1</v>
      </c>
    </row>
    <row r="164" spans="17:31" ht="15.75" thickBot="1" x14ac:dyDescent="0.3">
      <c r="Q164" s="44">
        <v>0.95833333333333304</v>
      </c>
      <c r="R164" s="32">
        <f>R141</f>
        <v>37</v>
      </c>
      <c r="S164" s="46">
        <f t="shared" si="63"/>
        <v>5011.8723362727324</v>
      </c>
      <c r="T164" s="46">
        <f>R164+10</f>
        <v>47</v>
      </c>
      <c r="U164" s="47">
        <f t="shared" si="62"/>
        <v>50118.723362727294</v>
      </c>
      <c r="V164" s="48"/>
      <c r="W164" s="45">
        <f t="shared" si="70"/>
        <v>58.6949787464983</v>
      </c>
      <c r="X164" s="46">
        <f t="shared" si="65"/>
        <v>740453.64381027443</v>
      </c>
      <c r="Y164" s="46">
        <f>W164+10</f>
        <v>68.694978746498293</v>
      </c>
      <c r="Z164" s="47">
        <f t="shared" si="67"/>
        <v>7404536.4381027268</v>
      </c>
      <c r="AA164" s="48"/>
      <c r="AB164" s="149">
        <v>0</v>
      </c>
      <c r="AC164" s="150">
        <f t="shared" si="75"/>
        <v>1</v>
      </c>
      <c r="AD164" s="150">
        <v>0</v>
      </c>
      <c r="AE164" s="151">
        <f t="shared" si="69"/>
        <v>1</v>
      </c>
    </row>
    <row r="165" spans="17:31" ht="15.75" thickBot="1" x14ac:dyDescent="0.3">
      <c r="Q165" s="50"/>
      <c r="R165" s="51"/>
      <c r="S165" s="51"/>
      <c r="T165" s="51"/>
      <c r="U165" s="52"/>
      <c r="V165" s="51"/>
      <c r="W165" s="50"/>
      <c r="X165" s="51"/>
      <c r="Y165" s="51"/>
      <c r="Z165" s="52"/>
      <c r="AA165" s="51"/>
      <c r="AB165" s="53" t="s">
        <v>13</v>
      </c>
      <c r="AC165" s="64">
        <f>10*LOG(1/(COUNT(AC148:AC159))*SUM(AC148:AC159))</f>
        <v>58.810456874870866</v>
      </c>
      <c r="AD165" s="49"/>
      <c r="AE165" s="54"/>
    </row>
    <row r="166" spans="17:31" ht="15.75" thickBot="1" x14ac:dyDescent="0.3">
      <c r="Q166" s="53"/>
      <c r="R166" s="49"/>
      <c r="S166" s="49"/>
      <c r="T166" s="49"/>
      <c r="U166" s="54"/>
      <c r="V166" s="49"/>
      <c r="W166" s="53"/>
      <c r="X166" s="49"/>
      <c r="Y166" s="49"/>
      <c r="Z166" s="54"/>
      <c r="AA166" s="49"/>
      <c r="AB166" s="53" t="s">
        <v>2</v>
      </c>
      <c r="AC166" s="64">
        <f>10*LOG(1/(COUNT(AC141:AC147,AC163:AC164))*SUM(AC141:AC147,AC163:AC164))</f>
        <v>0</v>
      </c>
      <c r="AD166" s="49"/>
      <c r="AE166" s="54"/>
    </row>
    <row r="167" spans="17:31" x14ac:dyDescent="0.25">
      <c r="Q167" s="53"/>
      <c r="R167" s="49"/>
      <c r="S167" s="56" t="s">
        <v>12</v>
      </c>
      <c r="T167" s="57"/>
      <c r="U167" s="58" t="s">
        <v>11</v>
      </c>
      <c r="V167" s="57"/>
      <c r="W167" s="59"/>
      <c r="X167" s="56" t="s">
        <v>12</v>
      </c>
      <c r="Y167" s="57"/>
      <c r="Z167" s="58" t="s">
        <v>11</v>
      </c>
      <c r="AA167" s="57"/>
      <c r="AB167" s="59"/>
      <c r="AC167" s="57" t="s">
        <v>12</v>
      </c>
      <c r="AD167" s="57"/>
      <c r="AE167" s="58" t="s">
        <v>11</v>
      </c>
    </row>
    <row r="168" spans="17:31" ht="15.75" thickBot="1" x14ac:dyDescent="0.3">
      <c r="Q168" s="14"/>
      <c r="R168" s="55"/>
      <c r="S168" s="60">
        <f>10*LOG(1/(COUNT(S141:S164))*SUM(S141:S164))</f>
        <v>41.568471069971373</v>
      </c>
      <c r="T168" s="61"/>
      <c r="U168" s="62">
        <f>10*LOG(1/(COUNT(U141:U164))*SUM(U141:U164))</f>
        <v>44.950571929812838</v>
      </c>
      <c r="V168" s="61"/>
      <c r="W168" s="63"/>
      <c r="X168" s="60">
        <f>10*LOG(1/(COUNT(X141:X164))*SUM(X141:X164))</f>
        <v>58.694978746498307</v>
      </c>
      <c r="Y168" s="61"/>
      <c r="Z168" s="62">
        <f>10*LOG(1/(COUNT(Z141:Z164))*SUM(Z141:Z164))</f>
        <v>65.104759320081612</v>
      </c>
      <c r="AA168" s="61"/>
      <c r="AB168" s="63"/>
      <c r="AC168" s="64">
        <f>10*LOG(1/(COUNT(AC148:AC159))*SUM(AC148:AC159))</f>
        <v>58.810456874870866</v>
      </c>
      <c r="AD168" s="61"/>
      <c r="AE168" s="62">
        <f>10*LOG(1/(COUNT(AE148:AE159))*SUM(AE148:AE159))</f>
        <v>58.810456874870866</v>
      </c>
    </row>
    <row r="171" spans="17:31" x14ac:dyDescent="0.25">
      <c r="Q171" t="str">
        <f>A15</f>
        <v xml:space="preserve">NSA 3 - Residence </v>
      </c>
    </row>
    <row r="173" spans="17:31" ht="15.75" thickBot="1" x14ac:dyDescent="0.3">
      <c r="Q173" s="303" t="s">
        <v>21</v>
      </c>
      <c r="R173" s="303"/>
      <c r="S173" s="303"/>
      <c r="T173" s="303"/>
      <c r="U173" s="303"/>
    </row>
    <row r="174" spans="17:31" ht="45.75" thickBot="1" x14ac:dyDescent="0.3">
      <c r="Q174" s="38" t="s">
        <v>14</v>
      </c>
      <c r="R174" s="39" t="s">
        <v>15</v>
      </c>
      <c r="S174" s="40" t="s">
        <v>17</v>
      </c>
      <c r="T174" s="40" t="s">
        <v>16</v>
      </c>
      <c r="U174" s="41" t="s">
        <v>17</v>
      </c>
      <c r="V174" s="42"/>
      <c r="W174" s="39" t="s">
        <v>18</v>
      </c>
      <c r="X174" s="40" t="s">
        <v>17</v>
      </c>
      <c r="Y174" s="40" t="s">
        <v>16</v>
      </c>
      <c r="Z174" s="41" t="s">
        <v>17</v>
      </c>
      <c r="AA174" s="43"/>
      <c r="AB174" s="39" t="s">
        <v>19</v>
      </c>
      <c r="AC174" s="40" t="s">
        <v>17</v>
      </c>
      <c r="AD174" s="40" t="s">
        <v>16</v>
      </c>
      <c r="AE174" s="41" t="s">
        <v>17</v>
      </c>
    </row>
    <row r="175" spans="17:31" x14ac:dyDescent="0.25">
      <c r="Q175" s="30">
        <v>0</v>
      </c>
      <c r="R175" s="32">
        <f>H15</f>
        <v>37</v>
      </c>
      <c r="S175" s="28">
        <f>(10^(R175/10))</f>
        <v>5011.8723362727324</v>
      </c>
      <c r="T175" s="28">
        <f>R175+10</f>
        <v>47</v>
      </c>
      <c r="U175" s="33">
        <f t="shared" ref="U175:U198" si="76">(10^(T175/10))</f>
        <v>50118.723362727294</v>
      </c>
      <c r="V175" s="36"/>
      <c r="W175" s="32">
        <f>E64</f>
        <v>65.276332923680499</v>
      </c>
      <c r="X175" s="28">
        <f>(10^(W175/10))</f>
        <v>3370026.3171396838</v>
      </c>
      <c r="Y175" s="28">
        <f>W175+10</f>
        <v>75.276332923680499</v>
      </c>
      <c r="Z175" s="33">
        <f>(10^(Y175/10))</f>
        <v>33700263.171396814</v>
      </c>
      <c r="AA175" s="36"/>
      <c r="AB175" s="146">
        <v>0</v>
      </c>
      <c r="AC175" s="147">
        <f>(10^(AB175/10))</f>
        <v>1</v>
      </c>
      <c r="AD175" s="147">
        <v>0</v>
      </c>
      <c r="AE175" s="148">
        <f>(10^(AD175/10))</f>
        <v>1</v>
      </c>
    </row>
    <row r="176" spans="17:31" x14ac:dyDescent="0.25">
      <c r="Q176" s="31">
        <v>4.1666666666666699E-2</v>
      </c>
      <c r="R176" s="32">
        <f>R175</f>
        <v>37</v>
      </c>
      <c r="S176" s="26">
        <f t="shared" ref="S176:S198" si="77">(10^(R176/10))</f>
        <v>5011.8723362727324</v>
      </c>
      <c r="T176" s="26">
        <f t="shared" ref="T176:T181" si="78">R176+10</f>
        <v>47</v>
      </c>
      <c r="U176" s="35">
        <f t="shared" si="76"/>
        <v>50118.723362727294</v>
      </c>
      <c r="V176" s="37"/>
      <c r="W176" s="34">
        <f>W175</f>
        <v>65.276332923680499</v>
      </c>
      <c r="X176" s="26">
        <f t="shared" ref="X176:X198" si="79">(10^(W176/10))</f>
        <v>3370026.3171396838</v>
      </c>
      <c r="Y176" s="26">
        <f t="shared" ref="Y176:Y181" si="80">W176+10</f>
        <v>75.276332923680499</v>
      </c>
      <c r="Z176" s="35">
        <f t="shared" ref="Z176:Z198" si="81">(10^(Y176/10))</f>
        <v>33700263.171396814</v>
      </c>
      <c r="AA176" s="37"/>
      <c r="AB176" s="34">
        <v>0</v>
      </c>
      <c r="AC176" s="26">
        <f t="shared" ref="AC176:AC194" si="82">(10^(AB176/10))</f>
        <v>1</v>
      </c>
      <c r="AD176" s="26">
        <v>0</v>
      </c>
      <c r="AE176" s="27">
        <f t="shared" ref="AE176:AE198" si="83">(10^(AD176/10))</f>
        <v>1</v>
      </c>
    </row>
    <row r="177" spans="17:31" x14ac:dyDescent="0.25">
      <c r="Q177" s="31">
        <v>8.3333333333333301E-2</v>
      </c>
      <c r="R177" s="32">
        <f>R175</f>
        <v>37</v>
      </c>
      <c r="S177" s="26">
        <f t="shared" si="77"/>
        <v>5011.8723362727324</v>
      </c>
      <c r="T177" s="26">
        <f t="shared" si="78"/>
        <v>47</v>
      </c>
      <c r="U177" s="35">
        <f t="shared" si="76"/>
        <v>50118.723362727294</v>
      </c>
      <c r="V177" s="37"/>
      <c r="W177" s="34">
        <f t="shared" ref="W177:W198" si="84">W176</f>
        <v>65.276332923680499</v>
      </c>
      <c r="X177" s="26">
        <f t="shared" si="79"/>
        <v>3370026.3171396838</v>
      </c>
      <c r="Y177" s="26">
        <f t="shared" si="80"/>
        <v>75.276332923680499</v>
      </c>
      <c r="Z177" s="35">
        <f t="shared" si="81"/>
        <v>33700263.171396814</v>
      </c>
      <c r="AA177" s="37"/>
      <c r="AB177" s="34">
        <v>0</v>
      </c>
      <c r="AC177" s="26">
        <f t="shared" si="82"/>
        <v>1</v>
      </c>
      <c r="AD177" s="26">
        <v>0</v>
      </c>
      <c r="AE177" s="27">
        <f t="shared" si="83"/>
        <v>1</v>
      </c>
    </row>
    <row r="178" spans="17:31" x14ac:dyDescent="0.25">
      <c r="Q178" s="31">
        <v>0.125</v>
      </c>
      <c r="R178" s="32">
        <f>R175</f>
        <v>37</v>
      </c>
      <c r="S178" s="26">
        <f t="shared" si="77"/>
        <v>5011.8723362727324</v>
      </c>
      <c r="T178" s="26">
        <f t="shared" si="78"/>
        <v>47</v>
      </c>
      <c r="U178" s="35">
        <f t="shared" si="76"/>
        <v>50118.723362727294</v>
      </c>
      <c r="V178" s="37"/>
      <c r="W178" s="34">
        <f t="shared" si="84"/>
        <v>65.276332923680499</v>
      </c>
      <c r="X178" s="26">
        <f t="shared" si="79"/>
        <v>3370026.3171396838</v>
      </c>
      <c r="Y178" s="26">
        <f t="shared" si="80"/>
        <v>75.276332923680499</v>
      </c>
      <c r="Z178" s="35">
        <f t="shared" si="81"/>
        <v>33700263.171396814</v>
      </c>
      <c r="AA178" s="37"/>
      <c r="AB178" s="34">
        <v>0</v>
      </c>
      <c r="AC178" s="26">
        <f t="shared" si="82"/>
        <v>1</v>
      </c>
      <c r="AD178" s="26">
        <v>0</v>
      </c>
      <c r="AE178" s="27">
        <f t="shared" si="83"/>
        <v>1</v>
      </c>
    </row>
    <row r="179" spans="17:31" x14ac:dyDescent="0.25">
      <c r="Q179" s="31">
        <v>0.16666666666666699</v>
      </c>
      <c r="R179" s="32">
        <f>R175</f>
        <v>37</v>
      </c>
      <c r="S179" s="26">
        <f t="shared" si="77"/>
        <v>5011.8723362727324</v>
      </c>
      <c r="T179" s="26">
        <f t="shared" si="78"/>
        <v>47</v>
      </c>
      <c r="U179" s="35">
        <f t="shared" si="76"/>
        <v>50118.723362727294</v>
      </c>
      <c r="V179" s="37"/>
      <c r="W179" s="34">
        <f t="shared" si="84"/>
        <v>65.276332923680499</v>
      </c>
      <c r="X179" s="26">
        <f t="shared" si="79"/>
        <v>3370026.3171396838</v>
      </c>
      <c r="Y179" s="26">
        <f t="shared" si="80"/>
        <v>75.276332923680499</v>
      </c>
      <c r="Z179" s="35">
        <f t="shared" si="81"/>
        <v>33700263.171396814</v>
      </c>
      <c r="AA179" s="37"/>
      <c r="AB179" s="34">
        <v>0</v>
      </c>
      <c r="AC179" s="26">
        <f t="shared" si="82"/>
        <v>1</v>
      </c>
      <c r="AD179" s="26">
        <v>0</v>
      </c>
      <c r="AE179" s="27">
        <f t="shared" si="83"/>
        <v>1</v>
      </c>
    </row>
    <row r="180" spans="17:31" x14ac:dyDescent="0.25">
      <c r="Q180" s="31">
        <v>0.20833333333333301</v>
      </c>
      <c r="R180" s="32">
        <f>R175</f>
        <v>37</v>
      </c>
      <c r="S180" s="26">
        <f t="shared" si="77"/>
        <v>5011.8723362727324</v>
      </c>
      <c r="T180" s="26">
        <f t="shared" si="78"/>
        <v>47</v>
      </c>
      <c r="U180" s="35">
        <f t="shared" si="76"/>
        <v>50118.723362727294</v>
      </c>
      <c r="V180" s="37"/>
      <c r="W180" s="34">
        <f t="shared" si="84"/>
        <v>65.276332923680499</v>
      </c>
      <c r="X180" s="26">
        <f t="shared" si="79"/>
        <v>3370026.3171396838</v>
      </c>
      <c r="Y180" s="26">
        <f t="shared" si="80"/>
        <v>75.276332923680499</v>
      </c>
      <c r="Z180" s="35">
        <f t="shared" si="81"/>
        <v>33700263.171396814</v>
      </c>
      <c r="AA180" s="37"/>
      <c r="AB180" s="34">
        <v>0</v>
      </c>
      <c r="AC180" s="26">
        <f t="shared" si="82"/>
        <v>1</v>
      </c>
      <c r="AD180" s="26">
        <v>0</v>
      </c>
      <c r="AE180" s="27">
        <f t="shared" si="83"/>
        <v>1</v>
      </c>
    </row>
    <row r="181" spans="17:31" x14ac:dyDescent="0.25">
      <c r="Q181" s="31">
        <v>0.25</v>
      </c>
      <c r="R181" s="32">
        <f>R175</f>
        <v>37</v>
      </c>
      <c r="S181" s="26">
        <f t="shared" si="77"/>
        <v>5011.8723362727324</v>
      </c>
      <c r="T181" s="26">
        <f t="shared" si="78"/>
        <v>47</v>
      </c>
      <c r="U181" s="35">
        <f t="shared" si="76"/>
        <v>50118.723362727294</v>
      </c>
      <c r="V181" s="37"/>
      <c r="W181" s="34">
        <f t="shared" si="84"/>
        <v>65.276332923680499</v>
      </c>
      <c r="X181" s="26">
        <f t="shared" si="79"/>
        <v>3370026.3171396838</v>
      </c>
      <c r="Y181" s="26">
        <f t="shared" si="80"/>
        <v>75.276332923680499</v>
      </c>
      <c r="Z181" s="35">
        <f t="shared" si="81"/>
        <v>33700263.171396814</v>
      </c>
      <c r="AA181" s="37"/>
      <c r="AB181" s="34">
        <v>0</v>
      </c>
      <c r="AC181" s="26">
        <f t="shared" si="82"/>
        <v>1</v>
      </c>
      <c r="AD181" s="26">
        <v>0</v>
      </c>
      <c r="AE181" s="27">
        <f t="shared" si="83"/>
        <v>1</v>
      </c>
    </row>
    <row r="182" spans="17:31" x14ac:dyDescent="0.25">
      <c r="Q182" s="31">
        <v>0.29166666666666702</v>
      </c>
      <c r="R182" s="32">
        <f>G15</f>
        <v>43</v>
      </c>
      <c r="S182" s="26">
        <f t="shared" si="77"/>
        <v>19952.623149688792</v>
      </c>
      <c r="T182" s="26">
        <f>R182</f>
        <v>43</v>
      </c>
      <c r="U182" s="35">
        <f t="shared" si="76"/>
        <v>19952.623149688792</v>
      </c>
      <c r="V182" s="37"/>
      <c r="W182" s="34">
        <f t="shared" si="84"/>
        <v>65.276332923680499</v>
      </c>
      <c r="X182" s="26">
        <f t="shared" si="79"/>
        <v>3370026.3171396838</v>
      </c>
      <c r="Y182" s="26">
        <f>W182</f>
        <v>65.276332923680499</v>
      </c>
      <c r="Z182" s="35">
        <f t="shared" si="81"/>
        <v>3370026.3171396838</v>
      </c>
      <c r="AA182" s="37"/>
      <c r="AB182" s="34">
        <f t="shared" ref="AB182:AB193" si="85">10*LOG10(10^(R182/10)+10^(W182/10))</f>
        <v>65.301970002253455</v>
      </c>
      <c r="AC182" s="26">
        <f t="shared" si="82"/>
        <v>3389978.9402893716</v>
      </c>
      <c r="AD182" s="26">
        <f>AB182</f>
        <v>65.301970002253455</v>
      </c>
      <c r="AE182" s="27">
        <f t="shared" si="83"/>
        <v>3389978.9402893716</v>
      </c>
    </row>
    <row r="183" spans="17:31" x14ac:dyDescent="0.25">
      <c r="Q183" s="31">
        <v>0.33333333333333298</v>
      </c>
      <c r="R183" s="32">
        <f>R182</f>
        <v>43</v>
      </c>
      <c r="S183" s="26">
        <f t="shared" si="77"/>
        <v>19952.623149688792</v>
      </c>
      <c r="T183" s="26">
        <f t="shared" ref="T183:T196" si="86">R183</f>
        <v>43</v>
      </c>
      <c r="U183" s="35">
        <f t="shared" si="76"/>
        <v>19952.623149688792</v>
      </c>
      <c r="V183" s="37"/>
      <c r="W183" s="34">
        <f t="shared" si="84"/>
        <v>65.276332923680499</v>
      </c>
      <c r="X183" s="26">
        <f t="shared" si="79"/>
        <v>3370026.3171396838</v>
      </c>
      <c r="Y183" s="26">
        <f t="shared" ref="Y183:Y196" si="87">W183</f>
        <v>65.276332923680499</v>
      </c>
      <c r="Z183" s="35">
        <f t="shared" si="81"/>
        <v>3370026.3171396838</v>
      </c>
      <c r="AA183" s="37"/>
      <c r="AB183" s="34">
        <f t="shared" si="85"/>
        <v>65.301970002253455</v>
      </c>
      <c r="AC183" s="26">
        <f t="shared" si="82"/>
        <v>3389978.9402893716</v>
      </c>
      <c r="AD183" s="26">
        <f t="shared" ref="AD183:AD193" si="88">AB183</f>
        <v>65.301970002253455</v>
      </c>
      <c r="AE183" s="27">
        <f t="shared" si="83"/>
        <v>3389978.9402893716</v>
      </c>
    </row>
    <row r="184" spans="17:31" x14ac:dyDescent="0.25">
      <c r="Q184" s="31">
        <v>0.375</v>
      </c>
      <c r="R184" s="32">
        <f>R182</f>
        <v>43</v>
      </c>
      <c r="S184" s="26">
        <f t="shared" si="77"/>
        <v>19952.623149688792</v>
      </c>
      <c r="T184" s="26">
        <f t="shared" si="86"/>
        <v>43</v>
      </c>
      <c r="U184" s="35">
        <f t="shared" si="76"/>
        <v>19952.623149688792</v>
      </c>
      <c r="V184" s="37"/>
      <c r="W184" s="34">
        <f t="shared" si="84"/>
        <v>65.276332923680499</v>
      </c>
      <c r="X184" s="26">
        <f t="shared" si="79"/>
        <v>3370026.3171396838</v>
      </c>
      <c r="Y184" s="26">
        <f t="shared" si="87"/>
        <v>65.276332923680499</v>
      </c>
      <c r="Z184" s="35">
        <f t="shared" si="81"/>
        <v>3370026.3171396838</v>
      </c>
      <c r="AA184" s="37"/>
      <c r="AB184" s="34">
        <f t="shared" si="85"/>
        <v>65.301970002253455</v>
      </c>
      <c r="AC184" s="26">
        <f t="shared" si="82"/>
        <v>3389978.9402893716</v>
      </c>
      <c r="AD184" s="26">
        <f t="shared" si="88"/>
        <v>65.301970002253455</v>
      </c>
      <c r="AE184" s="27">
        <f t="shared" si="83"/>
        <v>3389978.9402893716</v>
      </c>
    </row>
    <row r="185" spans="17:31" x14ac:dyDescent="0.25">
      <c r="Q185" s="31">
        <v>0.41666666666666702</v>
      </c>
      <c r="R185" s="32">
        <f>R182</f>
        <v>43</v>
      </c>
      <c r="S185" s="26">
        <f t="shared" si="77"/>
        <v>19952.623149688792</v>
      </c>
      <c r="T185" s="26">
        <f t="shared" si="86"/>
        <v>43</v>
      </c>
      <c r="U185" s="35">
        <f t="shared" si="76"/>
        <v>19952.623149688792</v>
      </c>
      <c r="V185" s="37"/>
      <c r="W185" s="34">
        <f t="shared" si="84"/>
        <v>65.276332923680499</v>
      </c>
      <c r="X185" s="26">
        <f t="shared" si="79"/>
        <v>3370026.3171396838</v>
      </c>
      <c r="Y185" s="26">
        <f t="shared" si="87"/>
        <v>65.276332923680499</v>
      </c>
      <c r="Z185" s="35">
        <f t="shared" si="81"/>
        <v>3370026.3171396838</v>
      </c>
      <c r="AA185" s="37"/>
      <c r="AB185" s="34">
        <f t="shared" si="85"/>
        <v>65.301970002253455</v>
      </c>
      <c r="AC185" s="26">
        <f t="shared" si="82"/>
        <v>3389978.9402893716</v>
      </c>
      <c r="AD185" s="26">
        <f t="shared" si="88"/>
        <v>65.301970002253455</v>
      </c>
      <c r="AE185" s="27">
        <f t="shared" si="83"/>
        <v>3389978.9402893716</v>
      </c>
    </row>
    <row r="186" spans="17:31" x14ac:dyDescent="0.25">
      <c r="Q186" s="31">
        <v>0.45833333333333298</v>
      </c>
      <c r="R186" s="32">
        <f>R182</f>
        <v>43</v>
      </c>
      <c r="S186" s="26">
        <f t="shared" si="77"/>
        <v>19952.623149688792</v>
      </c>
      <c r="T186" s="26">
        <f t="shared" si="86"/>
        <v>43</v>
      </c>
      <c r="U186" s="35">
        <f t="shared" si="76"/>
        <v>19952.623149688792</v>
      </c>
      <c r="V186" s="37"/>
      <c r="W186" s="34">
        <f t="shared" si="84"/>
        <v>65.276332923680499</v>
      </c>
      <c r="X186" s="26">
        <f t="shared" si="79"/>
        <v>3370026.3171396838</v>
      </c>
      <c r="Y186" s="26">
        <f t="shared" si="87"/>
        <v>65.276332923680499</v>
      </c>
      <c r="Z186" s="35">
        <f t="shared" si="81"/>
        <v>3370026.3171396838</v>
      </c>
      <c r="AA186" s="37"/>
      <c r="AB186" s="34">
        <f t="shared" si="85"/>
        <v>65.301970002253455</v>
      </c>
      <c r="AC186" s="26">
        <f t="shared" si="82"/>
        <v>3389978.9402893716</v>
      </c>
      <c r="AD186" s="26">
        <f t="shared" si="88"/>
        <v>65.301970002253455</v>
      </c>
      <c r="AE186" s="27">
        <f t="shared" si="83"/>
        <v>3389978.9402893716</v>
      </c>
    </row>
    <row r="187" spans="17:31" x14ac:dyDescent="0.25">
      <c r="Q187" s="31">
        <v>0.5</v>
      </c>
      <c r="R187" s="32">
        <f>R182</f>
        <v>43</v>
      </c>
      <c r="S187" s="26">
        <f t="shared" si="77"/>
        <v>19952.623149688792</v>
      </c>
      <c r="T187" s="26">
        <f t="shared" si="86"/>
        <v>43</v>
      </c>
      <c r="U187" s="35">
        <f t="shared" si="76"/>
        <v>19952.623149688792</v>
      </c>
      <c r="V187" s="37"/>
      <c r="W187" s="34">
        <f t="shared" si="84"/>
        <v>65.276332923680499</v>
      </c>
      <c r="X187" s="26">
        <f t="shared" si="79"/>
        <v>3370026.3171396838</v>
      </c>
      <c r="Y187" s="26">
        <f t="shared" si="87"/>
        <v>65.276332923680499</v>
      </c>
      <c r="Z187" s="35">
        <f t="shared" si="81"/>
        <v>3370026.3171396838</v>
      </c>
      <c r="AA187" s="37"/>
      <c r="AB187" s="34">
        <f t="shared" si="85"/>
        <v>65.301970002253455</v>
      </c>
      <c r="AC187" s="26">
        <f t="shared" si="82"/>
        <v>3389978.9402893716</v>
      </c>
      <c r="AD187" s="26">
        <f t="shared" si="88"/>
        <v>65.301970002253455</v>
      </c>
      <c r="AE187" s="27">
        <f t="shared" si="83"/>
        <v>3389978.9402893716</v>
      </c>
    </row>
    <row r="188" spans="17:31" x14ac:dyDescent="0.25">
      <c r="Q188" s="31">
        <v>0.54166666666666696</v>
      </c>
      <c r="R188" s="32">
        <f>R182</f>
        <v>43</v>
      </c>
      <c r="S188" s="26">
        <f t="shared" si="77"/>
        <v>19952.623149688792</v>
      </c>
      <c r="T188" s="26">
        <f t="shared" si="86"/>
        <v>43</v>
      </c>
      <c r="U188" s="35">
        <f t="shared" si="76"/>
        <v>19952.623149688792</v>
      </c>
      <c r="V188" s="37"/>
      <c r="W188" s="34">
        <f t="shared" si="84"/>
        <v>65.276332923680499</v>
      </c>
      <c r="X188" s="26">
        <f t="shared" si="79"/>
        <v>3370026.3171396838</v>
      </c>
      <c r="Y188" s="26">
        <f t="shared" si="87"/>
        <v>65.276332923680499</v>
      </c>
      <c r="Z188" s="35">
        <f t="shared" si="81"/>
        <v>3370026.3171396838</v>
      </c>
      <c r="AA188" s="37"/>
      <c r="AB188" s="34">
        <f t="shared" si="85"/>
        <v>65.301970002253455</v>
      </c>
      <c r="AC188" s="26">
        <f t="shared" si="82"/>
        <v>3389978.9402893716</v>
      </c>
      <c r="AD188" s="26">
        <f t="shared" si="88"/>
        <v>65.301970002253455</v>
      </c>
      <c r="AE188" s="27">
        <f t="shared" si="83"/>
        <v>3389978.9402893716</v>
      </c>
    </row>
    <row r="189" spans="17:31" x14ac:dyDescent="0.25">
      <c r="Q189" s="31">
        <v>0.58333333333333304</v>
      </c>
      <c r="R189" s="32">
        <f>R182</f>
        <v>43</v>
      </c>
      <c r="S189" s="26">
        <f t="shared" si="77"/>
        <v>19952.623149688792</v>
      </c>
      <c r="T189" s="26">
        <f t="shared" si="86"/>
        <v>43</v>
      </c>
      <c r="U189" s="35">
        <f t="shared" si="76"/>
        <v>19952.623149688792</v>
      </c>
      <c r="V189" s="37"/>
      <c r="W189" s="34">
        <f t="shared" si="84"/>
        <v>65.276332923680499</v>
      </c>
      <c r="X189" s="26">
        <f t="shared" si="79"/>
        <v>3370026.3171396838</v>
      </c>
      <c r="Y189" s="26">
        <f t="shared" si="87"/>
        <v>65.276332923680499</v>
      </c>
      <c r="Z189" s="35">
        <f t="shared" si="81"/>
        <v>3370026.3171396838</v>
      </c>
      <c r="AA189" s="37"/>
      <c r="AB189" s="34">
        <f t="shared" si="85"/>
        <v>65.301970002253455</v>
      </c>
      <c r="AC189" s="26">
        <f t="shared" si="82"/>
        <v>3389978.9402893716</v>
      </c>
      <c r="AD189" s="26">
        <f t="shared" si="88"/>
        <v>65.301970002253455</v>
      </c>
      <c r="AE189" s="27">
        <f t="shared" si="83"/>
        <v>3389978.9402893716</v>
      </c>
    </row>
    <row r="190" spans="17:31" x14ac:dyDescent="0.25">
      <c r="Q190" s="31">
        <v>0.625</v>
      </c>
      <c r="R190" s="32">
        <f>R182</f>
        <v>43</v>
      </c>
      <c r="S190" s="26">
        <f t="shared" si="77"/>
        <v>19952.623149688792</v>
      </c>
      <c r="T190" s="26">
        <f t="shared" si="86"/>
        <v>43</v>
      </c>
      <c r="U190" s="35">
        <f t="shared" si="76"/>
        <v>19952.623149688792</v>
      </c>
      <c r="V190" s="37"/>
      <c r="W190" s="34">
        <f t="shared" si="84"/>
        <v>65.276332923680499</v>
      </c>
      <c r="X190" s="26">
        <f t="shared" si="79"/>
        <v>3370026.3171396838</v>
      </c>
      <c r="Y190" s="26">
        <f t="shared" si="87"/>
        <v>65.276332923680499</v>
      </c>
      <c r="Z190" s="35">
        <f t="shared" si="81"/>
        <v>3370026.3171396838</v>
      </c>
      <c r="AA190" s="37"/>
      <c r="AB190" s="34">
        <f t="shared" si="85"/>
        <v>65.301970002253455</v>
      </c>
      <c r="AC190" s="26">
        <f t="shared" si="82"/>
        <v>3389978.9402893716</v>
      </c>
      <c r="AD190" s="26">
        <f t="shared" si="88"/>
        <v>65.301970002253455</v>
      </c>
      <c r="AE190" s="27">
        <f t="shared" si="83"/>
        <v>3389978.9402893716</v>
      </c>
    </row>
    <row r="191" spans="17:31" x14ac:dyDescent="0.25">
      <c r="Q191" s="31">
        <v>0.66666666666666696</v>
      </c>
      <c r="R191" s="32">
        <f>R182</f>
        <v>43</v>
      </c>
      <c r="S191" s="26">
        <f t="shared" si="77"/>
        <v>19952.623149688792</v>
      </c>
      <c r="T191" s="26">
        <f t="shared" si="86"/>
        <v>43</v>
      </c>
      <c r="U191" s="35">
        <f t="shared" si="76"/>
        <v>19952.623149688792</v>
      </c>
      <c r="V191" s="37"/>
      <c r="W191" s="34">
        <f t="shared" si="84"/>
        <v>65.276332923680499</v>
      </c>
      <c r="X191" s="26">
        <f t="shared" si="79"/>
        <v>3370026.3171396838</v>
      </c>
      <c r="Y191" s="26">
        <f t="shared" si="87"/>
        <v>65.276332923680499</v>
      </c>
      <c r="Z191" s="35">
        <f t="shared" si="81"/>
        <v>3370026.3171396838</v>
      </c>
      <c r="AA191" s="37"/>
      <c r="AB191" s="34">
        <f t="shared" si="85"/>
        <v>65.301970002253455</v>
      </c>
      <c r="AC191" s="26">
        <f t="shared" si="82"/>
        <v>3389978.9402893716</v>
      </c>
      <c r="AD191" s="26">
        <f t="shared" si="88"/>
        <v>65.301970002253455</v>
      </c>
      <c r="AE191" s="27">
        <f t="shared" si="83"/>
        <v>3389978.9402893716</v>
      </c>
    </row>
    <row r="192" spans="17:31" x14ac:dyDescent="0.25">
      <c r="Q192" s="31">
        <v>0.70833333333333304</v>
      </c>
      <c r="R192" s="32">
        <f>R182</f>
        <v>43</v>
      </c>
      <c r="S192" s="26">
        <f t="shared" si="77"/>
        <v>19952.623149688792</v>
      </c>
      <c r="T192" s="26">
        <f t="shared" si="86"/>
        <v>43</v>
      </c>
      <c r="U192" s="35">
        <f t="shared" si="76"/>
        <v>19952.623149688792</v>
      </c>
      <c r="V192" s="37"/>
      <c r="W192" s="34">
        <f t="shared" si="84"/>
        <v>65.276332923680499</v>
      </c>
      <c r="X192" s="26">
        <f t="shared" si="79"/>
        <v>3370026.3171396838</v>
      </c>
      <c r="Y192" s="26">
        <f t="shared" si="87"/>
        <v>65.276332923680499</v>
      </c>
      <c r="Z192" s="35">
        <f t="shared" si="81"/>
        <v>3370026.3171396838</v>
      </c>
      <c r="AA192" s="37"/>
      <c r="AB192" s="34">
        <f t="shared" si="85"/>
        <v>65.301970002253455</v>
      </c>
      <c r="AC192" s="26">
        <f t="shared" si="82"/>
        <v>3389978.9402893716</v>
      </c>
      <c r="AD192" s="26">
        <f t="shared" si="88"/>
        <v>65.301970002253455</v>
      </c>
      <c r="AE192" s="27">
        <f t="shared" si="83"/>
        <v>3389978.9402893716</v>
      </c>
    </row>
    <row r="193" spans="17:31" x14ac:dyDescent="0.25">
      <c r="Q193" s="31">
        <v>0.75</v>
      </c>
      <c r="R193" s="32">
        <f>R182</f>
        <v>43</v>
      </c>
      <c r="S193" s="26">
        <f t="shared" si="77"/>
        <v>19952.623149688792</v>
      </c>
      <c r="T193" s="26">
        <f t="shared" si="86"/>
        <v>43</v>
      </c>
      <c r="U193" s="35">
        <f t="shared" si="76"/>
        <v>19952.623149688792</v>
      </c>
      <c r="V193" s="37"/>
      <c r="W193" s="34">
        <f t="shared" si="84"/>
        <v>65.276332923680499</v>
      </c>
      <c r="X193" s="26">
        <f t="shared" si="79"/>
        <v>3370026.3171396838</v>
      </c>
      <c r="Y193" s="26">
        <f t="shared" si="87"/>
        <v>65.276332923680499</v>
      </c>
      <c r="Z193" s="35">
        <f t="shared" si="81"/>
        <v>3370026.3171396838</v>
      </c>
      <c r="AA193" s="37"/>
      <c r="AB193" s="34">
        <f t="shared" si="85"/>
        <v>65.301970002253455</v>
      </c>
      <c r="AC193" s="26">
        <f t="shared" si="82"/>
        <v>3389978.9402893716</v>
      </c>
      <c r="AD193" s="26">
        <f t="shared" si="88"/>
        <v>65.301970002253455</v>
      </c>
      <c r="AE193" s="27">
        <f t="shared" si="83"/>
        <v>3389978.9402893716</v>
      </c>
    </row>
    <row r="194" spans="17:31" x14ac:dyDescent="0.25">
      <c r="Q194" s="31">
        <v>0.79166666666666696</v>
      </c>
      <c r="R194" s="32">
        <f>R182</f>
        <v>43</v>
      </c>
      <c r="S194" s="26">
        <f t="shared" si="77"/>
        <v>19952.623149688792</v>
      </c>
      <c r="T194" s="26">
        <f t="shared" si="86"/>
        <v>43</v>
      </c>
      <c r="U194" s="35">
        <f t="shared" si="76"/>
        <v>19952.623149688792</v>
      </c>
      <c r="V194" s="37"/>
      <c r="W194" s="34">
        <f t="shared" si="84"/>
        <v>65.276332923680499</v>
      </c>
      <c r="X194" s="26">
        <f t="shared" si="79"/>
        <v>3370026.3171396838</v>
      </c>
      <c r="Y194" s="26">
        <f t="shared" si="87"/>
        <v>65.276332923680499</v>
      </c>
      <c r="Z194" s="35">
        <f t="shared" si="81"/>
        <v>3370026.3171396838</v>
      </c>
      <c r="AA194" s="37"/>
      <c r="AB194" s="34">
        <v>0</v>
      </c>
      <c r="AC194" s="26">
        <f t="shared" si="82"/>
        <v>1</v>
      </c>
      <c r="AD194" s="26">
        <v>0</v>
      </c>
      <c r="AE194" s="27">
        <f t="shared" si="83"/>
        <v>1</v>
      </c>
    </row>
    <row r="195" spans="17:31" x14ac:dyDescent="0.25">
      <c r="Q195" s="31">
        <v>0.83333333333333304</v>
      </c>
      <c r="R195" s="32">
        <f>R182</f>
        <v>43</v>
      </c>
      <c r="S195" s="26">
        <f t="shared" si="77"/>
        <v>19952.623149688792</v>
      </c>
      <c r="T195" s="26">
        <f t="shared" si="86"/>
        <v>43</v>
      </c>
      <c r="U195" s="35">
        <f t="shared" si="76"/>
        <v>19952.623149688792</v>
      </c>
      <c r="V195" s="37"/>
      <c r="W195" s="34">
        <f t="shared" si="84"/>
        <v>65.276332923680499</v>
      </c>
      <c r="X195" s="26">
        <f t="shared" si="79"/>
        <v>3370026.3171396838</v>
      </c>
      <c r="Y195" s="26">
        <f t="shared" si="87"/>
        <v>65.276332923680499</v>
      </c>
      <c r="Z195" s="35">
        <f t="shared" si="81"/>
        <v>3370026.3171396838</v>
      </c>
      <c r="AA195" s="37"/>
      <c r="AB195" s="34">
        <v>0</v>
      </c>
      <c r="AC195" s="26">
        <f>(10^(AB195/10))</f>
        <v>1</v>
      </c>
      <c r="AD195" s="26">
        <v>0</v>
      </c>
      <c r="AE195" s="27">
        <f t="shared" si="83"/>
        <v>1</v>
      </c>
    </row>
    <row r="196" spans="17:31" x14ac:dyDescent="0.25">
      <c r="Q196" s="31">
        <v>0.875</v>
      </c>
      <c r="R196" s="32">
        <f>R182</f>
        <v>43</v>
      </c>
      <c r="S196" s="26">
        <f t="shared" si="77"/>
        <v>19952.623149688792</v>
      </c>
      <c r="T196" s="26">
        <f t="shared" si="86"/>
        <v>43</v>
      </c>
      <c r="U196" s="35">
        <f t="shared" si="76"/>
        <v>19952.623149688792</v>
      </c>
      <c r="V196" s="37"/>
      <c r="W196" s="34">
        <f>W195</f>
        <v>65.276332923680499</v>
      </c>
      <c r="X196" s="26">
        <f t="shared" si="79"/>
        <v>3370026.3171396838</v>
      </c>
      <c r="Y196" s="26">
        <f t="shared" si="87"/>
        <v>65.276332923680499</v>
      </c>
      <c r="Z196" s="35">
        <f t="shared" si="81"/>
        <v>3370026.3171396838</v>
      </c>
      <c r="AA196" s="37"/>
      <c r="AB196" s="34">
        <v>0</v>
      </c>
      <c r="AC196" s="26">
        <f t="shared" ref="AC196:AC198" si="89">(10^(AB196/10))</f>
        <v>1</v>
      </c>
      <c r="AD196" s="26">
        <v>0</v>
      </c>
      <c r="AE196" s="27">
        <f t="shared" si="83"/>
        <v>1</v>
      </c>
    </row>
    <row r="197" spans="17:31" x14ac:dyDescent="0.25">
      <c r="Q197" s="31">
        <v>0.91666666666666696</v>
      </c>
      <c r="R197" s="32">
        <f>R175</f>
        <v>37</v>
      </c>
      <c r="S197" s="26">
        <f t="shared" si="77"/>
        <v>5011.8723362727324</v>
      </c>
      <c r="T197" s="26">
        <f>R197+10</f>
        <v>47</v>
      </c>
      <c r="U197" s="35">
        <f t="shared" si="76"/>
        <v>50118.723362727294</v>
      </c>
      <c r="V197" s="37"/>
      <c r="W197" s="34">
        <f t="shared" si="84"/>
        <v>65.276332923680499</v>
      </c>
      <c r="X197" s="26">
        <f t="shared" si="79"/>
        <v>3370026.3171396838</v>
      </c>
      <c r="Y197" s="26">
        <f>W197+10</f>
        <v>75.276332923680499</v>
      </c>
      <c r="Z197" s="35">
        <f t="shared" si="81"/>
        <v>33700263.171396814</v>
      </c>
      <c r="AA197" s="37"/>
      <c r="AB197" s="34">
        <v>0</v>
      </c>
      <c r="AC197" s="26">
        <f t="shared" si="89"/>
        <v>1</v>
      </c>
      <c r="AD197" s="26">
        <v>0</v>
      </c>
      <c r="AE197" s="27">
        <f t="shared" si="83"/>
        <v>1</v>
      </c>
    </row>
    <row r="198" spans="17:31" ht="15.75" thickBot="1" x14ac:dyDescent="0.3">
      <c r="Q198" s="44">
        <v>0.95833333333333304</v>
      </c>
      <c r="R198" s="32">
        <f>R175</f>
        <v>37</v>
      </c>
      <c r="S198" s="46">
        <f t="shared" si="77"/>
        <v>5011.8723362727324</v>
      </c>
      <c r="T198" s="46">
        <f>R198+10</f>
        <v>47</v>
      </c>
      <c r="U198" s="47">
        <f t="shared" si="76"/>
        <v>50118.723362727294</v>
      </c>
      <c r="V198" s="48"/>
      <c r="W198" s="45">
        <f t="shared" si="84"/>
        <v>65.276332923680499</v>
      </c>
      <c r="X198" s="46">
        <f t="shared" si="79"/>
        <v>3370026.3171396838</v>
      </c>
      <c r="Y198" s="46">
        <f>W198+10</f>
        <v>75.276332923680499</v>
      </c>
      <c r="Z198" s="47">
        <f t="shared" si="81"/>
        <v>33700263.171396814</v>
      </c>
      <c r="AA198" s="48"/>
      <c r="AB198" s="149">
        <v>0</v>
      </c>
      <c r="AC198" s="150">
        <f t="shared" si="89"/>
        <v>1</v>
      </c>
      <c r="AD198" s="150">
        <v>0</v>
      </c>
      <c r="AE198" s="151">
        <f t="shared" si="83"/>
        <v>1</v>
      </c>
    </row>
    <row r="199" spans="17:31" ht="15.75" thickBot="1" x14ac:dyDescent="0.3">
      <c r="Q199" s="50"/>
      <c r="R199" s="51"/>
      <c r="S199" s="51"/>
      <c r="T199" s="51"/>
      <c r="U199" s="52"/>
      <c r="V199" s="51"/>
      <c r="W199" s="50"/>
      <c r="X199" s="51"/>
      <c r="Y199" s="51"/>
      <c r="Z199" s="52"/>
      <c r="AA199" s="51"/>
      <c r="AB199" s="53" t="s">
        <v>13</v>
      </c>
      <c r="AC199" s="64">
        <f>10*LOG(1/(COUNT(AC182:AC193))*SUM(AC182:AC193))</f>
        <v>65.301970002253455</v>
      </c>
      <c r="AD199" s="49"/>
      <c r="AE199" s="54"/>
    </row>
    <row r="200" spans="17:31" ht="15.75" thickBot="1" x14ac:dyDescent="0.3">
      <c r="Q200" s="53"/>
      <c r="R200" s="49"/>
      <c r="S200" s="49"/>
      <c r="T200" s="49"/>
      <c r="U200" s="54"/>
      <c r="V200" s="49"/>
      <c r="W200" s="53"/>
      <c r="X200" s="49"/>
      <c r="Y200" s="49"/>
      <c r="Z200" s="54"/>
      <c r="AA200" s="49"/>
      <c r="AB200" s="53" t="s">
        <v>2</v>
      </c>
      <c r="AC200" s="64">
        <f>10*LOG(1/(COUNT(AC175:AC181,AC197:AC198))*SUM(AC175:AC181,AC197:AC198))</f>
        <v>0</v>
      </c>
      <c r="AD200" s="49"/>
      <c r="AE200" s="54"/>
    </row>
    <row r="201" spans="17:31" x14ac:dyDescent="0.25">
      <c r="Q201" s="53"/>
      <c r="R201" s="49"/>
      <c r="S201" s="56" t="s">
        <v>12</v>
      </c>
      <c r="T201" s="57"/>
      <c r="U201" s="58" t="s">
        <v>11</v>
      </c>
      <c r="V201" s="57"/>
      <c r="W201" s="59"/>
      <c r="X201" s="56" t="s">
        <v>12</v>
      </c>
      <c r="Y201" s="57"/>
      <c r="Z201" s="58" t="s">
        <v>11</v>
      </c>
      <c r="AA201" s="57"/>
      <c r="AB201" s="59"/>
      <c r="AC201" s="57" t="s">
        <v>12</v>
      </c>
      <c r="AD201" s="57"/>
      <c r="AE201" s="58" t="s">
        <v>11</v>
      </c>
    </row>
    <row r="202" spans="17:31" ht="15.75" thickBot="1" x14ac:dyDescent="0.3">
      <c r="Q202" s="14"/>
      <c r="R202" s="55"/>
      <c r="S202" s="60">
        <f>10*LOG(1/(COUNT(S175:S198))*SUM(S175:S198))</f>
        <v>41.568471069971373</v>
      </c>
      <c r="T202" s="61"/>
      <c r="U202" s="62">
        <f>10*LOG(1/(COUNT(U175:U198))*SUM(U175:U198))</f>
        <v>44.950571929812838</v>
      </c>
      <c r="V202" s="61"/>
      <c r="W202" s="63"/>
      <c r="X202" s="60">
        <f>10*LOG(1/(COUNT(X175:X198))*SUM(X175:X198))</f>
        <v>65.276332923680499</v>
      </c>
      <c r="Y202" s="61"/>
      <c r="Z202" s="62">
        <f>10*LOG(1/(COUNT(Z175:Z198))*SUM(Z175:Z198))</f>
        <v>71.686113497263818</v>
      </c>
      <c r="AA202" s="61"/>
      <c r="AB202" s="63"/>
      <c r="AC202" s="64">
        <f>10*LOG(1/(COUNT(AC182:AC193))*SUM(AC182:AC193))</f>
        <v>65.301970002253455</v>
      </c>
      <c r="AD202" s="61"/>
      <c r="AE202" s="62">
        <f>10*LOG(1/(COUNT(AE182:AE193))*SUM(AE182:AE193))</f>
        <v>65.301970002253455</v>
      </c>
    </row>
    <row r="205" spans="17:31" x14ac:dyDescent="0.25">
      <c r="Q205" t="str">
        <f>A16</f>
        <v xml:space="preserve">NSA 4 - Residence </v>
      </c>
    </row>
    <row r="207" spans="17:31" ht="15.75" thickBot="1" x14ac:dyDescent="0.3">
      <c r="Q207" s="303" t="s">
        <v>21</v>
      </c>
      <c r="R207" s="303"/>
      <c r="S207" s="303"/>
      <c r="T207" s="303"/>
      <c r="U207" s="303"/>
    </row>
    <row r="208" spans="17:31" ht="45.75" thickBot="1" x14ac:dyDescent="0.3">
      <c r="Q208" s="38" t="s">
        <v>14</v>
      </c>
      <c r="R208" s="39" t="s">
        <v>15</v>
      </c>
      <c r="S208" s="40" t="s">
        <v>17</v>
      </c>
      <c r="T208" s="40" t="s">
        <v>16</v>
      </c>
      <c r="U208" s="41" t="s">
        <v>17</v>
      </c>
      <c r="V208" s="42"/>
      <c r="W208" s="39" t="s">
        <v>18</v>
      </c>
      <c r="X208" s="40" t="s">
        <v>17</v>
      </c>
      <c r="Y208" s="40" t="s">
        <v>16</v>
      </c>
      <c r="Z208" s="41" t="s">
        <v>17</v>
      </c>
      <c r="AA208" s="43"/>
      <c r="AB208" s="39" t="s">
        <v>19</v>
      </c>
      <c r="AC208" s="40" t="s">
        <v>17</v>
      </c>
      <c r="AD208" s="40" t="s">
        <v>16</v>
      </c>
      <c r="AE208" s="41" t="s">
        <v>17</v>
      </c>
    </row>
    <row r="209" spans="17:31" x14ac:dyDescent="0.25">
      <c r="Q209" s="30">
        <v>0</v>
      </c>
      <c r="R209" s="32">
        <f>H16</f>
        <v>37</v>
      </c>
      <c r="S209" s="28">
        <f>(10^(R209/10))</f>
        <v>5011.8723362727324</v>
      </c>
      <c r="T209" s="28">
        <f>R209+10</f>
        <v>47</v>
      </c>
      <c r="U209" s="33">
        <f t="shared" ref="U209:U232" si="90">(10^(T209/10))</f>
        <v>50118.723362727294</v>
      </c>
      <c r="V209" s="36"/>
      <c r="W209" s="32">
        <f>F64</f>
        <v>64.726290874005215</v>
      </c>
      <c r="X209" s="28">
        <f>(10^(W209/10))</f>
        <v>2969129.140598244</v>
      </c>
      <c r="Y209" s="28">
        <f>W209+10</f>
        <v>74.726290874005215</v>
      </c>
      <c r="Z209" s="33">
        <f>(10^(Y209/10))</f>
        <v>29691291.40598242</v>
      </c>
      <c r="AA209" s="36"/>
      <c r="AB209" s="146">
        <v>0</v>
      </c>
      <c r="AC209" s="147">
        <f>(10^(AB209/10))</f>
        <v>1</v>
      </c>
      <c r="AD209" s="147">
        <v>0</v>
      </c>
      <c r="AE209" s="148">
        <f>(10^(AD209/10))</f>
        <v>1</v>
      </c>
    </row>
    <row r="210" spans="17:31" x14ac:dyDescent="0.25">
      <c r="Q210" s="31">
        <v>4.1666666666666699E-2</v>
      </c>
      <c r="R210" s="32">
        <f>R209</f>
        <v>37</v>
      </c>
      <c r="S210" s="26">
        <f t="shared" ref="S210:S232" si="91">(10^(R210/10))</f>
        <v>5011.8723362727324</v>
      </c>
      <c r="T210" s="26">
        <f t="shared" ref="T210:T215" si="92">R210+10</f>
        <v>47</v>
      </c>
      <c r="U210" s="35">
        <f t="shared" si="90"/>
        <v>50118.723362727294</v>
      </c>
      <c r="V210" s="37"/>
      <c r="W210" s="34">
        <f>W209</f>
        <v>64.726290874005215</v>
      </c>
      <c r="X210" s="26">
        <f t="shared" ref="X210:X232" si="93">(10^(W210/10))</f>
        <v>2969129.140598244</v>
      </c>
      <c r="Y210" s="26">
        <f t="shared" ref="Y210:Y215" si="94">W210+10</f>
        <v>74.726290874005215</v>
      </c>
      <c r="Z210" s="35">
        <f t="shared" ref="Z210:Z232" si="95">(10^(Y210/10))</f>
        <v>29691291.40598242</v>
      </c>
      <c r="AA210" s="37"/>
      <c r="AB210" s="34">
        <v>0</v>
      </c>
      <c r="AC210" s="26">
        <f t="shared" ref="AC210:AC228" si="96">(10^(AB210/10))</f>
        <v>1</v>
      </c>
      <c r="AD210" s="26">
        <v>0</v>
      </c>
      <c r="AE210" s="27">
        <f t="shared" ref="AE210:AE232" si="97">(10^(AD210/10))</f>
        <v>1</v>
      </c>
    </row>
    <row r="211" spans="17:31" x14ac:dyDescent="0.25">
      <c r="Q211" s="31">
        <v>8.3333333333333301E-2</v>
      </c>
      <c r="R211" s="32">
        <f>R209</f>
        <v>37</v>
      </c>
      <c r="S211" s="26">
        <f t="shared" si="91"/>
        <v>5011.8723362727324</v>
      </c>
      <c r="T211" s="26">
        <f t="shared" si="92"/>
        <v>47</v>
      </c>
      <c r="U211" s="35">
        <f t="shared" si="90"/>
        <v>50118.723362727294</v>
      </c>
      <c r="V211" s="37"/>
      <c r="W211" s="34">
        <f t="shared" ref="W211:W232" si="98">W210</f>
        <v>64.726290874005215</v>
      </c>
      <c r="X211" s="26">
        <f t="shared" si="93"/>
        <v>2969129.140598244</v>
      </c>
      <c r="Y211" s="26">
        <f t="shared" si="94"/>
        <v>74.726290874005215</v>
      </c>
      <c r="Z211" s="35">
        <f t="shared" si="95"/>
        <v>29691291.40598242</v>
      </c>
      <c r="AA211" s="37"/>
      <c r="AB211" s="34">
        <v>0</v>
      </c>
      <c r="AC211" s="26">
        <f t="shared" si="96"/>
        <v>1</v>
      </c>
      <c r="AD211" s="26">
        <v>0</v>
      </c>
      <c r="AE211" s="27">
        <f t="shared" si="97"/>
        <v>1</v>
      </c>
    </row>
    <row r="212" spans="17:31" x14ac:dyDescent="0.25">
      <c r="Q212" s="31">
        <v>0.125</v>
      </c>
      <c r="R212" s="32">
        <f>R209</f>
        <v>37</v>
      </c>
      <c r="S212" s="26">
        <f t="shared" si="91"/>
        <v>5011.8723362727324</v>
      </c>
      <c r="T212" s="26">
        <f t="shared" si="92"/>
        <v>47</v>
      </c>
      <c r="U212" s="35">
        <f t="shared" si="90"/>
        <v>50118.723362727294</v>
      </c>
      <c r="V212" s="37"/>
      <c r="W212" s="34">
        <f t="shared" si="98"/>
        <v>64.726290874005215</v>
      </c>
      <c r="X212" s="26">
        <f t="shared" si="93"/>
        <v>2969129.140598244</v>
      </c>
      <c r="Y212" s="26">
        <f t="shared" si="94"/>
        <v>74.726290874005215</v>
      </c>
      <c r="Z212" s="35">
        <f t="shared" si="95"/>
        <v>29691291.40598242</v>
      </c>
      <c r="AA212" s="37"/>
      <c r="AB212" s="34">
        <v>0</v>
      </c>
      <c r="AC212" s="26">
        <f t="shared" si="96"/>
        <v>1</v>
      </c>
      <c r="AD212" s="26">
        <v>0</v>
      </c>
      <c r="AE212" s="27">
        <f t="shared" si="97"/>
        <v>1</v>
      </c>
    </row>
    <row r="213" spans="17:31" x14ac:dyDescent="0.25">
      <c r="Q213" s="31">
        <v>0.16666666666666699</v>
      </c>
      <c r="R213" s="32">
        <f>R209</f>
        <v>37</v>
      </c>
      <c r="S213" s="26">
        <f t="shared" si="91"/>
        <v>5011.8723362727324</v>
      </c>
      <c r="T213" s="26">
        <f t="shared" si="92"/>
        <v>47</v>
      </c>
      <c r="U213" s="35">
        <f t="shared" si="90"/>
        <v>50118.723362727294</v>
      </c>
      <c r="V213" s="37"/>
      <c r="W213" s="34">
        <f t="shared" si="98"/>
        <v>64.726290874005215</v>
      </c>
      <c r="X213" s="26">
        <f t="shared" si="93"/>
        <v>2969129.140598244</v>
      </c>
      <c r="Y213" s="26">
        <f t="shared" si="94"/>
        <v>74.726290874005215</v>
      </c>
      <c r="Z213" s="35">
        <f t="shared" si="95"/>
        <v>29691291.40598242</v>
      </c>
      <c r="AA213" s="37"/>
      <c r="AB213" s="34">
        <v>0</v>
      </c>
      <c r="AC213" s="26">
        <f t="shared" si="96"/>
        <v>1</v>
      </c>
      <c r="AD213" s="26">
        <v>0</v>
      </c>
      <c r="AE213" s="27">
        <f t="shared" si="97"/>
        <v>1</v>
      </c>
    </row>
    <row r="214" spans="17:31" x14ac:dyDescent="0.25">
      <c r="Q214" s="31">
        <v>0.20833333333333301</v>
      </c>
      <c r="R214" s="32">
        <f>R209</f>
        <v>37</v>
      </c>
      <c r="S214" s="26">
        <f t="shared" si="91"/>
        <v>5011.8723362727324</v>
      </c>
      <c r="T214" s="26">
        <f t="shared" si="92"/>
        <v>47</v>
      </c>
      <c r="U214" s="35">
        <f t="shared" si="90"/>
        <v>50118.723362727294</v>
      </c>
      <c r="V214" s="37"/>
      <c r="W214" s="34">
        <f t="shared" si="98"/>
        <v>64.726290874005215</v>
      </c>
      <c r="X214" s="26">
        <f t="shared" si="93"/>
        <v>2969129.140598244</v>
      </c>
      <c r="Y214" s="26">
        <f t="shared" si="94"/>
        <v>74.726290874005215</v>
      </c>
      <c r="Z214" s="35">
        <f t="shared" si="95"/>
        <v>29691291.40598242</v>
      </c>
      <c r="AA214" s="37"/>
      <c r="AB214" s="34">
        <v>0</v>
      </c>
      <c r="AC214" s="26">
        <f t="shared" si="96"/>
        <v>1</v>
      </c>
      <c r="AD214" s="26">
        <v>0</v>
      </c>
      <c r="AE214" s="27">
        <f t="shared" si="97"/>
        <v>1</v>
      </c>
    </row>
    <row r="215" spans="17:31" x14ac:dyDescent="0.25">
      <c r="Q215" s="31">
        <v>0.25</v>
      </c>
      <c r="R215" s="32">
        <f>R209</f>
        <v>37</v>
      </c>
      <c r="S215" s="26">
        <f t="shared" si="91"/>
        <v>5011.8723362727324</v>
      </c>
      <c r="T215" s="26">
        <f t="shared" si="92"/>
        <v>47</v>
      </c>
      <c r="U215" s="35">
        <f t="shared" si="90"/>
        <v>50118.723362727294</v>
      </c>
      <c r="V215" s="37"/>
      <c r="W215" s="34">
        <f t="shared" si="98"/>
        <v>64.726290874005215</v>
      </c>
      <c r="X215" s="26">
        <f t="shared" si="93"/>
        <v>2969129.140598244</v>
      </c>
      <c r="Y215" s="26">
        <f t="shared" si="94"/>
        <v>74.726290874005215</v>
      </c>
      <c r="Z215" s="35">
        <f t="shared" si="95"/>
        <v>29691291.40598242</v>
      </c>
      <c r="AA215" s="37"/>
      <c r="AB215" s="34">
        <v>0</v>
      </c>
      <c r="AC215" s="26">
        <f t="shared" si="96"/>
        <v>1</v>
      </c>
      <c r="AD215" s="26">
        <v>0</v>
      </c>
      <c r="AE215" s="27">
        <f t="shared" si="97"/>
        <v>1</v>
      </c>
    </row>
    <row r="216" spans="17:31" x14ac:dyDescent="0.25">
      <c r="Q216" s="31">
        <v>0.29166666666666702</v>
      </c>
      <c r="R216" s="32">
        <f>G16</f>
        <v>43</v>
      </c>
      <c r="S216" s="26">
        <f t="shared" si="91"/>
        <v>19952.623149688792</v>
      </c>
      <c r="T216" s="26">
        <f>R216</f>
        <v>43</v>
      </c>
      <c r="U216" s="35">
        <f t="shared" si="90"/>
        <v>19952.623149688792</v>
      </c>
      <c r="V216" s="37"/>
      <c r="W216" s="34">
        <f t="shared" si="98"/>
        <v>64.726290874005215</v>
      </c>
      <c r="X216" s="26">
        <f t="shared" si="93"/>
        <v>2969129.140598244</v>
      </c>
      <c r="Y216" s="26">
        <f>W216</f>
        <v>64.726290874005215</v>
      </c>
      <c r="Z216" s="35">
        <f t="shared" si="95"/>
        <v>2969129.140598244</v>
      </c>
      <c r="AA216" s="37"/>
      <c r="AB216" s="34">
        <f t="shared" ref="AB216:AB227" si="99">10*LOG10(10^(R216/10)+10^(W216/10))</f>
        <v>64.7553779495192</v>
      </c>
      <c r="AC216" s="26">
        <f t="shared" si="96"/>
        <v>2989081.7637479464</v>
      </c>
      <c r="AD216" s="26">
        <f>AB216</f>
        <v>64.7553779495192</v>
      </c>
      <c r="AE216" s="27">
        <f t="shared" si="97"/>
        <v>2989081.7637479464</v>
      </c>
    </row>
    <row r="217" spans="17:31" x14ac:dyDescent="0.25">
      <c r="Q217" s="31">
        <v>0.33333333333333298</v>
      </c>
      <c r="R217" s="32">
        <f>R216</f>
        <v>43</v>
      </c>
      <c r="S217" s="26">
        <f t="shared" si="91"/>
        <v>19952.623149688792</v>
      </c>
      <c r="T217" s="26">
        <f t="shared" ref="T217:T230" si="100">R217</f>
        <v>43</v>
      </c>
      <c r="U217" s="35">
        <f t="shared" si="90"/>
        <v>19952.623149688792</v>
      </c>
      <c r="V217" s="37"/>
      <c r="W217" s="34">
        <f t="shared" si="98"/>
        <v>64.726290874005215</v>
      </c>
      <c r="X217" s="26">
        <f t="shared" si="93"/>
        <v>2969129.140598244</v>
      </c>
      <c r="Y217" s="26">
        <f t="shared" ref="Y217:Y230" si="101">W217</f>
        <v>64.726290874005215</v>
      </c>
      <c r="Z217" s="35">
        <f t="shared" si="95"/>
        <v>2969129.140598244</v>
      </c>
      <c r="AA217" s="37"/>
      <c r="AB217" s="34">
        <f t="shared" si="99"/>
        <v>64.7553779495192</v>
      </c>
      <c r="AC217" s="26">
        <f t="shared" si="96"/>
        <v>2989081.7637479464</v>
      </c>
      <c r="AD217" s="26">
        <f t="shared" ref="AD217:AD227" si="102">AB217</f>
        <v>64.7553779495192</v>
      </c>
      <c r="AE217" s="27">
        <f t="shared" si="97"/>
        <v>2989081.7637479464</v>
      </c>
    </row>
    <row r="218" spans="17:31" x14ac:dyDescent="0.25">
      <c r="Q218" s="31">
        <v>0.375</v>
      </c>
      <c r="R218" s="32">
        <f>R216</f>
        <v>43</v>
      </c>
      <c r="S218" s="26">
        <f t="shared" si="91"/>
        <v>19952.623149688792</v>
      </c>
      <c r="T218" s="26">
        <f t="shared" si="100"/>
        <v>43</v>
      </c>
      <c r="U218" s="35">
        <f t="shared" si="90"/>
        <v>19952.623149688792</v>
      </c>
      <c r="V218" s="37"/>
      <c r="W218" s="34">
        <f t="shared" si="98"/>
        <v>64.726290874005215</v>
      </c>
      <c r="X218" s="26">
        <f t="shared" si="93"/>
        <v>2969129.140598244</v>
      </c>
      <c r="Y218" s="26">
        <f t="shared" si="101"/>
        <v>64.726290874005215</v>
      </c>
      <c r="Z218" s="35">
        <f t="shared" si="95"/>
        <v>2969129.140598244</v>
      </c>
      <c r="AA218" s="37"/>
      <c r="AB218" s="34">
        <f t="shared" si="99"/>
        <v>64.7553779495192</v>
      </c>
      <c r="AC218" s="26">
        <f t="shared" si="96"/>
        <v>2989081.7637479464</v>
      </c>
      <c r="AD218" s="26">
        <f t="shared" si="102"/>
        <v>64.7553779495192</v>
      </c>
      <c r="AE218" s="27">
        <f t="shared" si="97"/>
        <v>2989081.7637479464</v>
      </c>
    </row>
    <row r="219" spans="17:31" x14ac:dyDescent="0.25">
      <c r="Q219" s="31">
        <v>0.41666666666666702</v>
      </c>
      <c r="R219" s="32">
        <f>R216</f>
        <v>43</v>
      </c>
      <c r="S219" s="26">
        <f t="shared" si="91"/>
        <v>19952.623149688792</v>
      </c>
      <c r="T219" s="26">
        <f t="shared" si="100"/>
        <v>43</v>
      </c>
      <c r="U219" s="35">
        <f t="shared" si="90"/>
        <v>19952.623149688792</v>
      </c>
      <c r="V219" s="37"/>
      <c r="W219" s="34">
        <f t="shared" si="98"/>
        <v>64.726290874005215</v>
      </c>
      <c r="X219" s="26">
        <f t="shared" si="93"/>
        <v>2969129.140598244</v>
      </c>
      <c r="Y219" s="26">
        <f t="shared" si="101"/>
        <v>64.726290874005215</v>
      </c>
      <c r="Z219" s="35">
        <f t="shared" si="95"/>
        <v>2969129.140598244</v>
      </c>
      <c r="AA219" s="37"/>
      <c r="AB219" s="34">
        <f t="shared" si="99"/>
        <v>64.7553779495192</v>
      </c>
      <c r="AC219" s="26">
        <f t="shared" si="96"/>
        <v>2989081.7637479464</v>
      </c>
      <c r="AD219" s="26">
        <f t="shared" si="102"/>
        <v>64.7553779495192</v>
      </c>
      <c r="AE219" s="27">
        <f t="shared" si="97"/>
        <v>2989081.7637479464</v>
      </c>
    </row>
    <row r="220" spans="17:31" x14ac:dyDescent="0.25">
      <c r="Q220" s="31">
        <v>0.45833333333333298</v>
      </c>
      <c r="R220" s="32">
        <f>R216</f>
        <v>43</v>
      </c>
      <c r="S220" s="26">
        <f t="shared" si="91"/>
        <v>19952.623149688792</v>
      </c>
      <c r="T220" s="26">
        <f t="shared" si="100"/>
        <v>43</v>
      </c>
      <c r="U220" s="35">
        <f t="shared" si="90"/>
        <v>19952.623149688792</v>
      </c>
      <c r="V220" s="37"/>
      <c r="W220" s="34">
        <f t="shared" si="98"/>
        <v>64.726290874005215</v>
      </c>
      <c r="X220" s="26">
        <f t="shared" si="93"/>
        <v>2969129.140598244</v>
      </c>
      <c r="Y220" s="26">
        <f t="shared" si="101"/>
        <v>64.726290874005215</v>
      </c>
      <c r="Z220" s="35">
        <f t="shared" si="95"/>
        <v>2969129.140598244</v>
      </c>
      <c r="AA220" s="37"/>
      <c r="AB220" s="34">
        <f t="shared" si="99"/>
        <v>64.7553779495192</v>
      </c>
      <c r="AC220" s="26">
        <f t="shared" si="96"/>
        <v>2989081.7637479464</v>
      </c>
      <c r="AD220" s="26">
        <f t="shared" si="102"/>
        <v>64.7553779495192</v>
      </c>
      <c r="AE220" s="27">
        <f t="shared" si="97"/>
        <v>2989081.7637479464</v>
      </c>
    </row>
    <row r="221" spans="17:31" x14ac:dyDescent="0.25">
      <c r="Q221" s="31">
        <v>0.5</v>
      </c>
      <c r="R221" s="32">
        <f>R216</f>
        <v>43</v>
      </c>
      <c r="S221" s="26">
        <f t="shared" si="91"/>
        <v>19952.623149688792</v>
      </c>
      <c r="T221" s="26">
        <f t="shared" si="100"/>
        <v>43</v>
      </c>
      <c r="U221" s="35">
        <f t="shared" si="90"/>
        <v>19952.623149688792</v>
      </c>
      <c r="V221" s="37"/>
      <c r="W221" s="34">
        <f t="shared" si="98"/>
        <v>64.726290874005215</v>
      </c>
      <c r="X221" s="26">
        <f t="shared" si="93"/>
        <v>2969129.140598244</v>
      </c>
      <c r="Y221" s="26">
        <f t="shared" si="101"/>
        <v>64.726290874005215</v>
      </c>
      <c r="Z221" s="35">
        <f t="shared" si="95"/>
        <v>2969129.140598244</v>
      </c>
      <c r="AA221" s="37"/>
      <c r="AB221" s="34">
        <f t="shared" si="99"/>
        <v>64.7553779495192</v>
      </c>
      <c r="AC221" s="26">
        <f t="shared" si="96"/>
        <v>2989081.7637479464</v>
      </c>
      <c r="AD221" s="26">
        <f t="shared" si="102"/>
        <v>64.7553779495192</v>
      </c>
      <c r="AE221" s="27">
        <f t="shared" si="97"/>
        <v>2989081.7637479464</v>
      </c>
    </row>
    <row r="222" spans="17:31" x14ac:dyDescent="0.25">
      <c r="Q222" s="31">
        <v>0.54166666666666696</v>
      </c>
      <c r="R222" s="32">
        <f>R216</f>
        <v>43</v>
      </c>
      <c r="S222" s="26">
        <f t="shared" si="91"/>
        <v>19952.623149688792</v>
      </c>
      <c r="T222" s="26">
        <f t="shared" si="100"/>
        <v>43</v>
      </c>
      <c r="U222" s="35">
        <f t="shared" si="90"/>
        <v>19952.623149688792</v>
      </c>
      <c r="V222" s="37"/>
      <c r="W222" s="34">
        <f t="shared" si="98"/>
        <v>64.726290874005215</v>
      </c>
      <c r="X222" s="26">
        <f t="shared" si="93"/>
        <v>2969129.140598244</v>
      </c>
      <c r="Y222" s="26">
        <f t="shared" si="101"/>
        <v>64.726290874005215</v>
      </c>
      <c r="Z222" s="35">
        <f t="shared" si="95"/>
        <v>2969129.140598244</v>
      </c>
      <c r="AA222" s="37"/>
      <c r="AB222" s="34">
        <f t="shared" si="99"/>
        <v>64.7553779495192</v>
      </c>
      <c r="AC222" s="26">
        <f t="shared" si="96"/>
        <v>2989081.7637479464</v>
      </c>
      <c r="AD222" s="26">
        <f t="shared" si="102"/>
        <v>64.7553779495192</v>
      </c>
      <c r="AE222" s="27">
        <f t="shared" si="97"/>
        <v>2989081.7637479464</v>
      </c>
    </row>
    <row r="223" spans="17:31" x14ac:dyDescent="0.25">
      <c r="Q223" s="31">
        <v>0.58333333333333304</v>
      </c>
      <c r="R223" s="32">
        <f>R216</f>
        <v>43</v>
      </c>
      <c r="S223" s="26">
        <f t="shared" si="91"/>
        <v>19952.623149688792</v>
      </c>
      <c r="T223" s="26">
        <f t="shared" si="100"/>
        <v>43</v>
      </c>
      <c r="U223" s="35">
        <f t="shared" si="90"/>
        <v>19952.623149688792</v>
      </c>
      <c r="V223" s="37"/>
      <c r="W223" s="34">
        <f t="shared" si="98"/>
        <v>64.726290874005215</v>
      </c>
      <c r="X223" s="26">
        <f t="shared" si="93"/>
        <v>2969129.140598244</v>
      </c>
      <c r="Y223" s="26">
        <f t="shared" si="101"/>
        <v>64.726290874005215</v>
      </c>
      <c r="Z223" s="35">
        <f t="shared" si="95"/>
        <v>2969129.140598244</v>
      </c>
      <c r="AA223" s="37"/>
      <c r="AB223" s="34">
        <f t="shared" si="99"/>
        <v>64.7553779495192</v>
      </c>
      <c r="AC223" s="26">
        <f t="shared" si="96"/>
        <v>2989081.7637479464</v>
      </c>
      <c r="AD223" s="26">
        <f t="shared" si="102"/>
        <v>64.7553779495192</v>
      </c>
      <c r="AE223" s="27">
        <f t="shared" si="97"/>
        <v>2989081.7637479464</v>
      </c>
    </row>
    <row r="224" spans="17:31" x14ac:dyDescent="0.25">
      <c r="Q224" s="31">
        <v>0.625</v>
      </c>
      <c r="R224" s="32">
        <f>R216</f>
        <v>43</v>
      </c>
      <c r="S224" s="26">
        <f t="shared" si="91"/>
        <v>19952.623149688792</v>
      </c>
      <c r="T224" s="26">
        <f t="shared" si="100"/>
        <v>43</v>
      </c>
      <c r="U224" s="35">
        <f t="shared" si="90"/>
        <v>19952.623149688792</v>
      </c>
      <c r="V224" s="37"/>
      <c r="W224" s="34">
        <f t="shared" si="98"/>
        <v>64.726290874005215</v>
      </c>
      <c r="X224" s="26">
        <f t="shared" si="93"/>
        <v>2969129.140598244</v>
      </c>
      <c r="Y224" s="26">
        <f t="shared" si="101"/>
        <v>64.726290874005215</v>
      </c>
      <c r="Z224" s="35">
        <f t="shared" si="95"/>
        <v>2969129.140598244</v>
      </c>
      <c r="AA224" s="37"/>
      <c r="AB224" s="34">
        <f t="shared" si="99"/>
        <v>64.7553779495192</v>
      </c>
      <c r="AC224" s="26">
        <f t="shared" si="96"/>
        <v>2989081.7637479464</v>
      </c>
      <c r="AD224" s="26">
        <f t="shared" si="102"/>
        <v>64.7553779495192</v>
      </c>
      <c r="AE224" s="27">
        <f t="shared" si="97"/>
        <v>2989081.7637479464</v>
      </c>
    </row>
    <row r="225" spans="17:31" x14ac:dyDescent="0.25">
      <c r="Q225" s="31">
        <v>0.66666666666666696</v>
      </c>
      <c r="R225" s="32">
        <f>R216</f>
        <v>43</v>
      </c>
      <c r="S225" s="26">
        <f t="shared" si="91"/>
        <v>19952.623149688792</v>
      </c>
      <c r="T225" s="26">
        <f t="shared" si="100"/>
        <v>43</v>
      </c>
      <c r="U225" s="35">
        <f t="shared" si="90"/>
        <v>19952.623149688792</v>
      </c>
      <c r="V225" s="37"/>
      <c r="W225" s="34">
        <f t="shared" si="98"/>
        <v>64.726290874005215</v>
      </c>
      <c r="X225" s="26">
        <f t="shared" si="93"/>
        <v>2969129.140598244</v>
      </c>
      <c r="Y225" s="26">
        <f t="shared" si="101"/>
        <v>64.726290874005215</v>
      </c>
      <c r="Z225" s="35">
        <f t="shared" si="95"/>
        <v>2969129.140598244</v>
      </c>
      <c r="AA225" s="37"/>
      <c r="AB225" s="34">
        <f t="shared" si="99"/>
        <v>64.7553779495192</v>
      </c>
      <c r="AC225" s="26">
        <f t="shared" si="96"/>
        <v>2989081.7637479464</v>
      </c>
      <c r="AD225" s="26">
        <f t="shared" si="102"/>
        <v>64.7553779495192</v>
      </c>
      <c r="AE225" s="27">
        <f t="shared" si="97"/>
        <v>2989081.7637479464</v>
      </c>
    </row>
    <row r="226" spans="17:31" x14ac:dyDescent="0.25">
      <c r="Q226" s="31">
        <v>0.70833333333333304</v>
      </c>
      <c r="R226" s="32">
        <f>R216</f>
        <v>43</v>
      </c>
      <c r="S226" s="26">
        <f t="shared" si="91"/>
        <v>19952.623149688792</v>
      </c>
      <c r="T226" s="26">
        <f t="shared" si="100"/>
        <v>43</v>
      </c>
      <c r="U226" s="35">
        <f t="shared" si="90"/>
        <v>19952.623149688792</v>
      </c>
      <c r="V226" s="37"/>
      <c r="W226" s="34">
        <f t="shared" si="98"/>
        <v>64.726290874005215</v>
      </c>
      <c r="X226" s="26">
        <f t="shared" si="93"/>
        <v>2969129.140598244</v>
      </c>
      <c r="Y226" s="26">
        <f t="shared" si="101"/>
        <v>64.726290874005215</v>
      </c>
      <c r="Z226" s="35">
        <f t="shared" si="95"/>
        <v>2969129.140598244</v>
      </c>
      <c r="AA226" s="37"/>
      <c r="AB226" s="34">
        <f t="shared" si="99"/>
        <v>64.7553779495192</v>
      </c>
      <c r="AC226" s="26">
        <f t="shared" si="96"/>
        <v>2989081.7637479464</v>
      </c>
      <c r="AD226" s="26">
        <f t="shared" si="102"/>
        <v>64.7553779495192</v>
      </c>
      <c r="AE226" s="27">
        <f t="shared" si="97"/>
        <v>2989081.7637479464</v>
      </c>
    </row>
    <row r="227" spans="17:31" x14ac:dyDescent="0.25">
      <c r="Q227" s="31">
        <v>0.75</v>
      </c>
      <c r="R227" s="32">
        <f>R216</f>
        <v>43</v>
      </c>
      <c r="S227" s="26">
        <f t="shared" si="91"/>
        <v>19952.623149688792</v>
      </c>
      <c r="T227" s="26">
        <f t="shared" si="100"/>
        <v>43</v>
      </c>
      <c r="U227" s="35">
        <f t="shared" si="90"/>
        <v>19952.623149688792</v>
      </c>
      <c r="V227" s="37"/>
      <c r="W227" s="34">
        <f t="shared" si="98"/>
        <v>64.726290874005215</v>
      </c>
      <c r="X227" s="26">
        <f t="shared" si="93"/>
        <v>2969129.140598244</v>
      </c>
      <c r="Y227" s="26">
        <f t="shared" si="101"/>
        <v>64.726290874005215</v>
      </c>
      <c r="Z227" s="35">
        <f t="shared" si="95"/>
        <v>2969129.140598244</v>
      </c>
      <c r="AA227" s="37"/>
      <c r="AB227" s="34">
        <f t="shared" si="99"/>
        <v>64.7553779495192</v>
      </c>
      <c r="AC227" s="26">
        <f t="shared" si="96"/>
        <v>2989081.7637479464</v>
      </c>
      <c r="AD227" s="26">
        <f t="shared" si="102"/>
        <v>64.7553779495192</v>
      </c>
      <c r="AE227" s="27">
        <f t="shared" si="97"/>
        <v>2989081.7637479464</v>
      </c>
    </row>
    <row r="228" spans="17:31" x14ac:dyDescent="0.25">
      <c r="Q228" s="31">
        <v>0.79166666666666696</v>
      </c>
      <c r="R228" s="32">
        <f>R216</f>
        <v>43</v>
      </c>
      <c r="S228" s="26">
        <f t="shared" si="91"/>
        <v>19952.623149688792</v>
      </c>
      <c r="T228" s="26">
        <f t="shared" si="100"/>
        <v>43</v>
      </c>
      <c r="U228" s="35">
        <f t="shared" si="90"/>
        <v>19952.623149688792</v>
      </c>
      <c r="V228" s="37"/>
      <c r="W228" s="34">
        <f t="shared" si="98"/>
        <v>64.726290874005215</v>
      </c>
      <c r="X228" s="26">
        <f t="shared" si="93"/>
        <v>2969129.140598244</v>
      </c>
      <c r="Y228" s="26">
        <f t="shared" si="101"/>
        <v>64.726290874005215</v>
      </c>
      <c r="Z228" s="35">
        <f t="shared" si="95"/>
        <v>2969129.140598244</v>
      </c>
      <c r="AA228" s="37"/>
      <c r="AB228" s="34">
        <v>0</v>
      </c>
      <c r="AC228" s="26">
        <f t="shared" si="96"/>
        <v>1</v>
      </c>
      <c r="AD228" s="26">
        <v>0</v>
      </c>
      <c r="AE228" s="27">
        <f t="shared" si="97"/>
        <v>1</v>
      </c>
    </row>
    <row r="229" spans="17:31" x14ac:dyDescent="0.25">
      <c r="Q229" s="31">
        <v>0.83333333333333304</v>
      </c>
      <c r="R229" s="32">
        <f>R216</f>
        <v>43</v>
      </c>
      <c r="S229" s="26">
        <f t="shared" si="91"/>
        <v>19952.623149688792</v>
      </c>
      <c r="T229" s="26">
        <f t="shared" si="100"/>
        <v>43</v>
      </c>
      <c r="U229" s="35">
        <f t="shared" si="90"/>
        <v>19952.623149688792</v>
      </c>
      <c r="V229" s="37"/>
      <c r="W229" s="34">
        <f t="shared" si="98"/>
        <v>64.726290874005215</v>
      </c>
      <c r="X229" s="26">
        <f t="shared" si="93"/>
        <v>2969129.140598244</v>
      </c>
      <c r="Y229" s="26">
        <f t="shared" si="101"/>
        <v>64.726290874005215</v>
      </c>
      <c r="Z229" s="35">
        <f t="shared" si="95"/>
        <v>2969129.140598244</v>
      </c>
      <c r="AA229" s="37"/>
      <c r="AB229" s="34">
        <v>0</v>
      </c>
      <c r="AC229" s="26">
        <f>(10^(AB229/10))</f>
        <v>1</v>
      </c>
      <c r="AD229" s="26">
        <v>0</v>
      </c>
      <c r="AE229" s="27">
        <f t="shared" si="97"/>
        <v>1</v>
      </c>
    </row>
    <row r="230" spans="17:31" x14ac:dyDescent="0.25">
      <c r="Q230" s="31">
        <v>0.875</v>
      </c>
      <c r="R230" s="32">
        <f>R216</f>
        <v>43</v>
      </c>
      <c r="S230" s="26">
        <f t="shared" si="91"/>
        <v>19952.623149688792</v>
      </c>
      <c r="T230" s="26">
        <f t="shared" si="100"/>
        <v>43</v>
      </c>
      <c r="U230" s="35">
        <f t="shared" si="90"/>
        <v>19952.623149688792</v>
      </c>
      <c r="V230" s="37"/>
      <c r="W230" s="34">
        <f>W229</f>
        <v>64.726290874005215</v>
      </c>
      <c r="X230" s="26">
        <f t="shared" si="93"/>
        <v>2969129.140598244</v>
      </c>
      <c r="Y230" s="26">
        <f t="shared" si="101"/>
        <v>64.726290874005215</v>
      </c>
      <c r="Z230" s="35">
        <f t="shared" si="95"/>
        <v>2969129.140598244</v>
      </c>
      <c r="AA230" s="37"/>
      <c r="AB230" s="34">
        <v>0</v>
      </c>
      <c r="AC230" s="26">
        <f t="shared" ref="AC230:AC232" si="103">(10^(AB230/10))</f>
        <v>1</v>
      </c>
      <c r="AD230" s="26">
        <v>0</v>
      </c>
      <c r="AE230" s="27">
        <f t="shared" si="97"/>
        <v>1</v>
      </c>
    </row>
    <row r="231" spans="17:31" x14ac:dyDescent="0.25">
      <c r="Q231" s="31">
        <v>0.91666666666666696</v>
      </c>
      <c r="R231" s="32">
        <f>R209</f>
        <v>37</v>
      </c>
      <c r="S231" s="26">
        <f t="shared" si="91"/>
        <v>5011.8723362727324</v>
      </c>
      <c r="T231" s="26">
        <f>R231+10</f>
        <v>47</v>
      </c>
      <c r="U231" s="35">
        <f t="shared" si="90"/>
        <v>50118.723362727294</v>
      </c>
      <c r="V231" s="37"/>
      <c r="W231" s="34">
        <f t="shared" si="98"/>
        <v>64.726290874005215</v>
      </c>
      <c r="X231" s="26">
        <f t="shared" si="93"/>
        <v>2969129.140598244</v>
      </c>
      <c r="Y231" s="26">
        <f>W231+10</f>
        <v>74.726290874005215</v>
      </c>
      <c r="Z231" s="35">
        <f t="shared" si="95"/>
        <v>29691291.40598242</v>
      </c>
      <c r="AA231" s="37"/>
      <c r="AB231" s="34">
        <v>0</v>
      </c>
      <c r="AC231" s="26">
        <f t="shared" si="103"/>
        <v>1</v>
      </c>
      <c r="AD231" s="26">
        <v>0</v>
      </c>
      <c r="AE231" s="27">
        <f t="shared" si="97"/>
        <v>1</v>
      </c>
    </row>
    <row r="232" spans="17:31" ht="15.75" thickBot="1" x14ac:dyDescent="0.3">
      <c r="Q232" s="44">
        <v>0.95833333333333304</v>
      </c>
      <c r="R232" s="32">
        <f>R209</f>
        <v>37</v>
      </c>
      <c r="S232" s="46">
        <f t="shared" si="91"/>
        <v>5011.8723362727324</v>
      </c>
      <c r="T232" s="46">
        <f>R232+10</f>
        <v>47</v>
      </c>
      <c r="U232" s="47">
        <f t="shared" si="90"/>
        <v>50118.723362727294</v>
      </c>
      <c r="V232" s="48"/>
      <c r="W232" s="45">
        <f t="shared" si="98"/>
        <v>64.726290874005215</v>
      </c>
      <c r="X232" s="46">
        <f t="shared" si="93"/>
        <v>2969129.140598244</v>
      </c>
      <c r="Y232" s="46">
        <f>W232+10</f>
        <v>74.726290874005215</v>
      </c>
      <c r="Z232" s="47">
        <f t="shared" si="95"/>
        <v>29691291.40598242</v>
      </c>
      <c r="AA232" s="48"/>
      <c r="AB232" s="149">
        <v>0</v>
      </c>
      <c r="AC232" s="150">
        <f t="shared" si="103"/>
        <v>1</v>
      </c>
      <c r="AD232" s="150">
        <v>0</v>
      </c>
      <c r="AE232" s="151">
        <f t="shared" si="97"/>
        <v>1</v>
      </c>
    </row>
    <row r="233" spans="17:31" ht="15.75" thickBot="1" x14ac:dyDescent="0.3">
      <c r="Q233" s="50"/>
      <c r="R233" s="51"/>
      <c r="S233" s="51"/>
      <c r="T233" s="51"/>
      <c r="U233" s="52"/>
      <c r="V233" s="51"/>
      <c r="W233" s="50"/>
      <c r="X233" s="51"/>
      <c r="Y233" s="51"/>
      <c r="Z233" s="52"/>
      <c r="AA233" s="51"/>
      <c r="AB233" s="53" t="s">
        <v>13</v>
      </c>
      <c r="AC233" s="64">
        <f>10*LOG(1/(COUNT(AC216:AC227))*SUM(AC216:AC227))</f>
        <v>64.755377949519215</v>
      </c>
      <c r="AD233" s="49"/>
      <c r="AE233" s="54"/>
    </row>
    <row r="234" spans="17:31" ht="15.75" thickBot="1" x14ac:dyDescent="0.3">
      <c r="Q234" s="53"/>
      <c r="R234" s="49"/>
      <c r="S234" s="49"/>
      <c r="T234" s="49"/>
      <c r="U234" s="54"/>
      <c r="V234" s="49"/>
      <c r="W234" s="53"/>
      <c r="X234" s="49"/>
      <c r="Y234" s="49"/>
      <c r="Z234" s="54"/>
      <c r="AA234" s="49"/>
      <c r="AB234" s="53" t="s">
        <v>2</v>
      </c>
      <c r="AC234" s="64">
        <f>10*LOG(1/(COUNT(AC209:AC215,AC231:AC232))*SUM(AC209:AC215,AC231:AC232))</f>
        <v>0</v>
      </c>
      <c r="AD234" s="49"/>
      <c r="AE234" s="54"/>
    </row>
    <row r="235" spans="17:31" x14ac:dyDescent="0.25">
      <c r="Q235" s="53"/>
      <c r="R235" s="49"/>
      <c r="S235" s="56" t="s">
        <v>12</v>
      </c>
      <c r="T235" s="57"/>
      <c r="U235" s="58" t="s">
        <v>11</v>
      </c>
      <c r="V235" s="57"/>
      <c r="W235" s="59"/>
      <c r="X235" s="56" t="s">
        <v>12</v>
      </c>
      <c r="Y235" s="57"/>
      <c r="Z235" s="58" t="s">
        <v>11</v>
      </c>
      <c r="AA235" s="57"/>
      <c r="AB235" s="59"/>
      <c r="AC235" s="57" t="s">
        <v>12</v>
      </c>
      <c r="AD235" s="57"/>
      <c r="AE235" s="58" t="s">
        <v>11</v>
      </c>
    </row>
    <row r="236" spans="17:31" ht="15.75" thickBot="1" x14ac:dyDescent="0.3">
      <c r="Q236" s="14"/>
      <c r="R236" s="55"/>
      <c r="S236" s="60">
        <f>10*LOG(1/(COUNT(S209:S232))*SUM(S209:S232))</f>
        <v>41.568471069971373</v>
      </c>
      <c r="T236" s="61"/>
      <c r="U236" s="62">
        <f>10*LOG(1/(COUNT(U209:U232))*SUM(U209:U232))</f>
        <v>44.950571929812838</v>
      </c>
      <c r="V236" s="61"/>
      <c r="W236" s="63"/>
      <c r="X236" s="60">
        <f>10*LOG(1/(COUNT(X209:X232))*SUM(X209:X232))</f>
        <v>64.72629087400523</v>
      </c>
      <c r="Y236" s="61"/>
      <c r="Z236" s="62">
        <f>10*LOG(1/(COUNT(Z209:Z232))*SUM(Z209:Z232))</f>
        <v>71.136071447588549</v>
      </c>
      <c r="AA236" s="61"/>
      <c r="AB236" s="63"/>
      <c r="AC236" s="64">
        <f>10*LOG(1/(COUNT(AC216:AC227))*SUM(AC216:AC227))</f>
        <v>64.755377949519215</v>
      </c>
      <c r="AD236" s="61"/>
      <c r="AE236" s="62">
        <f>10*LOG(1/(COUNT(AE216:AE227))*SUM(AE216:AE227))</f>
        <v>64.755377949519215</v>
      </c>
    </row>
    <row r="239" spans="17:31" x14ac:dyDescent="0.25">
      <c r="Q239">
        <f>A17</f>
        <v>0</v>
      </c>
    </row>
    <row r="241" spans="17:31" ht="15.75" thickBot="1" x14ac:dyDescent="0.3">
      <c r="Q241" s="303" t="s">
        <v>21</v>
      </c>
      <c r="R241" s="303"/>
      <c r="S241" s="303"/>
      <c r="T241" s="303"/>
      <c r="U241" s="303"/>
    </row>
    <row r="242" spans="17:31" ht="45.75" thickBot="1" x14ac:dyDescent="0.3">
      <c r="Q242" s="38" t="s">
        <v>14</v>
      </c>
      <c r="R242" s="39" t="s">
        <v>15</v>
      </c>
      <c r="S242" s="40" t="s">
        <v>17</v>
      </c>
      <c r="T242" s="40" t="s">
        <v>16</v>
      </c>
      <c r="U242" s="41" t="s">
        <v>17</v>
      </c>
      <c r="V242" s="42"/>
      <c r="W242" s="39" t="s">
        <v>18</v>
      </c>
      <c r="X242" s="40" t="s">
        <v>17</v>
      </c>
      <c r="Y242" s="40" t="s">
        <v>16</v>
      </c>
      <c r="Z242" s="41" t="s">
        <v>17</v>
      </c>
      <c r="AA242" s="43"/>
      <c r="AB242" s="39" t="s">
        <v>19</v>
      </c>
      <c r="AC242" s="40" t="s">
        <v>17</v>
      </c>
      <c r="AD242" s="40" t="s">
        <v>16</v>
      </c>
      <c r="AE242" s="41" t="s">
        <v>17</v>
      </c>
    </row>
    <row r="243" spans="17:31" x14ac:dyDescent="0.25">
      <c r="Q243" s="30">
        <v>0</v>
      </c>
      <c r="R243" s="32">
        <f>H17</f>
        <v>0</v>
      </c>
      <c r="S243" s="28">
        <f>(10^(R243/10))</f>
        <v>1</v>
      </c>
      <c r="T243" s="28">
        <f>R243+10</f>
        <v>10</v>
      </c>
      <c r="U243" s="33">
        <f t="shared" ref="U243:U266" si="104">(10^(T243/10))</f>
        <v>10</v>
      </c>
      <c r="V243" s="36"/>
      <c r="W243" s="32">
        <f>G64</f>
        <v>0</v>
      </c>
      <c r="X243" s="28">
        <f>(10^(W243/10))</f>
        <v>1</v>
      </c>
      <c r="Y243" s="28">
        <f>W243+10</f>
        <v>10</v>
      </c>
      <c r="Z243" s="33">
        <f>(10^(Y243/10))</f>
        <v>10</v>
      </c>
      <c r="AA243" s="36"/>
      <c r="AB243" s="146">
        <v>0</v>
      </c>
      <c r="AC243" s="147">
        <f>(10^(AB243/10))</f>
        <v>1</v>
      </c>
      <c r="AD243" s="147">
        <v>0</v>
      </c>
      <c r="AE243" s="148">
        <f>(10^(AD243/10))</f>
        <v>1</v>
      </c>
    </row>
    <row r="244" spans="17:31" x14ac:dyDescent="0.25">
      <c r="Q244" s="31">
        <v>4.1666666666666699E-2</v>
      </c>
      <c r="R244" s="32">
        <f>R243</f>
        <v>0</v>
      </c>
      <c r="S244" s="26">
        <f t="shared" ref="S244:S266" si="105">(10^(R244/10))</f>
        <v>1</v>
      </c>
      <c r="T244" s="26">
        <f t="shared" ref="T244:T249" si="106">R244+10</f>
        <v>10</v>
      </c>
      <c r="U244" s="35">
        <f t="shared" si="104"/>
        <v>10</v>
      </c>
      <c r="V244" s="37"/>
      <c r="W244" s="34">
        <f>W243</f>
        <v>0</v>
      </c>
      <c r="X244" s="26">
        <f t="shared" ref="X244:X266" si="107">(10^(W244/10))</f>
        <v>1</v>
      </c>
      <c r="Y244" s="26">
        <f t="shared" ref="Y244:Y249" si="108">W244+10</f>
        <v>10</v>
      </c>
      <c r="Z244" s="35">
        <f t="shared" ref="Z244:Z266" si="109">(10^(Y244/10))</f>
        <v>10</v>
      </c>
      <c r="AA244" s="37"/>
      <c r="AB244" s="34">
        <v>0</v>
      </c>
      <c r="AC244" s="26">
        <f t="shared" ref="AC244:AC262" si="110">(10^(AB244/10))</f>
        <v>1</v>
      </c>
      <c r="AD244" s="26">
        <v>0</v>
      </c>
      <c r="AE244" s="27">
        <f t="shared" ref="AE244:AE266" si="111">(10^(AD244/10))</f>
        <v>1</v>
      </c>
    </row>
    <row r="245" spans="17:31" x14ac:dyDescent="0.25">
      <c r="Q245" s="31">
        <v>8.3333333333333301E-2</v>
      </c>
      <c r="R245" s="32">
        <f>R243</f>
        <v>0</v>
      </c>
      <c r="S245" s="26">
        <f t="shared" si="105"/>
        <v>1</v>
      </c>
      <c r="T245" s="26">
        <f t="shared" si="106"/>
        <v>10</v>
      </c>
      <c r="U245" s="35">
        <f t="shared" si="104"/>
        <v>10</v>
      </c>
      <c r="V245" s="37"/>
      <c r="W245" s="34">
        <f t="shared" ref="W245:W266" si="112">W244</f>
        <v>0</v>
      </c>
      <c r="X245" s="26">
        <f t="shared" si="107"/>
        <v>1</v>
      </c>
      <c r="Y245" s="26">
        <f t="shared" si="108"/>
        <v>10</v>
      </c>
      <c r="Z245" s="35">
        <f t="shared" si="109"/>
        <v>10</v>
      </c>
      <c r="AA245" s="37"/>
      <c r="AB245" s="34">
        <v>0</v>
      </c>
      <c r="AC245" s="26">
        <f t="shared" si="110"/>
        <v>1</v>
      </c>
      <c r="AD245" s="26">
        <v>0</v>
      </c>
      <c r="AE245" s="27">
        <f t="shared" si="111"/>
        <v>1</v>
      </c>
    </row>
    <row r="246" spans="17:31" x14ac:dyDescent="0.25">
      <c r="Q246" s="31">
        <v>0.125</v>
      </c>
      <c r="R246" s="32">
        <f>R243</f>
        <v>0</v>
      </c>
      <c r="S246" s="26">
        <f t="shared" si="105"/>
        <v>1</v>
      </c>
      <c r="T246" s="26">
        <f t="shared" si="106"/>
        <v>10</v>
      </c>
      <c r="U246" s="35">
        <f t="shared" si="104"/>
        <v>10</v>
      </c>
      <c r="V246" s="37"/>
      <c r="W246" s="34">
        <f t="shared" si="112"/>
        <v>0</v>
      </c>
      <c r="X246" s="26">
        <f t="shared" si="107"/>
        <v>1</v>
      </c>
      <c r="Y246" s="26">
        <f t="shared" si="108"/>
        <v>10</v>
      </c>
      <c r="Z246" s="35">
        <f t="shared" si="109"/>
        <v>10</v>
      </c>
      <c r="AA246" s="37"/>
      <c r="AB246" s="34">
        <v>0</v>
      </c>
      <c r="AC246" s="26">
        <f t="shared" si="110"/>
        <v>1</v>
      </c>
      <c r="AD246" s="26">
        <v>0</v>
      </c>
      <c r="AE246" s="27">
        <f t="shared" si="111"/>
        <v>1</v>
      </c>
    </row>
    <row r="247" spans="17:31" x14ac:dyDescent="0.25">
      <c r="Q247" s="31">
        <v>0.16666666666666699</v>
      </c>
      <c r="R247" s="32">
        <f>R243</f>
        <v>0</v>
      </c>
      <c r="S247" s="26">
        <f t="shared" si="105"/>
        <v>1</v>
      </c>
      <c r="T247" s="26">
        <f t="shared" si="106"/>
        <v>10</v>
      </c>
      <c r="U247" s="35">
        <f t="shared" si="104"/>
        <v>10</v>
      </c>
      <c r="V247" s="37"/>
      <c r="W247" s="34">
        <f t="shared" si="112"/>
        <v>0</v>
      </c>
      <c r="X247" s="26">
        <f t="shared" si="107"/>
        <v>1</v>
      </c>
      <c r="Y247" s="26">
        <f t="shared" si="108"/>
        <v>10</v>
      </c>
      <c r="Z247" s="35">
        <f t="shared" si="109"/>
        <v>10</v>
      </c>
      <c r="AA247" s="37"/>
      <c r="AB247" s="34">
        <v>0</v>
      </c>
      <c r="AC247" s="26">
        <f t="shared" si="110"/>
        <v>1</v>
      </c>
      <c r="AD247" s="26">
        <v>0</v>
      </c>
      <c r="AE247" s="27">
        <f t="shared" si="111"/>
        <v>1</v>
      </c>
    </row>
    <row r="248" spans="17:31" x14ac:dyDescent="0.25">
      <c r="Q248" s="31">
        <v>0.20833333333333301</v>
      </c>
      <c r="R248" s="32">
        <f>R243</f>
        <v>0</v>
      </c>
      <c r="S248" s="26">
        <f t="shared" si="105"/>
        <v>1</v>
      </c>
      <c r="T248" s="26">
        <f t="shared" si="106"/>
        <v>10</v>
      </c>
      <c r="U248" s="35">
        <f t="shared" si="104"/>
        <v>10</v>
      </c>
      <c r="V248" s="37"/>
      <c r="W248" s="34">
        <f t="shared" si="112"/>
        <v>0</v>
      </c>
      <c r="X248" s="26">
        <f t="shared" si="107"/>
        <v>1</v>
      </c>
      <c r="Y248" s="26">
        <f t="shared" si="108"/>
        <v>10</v>
      </c>
      <c r="Z248" s="35">
        <f t="shared" si="109"/>
        <v>10</v>
      </c>
      <c r="AA248" s="37"/>
      <c r="AB248" s="34">
        <v>0</v>
      </c>
      <c r="AC248" s="26">
        <f t="shared" si="110"/>
        <v>1</v>
      </c>
      <c r="AD248" s="26">
        <v>0</v>
      </c>
      <c r="AE248" s="27">
        <f t="shared" si="111"/>
        <v>1</v>
      </c>
    </row>
    <row r="249" spans="17:31" x14ac:dyDescent="0.25">
      <c r="Q249" s="31">
        <v>0.25</v>
      </c>
      <c r="R249" s="32">
        <f>R243</f>
        <v>0</v>
      </c>
      <c r="S249" s="26">
        <f t="shared" si="105"/>
        <v>1</v>
      </c>
      <c r="T249" s="26">
        <f t="shared" si="106"/>
        <v>10</v>
      </c>
      <c r="U249" s="35">
        <f t="shared" si="104"/>
        <v>10</v>
      </c>
      <c r="V249" s="37"/>
      <c r="W249" s="34">
        <f t="shared" si="112"/>
        <v>0</v>
      </c>
      <c r="X249" s="26">
        <f t="shared" si="107"/>
        <v>1</v>
      </c>
      <c r="Y249" s="26">
        <f t="shared" si="108"/>
        <v>10</v>
      </c>
      <c r="Z249" s="35">
        <f t="shared" si="109"/>
        <v>10</v>
      </c>
      <c r="AA249" s="37"/>
      <c r="AB249" s="34">
        <v>0</v>
      </c>
      <c r="AC249" s="26">
        <f t="shared" si="110"/>
        <v>1</v>
      </c>
      <c r="AD249" s="26">
        <v>0</v>
      </c>
      <c r="AE249" s="27">
        <f t="shared" si="111"/>
        <v>1</v>
      </c>
    </row>
    <row r="250" spans="17:31" x14ac:dyDescent="0.25">
      <c r="Q250" s="31">
        <v>0.29166666666666702</v>
      </c>
      <c r="R250" s="32">
        <f>G17</f>
        <v>0</v>
      </c>
      <c r="S250" s="26">
        <f t="shared" si="105"/>
        <v>1</v>
      </c>
      <c r="T250" s="26">
        <f>R250</f>
        <v>0</v>
      </c>
      <c r="U250" s="35">
        <f t="shared" si="104"/>
        <v>1</v>
      </c>
      <c r="V250" s="37"/>
      <c r="W250" s="34">
        <f t="shared" si="112"/>
        <v>0</v>
      </c>
      <c r="X250" s="26">
        <f t="shared" si="107"/>
        <v>1</v>
      </c>
      <c r="Y250" s="26">
        <f>W250</f>
        <v>0</v>
      </c>
      <c r="Z250" s="35">
        <f t="shared" si="109"/>
        <v>1</v>
      </c>
      <c r="AA250" s="37"/>
      <c r="AB250" s="34">
        <f t="shared" ref="AB250:AB261" si="113">10*LOG10(10^(R250/10)+10^(W250/10))</f>
        <v>3.0102999566398121</v>
      </c>
      <c r="AC250" s="26">
        <f t="shared" si="110"/>
        <v>2</v>
      </c>
      <c r="AD250" s="26">
        <f>AB250</f>
        <v>3.0102999566398121</v>
      </c>
      <c r="AE250" s="27">
        <f t="shared" si="111"/>
        <v>2</v>
      </c>
    </row>
    <row r="251" spans="17:31" x14ac:dyDescent="0.25">
      <c r="Q251" s="31">
        <v>0.33333333333333298</v>
      </c>
      <c r="R251" s="32">
        <f>R250</f>
        <v>0</v>
      </c>
      <c r="S251" s="26">
        <f t="shared" si="105"/>
        <v>1</v>
      </c>
      <c r="T251" s="26">
        <f t="shared" ref="T251:T264" si="114">R251</f>
        <v>0</v>
      </c>
      <c r="U251" s="35">
        <f t="shared" si="104"/>
        <v>1</v>
      </c>
      <c r="V251" s="37"/>
      <c r="W251" s="34">
        <f t="shared" si="112"/>
        <v>0</v>
      </c>
      <c r="X251" s="26">
        <f t="shared" si="107"/>
        <v>1</v>
      </c>
      <c r="Y251" s="26">
        <f t="shared" ref="Y251:Y264" si="115">W251</f>
        <v>0</v>
      </c>
      <c r="Z251" s="35">
        <f t="shared" si="109"/>
        <v>1</v>
      </c>
      <c r="AA251" s="37"/>
      <c r="AB251" s="34">
        <f t="shared" si="113"/>
        <v>3.0102999566398121</v>
      </c>
      <c r="AC251" s="26">
        <f t="shared" si="110"/>
        <v>2</v>
      </c>
      <c r="AD251" s="26">
        <f t="shared" ref="AD251:AD261" si="116">AB251</f>
        <v>3.0102999566398121</v>
      </c>
      <c r="AE251" s="27">
        <f t="shared" si="111"/>
        <v>2</v>
      </c>
    </row>
    <row r="252" spans="17:31" x14ac:dyDescent="0.25">
      <c r="Q252" s="31">
        <v>0.375</v>
      </c>
      <c r="R252" s="32">
        <f>R250</f>
        <v>0</v>
      </c>
      <c r="S252" s="26">
        <f t="shared" si="105"/>
        <v>1</v>
      </c>
      <c r="T252" s="26">
        <f t="shared" si="114"/>
        <v>0</v>
      </c>
      <c r="U252" s="35">
        <f t="shared" si="104"/>
        <v>1</v>
      </c>
      <c r="V252" s="37"/>
      <c r="W252" s="34">
        <f t="shared" si="112"/>
        <v>0</v>
      </c>
      <c r="X252" s="26">
        <f t="shared" si="107"/>
        <v>1</v>
      </c>
      <c r="Y252" s="26">
        <f t="shared" si="115"/>
        <v>0</v>
      </c>
      <c r="Z252" s="35">
        <f t="shared" si="109"/>
        <v>1</v>
      </c>
      <c r="AA252" s="37"/>
      <c r="AB252" s="34">
        <f t="shared" si="113"/>
        <v>3.0102999566398121</v>
      </c>
      <c r="AC252" s="26">
        <f t="shared" si="110"/>
        <v>2</v>
      </c>
      <c r="AD252" s="26">
        <f t="shared" si="116"/>
        <v>3.0102999566398121</v>
      </c>
      <c r="AE252" s="27">
        <f t="shared" si="111"/>
        <v>2</v>
      </c>
    </row>
    <row r="253" spans="17:31" x14ac:dyDescent="0.25">
      <c r="Q253" s="31">
        <v>0.41666666666666702</v>
      </c>
      <c r="R253" s="32">
        <f>R250</f>
        <v>0</v>
      </c>
      <c r="S253" s="26">
        <f t="shared" si="105"/>
        <v>1</v>
      </c>
      <c r="T253" s="26">
        <f t="shared" si="114"/>
        <v>0</v>
      </c>
      <c r="U253" s="35">
        <f t="shared" si="104"/>
        <v>1</v>
      </c>
      <c r="V253" s="37"/>
      <c r="W253" s="34">
        <f t="shared" si="112"/>
        <v>0</v>
      </c>
      <c r="X253" s="26">
        <f t="shared" si="107"/>
        <v>1</v>
      </c>
      <c r="Y253" s="26">
        <f t="shared" si="115"/>
        <v>0</v>
      </c>
      <c r="Z253" s="35">
        <f t="shared" si="109"/>
        <v>1</v>
      </c>
      <c r="AA253" s="37"/>
      <c r="AB253" s="34">
        <f t="shared" si="113"/>
        <v>3.0102999566398121</v>
      </c>
      <c r="AC253" s="26">
        <f t="shared" si="110"/>
        <v>2</v>
      </c>
      <c r="AD253" s="26">
        <f t="shared" si="116"/>
        <v>3.0102999566398121</v>
      </c>
      <c r="AE253" s="27">
        <f t="shared" si="111"/>
        <v>2</v>
      </c>
    </row>
    <row r="254" spans="17:31" x14ac:dyDescent="0.25">
      <c r="Q254" s="31">
        <v>0.45833333333333298</v>
      </c>
      <c r="R254" s="32">
        <f>R250</f>
        <v>0</v>
      </c>
      <c r="S254" s="26">
        <f t="shared" si="105"/>
        <v>1</v>
      </c>
      <c r="T254" s="26">
        <f t="shared" si="114"/>
        <v>0</v>
      </c>
      <c r="U254" s="35">
        <f t="shared" si="104"/>
        <v>1</v>
      </c>
      <c r="V254" s="37"/>
      <c r="W254" s="34">
        <f t="shared" si="112"/>
        <v>0</v>
      </c>
      <c r="X254" s="26">
        <f t="shared" si="107"/>
        <v>1</v>
      </c>
      <c r="Y254" s="26">
        <f t="shared" si="115"/>
        <v>0</v>
      </c>
      <c r="Z254" s="35">
        <f t="shared" si="109"/>
        <v>1</v>
      </c>
      <c r="AA254" s="37"/>
      <c r="AB254" s="34">
        <f t="shared" si="113"/>
        <v>3.0102999566398121</v>
      </c>
      <c r="AC254" s="26">
        <f t="shared" si="110"/>
        <v>2</v>
      </c>
      <c r="AD254" s="26">
        <f t="shared" si="116"/>
        <v>3.0102999566398121</v>
      </c>
      <c r="AE254" s="27">
        <f t="shared" si="111"/>
        <v>2</v>
      </c>
    </row>
    <row r="255" spans="17:31" x14ac:dyDescent="0.25">
      <c r="Q255" s="31">
        <v>0.5</v>
      </c>
      <c r="R255" s="32">
        <f>R250</f>
        <v>0</v>
      </c>
      <c r="S255" s="26">
        <f t="shared" si="105"/>
        <v>1</v>
      </c>
      <c r="T255" s="26">
        <f t="shared" si="114"/>
        <v>0</v>
      </c>
      <c r="U255" s="35">
        <f t="shared" si="104"/>
        <v>1</v>
      </c>
      <c r="V255" s="37"/>
      <c r="W255" s="34">
        <f t="shared" si="112"/>
        <v>0</v>
      </c>
      <c r="X255" s="26">
        <f t="shared" si="107"/>
        <v>1</v>
      </c>
      <c r="Y255" s="26">
        <f t="shared" si="115"/>
        <v>0</v>
      </c>
      <c r="Z255" s="35">
        <f t="shared" si="109"/>
        <v>1</v>
      </c>
      <c r="AA255" s="37"/>
      <c r="AB255" s="34">
        <f t="shared" si="113"/>
        <v>3.0102999566398121</v>
      </c>
      <c r="AC255" s="26">
        <f t="shared" si="110"/>
        <v>2</v>
      </c>
      <c r="AD255" s="26">
        <f t="shared" si="116"/>
        <v>3.0102999566398121</v>
      </c>
      <c r="AE255" s="27">
        <f t="shared" si="111"/>
        <v>2</v>
      </c>
    </row>
    <row r="256" spans="17:31" x14ac:dyDescent="0.25">
      <c r="Q256" s="31">
        <v>0.54166666666666696</v>
      </c>
      <c r="R256" s="32">
        <f>R250</f>
        <v>0</v>
      </c>
      <c r="S256" s="26">
        <f t="shared" si="105"/>
        <v>1</v>
      </c>
      <c r="T256" s="26">
        <f t="shared" si="114"/>
        <v>0</v>
      </c>
      <c r="U256" s="35">
        <f t="shared" si="104"/>
        <v>1</v>
      </c>
      <c r="V256" s="37"/>
      <c r="W256" s="34">
        <f t="shared" si="112"/>
        <v>0</v>
      </c>
      <c r="X256" s="26">
        <f t="shared" si="107"/>
        <v>1</v>
      </c>
      <c r="Y256" s="26">
        <f t="shared" si="115"/>
        <v>0</v>
      </c>
      <c r="Z256" s="35">
        <f t="shared" si="109"/>
        <v>1</v>
      </c>
      <c r="AA256" s="37"/>
      <c r="AB256" s="34">
        <f t="shared" si="113"/>
        <v>3.0102999566398121</v>
      </c>
      <c r="AC256" s="26">
        <f t="shared" si="110"/>
        <v>2</v>
      </c>
      <c r="AD256" s="26">
        <f t="shared" si="116"/>
        <v>3.0102999566398121</v>
      </c>
      <c r="AE256" s="27">
        <f t="shared" si="111"/>
        <v>2</v>
      </c>
    </row>
    <row r="257" spans="17:31" x14ac:dyDescent="0.25">
      <c r="Q257" s="31">
        <v>0.58333333333333304</v>
      </c>
      <c r="R257" s="32">
        <f>R250</f>
        <v>0</v>
      </c>
      <c r="S257" s="26">
        <f t="shared" si="105"/>
        <v>1</v>
      </c>
      <c r="T257" s="26">
        <f t="shared" si="114"/>
        <v>0</v>
      </c>
      <c r="U257" s="35">
        <f t="shared" si="104"/>
        <v>1</v>
      </c>
      <c r="V257" s="37"/>
      <c r="W257" s="34">
        <f t="shared" si="112"/>
        <v>0</v>
      </c>
      <c r="X257" s="26">
        <f t="shared" si="107"/>
        <v>1</v>
      </c>
      <c r="Y257" s="26">
        <f t="shared" si="115"/>
        <v>0</v>
      </c>
      <c r="Z257" s="35">
        <f t="shared" si="109"/>
        <v>1</v>
      </c>
      <c r="AA257" s="37"/>
      <c r="AB257" s="34">
        <f t="shared" si="113"/>
        <v>3.0102999566398121</v>
      </c>
      <c r="AC257" s="26">
        <f t="shared" si="110"/>
        <v>2</v>
      </c>
      <c r="AD257" s="26">
        <f t="shared" si="116"/>
        <v>3.0102999566398121</v>
      </c>
      <c r="AE257" s="27">
        <f t="shared" si="111"/>
        <v>2</v>
      </c>
    </row>
    <row r="258" spans="17:31" x14ac:dyDescent="0.25">
      <c r="Q258" s="31">
        <v>0.625</v>
      </c>
      <c r="R258" s="32">
        <f>R250</f>
        <v>0</v>
      </c>
      <c r="S258" s="26">
        <f t="shared" si="105"/>
        <v>1</v>
      </c>
      <c r="T258" s="26">
        <f t="shared" si="114"/>
        <v>0</v>
      </c>
      <c r="U258" s="35">
        <f t="shared" si="104"/>
        <v>1</v>
      </c>
      <c r="V258" s="37"/>
      <c r="W258" s="34">
        <f t="shared" si="112"/>
        <v>0</v>
      </c>
      <c r="X258" s="26">
        <f t="shared" si="107"/>
        <v>1</v>
      </c>
      <c r="Y258" s="26">
        <f t="shared" si="115"/>
        <v>0</v>
      </c>
      <c r="Z258" s="35">
        <f t="shared" si="109"/>
        <v>1</v>
      </c>
      <c r="AA258" s="37"/>
      <c r="AB258" s="34">
        <f t="shared" si="113"/>
        <v>3.0102999566398121</v>
      </c>
      <c r="AC258" s="26">
        <f t="shared" si="110"/>
        <v>2</v>
      </c>
      <c r="AD258" s="26">
        <f t="shared" si="116"/>
        <v>3.0102999566398121</v>
      </c>
      <c r="AE258" s="27">
        <f t="shared" si="111"/>
        <v>2</v>
      </c>
    </row>
    <row r="259" spans="17:31" x14ac:dyDescent="0.25">
      <c r="Q259" s="31">
        <v>0.66666666666666696</v>
      </c>
      <c r="R259" s="32">
        <f>R250</f>
        <v>0</v>
      </c>
      <c r="S259" s="26">
        <f t="shared" si="105"/>
        <v>1</v>
      </c>
      <c r="T259" s="26">
        <f t="shared" si="114"/>
        <v>0</v>
      </c>
      <c r="U259" s="35">
        <f t="shared" si="104"/>
        <v>1</v>
      </c>
      <c r="V259" s="37"/>
      <c r="W259" s="34">
        <f t="shared" si="112"/>
        <v>0</v>
      </c>
      <c r="X259" s="26">
        <f t="shared" si="107"/>
        <v>1</v>
      </c>
      <c r="Y259" s="26">
        <f t="shared" si="115"/>
        <v>0</v>
      </c>
      <c r="Z259" s="35">
        <f t="shared" si="109"/>
        <v>1</v>
      </c>
      <c r="AA259" s="37"/>
      <c r="AB259" s="34">
        <f t="shared" si="113"/>
        <v>3.0102999566398121</v>
      </c>
      <c r="AC259" s="26">
        <f t="shared" si="110"/>
        <v>2</v>
      </c>
      <c r="AD259" s="26">
        <f t="shared" si="116"/>
        <v>3.0102999566398121</v>
      </c>
      <c r="AE259" s="27">
        <f t="shared" si="111"/>
        <v>2</v>
      </c>
    </row>
    <row r="260" spans="17:31" x14ac:dyDescent="0.25">
      <c r="Q260" s="31">
        <v>0.70833333333333304</v>
      </c>
      <c r="R260" s="32">
        <f>R250</f>
        <v>0</v>
      </c>
      <c r="S260" s="26">
        <f t="shared" si="105"/>
        <v>1</v>
      </c>
      <c r="T260" s="26">
        <f t="shared" si="114"/>
        <v>0</v>
      </c>
      <c r="U260" s="35">
        <f t="shared" si="104"/>
        <v>1</v>
      </c>
      <c r="V260" s="37"/>
      <c r="W260" s="34">
        <f t="shared" si="112"/>
        <v>0</v>
      </c>
      <c r="X260" s="26">
        <f t="shared" si="107"/>
        <v>1</v>
      </c>
      <c r="Y260" s="26">
        <f t="shared" si="115"/>
        <v>0</v>
      </c>
      <c r="Z260" s="35">
        <f t="shared" si="109"/>
        <v>1</v>
      </c>
      <c r="AA260" s="37"/>
      <c r="AB260" s="34">
        <f t="shared" si="113"/>
        <v>3.0102999566398121</v>
      </c>
      <c r="AC260" s="26">
        <f t="shared" si="110"/>
        <v>2</v>
      </c>
      <c r="AD260" s="26">
        <f t="shared" si="116"/>
        <v>3.0102999566398121</v>
      </c>
      <c r="AE260" s="27">
        <f t="shared" si="111"/>
        <v>2</v>
      </c>
    </row>
    <row r="261" spans="17:31" x14ac:dyDescent="0.25">
      <c r="Q261" s="31">
        <v>0.75</v>
      </c>
      <c r="R261" s="32">
        <f>R250</f>
        <v>0</v>
      </c>
      <c r="S261" s="26">
        <f t="shared" si="105"/>
        <v>1</v>
      </c>
      <c r="T261" s="26">
        <f t="shared" si="114"/>
        <v>0</v>
      </c>
      <c r="U261" s="35">
        <f t="shared" si="104"/>
        <v>1</v>
      </c>
      <c r="V261" s="37"/>
      <c r="W261" s="34">
        <f t="shared" si="112"/>
        <v>0</v>
      </c>
      <c r="X261" s="26">
        <f t="shared" si="107"/>
        <v>1</v>
      </c>
      <c r="Y261" s="26">
        <f t="shared" si="115"/>
        <v>0</v>
      </c>
      <c r="Z261" s="35">
        <f t="shared" si="109"/>
        <v>1</v>
      </c>
      <c r="AA261" s="37"/>
      <c r="AB261" s="34">
        <f t="shared" si="113"/>
        <v>3.0102999566398121</v>
      </c>
      <c r="AC261" s="26">
        <f t="shared" si="110"/>
        <v>2</v>
      </c>
      <c r="AD261" s="26">
        <f t="shared" si="116"/>
        <v>3.0102999566398121</v>
      </c>
      <c r="AE261" s="27">
        <f t="shared" si="111"/>
        <v>2</v>
      </c>
    </row>
    <row r="262" spans="17:31" x14ac:dyDescent="0.25">
      <c r="Q262" s="31">
        <v>0.79166666666666696</v>
      </c>
      <c r="R262" s="32">
        <f>R250</f>
        <v>0</v>
      </c>
      <c r="S262" s="26">
        <f t="shared" si="105"/>
        <v>1</v>
      </c>
      <c r="T262" s="26">
        <f t="shared" si="114"/>
        <v>0</v>
      </c>
      <c r="U262" s="35">
        <f t="shared" si="104"/>
        <v>1</v>
      </c>
      <c r="V262" s="37"/>
      <c r="W262" s="34">
        <f t="shared" si="112"/>
        <v>0</v>
      </c>
      <c r="X262" s="26">
        <f t="shared" si="107"/>
        <v>1</v>
      </c>
      <c r="Y262" s="26">
        <f t="shared" si="115"/>
        <v>0</v>
      </c>
      <c r="Z262" s="35">
        <f t="shared" si="109"/>
        <v>1</v>
      </c>
      <c r="AA262" s="37"/>
      <c r="AB262" s="34">
        <v>0</v>
      </c>
      <c r="AC262" s="26">
        <f t="shared" si="110"/>
        <v>1</v>
      </c>
      <c r="AD262" s="26">
        <v>0</v>
      </c>
      <c r="AE262" s="27">
        <f t="shared" si="111"/>
        <v>1</v>
      </c>
    </row>
    <row r="263" spans="17:31" x14ac:dyDescent="0.25">
      <c r="Q263" s="31">
        <v>0.83333333333333304</v>
      </c>
      <c r="R263" s="32">
        <f>R250</f>
        <v>0</v>
      </c>
      <c r="S263" s="26">
        <f t="shared" si="105"/>
        <v>1</v>
      </c>
      <c r="T263" s="26">
        <f t="shared" si="114"/>
        <v>0</v>
      </c>
      <c r="U263" s="35">
        <f t="shared" si="104"/>
        <v>1</v>
      </c>
      <c r="V263" s="37"/>
      <c r="W263" s="34">
        <f t="shared" si="112"/>
        <v>0</v>
      </c>
      <c r="X263" s="26">
        <f t="shared" si="107"/>
        <v>1</v>
      </c>
      <c r="Y263" s="26">
        <f t="shared" si="115"/>
        <v>0</v>
      </c>
      <c r="Z263" s="35">
        <f t="shared" si="109"/>
        <v>1</v>
      </c>
      <c r="AA263" s="37"/>
      <c r="AB263" s="34">
        <v>0</v>
      </c>
      <c r="AC263" s="26">
        <f>(10^(AB263/10))</f>
        <v>1</v>
      </c>
      <c r="AD263" s="26">
        <v>0</v>
      </c>
      <c r="AE263" s="27">
        <f t="shared" si="111"/>
        <v>1</v>
      </c>
    </row>
    <row r="264" spans="17:31" x14ac:dyDescent="0.25">
      <c r="Q264" s="31">
        <v>0.875</v>
      </c>
      <c r="R264" s="32">
        <f>R250</f>
        <v>0</v>
      </c>
      <c r="S264" s="26">
        <f t="shared" si="105"/>
        <v>1</v>
      </c>
      <c r="T264" s="26">
        <f t="shared" si="114"/>
        <v>0</v>
      </c>
      <c r="U264" s="35">
        <f t="shared" si="104"/>
        <v>1</v>
      </c>
      <c r="V264" s="37"/>
      <c r="W264" s="34">
        <f>W263</f>
        <v>0</v>
      </c>
      <c r="X264" s="26">
        <f t="shared" si="107"/>
        <v>1</v>
      </c>
      <c r="Y264" s="26">
        <f t="shared" si="115"/>
        <v>0</v>
      </c>
      <c r="Z264" s="35">
        <f t="shared" si="109"/>
        <v>1</v>
      </c>
      <c r="AA264" s="37"/>
      <c r="AB264" s="34">
        <v>0</v>
      </c>
      <c r="AC264" s="26">
        <f t="shared" ref="AC264:AC266" si="117">(10^(AB264/10))</f>
        <v>1</v>
      </c>
      <c r="AD264" s="26">
        <v>0</v>
      </c>
      <c r="AE264" s="27">
        <f t="shared" si="111"/>
        <v>1</v>
      </c>
    </row>
    <row r="265" spans="17:31" x14ac:dyDescent="0.25">
      <c r="Q265" s="31">
        <v>0.91666666666666696</v>
      </c>
      <c r="R265" s="32">
        <f>R243</f>
        <v>0</v>
      </c>
      <c r="S265" s="26">
        <f t="shared" si="105"/>
        <v>1</v>
      </c>
      <c r="T265" s="26">
        <f>R265+10</f>
        <v>10</v>
      </c>
      <c r="U265" s="35">
        <f t="shared" si="104"/>
        <v>10</v>
      </c>
      <c r="V265" s="37"/>
      <c r="W265" s="34">
        <f t="shared" si="112"/>
        <v>0</v>
      </c>
      <c r="X265" s="26">
        <f t="shared" si="107"/>
        <v>1</v>
      </c>
      <c r="Y265" s="26">
        <f>W265+10</f>
        <v>10</v>
      </c>
      <c r="Z265" s="35">
        <f t="shared" si="109"/>
        <v>10</v>
      </c>
      <c r="AA265" s="37"/>
      <c r="AB265" s="34">
        <v>0</v>
      </c>
      <c r="AC265" s="26">
        <f t="shared" si="117"/>
        <v>1</v>
      </c>
      <c r="AD265" s="26">
        <v>0</v>
      </c>
      <c r="AE265" s="27">
        <f t="shared" si="111"/>
        <v>1</v>
      </c>
    </row>
    <row r="266" spans="17:31" ht="15.75" thickBot="1" x14ac:dyDescent="0.3">
      <c r="Q266" s="44">
        <v>0.95833333333333304</v>
      </c>
      <c r="R266" s="32">
        <f>R243</f>
        <v>0</v>
      </c>
      <c r="S266" s="46">
        <f t="shared" si="105"/>
        <v>1</v>
      </c>
      <c r="T266" s="46">
        <f>R266+10</f>
        <v>10</v>
      </c>
      <c r="U266" s="47">
        <f t="shared" si="104"/>
        <v>10</v>
      </c>
      <c r="V266" s="48"/>
      <c r="W266" s="45">
        <f t="shared" si="112"/>
        <v>0</v>
      </c>
      <c r="X266" s="46">
        <f t="shared" si="107"/>
        <v>1</v>
      </c>
      <c r="Y266" s="46">
        <f>W266+10</f>
        <v>10</v>
      </c>
      <c r="Z266" s="47">
        <f t="shared" si="109"/>
        <v>10</v>
      </c>
      <c r="AA266" s="48"/>
      <c r="AB266" s="149">
        <v>0</v>
      </c>
      <c r="AC266" s="150">
        <f t="shared" si="117"/>
        <v>1</v>
      </c>
      <c r="AD266" s="150">
        <v>0</v>
      </c>
      <c r="AE266" s="151">
        <f t="shared" si="111"/>
        <v>1</v>
      </c>
    </row>
    <row r="267" spans="17:31" ht="15.75" thickBot="1" x14ac:dyDescent="0.3">
      <c r="Q267" s="50"/>
      <c r="R267" s="51"/>
      <c r="S267" s="51"/>
      <c r="T267" s="51"/>
      <c r="U267" s="52"/>
      <c r="V267" s="51"/>
      <c r="W267" s="50"/>
      <c r="X267" s="51"/>
      <c r="Y267" s="51"/>
      <c r="Z267" s="52"/>
      <c r="AA267" s="51"/>
      <c r="AB267" s="53" t="s">
        <v>13</v>
      </c>
      <c r="AC267" s="64">
        <f>10*LOG(1/(COUNT(AC250:AC261))*SUM(AC250:AC261))</f>
        <v>3.0102999566398121</v>
      </c>
      <c r="AD267" s="49"/>
      <c r="AE267" s="54"/>
    </row>
    <row r="268" spans="17:31" ht="15.75" thickBot="1" x14ac:dyDescent="0.3">
      <c r="Q268" s="53"/>
      <c r="R268" s="49"/>
      <c r="S268" s="49"/>
      <c r="T268" s="49"/>
      <c r="U268" s="54"/>
      <c r="V268" s="49"/>
      <c r="W268" s="53"/>
      <c r="X268" s="49"/>
      <c r="Y268" s="49"/>
      <c r="Z268" s="54"/>
      <c r="AA268" s="49"/>
      <c r="AB268" s="53" t="s">
        <v>2</v>
      </c>
      <c r="AC268" s="64">
        <f>10*LOG(1/(COUNT(AC243:AC249,AC265:AC266))*SUM(AC243:AC249,AC265:AC266))</f>
        <v>0</v>
      </c>
      <c r="AD268" s="49"/>
      <c r="AE268" s="54"/>
    </row>
    <row r="269" spans="17:31" x14ac:dyDescent="0.25">
      <c r="Q269" s="53"/>
      <c r="R269" s="49"/>
      <c r="S269" s="56" t="s">
        <v>12</v>
      </c>
      <c r="T269" s="57"/>
      <c r="U269" s="58" t="s">
        <v>11</v>
      </c>
      <c r="V269" s="57"/>
      <c r="W269" s="59"/>
      <c r="X269" s="56" t="s">
        <v>12</v>
      </c>
      <c r="Y269" s="57"/>
      <c r="Z269" s="58" t="s">
        <v>11</v>
      </c>
      <c r="AA269" s="57"/>
      <c r="AB269" s="59"/>
      <c r="AC269" s="57" t="s">
        <v>12</v>
      </c>
      <c r="AD269" s="57"/>
      <c r="AE269" s="58" t="s">
        <v>11</v>
      </c>
    </row>
    <row r="270" spans="17:31" ht="15.75" thickBot="1" x14ac:dyDescent="0.3">
      <c r="Q270" s="14"/>
      <c r="R270" s="55"/>
      <c r="S270" s="60">
        <f>10*LOG(1/(COUNT(S243:S266))*SUM(S243:S266))</f>
        <v>0</v>
      </c>
      <c r="T270" s="61"/>
      <c r="U270" s="62">
        <f>10*LOG(1/(COUNT(U243:U266))*SUM(U243:U266))</f>
        <v>6.40978057358332</v>
      </c>
      <c r="V270" s="61"/>
      <c r="W270" s="63"/>
      <c r="X270" s="60">
        <f>10*LOG(1/(COUNT(X243:X266))*SUM(X243:X266))</f>
        <v>0</v>
      </c>
      <c r="Y270" s="61"/>
      <c r="Z270" s="62">
        <f>10*LOG(1/(COUNT(Z243:Z266))*SUM(Z243:Z266))</f>
        <v>6.40978057358332</v>
      </c>
      <c r="AA270" s="61"/>
      <c r="AB270" s="63"/>
      <c r="AC270" s="64">
        <f>10*LOG(1/(COUNT(AC250:AC261))*SUM(AC250:AC261))</f>
        <v>3.0102999566398121</v>
      </c>
      <c r="AD270" s="61"/>
      <c r="AE270" s="62">
        <f>10*LOG(1/(COUNT(AE250:AE261))*SUM(AE250:AE261))</f>
        <v>3.0102999566398121</v>
      </c>
    </row>
    <row r="273" spans="17:31" x14ac:dyDescent="0.25">
      <c r="Q273">
        <f>A18</f>
        <v>0</v>
      </c>
    </row>
    <row r="275" spans="17:31" ht="15.75" thickBot="1" x14ac:dyDescent="0.3">
      <c r="Q275" s="303" t="s">
        <v>21</v>
      </c>
      <c r="R275" s="303"/>
      <c r="S275" s="303"/>
      <c r="T275" s="303"/>
      <c r="U275" s="303"/>
    </row>
    <row r="276" spans="17:31" ht="45.75" thickBot="1" x14ac:dyDescent="0.3">
      <c r="Q276" s="38" t="s">
        <v>14</v>
      </c>
      <c r="R276" s="39" t="s">
        <v>15</v>
      </c>
      <c r="S276" s="40" t="s">
        <v>17</v>
      </c>
      <c r="T276" s="40" t="s">
        <v>16</v>
      </c>
      <c r="U276" s="41" t="s">
        <v>17</v>
      </c>
      <c r="V276" s="42"/>
      <c r="W276" s="39" t="s">
        <v>18</v>
      </c>
      <c r="X276" s="40" t="s">
        <v>17</v>
      </c>
      <c r="Y276" s="40" t="s">
        <v>16</v>
      </c>
      <c r="Z276" s="41" t="s">
        <v>17</v>
      </c>
      <c r="AA276" s="43"/>
      <c r="AB276" s="39" t="s">
        <v>19</v>
      </c>
      <c r="AC276" s="40" t="s">
        <v>17</v>
      </c>
      <c r="AD276" s="40" t="s">
        <v>16</v>
      </c>
      <c r="AE276" s="41" t="s">
        <v>17</v>
      </c>
    </row>
    <row r="277" spans="17:31" x14ac:dyDescent="0.25">
      <c r="Q277" s="30">
        <v>0</v>
      </c>
      <c r="R277" s="32">
        <f>H18</f>
        <v>0</v>
      </c>
      <c r="S277" s="28">
        <f>(10^(R277/10))</f>
        <v>1</v>
      </c>
      <c r="T277" s="28">
        <f>R277+10</f>
        <v>10</v>
      </c>
      <c r="U277" s="33">
        <f t="shared" ref="U277:U300" si="118">(10^(T277/10))</f>
        <v>10</v>
      </c>
      <c r="V277" s="36"/>
      <c r="W277" s="32">
        <f>H64</f>
        <v>0</v>
      </c>
      <c r="X277" s="28">
        <f>(10^(W277/10))</f>
        <v>1</v>
      </c>
      <c r="Y277" s="28">
        <f>W277+10</f>
        <v>10</v>
      </c>
      <c r="Z277" s="33">
        <f>(10^(Y277/10))</f>
        <v>10</v>
      </c>
      <c r="AA277" s="36"/>
      <c r="AB277" s="146">
        <v>0</v>
      </c>
      <c r="AC277" s="147">
        <f>(10^(AB277/10))</f>
        <v>1</v>
      </c>
      <c r="AD277" s="147">
        <v>0</v>
      </c>
      <c r="AE277" s="148">
        <f>(10^(AD277/10))</f>
        <v>1</v>
      </c>
    </row>
    <row r="278" spans="17:31" x14ac:dyDescent="0.25">
      <c r="Q278" s="31">
        <v>4.1666666666666699E-2</v>
      </c>
      <c r="R278" s="32">
        <f>R277</f>
        <v>0</v>
      </c>
      <c r="S278" s="26">
        <f t="shared" ref="S278:S300" si="119">(10^(R278/10))</f>
        <v>1</v>
      </c>
      <c r="T278" s="26">
        <f t="shared" ref="T278:T283" si="120">R278+10</f>
        <v>10</v>
      </c>
      <c r="U278" s="35">
        <f t="shared" si="118"/>
        <v>10</v>
      </c>
      <c r="V278" s="37"/>
      <c r="W278" s="34">
        <f>W277</f>
        <v>0</v>
      </c>
      <c r="X278" s="26">
        <f t="shared" ref="X278:X300" si="121">(10^(W278/10))</f>
        <v>1</v>
      </c>
      <c r="Y278" s="26">
        <f t="shared" ref="Y278:Y283" si="122">W278+10</f>
        <v>10</v>
      </c>
      <c r="Z278" s="35">
        <f t="shared" ref="Z278:Z300" si="123">(10^(Y278/10))</f>
        <v>10</v>
      </c>
      <c r="AA278" s="37"/>
      <c r="AB278" s="34">
        <v>0</v>
      </c>
      <c r="AC278" s="26">
        <f t="shared" ref="AC278:AC296" si="124">(10^(AB278/10))</f>
        <v>1</v>
      </c>
      <c r="AD278" s="26">
        <v>0</v>
      </c>
      <c r="AE278" s="27">
        <f t="shared" ref="AE278:AE300" si="125">(10^(AD278/10))</f>
        <v>1</v>
      </c>
    </row>
    <row r="279" spans="17:31" x14ac:dyDescent="0.25">
      <c r="Q279" s="31">
        <v>8.3333333333333301E-2</v>
      </c>
      <c r="R279" s="32">
        <f>R277</f>
        <v>0</v>
      </c>
      <c r="S279" s="26">
        <f t="shared" si="119"/>
        <v>1</v>
      </c>
      <c r="T279" s="26">
        <f t="shared" si="120"/>
        <v>10</v>
      </c>
      <c r="U279" s="35">
        <f t="shared" si="118"/>
        <v>10</v>
      </c>
      <c r="V279" s="37"/>
      <c r="W279" s="34">
        <f t="shared" ref="W279:W300" si="126">W278</f>
        <v>0</v>
      </c>
      <c r="X279" s="26">
        <f t="shared" si="121"/>
        <v>1</v>
      </c>
      <c r="Y279" s="26">
        <f t="shared" si="122"/>
        <v>10</v>
      </c>
      <c r="Z279" s="35">
        <f t="shared" si="123"/>
        <v>10</v>
      </c>
      <c r="AA279" s="37"/>
      <c r="AB279" s="34">
        <v>0</v>
      </c>
      <c r="AC279" s="26">
        <f t="shared" si="124"/>
        <v>1</v>
      </c>
      <c r="AD279" s="26">
        <v>0</v>
      </c>
      <c r="AE279" s="27">
        <f t="shared" si="125"/>
        <v>1</v>
      </c>
    </row>
    <row r="280" spans="17:31" x14ac:dyDescent="0.25">
      <c r="Q280" s="31">
        <v>0.125</v>
      </c>
      <c r="R280" s="32">
        <f>R277</f>
        <v>0</v>
      </c>
      <c r="S280" s="26">
        <f t="shared" si="119"/>
        <v>1</v>
      </c>
      <c r="T280" s="26">
        <f t="shared" si="120"/>
        <v>10</v>
      </c>
      <c r="U280" s="35">
        <f t="shared" si="118"/>
        <v>10</v>
      </c>
      <c r="V280" s="37"/>
      <c r="W280" s="34">
        <f t="shared" si="126"/>
        <v>0</v>
      </c>
      <c r="X280" s="26">
        <f t="shared" si="121"/>
        <v>1</v>
      </c>
      <c r="Y280" s="26">
        <f t="shared" si="122"/>
        <v>10</v>
      </c>
      <c r="Z280" s="35">
        <f t="shared" si="123"/>
        <v>10</v>
      </c>
      <c r="AA280" s="37"/>
      <c r="AB280" s="34">
        <v>0</v>
      </c>
      <c r="AC280" s="26">
        <f t="shared" si="124"/>
        <v>1</v>
      </c>
      <c r="AD280" s="26">
        <v>0</v>
      </c>
      <c r="AE280" s="27">
        <f t="shared" si="125"/>
        <v>1</v>
      </c>
    </row>
    <row r="281" spans="17:31" x14ac:dyDescent="0.25">
      <c r="Q281" s="31">
        <v>0.16666666666666699</v>
      </c>
      <c r="R281" s="32">
        <f>R277</f>
        <v>0</v>
      </c>
      <c r="S281" s="26">
        <f t="shared" si="119"/>
        <v>1</v>
      </c>
      <c r="T281" s="26">
        <f t="shared" si="120"/>
        <v>10</v>
      </c>
      <c r="U281" s="35">
        <f t="shared" si="118"/>
        <v>10</v>
      </c>
      <c r="V281" s="37"/>
      <c r="W281" s="34">
        <f t="shared" si="126"/>
        <v>0</v>
      </c>
      <c r="X281" s="26">
        <f t="shared" si="121"/>
        <v>1</v>
      </c>
      <c r="Y281" s="26">
        <f t="shared" si="122"/>
        <v>10</v>
      </c>
      <c r="Z281" s="35">
        <f t="shared" si="123"/>
        <v>10</v>
      </c>
      <c r="AA281" s="37"/>
      <c r="AB281" s="34">
        <v>0</v>
      </c>
      <c r="AC281" s="26">
        <f t="shared" si="124"/>
        <v>1</v>
      </c>
      <c r="AD281" s="26">
        <v>0</v>
      </c>
      <c r="AE281" s="27">
        <f t="shared" si="125"/>
        <v>1</v>
      </c>
    </row>
    <row r="282" spans="17:31" x14ac:dyDescent="0.25">
      <c r="Q282" s="31">
        <v>0.20833333333333301</v>
      </c>
      <c r="R282" s="32">
        <f>R277</f>
        <v>0</v>
      </c>
      <c r="S282" s="26">
        <f t="shared" si="119"/>
        <v>1</v>
      </c>
      <c r="T282" s="26">
        <f t="shared" si="120"/>
        <v>10</v>
      </c>
      <c r="U282" s="35">
        <f t="shared" si="118"/>
        <v>10</v>
      </c>
      <c r="V282" s="37"/>
      <c r="W282" s="34">
        <f t="shared" si="126"/>
        <v>0</v>
      </c>
      <c r="X282" s="26">
        <f t="shared" si="121"/>
        <v>1</v>
      </c>
      <c r="Y282" s="26">
        <f t="shared" si="122"/>
        <v>10</v>
      </c>
      <c r="Z282" s="35">
        <f t="shared" si="123"/>
        <v>10</v>
      </c>
      <c r="AA282" s="37"/>
      <c r="AB282" s="34">
        <v>0</v>
      </c>
      <c r="AC282" s="26">
        <f t="shared" si="124"/>
        <v>1</v>
      </c>
      <c r="AD282" s="26">
        <v>0</v>
      </c>
      <c r="AE282" s="27">
        <f t="shared" si="125"/>
        <v>1</v>
      </c>
    </row>
    <row r="283" spans="17:31" x14ac:dyDescent="0.25">
      <c r="Q283" s="31">
        <v>0.25</v>
      </c>
      <c r="R283" s="32">
        <f>R277</f>
        <v>0</v>
      </c>
      <c r="S283" s="26">
        <f t="shared" si="119"/>
        <v>1</v>
      </c>
      <c r="T283" s="26">
        <f t="shared" si="120"/>
        <v>10</v>
      </c>
      <c r="U283" s="35">
        <f t="shared" si="118"/>
        <v>10</v>
      </c>
      <c r="V283" s="37"/>
      <c r="W283" s="34">
        <f t="shared" si="126"/>
        <v>0</v>
      </c>
      <c r="X283" s="26">
        <f t="shared" si="121"/>
        <v>1</v>
      </c>
      <c r="Y283" s="26">
        <f t="shared" si="122"/>
        <v>10</v>
      </c>
      <c r="Z283" s="35">
        <f t="shared" si="123"/>
        <v>10</v>
      </c>
      <c r="AA283" s="37"/>
      <c r="AB283" s="34">
        <v>0</v>
      </c>
      <c r="AC283" s="26">
        <f t="shared" si="124"/>
        <v>1</v>
      </c>
      <c r="AD283" s="26">
        <v>0</v>
      </c>
      <c r="AE283" s="27">
        <f t="shared" si="125"/>
        <v>1</v>
      </c>
    </row>
    <row r="284" spans="17:31" x14ac:dyDescent="0.25">
      <c r="Q284" s="31">
        <v>0.29166666666666702</v>
      </c>
      <c r="R284" s="32">
        <f>G18</f>
        <v>0</v>
      </c>
      <c r="S284" s="26">
        <f t="shared" si="119"/>
        <v>1</v>
      </c>
      <c r="T284" s="26">
        <f>R284</f>
        <v>0</v>
      </c>
      <c r="U284" s="35">
        <f t="shared" si="118"/>
        <v>1</v>
      </c>
      <c r="V284" s="37"/>
      <c r="W284" s="34">
        <f t="shared" si="126"/>
        <v>0</v>
      </c>
      <c r="X284" s="26">
        <f t="shared" si="121"/>
        <v>1</v>
      </c>
      <c r="Y284" s="26">
        <f>W284</f>
        <v>0</v>
      </c>
      <c r="Z284" s="35">
        <f t="shared" si="123"/>
        <v>1</v>
      </c>
      <c r="AA284" s="37"/>
      <c r="AB284" s="34">
        <f t="shared" ref="AB284:AB295" si="127">10*LOG10(10^(R284/10)+10^(W284/10))</f>
        <v>3.0102999566398121</v>
      </c>
      <c r="AC284" s="26">
        <f t="shared" si="124"/>
        <v>2</v>
      </c>
      <c r="AD284" s="26">
        <f>AB284</f>
        <v>3.0102999566398121</v>
      </c>
      <c r="AE284" s="27">
        <f t="shared" si="125"/>
        <v>2</v>
      </c>
    </row>
    <row r="285" spans="17:31" x14ac:dyDescent="0.25">
      <c r="Q285" s="31">
        <v>0.33333333333333298</v>
      </c>
      <c r="R285" s="32">
        <f>R284</f>
        <v>0</v>
      </c>
      <c r="S285" s="26">
        <f t="shared" si="119"/>
        <v>1</v>
      </c>
      <c r="T285" s="26">
        <f t="shared" ref="T285:T298" si="128">R285</f>
        <v>0</v>
      </c>
      <c r="U285" s="35">
        <f t="shared" si="118"/>
        <v>1</v>
      </c>
      <c r="V285" s="37"/>
      <c r="W285" s="34">
        <f t="shared" si="126"/>
        <v>0</v>
      </c>
      <c r="X285" s="26">
        <f t="shared" si="121"/>
        <v>1</v>
      </c>
      <c r="Y285" s="26">
        <f t="shared" ref="Y285:Y298" si="129">W285</f>
        <v>0</v>
      </c>
      <c r="Z285" s="35">
        <f t="shared" si="123"/>
        <v>1</v>
      </c>
      <c r="AA285" s="37"/>
      <c r="AB285" s="34">
        <f t="shared" si="127"/>
        <v>3.0102999566398121</v>
      </c>
      <c r="AC285" s="26">
        <f t="shared" si="124"/>
        <v>2</v>
      </c>
      <c r="AD285" s="26">
        <f t="shared" ref="AD285:AD295" si="130">AB285</f>
        <v>3.0102999566398121</v>
      </c>
      <c r="AE285" s="27">
        <f t="shared" si="125"/>
        <v>2</v>
      </c>
    </row>
    <row r="286" spans="17:31" x14ac:dyDescent="0.25">
      <c r="Q286" s="31">
        <v>0.375</v>
      </c>
      <c r="R286" s="32">
        <f>R284</f>
        <v>0</v>
      </c>
      <c r="S286" s="26">
        <f t="shared" si="119"/>
        <v>1</v>
      </c>
      <c r="T286" s="26">
        <f t="shared" si="128"/>
        <v>0</v>
      </c>
      <c r="U286" s="35">
        <f t="shared" si="118"/>
        <v>1</v>
      </c>
      <c r="V286" s="37"/>
      <c r="W286" s="34">
        <f t="shared" si="126"/>
        <v>0</v>
      </c>
      <c r="X286" s="26">
        <f t="shared" si="121"/>
        <v>1</v>
      </c>
      <c r="Y286" s="26">
        <f t="shared" si="129"/>
        <v>0</v>
      </c>
      <c r="Z286" s="35">
        <f t="shared" si="123"/>
        <v>1</v>
      </c>
      <c r="AA286" s="37"/>
      <c r="AB286" s="34">
        <f t="shared" si="127"/>
        <v>3.0102999566398121</v>
      </c>
      <c r="AC286" s="26">
        <f t="shared" si="124"/>
        <v>2</v>
      </c>
      <c r="AD286" s="26">
        <f t="shared" si="130"/>
        <v>3.0102999566398121</v>
      </c>
      <c r="AE286" s="27">
        <f t="shared" si="125"/>
        <v>2</v>
      </c>
    </row>
    <row r="287" spans="17:31" x14ac:dyDescent="0.25">
      <c r="Q287" s="31">
        <v>0.41666666666666702</v>
      </c>
      <c r="R287" s="32">
        <f>R284</f>
        <v>0</v>
      </c>
      <c r="S287" s="26">
        <f t="shared" si="119"/>
        <v>1</v>
      </c>
      <c r="T287" s="26">
        <f t="shared" si="128"/>
        <v>0</v>
      </c>
      <c r="U287" s="35">
        <f t="shared" si="118"/>
        <v>1</v>
      </c>
      <c r="V287" s="37"/>
      <c r="W287" s="34">
        <f t="shared" si="126"/>
        <v>0</v>
      </c>
      <c r="X287" s="26">
        <f t="shared" si="121"/>
        <v>1</v>
      </c>
      <c r="Y287" s="26">
        <f t="shared" si="129"/>
        <v>0</v>
      </c>
      <c r="Z287" s="35">
        <f t="shared" si="123"/>
        <v>1</v>
      </c>
      <c r="AA287" s="37"/>
      <c r="AB287" s="34">
        <f t="shared" si="127"/>
        <v>3.0102999566398121</v>
      </c>
      <c r="AC287" s="26">
        <f t="shared" si="124"/>
        <v>2</v>
      </c>
      <c r="AD287" s="26">
        <f t="shared" si="130"/>
        <v>3.0102999566398121</v>
      </c>
      <c r="AE287" s="27">
        <f t="shared" si="125"/>
        <v>2</v>
      </c>
    </row>
    <row r="288" spans="17:31" x14ac:dyDescent="0.25">
      <c r="Q288" s="31">
        <v>0.45833333333333298</v>
      </c>
      <c r="R288" s="32">
        <f>R284</f>
        <v>0</v>
      </c>
      <c r="S288" s="26">
        <f t="shared" si="119"/>
        <v>1</v>
      </c>
      <c r="T288" s="26">
        <f t="shared" si="128"/>
        <v>0</v>
      </c>
      <c r="U288" s="35">
        <f t="shared" si="118"/>
        <v>1</v>
      </c>
      <c r="V288" s="37"/>
      <c r="W288" s="34">
        <f t="shared" si="126"/>
        <v>0</v>
      </c>
      <c r="X288" s="26">
        <f t="shared" si="121"/>
        <v>1</v>
      </c>
      <c r="Y288" s="26">
        <f t="shared" si="129"/>
        <v>0</v>
      </c>
      <c r="Z288" s="35">
        <f t="shared" si="123"/>
        <v>1</v>
      </c>
      <c r="AA288" s="37"/>
      <c r="AB288" s="34">
        <f t="shared" si="127"/>
        <v>3.0102999566398121</v>
      </c>
      <c r="AC288" s="26">
        <f t="shared" si="124"/>
        <v>2</v>
      </c>
      <c r="AD288" s="26">
        <f t="shared" si="130"/>
        <v>3.0102999566398121</v>
      </c>
      <c r="AE288" s="27">
        <f t="shared" si="125"/>
        <v>2</v>
      </c>
    </row>
    <row r="289" spans="17:31" x14ac:dyDescent="0.25">
      <c r="Q289" s="31">
        <v>0.5</v>
      </c>
      <c r="R289" s="32">
        <f>R284</f>
        <v>0</v>
      </c>
      <c r="S289" s="26">
        <f t="shared" si="119"/>
        <v>1</v>
      </c>
      <c r="T289" s="26">
        <f t="shared" si="128"/>
        <v>0</v>
      </c>
      <c r="U289" s="35">
        <f t="shared" si="118"/>
        <v>1</v>
      </c>
      <c r="V289" s="37"/>
      <c r="W289" s="34">
        <f t="shared" si="126"/>
        <v>0</v>
      </c>
      <c r="X289" s="26">
        <f t="shared" si="121"/>
        <v>1</v>
      </c>
      <c r="Y289" s="26">
        <f t="shared" si="129"/>
        <v>0</v>
      </c>
      <c r="Z289" s="35">
        <f t="shared" si="123"/>
        <v>1</v>
      </c>
      <c r="AA289" s="37"/>
      <c r="AB289" s="34">
        <f t="shared" si="127"/>
        <v>3.0102999566398121</v>
      </c>
      <c r="AC289" s="26">
        <f t="shared" si="124"/>
        <v>2</v>
      </c>
      <c r="AD289" s="26">
        <f t="shared" si="130"/>
        <v>3.0102999566398121</v>
      </c>
      <c r="AE289" s="27">
        <f t="shared" si="125"/>
        <v>2</v>
      </c>
    </row>
    <row r="290" spans="17:31" x14ac:dyDescent="0.25">
      <c r="Q290" s="31">
        <v>0.54166666666666696</v>
      </c>
      <c r="R290" s="32">
        <f>R284</f>
        <v>0</v>
      </c>
      <c r="S290" s="26">
        <f t="shared" si="119"/>
        <v>1</v>
      </c>
      <c r="T290" s="26">
        <f t="shared" si="128"/>
        <v>0</v>
      </c>
      <c r="U290" s="35">
        <f t="shared" si="118"/>
        <v>1</v>
      </c>
      <c r="V290" s="37"/>
      <c r="W290" s="34">
        <f t="shared" si="126"/>
        <v>0</v>
      </c>
      <c r="X290" s="26">
        <f t="shared" si="121"/>
        <v>1</v>
      </c>
      <c r="Y290" s="26">
        <f t="shared" si="129"/>
        <v>0</v>
      </c>
      <c r="Z290" s="35">
        <f t="shared" si="123"/>
        <v>1</v>
      </c>
      <c r="AA290" s="37"/>
      <c r="AB290" s="34">
        <f t="shared" si="127"/>
        <v>3.0102999566398121</v>
      </c>
      <c r="AC290" s="26">
        <f t="shared" si="124"/>
        <v>2</v>
      </c>
      <c r="AD290" s="26">
        <f t="shared" si="130"/>
        <v>3.0102999566398121</v>
      </c>
      <c r="AE290" s="27">
        <f t="shared" si="125"/>
        <v>2</v>
      </c>
    </row>
    <row r="291" spans="17:31" x14ac:dyDescent="0.25">
      <c r="Q291" s="31">
        <v>0.58333333333333304</v>
      </c>
      <c r="R291" s="32">
        <f>R284</f>
        <v>0</v>
      </c>
      <c r="S291" s="26">
        <f t="shared" si="119"/>
        <v>1</v>
      </c>
      <c r="T291" s="26">
        <f t="shared" si="128"/>
        <v>0</v>
      </c>
      <c r="U291" s="35">
        <f t="shared" si="118"/>
        <v>1</v>
      </c>
      <c r="V291" s="37"/>
      <c r="W291" s="34">
        <f t="shared" si="126"/>
        <v>0</v>
      </c>
      <c r="X291" s="26">
        <f t="shared" si="121"/>
        <v>1</v>
      </c>
      <c r="Y291" s="26">
        <f t="shared" si="129"/>
        <v>0</v>
      </c>
      <c r="Z291" s="35">
        <f t="shared" si="123"/>
        <v>1</v>
      </c>
      <c r="AA291" s="37"/>
      <c r="AB291" s="34">
        <f t="shared" si="127"/>
        <v>3.0102999566398121</v>
      </c>
      <c r="AC291" s="26">
        <f t="shared" si="124"/>
        <v>2</v>
      </c>
      <c r="AD291" s="26">
        <f t="shared" si="130"/>
        <v>3.0102999566398121</v>
      </c>
      <c r="AE291" s="27">
        <f t="shared" si="125"/>
        <v>2</v>
      </c>
    </row>
    <row r="292" spans="17:31" x14ac:dyDescent="0.25">
      <c r="Q292" s="31">
        <v>0.625</v>
      </c>
      <c r="R292" s="32">
        <f>R284</f>
        <v>0</v>
      </c>
      <c r="S292" s="26">
        <f t="shared" si="119"/>
        <v>1</v>
      </c>
      <c r="T292" s="26">
        <f t="shared" si="128"/>
        <v>0</v>
      </c>
      <c r="U292" s="35">
        <f t="shared" si="118"/>
        <v>1</v>
      </c>
      <c r="V292" s="37"/>
      <c r="W292" s="34">
        <f t="shared" si="126"/>
        <v>0</v>
      </c>
      <c r="X292" s="26">
        <f t="shared" si="121"/>
        <v>1</v>
      </c>
      <c r="Y292" s="26">
        <f t="shared" si="129"/>
        <v>0</v>
      </c>
      <c r="Z292" s="35">
        <f t="shared" si="123"/>
        <v>1</v>
      </c>
      <c r="AA292" s="37"/>
      <c r="AB292" s="34">
        <f t="shared" si="127"/>
        <v>3.0102999566398121</v>
      </c>
      <c r="AC292" s="26">
        <f t="shared" si="124"/>
        <v>2</v>
      </c>
      <c r="AD292" s="26">
        <f t="shared" si="130"/>
        <v>3.0102999566398121</v>
      </c>
      <c r="AE292" s="27">
        <f t="shared" si="125"/>
        <v>2</v>
      </c>
    </row>
    <row r="293" spans="17:31" x14ac:dyDescent="0.25">
      <c r="Q293" s="31">
        <v>0.66666666666666696</v>
      </c>
      <c r="R293" s="32">
        <f>R284</f>
        <v>0</v>
      </c>
      <c r="S293" s="26">
        <f t="shared" si="119"/>
        <v>1</v>
      </c>
      <c r="T293" s="26">
        <f t="shared" si="128"/>
        <v>0</v>
      </c>
      <c r="U293" s="35">
        <f t="shared" si="118"/>
        <v>1</v>
      </c>
      <c r="V293" s="37"/>
      <c r="W293" s="34">
        <f t="shared" si="126"/>
        <v>0</v>
      </c>
      <c r="X293" s="26">
        <f t="shared" si="121"/>
        <v>1</v>
      </c>
      <c r="Y293" s="26">
        <f t="shared" si="129"/>
        <v>0</v>
      </c>
      <c r="Z293" s="35">
        <f t="shared" si="123"/>
        <v>1</v>
      </c>
      <c r="AA293" s="37"/>
      <c r="AB293" s="34">
        <f t="shared" si="127"/>
        <v>3.0102999566398121</v>
      </c>
      <c r="AC293" s="26">
        <f t="shared" si="124"/>
        <v>2</v>
      </c>
      <c r="AD293" s="26">
        <f t="shared" si="130"/>
        <v>3.0102999566398121</v>
      </c>
      <c r="AE293" s="27">
        <f t="shared" si="125"/>
        <v>2</v>
      </c>
    </row>
    <row r="294" spans="17:31" x14ac:dyDescent="0.25">
      <c r="Q294" s="31">
        <v>0.70833333333333304</v>
      </c>
      <c r="R294" s="32">
        <f>R284</f>
        <v>0</v>
      </c>
      <c r="S294" s="26">
        <f t="shared" si="119"/>
        <v>1</v>
      </c>
      <c r="T294" s="26">
        <f t="shared" si="128"/>
        <v>0</v>
      </c>
      <c r="U294" s="35">
        <f t="shared" si="118"/>
        <v>1</v>
      </c>
      <c r="V294" s="37"/>
      <c r="W294" s="34">
        <f t="shared" si="126"/>
        <v>0</v>
      </c>
      <c r="X294" s="26">
        <f t="shared" si="121"/>
        <v>1</v>
      </c>
      <c r="Y294" s="26">
        <f t="shared" si="129"/>
        <v>0</v>
      </c>
      <c r="Z294" s="35">
        <f t="shared" si="123"/>
        <v>1</v>
      </c>
      <c r="AA294" s="37"/>
      <c r="AB294" s="34">
        <f t="shared" si="127"/>
        <v>3.0102999566398121</v>
      </c>
      <c r="AC294" s="26">
        <f t="shared" si="124"/>
        <v>2</v>
      </c>
      <c r="AD294" s="26">
        <f t="shared" si="130"/>
        <v>3.0102999566398121</v>
      </c>
      <c r="AE294" s="27">
        <f t="shared" si="125"/>
        <v>2</v>
      </c>
    </row>
    <row r="295" spans="17:31" x14ac:dyDescent="0.25">
      <c r="Q295" s="31">
        <v>0.75</v>
      </c>
      <c r="R295" s="32">
        <f>R284</f>
        <v>0</v>
      </c>
      <c r="S295" s="26">
        <f t="shared" si="119"/>
        <v>1</v>
      </c>
      <c r="T295" s="26">
        <f t="shared" si="128"/>
        <v>0</v>
      </c>
      <c r="U295" s="35">
        <f t="shared" si="118"/>
        <v>1</v>
      </c>
      <c r="V295" s="37"/>
      <c r="W295" s="34">
        <f t="shared" si="126"/>
        <v>0</v>
      </c>
      <c r="X295" s="26">
        <f t="shared" si="121"/>
        <v>1</v>
      </c>
      <c r="Y295" s="26">
        <f t="shared" si="129"/>
        <v>0</v>
      </c>
      <c r="Z295" s="35">
        <f t="shared" si="123"/>
        <v>1</v>
      </c>
      <c r="AA295" s="37"/>
      <c r="AB295" s="34">
        <f t="shared" si="127"/>
        <v>3.0102999566398121</v>
      </c>
      <c r="AC295" s="26">
        <f t="shared" si="124"/>
        <v>2</v>
      </c>
      <c r="AD295" s="26">
        <f t="shared" si="130"/>
        <v>3.0102999566398121</v>
      </c>
      <c r="AE295" s="27">
        <f t="shared" si="125"/>
        <v>2</v>
      </c>
    </row>
    <row r="296" spans="17:31" x14ac:dyDescent="0.25">
      <c r="Q296" s="31">
        <v>0.79166666666666696</v>
      </c>
      <c r="R296" s="32">
        <f>R284</f>
        <v>0</v>
      </c>
      <c r="S296" s="26">
        <f t="shared" si="119"/>
        <v>1</v>
      </c>
      <c r="T296" s="26">
        <f t="shared" si="128"/>
        <v>0</v>
      </c>
      <c r="U296" s="35">
        <f t="shared" si="118"/>
        <v>1</v>
      </c>
      <c r="V296" s="37"/>
      <c r="W296" s="34">
        <f t="shared" si="126"/>
        <v>0</v>
      </c>
      <c r="X296" s="26">
        <f t="shared" si="121"/>
        <v>1</v>
      </c>
      <c r="Y296" s="26">
        <f t="shared" si="129"/>
        <v>0</v>
      </c>
      <c r="Z296" s="35">
        <f t="shared" si="123"/>
        <v>1</v>
      </c>
      <c r="AA296" s="37"/>
      <c r="AB296" s="34">
        <v>0</v>
      </c>
      <c r="AC296" s="26">
        <f t="shared" si="124"/>
        <v>1</v>
      </c>
      <c r="AD296" s="26">
        <v>0</v>
      </c>
      <c r="AE296" s="27">
        <f t="shared" si="125"/>
        <v>1</v>
      </c>
    </row>
    <row r="297" spans="17:31" x14ac:dyDescent="0.25">
      <c r="Q297" s="31">
        <v>0.83333333333333304</v>
      </c>
      <c r="R297" s="32">
        <f>R284</f>
        <v>0</v>
      </c>
      <c r="S297" s="26">
        <f t="shared" si="119"/>
        <v>1</v>
      </c>
      <c r="T297" s="26">
        <f t="shared" si="128"/>
        <v>0</v>
      </c>
      <c r="U297" s="35">
        <f t="shared" si="118"/>
        <v>1</v>
      </c>
      <c r="V297" s="37"/>
      <c r="W297" s="34">
        <f t="shared" si="126"/>
        <v>0</v>
      </c>
      <c r="X297" s="26">
        <f t="shared" si="121"/>
        <v>1</v>
      </c>
      <c r="Y297" s="26">
        <f t="shared" si="129"/>
        <v>0</v>
      </c>
      <c r="Z297" s="35">
        <f t="shared" si="123"/>
        <v>1</v>
      </c>
      <c r="AA297" s="37"/>
      <c r="AB297" s="34">
        <v>0</v>
      </c>
      <c r="AC297" s="26">
        <f>(10^(AB297/10))</f>
        <v>1</v>
      </c>
      <c r="AD297" s="26">
        <v>0</v>
      </c>
      <c r="AE297" s="27">
        <f t="shared" si="125"/>
        <v>1</v>
      </c>
    </row>
    <row r="298" spans="17:31" x14ac:dyDescent="0.25">
      <c r="Q298" s="31">
        <v>0.875</v>
      </c>
      <c r="R298" s="32">
        <f>R284</f>
        <v>0</v>
      </c>
      <c r="S298" s="26">
        <f t="shared" si="119"/>
        <v>1</v>
      </c>
      <c r="T298" s="26">
        <f t="shared" si="128"/>
        <v>0</v>
      </c>
      <c r="U298" s="35">
        <f t="shared" si="118"/>
        <v>1</v>
      </c>
      <c r="V298" s="37"/>
      <c r="W298" s="34">
        <f>W297</f>
        <v>0</v>
      </c>
      <c r="X298" s="26">
        <f t="shared" si="121"/>
        <v>1</v>
      </c>
      <c r="Y298" s="26">
        <f t="shared" si="129"/>
        <v>0</v>
      </c>
      <c r="Z298" s="35">
        <f t="shared" si="123"/>
        <v>1</v>
      </c>
      <c r="AA298" s="37"/>
      <c r="AB298" s="34">
        <v>0</v>
      </c>
      <c r="AC298" s="26">
        <f t="shared" ref="AC298:AC300" si="131">(10^(AB298/10))</f>
        <v>1</v>
      </c>
      <c r="AD298" s="26">
        <v>0</v>
      </c>
      <c r="AE298" s="27">
        <f t="shared" si="125"/>
        <v>1</v>
      </c>
    </row>
    <row r="299" spans="17:31" x14ac:dyDescent="0.25">
      <c r="Q299" s="31">
        <v>0.91666666666666696</v>
      </c>
      <c r="R299" s="32">
        <f>R277</f>
        <v>0</v>
      </c>
      <c r="S299" s="26">
        <f t="shared" si="119"/>
        <v>1</v>
      </c>
      <c r="T299" s="26">
        <f>R299+10</f>
        <v>10</v>
      </c>
      <c r="U299" s="35">
        <f t="shared" si="118"/>
        <v>10</v>
      </c>
      <c r="V299" s="37"/>
      <c r="W299" s="34">
        <f t="shared" si="126"/>
        <v>0</v>
      </c>
      <c r="X299" s="26">
        <f t="shared" si="121"/>
        <v>1</v>
      </c>
      <c r="Y299" s="26">
        <f>W299+10</f>
        <v>10</v>
      </c>
      <c r="Z299" s="35">
        <f t="shared" si="123"/>
        <v>10</v>
      </c>
      <c r="AA299" s="37"/>
      <c r="AB299" s="34">
        <v>0</v>
      </c>
      <c r="AC299" s="26">
        <f t="shared" si="131"/>
        <v>1</v>
      </c>
      <c r="AD299" s="26">
        <v>0</v>
      </c>
      <c r="AE299" s="27">
        <f t="shared" si="125"/>
        <v>1</v>
      </c>
    </row>
    <row r="300" spans="17:31" ht="15.75" thickBot="1" x14ac:dyDescent="0.3">
      <c r="Q300" s="44">
        <v>0.95833333333333304</v>
      </c>
      <c r="R300" s="32">
        <f>R277</f>
        <v>0</v>
      </c>
      <c r="S300" s="46">
        <f t="shared" si="119"/>
        <v>1</v>
      </c>
      <c r="T300" s="46">
        <f>R300+10</f>
        <v>10</v>
      </c>
      <c r="U300" s="47">
        <f t="shared" si="118"/>
        <v>10</v>
      </c>
      <c r="V300" s="48"/>
      <c r="W300" s="45">
        <f t="shared" si="126"/>
        <v>0</v>
      </c>
      <c r="X300" s="46">
        <f t="shared" si="121"/>
        <v>1</v>
      </c>
      <c r="Y300" s="46">
        <f>W300+10</f>
        <v>10</v>
      </c>
      <c r="Z300" s="47">
        <f t="shared" si="123"/>
        <v>10</v>
      </c>
      <c r="AA300" s="48"/>
      <c r="AB300" s="149">
        <v>0</v>
      </c>
      <c r="AC300" s="150">
        <f t="shared" si="131"/>
        <v>1</v>
      </c>
      <c r="AD300" s="150">
        <v>0</v>
      </c>
      <c r="AE300" s="151">
        <f t="shared" si="125"/>
        <v>1</v>
      </c>
    </row>
    <row r="301" spans="17:31" ht="15.75" thickBot="1" x14ac:dyDescent="0.3">
      <c r="Q301" s="50"/>
      <c r="R301" s="51"/>
      <c r="S301" s="51"/>
      <c r="T301" s="51"/>
      <c r="U301" s="52"/>
      <c r="V301" s="51"/>
      <c r="W301" s="50"/>
      <c r="X301" s="51"/>
      <c r="Y301" s="51"/>
      <c r="Z301" s="52"/>
      <c r="AA301" s="51"/>
      <c r="AB301" s="53" t="s">
        <v>13</v>
      </c>
      <c r="AC301" s="64">
        <f>10*LOG(1/(COUNT(AC284:AC295))*SUM(AC284:AC295))</f>
        <v>3.0102999566398121</v>
      </c>
      <c r="AD301" s="49"/>
      <c r="AE301" s="54"/>
    </row>
    <row r="302" spans="17:31" ht="15.75" thickBot="1" x14ac:dyDescent="0.3">
      <c r="Q302" s="53"/>
      <c r="R302" s="49"/>
      <c r="S302" s="49"/>
      <c r="T302" s="49"/>
      <c r="U302" s="54"/>
      <c r="V302" s="49"/>
      <c r="W302" s="53"/>
      <c r="X302" s="49"/>
      <c r="Y302" s="49"/>
      <c r="Z302" s="54"/>
      <c r="AA302" s="49"/>
      <c r="AB302" s="53" t="s">
        <v>2</v>
      </c>
      <c r="AC302" s="64">
        <f>10*LOG(1/(COUNT(AC277:AC283,AC299:AC300))*SUM(AC277:AC283,AC299:AC300))</f>
        <v>0</v>
      </c>
      <c r="AD302" s="49"/>
      <c r="AE302" s="54"/>
    </row>
    <row r="303" spans="17:31" x14ac:dyDescent="0.25">
      <c r="Q303" s="53"/>
      <c r="R303" s="49"/>
      <c r="S303" s="56" t="s">
        <v>12</v>
      </c>
      <c r="T303" s="57"/>
      <c r="U303" s="58" t="s">
        <v>11</v>
      </c>
      <c r="V303" s="57"/>
      <c r="W303" s="59"/>
      <c r="X303" s="56" t="s">
        <v>12</v>
      </c>
      <c r="Y303" s="57"/>
      <c r="Z303" s="58" t="s">
        <v>11</v>
      </c>
      <c r="AA303" s="57"/>
      <c r="AB303" s="59"/>
      <c r="AC303" s="57" t="s">
        <v>12</v>
      </c>
      <c r="AD303" s="57"/>
      <c r="AE303" s="58" t="s">
        <v>11</v>
      </c>
    </row>
    <row r="304" spans="17:31" ht="15.75" thickBot="1" x14ac:dyDescent="0.3">
      <c r="Q304" s="14"/>
      <c r="R304" s="55"/>
      <c r="S304" s="60">
        <f>10*LOG(1/(COUNT(S277:S300))*SUM(S277:S300))</f>
        <v>0</v>
      </c>
      <c r="T304" s="61"/>
      <c r="U304" s="62">
        <f>10*LOG(1/(COUNT(U277:U300))*SUM(U277:U300))</f>
        <v>6.40978057358332</v>
      </c>
      <c r="V304" s="61"/>
      <c r="W304" s="63"/>
      <c r="X304" s="60">
        <f>10*LOG(1/(COUNT(X277:X300))*SUM(X277:X300))</f>
        <v>0</v>
      </c>
      <c r="Y304" s="61"/>
      <c r="Z304" s="62">
        <f>10*LOG(1/(COUNT(Z277:Z300))*SUM(Z277:Z300))</f>
        <v>6.40978057358332</v>
      </c>
      <c r="AA304" s="61"/>
      <c r="AB304" s="63"/>
      <c r="AC304" s="64">
        <f>10*LOG(1/(COUNT(AC284:AC295))*SUM(AC284:AC295))</f>
        <v>3.0102999566398121</v>
      </c>
      <c r="AD304" s="61"/>
      <c r="AE304" s="62">
        <f>10*LOG(1/(COUNT(AE284:AE295))*SUM(AE284:AE295))</f>
        <v>3.0102999566398121</v>
      </c>
    </row>
  </sheetData>
  <mergeCells count="27">
    <mergeCell ref="Q173:U173"/>
    <mergeCell ref="Q207:U207"/>
    <mergeCell ref="Q241:U241"/>
    <mergeCell ref="Q275:U275"/>
    <mergeCell ref="A1:I1"/>
    <mergeCell ref="A2:I2"/>
    <mergeCell ref="A3:I3"/>
    <mergeCell ref="A4:I4"/>
    <mergeCell ref="A53:A54"/>
    <mergeCell ref="M3:M5"/>
    <mergeCell ref="Q71:U71"/>
    <mergeCell ref="M16:M17"/>
    <mergeCell ref="Q105:U105"/>
    <mergeCell ref="Q139:U139"/>
    <mergeCell ref="A9:A11"/>
    <mergeCell ref="B9:B11"/>
    <mergeCell ref="AD1:AF1"/>
    <mergeCell ref="AB3:AB6"/>
    <mergeCell ref="A67:A68"/>
    <mergeCell ref="C9:D9"/>
    <mergeCell ref="E9:H9"/>
    <mergeCell ref="A38:A39"/>
    <mergeCell ref="AB1:AC2"/>
    <mergeCell ref="B38:B39"/>
    <mergeCell ref="A22:A24"/>
    <mergeCell ref="B22:C22"/>
    <mergeCell ref="E22:H22"/>
  </mergeCells>
  <conditionalFormatting sqref="B55:H63">
    <cfRule type="expression" dxfId="25" priority="1">
      <formula>B55=0</formula>
    </cfRule>
  </conditionalFormatting>
  <dataValidations count="3">
    <dataValidation type="list" allowBlank="1" showInputMessage="1" showErrorMessage="1" sqref="B6 B12:B20 B32:B35" xr:uid="{00000000-0002-0000-0000-000000000000}">
      <formula1>$AC$3:$AC$6</formula1>
    </dataValidation>
    <dataValidation type="list" allowBlank="1" showInputMessage="1" showErrorMessage="1" sqref="A40:A48" xr:uid="{00000000-0002-0000-0000-000001000000}">
      <formula1>$AK$2:$AK$65</formula1>
    </dataValidation>
    <dataValidation type="list" allowBlank="1" showInputMessage="1" showErrorMessage="1" sqref="B40:B48" xr:uid="{00000000-0002-0000-0000-000002000000}">
      <formula1>$AQ$1:$AQ$12</formula1>
    </dataValidation>
  </dataValidations>
  <pageMargins left="0.7" right="0.7" top="0.75" bottom="0.75" header="0.3" footer="0.3"/>
  <pageSetup scale="40"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F0B01-9E97-4BCF-9B18-7457ACD8AD30}">
  <dimension ref="A1:AR304"/>
  <sheetViews>
    <sheetView zoomScaleNormal="100" workbookViewId="0">
      <selection activeCell="F28" sqref="F28"/>
    </sheetView>
  </sheetViews>
  <sheetFormatPr defaultRowHeight="15" x14ac:dyDescent="0.25"/>
  <cols>
    <col min="1" max="1" width="31.140625" customWidth="1"/>
    <col min="2" max="2" width="27" bestFit="1" customWidth="1"/>
    <col min="3" max="4" width="23.140625" customWidth="1"/>
    <col min="5" max="5" width="27.85546875" customWidth="1"/>
    <col min="6" max="6" width="30.28515625" customWidth="1"/>
    <col min="7" max="7" width="22.85546875" customWidth="1"/>
    <col min="8" max="8" width="24.7109375" customWidth="1"/>
    <col min="9" max="11" width="9.140625" customWidth="1"/>
    <col min="12" max="12" width="18.7109375" hidden="1" customWidth="1"/>
    <col min="13" max="14" width="20" hidden="1" customWidth="1"/>
    <col min="15" max="15" width="9.140625" hidden="1" customWidth="1"/>
    <col min="16" max="20" width="12.7109375" hidden="1" customWidth="1"/>
    <col min="21" max="21" width="2.7109375" hidden="1" customWidth="1"/>
    <col min="22" max="22" width="12.7109375" hidden="1" customWidth="1"/>
    <col min="23" max="23" width="15.42578125" hidden="1" customWidth="1"/>
    <col min="24" max="25" width="12.7109375" hidden="1" customWidth="1"/>
    <col min="26" max="26" width="2.5703125" hidden="1" customWidth="1"/>
    <col min="27" max="27" width="17" hidden="1" customWidth="1"/>
    <col min="28" max="28" width="17.42578125" hidden="1" customWidth="1"/>
    <col min="29" max="30" width="12.7109375" hidden="1" customWidth="1"/>
    <col min="31" max="35" width="9.140625" hidden="1" customWidth="1"/>
    <col min="36" max="36" width="33.42578125" hidden="1" customWidth="1"/>
    <col min="37" max="37" width="12.140625" hidden="1" customWidth="1"/>
    <col min="38" max="40" width="16.140625" hidden="1" customWidth="1"/>
    <col min="41" max="44" width="9.140625" hidden="1" customWidth="1"/>
    <col min="45" max="117" width="9.140625" customWidth="1"/>
  </cols>
  <sheetData>
    <row r="1" spans="1:42" ht="21.75" thickBot="1" x14ac:dyDescent="0.4">
      <c r="A1" s="304" t="s">
        <v>201</v>
      </c>
      <c r="B1" s="304"/>
      <c r="C1" s="304"/>
      <c r="D1" s="304"/>
      <c r="E1" s="304"/>
      <c r="F1" s="304"/>
      <c r="G1" s="304"/>
      <c r="H1" s="304"/>
      <c r="AA1" s="295" t="s">
        <v>36</v>
      </c>
      <c r="AB1" s="296"/>
      <c r="AC1" s="280" t="s">
        <v>35</v>
      </c>
      <c r="AD1" s="281"/>
      <c r="AE1" s="282"/>
      <c r="AJ1" s="188" t="s">
        <v>70</v>
      </c>
      <c r="AK1" s="189" t="s">
        <v>71</v>
      </c>
      <c r="AL1" s="189" t="s">
        <v>72</v>
      </c>
      <c r="AM1" s="189" t="s">
        <v>73</v>
      </c>
      <c r="AN1" s="190" t="s">
        <v>74</v>
      </c>
      <c r="AP1">
        <v>1</v>
      </c>
    </row>
    <row r="2" spans="1:42" ht="21.75" thickBot="1" x14ac:dyDescent="0.4">
      <c r="A2" s="304" t="s">
        <v>148</v>
      </c>
      <c r="B2" s="304"/>
      <c r="C2" s="304"/>
      <c r="D2" s="304"/>
      <c r="E2" s="304"/>
      <c r="F2" s="304"/>
      <c r="G2" s="304"/>
      <c r="H2" s="304"/>
      <c r="AA2" s="297"/>
      <c r="AB2" s="298"/>
      <c r="AC2" s="123" t="s">
        <v>3</v>
      </c>
      <c r="AD2" s="124" t="s">
        <v>32</v>
      </c>
      <c r="AE2" s="125" t="s">
        <v>33</v>
      </c>
      <c r="AJ2" s="186" t="s">
        <v>75</v>
      </c>
      <c r="AK2" s="187" t="s">
        <v>76</v>
      </c>
      <c r="AL2" s="187">
        <v>50</v>
      </c>
      <c r="AM2" s="187">
        <v>85</v>
      </c>
      <c r="AN2" s="29" t="s">
        <v>77</v>
      </c>
      <c r="AP2">
        <v>2</v>
      </c>
    </row>
    <row r="3" spans="1:42" ht="22.15" customHeight="1" x14ac:dyDescent="0.35">
      <c r="A3" s="304" t="s">
        <v>147</v>
      </c>
      <c r="B3" s="304"/>
      <c r="C3" s="304"/>
      <c r="D3" s="304"/>
      <c r="E3" s="304"/>
      <c r="F3" s="304"/>
      <c r="G3" s="304"/>
      <c r="H3" s="304"/>
      <c r="L3" s="306" t="s">
        <v>42</v>
      </c>
      <c r="M3" s="25" t="s">
        <v>25</v>
      </c>
      <c r="N3" s="15" t="s">
        <v>26</v>
      </c>
      <c r="O3" s="15" t="s">
        <v>27</v>
      </c>
      <c r="P3" s="15" t="s">
        <v>28</v>
      </c>
      <c r="Q3" s="15" t="s">
        <v>29</v>
      </c>
      <c r="R3" s="15" t="s">
        <v>30</v>
      </c>
      <c r="S3" s="16" t="s">
        <v>31</v>
      </c>
      <c r="AA3" s="283" t="s">
        <v>34</v>
      </c>
      <c r="AB3" s="120" t="s">
        <v>3</v>
      </c>
      <c r="AC3" s="127">
        <v>55</v>
      </c>
      <c r="AD3" s="128">
        <v>57</v>
      </c>
      <c r="AE3" s="129">
        <v>60</v>
      </c>
      <c r="AF3" s="119">
        <v>1</v>
      </c>
      <c r="AJ3" s="183" t="s">
        <v>78</v>
      </c>
      <c r="AK3" s="167" t="s">
        <v>76</v>
      </c>
      <c r="AL3" s="167">
        <v>20</v>
      </c>
      <c r="AM3" s="167">
        <v>85</v>
      </c>
      <c r="AN3" s="27">
        <v>84</v>
      </c>
      <c r="AP3">
        <v>3</v>
      </c>
    </row>
    <row r="4" spans="1:42" ht="19.5" customHeight="1" x14ac:dyDescent="0.35">
      <c r="A4" s="304" t="s">
        <v>144</v>
      </c>
      <c r="B4" s="304"/>
      <c r="C4" s="304"/>
      <c r="D4" s="304"/>
      <c r="E4" s="304"/>
      <c r="F4" s="304"/>
      <c r="G4" s="304"/>
      <c r="H4" s="304"/>
      <c r="L4" s="307"/>
      <c r="M4" s="135"/>
      <c r="N4" s="136"/>
      <c r="O4" s="136"/>
      <c r="P4" s="136"/>
      <c r="Q4" s="136"/>
      <c r="R4" s="136"/>
      <c r="S4" s="137"/>
      <c r="AA4" s="284"/>
      <c r="AB4" s="138"/>
      <c r="AC4" s="139"/>
      <c r="AD4" s="140"/>
      <c r="AE4" s="141"/>
      <c r="AF4" s="119"/>
      <c r="AJ4" s="183" t="s">
        <v>79</v>
      </c>
      <c r="AK4" s="167" t="s">
        <v>76</v>
      </c>
      <c r="AL4" s="167">
        <v>40</v>
      </c>
      <c r="AM4" s="167">
        <v>80</v>
      </c>
      <c r="AN4" s="27">
        <v>78</v>
      </c>
      <c r="AP4">
        <v>4</v>
      </c>
    </row>
    <row r="5" spans="1:42" ht="15" customHeight="1" thickBot="1" x14ac:dyDescent="0.4">
      <c r="A5" s="116"/>
      <c r="B5" s="116"/>
      <c r="C5" s="271"/>
      <c r="D5" s="271"/>
      <c r="E5" s="271"/>
      <c r="F5" s="271"/>
      <c r="G5" s="271"/>
      <c r="H5" s="271"/>
      <c r="L5" s="307"/>
      <c r="M5" s="13" t="s">
        <v>20</v>
      </c>
      <c r="N5" s="5" t="s">
        <v>20</v>
      </c>
      <c r="O5" s="5" t="s">
        <v>20</v>
      </c>
      <c r="P5" s="5" t="s">
        <v>20</v>
      </c>
      <c r="Q5" s="5" t="s">
        <v>20</v>
      </c>
      <c r="R5" s="5" t="s">
        <v>20</v>
      </c>
      <c r="S5" s="6" t="s">
        <v>20</v>
      </c>
      <c r="AA5" s="285"/>
      <c r="AB5" s="121" t="s">
        <v>32</v>
      </c>
      <c r="AC5" s="130">
        <v>57</v>
      </c>
      <c r="AD5" s="126">
        <v>60</v>
      </c>
      <c r="AE5" s="131">
        <v>65</v>
      </c>
      <c r="AF5" s="119">
        <v>2</v>
      </c>
      <c r="AJ5" s="183" t="s">
        <v>80</v>
      </c>
      <c r="AK5" s="167" t="s">
        <v>76</v>
      </c>
      <c r="AL5" s="167">
        <v>20</v>
      </c>
      <c r="AM5" s="167">
        <v>80</v>
      </c>
      <c r="AN5" s="27" t="s">
        <v>77</v>
      </c>
      <c r="AP5">
        <v>5</v>
      </c>
    </row>
    <row r="6" spans="1:42" ht="15" customHeight="1" thickBot="1" x14ac:dyDescent="0.4">
      <c r="A6" s="118" t="s">
        <v>49</v>
      </c>
      <c r="B6" s="117" t="s">
        <v>33</v>
      </c>
      <c r="C6" s="271"/>
      <c r="D6" s="271"/>
      <c r="E6" s="271"/>
      <c r="F6" s="271"/>
      <c r="G6" s="271"/>
      <c r="H6" s="271"/>
      <c r="L6" s="171" t="str">
        <f t="shared" ref="L6:L19" si="0">A60</f>
        <v>Crane</v>
      </c>
      <c r="M6" s="88">
        <f>IF(AND($E40&gt;=0.5,$C$12&gt;0),SQRT((($C$12-$B$25)^2)+(($C$25-$D$12)^2)),"")</f>
        <v>335.74133927794827</v>
      </c>
      <c r="N6" s="89" t="str">
        <f t="shared" ref="N6:N19" si="1">IF(AND($E40&gt;=0.5,$C$13&gt;0),SQRT((($C$13-$B$26)^2)+(($C$26-$D$13)^2)),"")</f>
        <v/>
      </c>
      <c r="O6" s="89" t="str">
        <f t="shared" ref="O6:P19" si="2">IF(AND($E40&gt;=0.5,$C$15&gt;0),SQRT((($C$15-$B$28)^2)+(($C$28-$D$15)^2)),"")</f>
        <v/>
      </c>
      <c r="P6" s="89" t="str">
        <f t="shared" si="2"/>
        <v/>
      </c>
      <c r="Q6" s="89" t="str">
        <f t="shared" ref="Q6:Q19" si="3">IF(AND($E40&gt;=0.5,$C$16&gt;0),SQRT((($C$16-$B$29)^2)+(($C$29-$D$16)^2)),"")</f>
        <v/>
      </c>
      <c r="R6" s="89" t="str">
        <f t="shared" ref="R6:R19" si="4">IF(AND($E40&gt;=0.5,$C$17&gt;0),SQRT((($C$17-$B$30)^2)+(($C$30-$D$17)^2)),"")</f>
        <v/>
      </c>
      <c r="S6" s="90" t="str">
        <f t="shared" ref="S6:S19" si="5">IF(AND($E40&gt;=0.5,$C$18&gt;0),SQRT((($C$18-$B$31)^2)+(($C$31-$D$18)^2)),"")</f>
        <v/>
      </c>
      <c r="AA6" s="286"/>
      <c r="AB6" s="122" t="s">
        <v>33</v>
      </c>
      <c r="AC6" s="132">
        <v>60</v>
      </c>
      <c r="AD6" s="133">
        <v>65</v>
      </c>
      <c r="AE6" s="134">
        <v>70</v>
      </c>
      <c r="AF6" s="119">
        <v>3</v>
      </c>
      <c r="AJ6" s="183" t="s">
        <v>81</v>
      </c>
      <c r="AK6" s="167" t="s">
        <v>82</v>
      </c>
      <c r="AL6" s="167">
        <v>100</v>
      </c>
      <c r="AM6" s="167">
        <v>94</v>
      </c>
      <c r="AN6" s="27" t="s">
        <v>77</v>
      </c>
      <c r="AP6">
        <v>6</v>
      </c>
    </row>
    <row r="7" spans="1:42" ht="15" customHeight="1" x14ac:dyDescent="0.35">
      <c r="A7" s="271"/>
      <c r="B7" s="271"/>
      <c r="C7" s="271"/>
      <c r="D7" s="271"/>
      <c r="E7" s="271"/>
      <c r="F7" s="271"/>
      <c r="G7" s="271"/>
      <c r="H7" s="271"/>
      <c r="L7" s="172" t="str">
        <f t="shared" si="0"/>
        <v>Vibratory Pile Driver</v>
      </c>
      <c r="M7" s="91">
        <f>IF(AND($E41&gt;=0.5,$C$12&gt;0),SQRT((($C$12-$B$25)^2)+(($C$25-$D$12)^2)),"")</f>
        <v>335.74133927794827</v>
      </c>
      <c r="N7" s="92" t="str">
        <f t="shared" si="1"/>
        <v/>
      </c>
      <c r="O7" s="92" t="str">
        <f t="shared" si="2"/>
        <v/>
      </c>
      <c r="P7" s="92" t="str">
        <f t="shared" si="2"/>
        <v/>
      </c>
      <c r="Q7" s="92" t="str">
        <f t="shared" si="3"/>
        <v/>
      </c>
      <c r="R7" s="92" t="str">
        <f t="shared" si="4"/>
        <v/>
      </c>
      <c r="S7" s="93" t="str">
        <f t="shared" si="5"/>
        <v/>
      </c>
      <c r="AC7" s="119">
        <v>1</v>
      </c>
      <c r="AD7" s="119">
        <v>2</v>
      </c>
      <c r="AE7" s="119">
        <v>3</v>
      </c>
      <c r="AF7" s="119"/>
      <c r="AJ7" s="183" t="s">
        <v>83</v>
      </c>
      <c r="AK7" s="167" t="s">
        <v>76</v>
      </c>
      <c r="AL7" s="167">
        <v>50</v>
      </c>
      <c r="AM7" s="167">
        <v>80</v>
      </c>
      <c r="AN7" s="27">
        <v>83</v>
      </c>
      <c r="AP7">
        <v>7</v>
      </c>
    </row>
    <row r="8" spans="1:42" ht="15" customHeight="1" thickBot="1" x14ac:dyDescent="0.3">
      <c r="A8" s="8" t="s">
        <v>45</v>
      </c>
      <c r="L8" s="172" t="str">
        <f t="shared" si="0"/>
        <v>Pickup Truck</v>
      </c>
      <c r="M8" s="91">
        <f>IF(AND($E42&gt;=0.5,$C$12&gt;0),SQRT((($C$12-$B$25)^2)+(($C$25-$D$12)^2)),"")</f>
        <v>335.74133927794827</v>
      </c>
      <c r="N8" s="92" t="str">
        <f t="shared" si="1"/>
        <v/>
      </c>
      <c r="O8" s="92" t="str">
        <f t="shared" si="2"/>
        <v/>
      </c>
      <c r="P8" s="92" t="str">
        <f t="shared" si="2"/>
        <v/>
      </c>
      <c r="Q8" s="92" t="str">
        <f t="shared" si="3"/>
        <v/>
      </c>
      <c r="R8" s="92" t="str">
        <f t="shared" si="4"/>
        <v/>
      </c>
      <c r="S8" s="93" t="str">
        <f t="shared" si="5"/>
        <v/>
      </c>
      <c r="AJ8" s="183" t="s">
        <v>84</v>
      </c>
      <c r="AK8" s="167" t="s">
        <v>76</v>
      </c>
      <c r="AL8" s="167">
        <v>20</v>
      </c>
      <c r="AM8" s="167">
        <v>85</v>
      </c>
      <c r="AN8" s="27">
        <v>84</v>
      </c>
      <c r="AP8">
        <v>8</v>
      </c>
    </row>
    <row r="9" spans="1:42" ht="15" customHeight="1" thickBot="1" x14ac:dyDescent="0.3">
      <c r="A9" s="293" t="s">
        <v>0</v>
      </c>
      <c r="B9" s="293" t="s">
        <v>1</v>
      </c>
      <c r="C9" s="289" t="s">
        <v>22</v>
      </c>
      <c r="D9" s="290"/>
      <c r="E9" s="291" t="s">
        <v>53</v>
      </c>
      <c r="F9" s="291"/>
      <c r="G9" s="291"/>
      <c r="H9" s="292"/>
      <c r="L9" s="172" t="str">
        <f t="shared" si="0"/>
        <v>Front End Loader</v>
      </c>
      <c r="M9" s="91">
        <f>IF(AND($E43&gt;=0.5,$C$12&gt;0),SQRT((($C$12-$B$25)^2)+(($C$25-$D$12)^2)),"")</f>
        <v>335.74133927794827</v>
      </c>
      <c r="N9" s="92" t="str">
        <f t="shared" si="1"/>
        <v/>
      </c>
      <c r="O9" s="92" t="str">
        <f t="shared" si="2"/>
        <v/>
      </c>
      <c r="P9" s="92" t="str">
        <f t="shared" si="2"/>
        <v/>
      </c>
      <c r="Q9" s="92" t="str">
        <f t="shared" si="3"/>
        <v/>
      </c>
      <c r="R9" s="92" t="str">
        <f t="shared" si="4"/>
        <v/>
      </c>
      <c r="S9" s="93" t="str">
        <f t="shared" si="5"/>
        <v/>
      </c>
      <c r="AB9" s="119">
        <f t="shared" ref="AB9:AB15" si="6">IF(B12="Residential",1,IF(B12="Commercial",2,IF(B12="industrial",3,0)))</f>
        <v>1</v>
      </c>
      <c r="AJ9" s="183" t="s">
        <v>85</v>
      </c>
      <c r="AK9" s="167" t="s">
        <v>82</v>
      </c>
      <c r="AL9" s="167">
        <v>20</v>
      </c>
      <c r="AM9" s="167">
        <v>93</v>
      </c>
      <c r="AN9" s="27">
        <v>87</v>
      </c>
      <c r="AP9">
        <v>9</v>
      </c>
    </row>
    <row r="10" spans="1:42" ht="15" customHeight="1" x14ac:dyDescent="0.25">
      <c r="A10" s="300"/>
      <c r="B10" s="300"/>
      <c r="C10" s="114" t="s">
        <v>23</v>
      </c>
      <c r="D10" s="115" t="s">
        <v>24</v>
      </c>
      <c r="E10" s="162" t="s">
        <v>12</v>
      </c>
      <c r="F10" s="163" t="s">
        <v>11</v>
      </c>
      <c r="G10" s="23" t="s">
        <v>13</v>
      </c>
      <c r="H10" s="24" t="s">
        <v>2</v>
      </c>
      <c r="L10" s="172" t="str">
        <f t="shared" si="0"/>
        <v>Trencher</v>
      </c>
      <c r="M10" s="91">
        <f>IF(AND($E44&gt;=0.5,$C$12&gt;0),SQRT((($C$12-$B$25)^2)+(($C$25-$D$12)^2)),"")</f>
        <v>335.74133927794827</v>
      </c>
      <c r="N10" s="92" t="str">
        <f t="shared" si="1"/>
        <v/>
      </c>
      <c r="O10" s="92" t="str">
        <f t="shared" si="2"/>
        <v/>
      </c>
      <c r="P10" s="92" t="str">
        <f t="shared" si="2"/>
        <v/>
      </c>
      <c r="Q10" s="92" t="str">
        <f t="shared" si="3"/>
        <v/>
      </c>
      <c r="R10" s="92" t="str">
        <f t="shared" si="4"/>
        <v/>
      </c>
      <c r="S10" s="93" t="str">
        <f t="shared" si="5"/>
        <v/>
      </c>
      <c r="AB10" s="119">
        <f t="shared" si="6"/>
        <v>0</v>
      </c>
      <c r="AJ10" s="183" t="s">
        <v>86</v>
      </c>
      <c r="AK10" s="167" t="s">
        <v>76</v>
      </c>
      <c r="AL10" s="167">
        <v>20</v>
      </c>
      <c r="AM10" s="167">
        <v>80</v>
      </c>
      <c r="AN10" s="27">
        <v>83</v>
      </c>
      <c r="AP10">
        <v>10</v>
      </c>
    </row>
    <row r="11" spans="1:42" ht="15" customHeight="1" thickBot="1" x14ac:dyDescent="0.3">
      <c r="A11" s="301"/>
      <c r="B11" s="301"/>
      <c r="C11" s="86" t="s">
        <v>20</v>
      </c>
      <c r="D11" s="87" t="s">
        <v>20</v>
      </c>
      <c r="E11" s="13" t="s">
        <v>5</v>
      </c>
      <c r="F11" s="6" t="s">
        <v>5</v>
      </c>
      <c r="G11" s="13" t="s">
        <v>5</v>
      </c>
      <c r="H11" s="6" t="s">
        <v>5</v>
      </c>
      <c r="L11" s="172" t="str">
        <f t="shared" si="0"/>
        <v>Crane</v>
      </c>
      <c r="M11" s="91">
        <f>IF(AND($E45&gt;=0.5,$C$12&gt;0),SQRT((($C$12-$B$26)^2)+(($C$26-$D$12)^2)),"")</f>
        <v>484.58925968296245</v>
      </c>
      <c r="N11" s="92" t="str">
        <f t="shared" si="1"/>
        <v/>
      </c>
      <c r="O11" s="92" t="str">
        <f t="shared" si="2"/>
        <v/>
      </c>
      <c r="P11" s="92" t="str">
        <f t="shared" si="2"/>
        <v/>
      </c>
      <c r="Q11" s="92" t="str">
        <f t="shared" si="3"/>
        <v/>
      </c>
      <c r="R11" s="92" t="str">
        <f t="shared" si="4"/>
        <v/>
      </c>
      <c r="S11" s="93" t="str">
        <f t="shared" si="5"/>
        <v/>
      </c>
      <c r="AB11" s="119">
        <f t="shared" si="6"/>
        <v>0</v>
      </c>
      <c r="AJ11" s="183" t="s">
        <v>87</v>
      </c>
      <c r="AK11" s="167" t="s">
        <v>76</v>
      </c>
      <c r="AL11" s="167">
        <v>40</v>
      </c>
      <c r="AM11" s="167">
        <v>80</v>
      </c>
      <c r="AN11" s="27">
        <v>78</v>
      </c>
      <c r="AP11">
        <v>11</v>
      </c>
    </row>
    <row r="12" spans="1:42" ht="15" customHeight="1" thickBot="1" x14ac:dyDescent="0.3">
      <c r="A12" s="240" t="s">
        <v>202</v>
      </c>
      <c r="B12" s="241" t="s">
        <v>3</v>
      </c>
      <c r="C12" s="242">
        <v>257991.92</v>
      </c>
      <c r="D12" s="243">
        <v>4258103.1900000004</v>
      </c>
      <c r="E12" s="244">
        <v>38.6</v>
      </c>
      <c r="F12" s="245">
        <v>42</v>
      </c>
      <c r="G12" s="246">
        <v>40</v>
      </c>
      <c r="H12" s="247">
        <v>34</v>
      </c>
      <c r="L12" s="172" t="str">
        <f t="shared" si="0"/>
        <v>Vibratory Pile Driver</v>
      </c>
      <c r="M12" s="91">
        <f>IF(AND($E46&gt;=0.5,$C$12&gt;0),SQRT((($C$12-$B$26)^2)+(($C$26-$D$12)^2)),"")</f>
        <v>484.58925968296245</v>
      </c>
      <c r="N12" s="92" t="str">
        <f t="shared" si="1"/>
        <v/>
      </c>
      <c r="O12" s="92" t="str">
        <f t="shared" si="2"/>
        <v/>
      </c>
      <c r="P12" s="92" t="str">
        <f t="shared" si="2"/>
        <v/>
      </c>
      <c r="Q12" s="92" t="str">
        <f t="shared" si="3"/>
        <v/>
      </c>
      <c r="R12" s="92" t="str">
        <f t="shared" si="4"/>
        <v/>
      </c>
      <c r="S12" s="93" t="str">
        <f t="shared" si="5"/>
        <v/>
      </c>
      <c r="AB12" s="119">
        <f t="shared" si="6"/>
        <v>0</v>
      </c>
      <c r="AJ12" s="183" t="s">
        <v>88</v>
      </c>
      <c r="AK12" s="167" t="s">
        <v>76</v>
      </c>
      <c r="AL12" s="167">
        <v>15</v>
      </c>
      <c r="AM12" s="167">
        <v>83</v>
      </c>
      <c r="AN12" s="27" t="s">
        <v>77</v>
      </c>
      <c r="AP12">
        <v>12</v>
      </c>
    </row>
    <row r="13" spans="1:42" ht="15" hidden="1" customHeight="1" x14ac:dyDescent="0.25">
      <c r="A13" s="228"/>
      <c r="B13" s="238"/>
      <c r="C13" s="174"/>
      <c r="D13" s="211"/>
      <c r="E13" s="17"/>
      <c r="F13" s="160"/>
      <c r="G13" s="239"/>
      <c r="H13" s="78"/>
      <c r="L13" s="172" t="str">
        <f t="shared" si="0"/>
        <v>Pickup Truck</v>
      </c>
      <c r="M13" s="91">
        <f>IF(AND($E47&gt;=0.5,$C$12&gt;0),SQRT((($C$12-$B$26)^2)+(($C$26-$D$12)^2)),"")</f>
        <v>484.58925968296245</v>
      </c>
      <c r="N13" s="92" t="str">
        <f t="shared" si="1"/>
        <v/>
      </c>
      <c r="O13" s="92" t="str">
        <f t="shared" si="2"/>
        <v/>
      </c>
      <c r="P13" s="92" t="str">
        <f t="shared" si="2"/>
        <v/>
      </c>
      <c r="Q13" s="92" t="str">
        <f t="shared" si="3"/>
        <v/>
      </c>
      <c r="R13" s="92" t="str">
        <f t="shared" si="4"/>
        <v/>
      </c>
      <c r="S13" s="93" t="str">
        <f t="shared" si="5"/>
        <v/>
      </c>
      <c r="AB13" s="119">
        <f t="shared" si="6"/>
        <v>0</v>
      </c>
      <c r="AJ13" s="183" t="s">
        <v>89</v>
      </c>
      <c r="AK13" s="167" t="s">
        <v>76</v>
      </c>
      <c r="AL13" s="167">
        <v>40</v>
      </c>
      <c r="AM13" s="167">
        <v>85</v>
      </c>
      <c r="AN13" s="27">
        <v>79</v>
      </c>
      <c r="AP13">
        <v>13</v>
      </c>
    </row>
    <row r="14" spans="1:42" ht="15" hidden="1" customHeight="1" x14ac:dyDescent="0.25">
      <c r="A14" s="212"/>
      <c r="B14" s="84"/>
      <c r="C14" s="176"/>
      <c r="D14" s="213"/>
      <c r="E14" s="112"/>
      <c r="F14" s="109"/>
      <c r="G14" s="75"/>
      <c r="H14" s="2"/>
      <c r="L14" s="172" t="str">
        <f t="shared" si="0"/>
        <v>Front End Loader</v>
      </c>
      <c r="M14" s="91">
        <f>IF(AND($E48&gt;=0.5,$C$12&gt;0),SQRT((($C$12-$B$26)^2)+(($C$26-$D$12)^2)),"")</f>
        <v>484.58925968296245</v>
      </c>
      <c r="N14" s="92" t="str">
        <f t="shared" si="1"/>
        <v/>
      </c>
      <c r="O14" s="92" t="str">
        <f t="shared" si="2"/>
        <v/>
      </c>
      <c r="P14" s="92" t="str">
        <f t="shared" si="2"/>
        <v/>
      </c>
      <c r="Q14" s="92" t="str">
        <f t="shared" si="3"/>
        <v/>
      </c>
      <c r="R14" s="92" t="str">
        <f t="shared" si="4"/>
        <v/>
      </c>
      <c r="S14" s="93" t="str">
        <f t="shared" si="5"/>
        <v/>
      </c>
      <c r="AB14" s="119">
        <f t="shared" si="6"/>
        <v>0</v>
      </c>
      <c r="AJ14" s="183" t="s">
        <v>90</v>
      </c>
      <c r="AK14" s="167" t="s">
        <v>76</v>
      </c>
      <c r="AL14" s="167">
        <v>20</v>
      </c>
      <c r="AM14" s="167">
        <v>82</v>
      </c>
      <c r="AN14" s="27">
        <v>81</v>
      </c>
      <c r="AP14">
        <v>14</v>
      </c>
    </row>
    <row r="15" spans="1:42" ht="15" hidden="1" customHeight="1" x14ac:dyDescent="0.25">
      <c r="A15" s="212"/>
      <c r="B15" s="84"/>
      <c r="C15" s="176"/>
      <c r="D15" s="213"/>
      <c r="E15" s="112"/>
      <c r="F15" s="109"/>
      <c r="G15" s="75"/>
      <c r="H15" s="2"/>
      <c r="L15" s="172" t="str">
        <f t="shared" si="0"/>
        <v>Trencher</v>
      </c>
      <c r="M15" s="91">
        <f>IF(AND($E49&gt;=0.5,$C$12&gt;0),SQRT((($C$12-$B$26)^2)+(($C$26-$D$12)^2)),"")</f>
        <v>484.58925968296245</v>
      </c>
      <c r="N15" s="92" t="str">
        <f t="shared" si="1"/>
        <v/>
      </c>
      <c r="O15" s="92" t="str">
        <f t="shared" si="2"/>
        <v/>
      </c>
      <c r="P15" s="92" t="str">
        <f t="shared" si="2"/>
        <v/>
      </c>
      <c r="Q15" s="92" t="str">
        <f t="shared" si="3"/>
        <v/>
      </c>
      <c r="R15" s="92" t="str">
        <f t="shared" si="4"/>
        <v/>
      </c>
      <c r="S15" s="93" t="str">
        <f t="shared" si="5"/>
        <v/>
      </c>
      <c r="AB15" s="119">
        <f t="shared" si="6"/>
        <v>0</v>
      </c>
      <c r="AJ15" s="183" t="s">
        <v>91</v>
      </c>
      <c r="AK15" s="167" t="s">
        <v>76</v>
      </c>
      <c r="AL15" s="167">
        <v>20</v>
      </c>
      <c r="AM15" s="167">
        <v>90</v>
      </c>
      <c r="AN15" s="27">
        <v>90</v>
      </c>
      <c r="AP15">
        <v>15</v>
      </c>
    </row>
    <row r="16" spans="1:42" ht="15" hidden="1" customHeight="1" x14ac:dyDescent="0.25">
      <c r="A16" s="212"/>
      <c r="B16" s="84"/>
      <c r="C16" s="176"/>
      <c r="D16" s="213"/>
      <c r="E16" s="112"/>
      <c r="F16" s="109"/>
      <c r="G16" s="75"/>
      <c r="H16" s="2"/>
      <c r="L16" s="172" t="str">
        <f t="shared" si="0"/>
        <v/>
      </c>
      <c r="M16" s="91">
        <f>IF(AND($E50&gt;=0.5,$C$12&gt;0),SQRT((($C$12-$B$25)^2)+(($C$25-$D$12)^2)),"")</f>
        <v>335.74133927794827</v>
      </c>
      <c r="N16" s="92" t="str">
        <f t="shared" si="1"/>
        <v/>
      </c>
      <c r="O16" s="92" t="str">
        <f t="shared" si="2"/>
        <v/>
      </c>
      <c r="P16" s="92" t="str">
        <f t="shared" si="2"/>
        <v/>
      </c>
      <c r="Q16" s="92" t="str">
        <f t="shared" si="3"/>
        <v/>
      </c>
      <c r="R16" s="92" t="str">
        <f t="shared" si="4"/>
        <v/>
      </c>
      <c r="S16" s="93" t="str">
        <f t="shared" si="5"/>
        <v/>
      </c>
      <c r="AB16" s="119"/>
      <c r="AJ16" s="183" t="s">
        <v>92</v>
      </c>
      <c r="AK16" s="167" t="s">
        <v>76</v>
      </c>
      <c r="AL16" s="167">
        <v>16</v>
      </c>
      <c r="AM16" s="167">
        <v>85</v>
      </c>
      <c r="AN16" s="27">
        <v>81</v>
      </c>
      <c r="AP16">
        <v>0</v>
      </c>
    </row>
    <row r="17" spans="1:40" s="49" customFormat="1" hidden="1" x14ac:dyDescent="0.25">
      <c r="A17" s="212"/>
      <c r="B17" s="84"/>
      <c r="C17" s="176"/>
      <c r="D17" s="213"/>
      <c r="E17" s="112" t="str">
        <f>IF(G17&gt;0,R270,"")</f>
        <v/>
      </c>
      <c r="F17" s="109" t="str">
        <f>IF(G17&gt;0,T270,"")</f>
        <v/>
      </c>
      <c r="G17" s="75"/>
      <c r="H17" s="2"/>
      <c r="L17" s="172" t="str">
        <f t="shared" si="0"/>
        <v/>
      </c>
      <c r="M17" s="91">
        <f>IF(AND($E51&gt;=0.5,$C$12&gt;0),SQRT((($C$12-$B$25)^2)+(($C$25-$D$12)^2)),"")</f>
        <v>335.74133927794827</v>
      </c>
      <c r="N17" s="92" t="str">
        <f t="shared" si="1"/>
        <v/>
      </c>
      <c r="O17" s="92" t="str">
        <f t="shared" si="2"/>
        <v/>
      </c>
      <c r="P17" s="92" t="str">
        <f t="shared" si="2"/>
        <v/>
      </c>
      <c r="Q17" s="92" t="str">
        <f t="shared" si="3"/>
        <v/>
      </c>
      <c r="R17" s="92" t="str">
        <f t="shared" si="4"/>
        <v/>
      </c>
      <c r="S17" s="93" t="str">
        <f t="shared" si="5"/>
        <v/>
      </c>
      <c r="T17"/>
      <c r="AB17" s="119">
        <f>IF(B6="Residential",1,IF(B6="Commercial",2,IF(B6="industrial",3,0)))</f>
        <v>3</v>
      </c>
      <c r="AJ17" s="183" t="s">
        <v>93</v>
      </c>
      <c r="AK17" s="167" t="s">
        <v>76</v>
      </c>
      <c r="AL17" s="167">
        <v>40</v>
      </c>
      <c r="AM17" s="167">
        <v>85</v>
      </c>
      <c r="AN17" s="27">
        <v>82</v>
      </c>
    </row>
    <row r="18" spans="1:40" ht="15.75" hidden="1" thickBot="1" x14ac:dyDescent="0.3">
      <c r="A18" s="214"/>
      <c r="B18" s="85"/>
      <c r="C18" s="178"/>
      <c r="D18" s="215"/>
      <c r="E18" s="113" t="str">
        <f>IF(G18&gt;0,R304,"")</f>
        <v/>
      </c>
      <c r="F18" s="110" t="str">
        <f>IF(G18&gt;0,T304,"")</f>
        <v/>
      </c>
      <c r="G18" s="76"/>
      <c r="H18" s="3"/>
      <c r="L18" s="172" t="str">
        <f t="shared" si="0"/>
        <v/>
      </c>
      <c r="M18" s="91">
        <f>IF(AND($E52&gt;=0.5,$C$12&gt;0),SQRT((($C$12-$B$25)^2)+(($C$25-$D$12)^2)),"")</f>
        <v>335.74133927794827</v>
      </c>
      <c r="N18" s="92" t="str">
        <f t="shared" si="1"/>
        <v/>
      </c>
      <c r="O18" s="92" t="str">
        <f t="shared" si="2"/>
        <v/>
      </c>
      <c r="P18" s="92" t="str">
        <f t="shared" si="2"/>
        <v/>
      </c>
      <c r="Q18" s="92" t="str">
        <f t="shared" si="3"/>
        <v/>
      </c>
      <c r="R18" s="92" t="str">
        <f t="shared" si="4"/>
        <v/>
      </c>
      <c r="S18" s="93" t="str">
        <f t="shared" si="5"/>
        <v/>
      </c>
      <c r="AJ18" s="183" t="s">
        <v>94</v>
      </c>
      <c r="AK18" s="167" t="s">
        <v>76</v>
      </c>
      <c r="AL18" s="167">
        <v>20</v>
      </c>
      <c r="AM18" s="167">
        <v>84</v>
      </c>
      <c r="AN18" s="27">
        <v>79</v>
      </c>
    </row>
    <row r="19" spans="1:40" ht="15.75" x14ac:dyDescent="0.25">
      <c r="A19" s="19" t="s">
        <v>61</v>
      </c>
      <c r="B19" s="143"/>
      <c r="C19" s="144"/>
      <c r="D19" s="144"/>
      <c r="E19" s="145"/>
      <c r="F19" s="145"/>
      <c r="G19" s="82"/>
      <c r="H19" s="82"/>
      <c r="L19" s="172" t="str">
        <f t="shared" si="0"/>
        <v/>
      </c>
      <c r="M19" s="91">
        <f>IF(AND($E53&gt;=0.5,$C$12&gt;0),SQRT((($C$12-$B$25)^2)+(($C$25-$D$12)^2)),"")</f>
        <v>335.74133927794827</v>
      </c>
      <c r="N19" s="92" t="str">
        <f t="shared" si="1"/>
        <v/>
      </c>
      <c r="O19" s="92" t="str">
        <f t="shared" si="2"/>
        <v/>
      </c>
      <c r="P19" s="92" t="str">
        <f t="shared" si="2"/>
        <v/>
      </c>
      <c r="Q19" s="92" t="str">
        <f t="shared" si="3"/>
        <v/>
      </c>
      <c r="R19" s="92" t="str">
        <f t="shared" si="4"/>
        <v/>
      </c>
      <c r="S19" s="93" t="str">
        <f t="shared" si="5"/>
        <v/>
      </c>
      <c r="AJ19" s="183" t="s">
        <v>95</v>
      </c>
      <c r="AK19" s="167" t="s">
        <v>76</v>
      </c>
      <c r="AL19" s="167">
        <v>50</v>
      </c>
      <c r="AM19" s="167">
        <v>80</v>
      </c>
      <c r="AN19" s="27">
        <v>80</v>
      </c>
    </row>
    <row r="20" spans="1:40" ht="14.25" customHeight="1" thickBot="1" x14ac:dyDescent="0.3">
      <c r="A20" s="19"/>
      <c r="B20" s="143"/>
      <c r="C20" s="144"/>
      <c r="D20" s="144"/>
      <c r="E20" s="145"/>
      <c r="F20" s="145"/>
      <c r="G20" s="82"/>
      <c r="H20" s="82"/>
      <c r="L20" s="97"/>
      <c r="AJ20" s="183" t="s">
        <v>96</v>
      </c>
      <c r="AK20" s="167" t="s">
        <v>76</v>
      </c>
      <c r="AL20" s="167">
        <v>40</v>
      </c>
      <c r="AM20" s="167">
        <v>84</v>
      </c>
      <c r="AN20" s="27">
        <v>76</v>
      </c>
    </row>
    <row r="21" spans="1:40" ht="75.75" thickBot="1" x14ac:dyDescent="0.3">
      <c r="A21" s="8" t="s">
        <v>69</v>
      </c>
      <c r="L21" s="272" t="s">
        <v>42</v>
      </c>
      <c r="M21" s="25" t="s">
        <v>25</v>
      </c>
      <c r="N21" s="15" t="s">
        <v>26</v>
      </c>
      <c r="O21" s="15" t="s">
        <v>27</v>
      </c>
      <c r="P21" s="15" t="s">
        <v>28</v>
      </c>
      <c r="Q21" s="15" t="s">
        <v>29</v>
      </c>
      <c r="R21" s="15" t="s">
        <v>30</v>
      </c>
      <c r="S21" s="16" t="s">
        <v>31</v>
      </c>
      <c r="AJ21" s="183" t="s">
        <v>97</v>
      </c>
      <c r="AK21" s="167" t="s">
        <v>76</v>
      </c>
      <c r="AL21" s="167">
        <v>40</v>
      </c>
      <c r="AM21" s="167">
        <v>85</v>
      </c>
      <c r="AN21" s="27">
        <v>81</v>
      </c>
    </row>
    <row r="22" spans="1:40" ht="15.75" thickBot="1" x14ac:dyDescent="0.3">
      <c r="A22" s="293" t="s">
        <v>154</v>
      </c>
      <c r="B22" s="289" t="s">
        <v>22</v>
      </c>
      <c r="C22" s="290"/>
      <c r="E22" s="302"/>
      <c r="F22" s="302"/>
      <c r="G22" s="302"/>
      <c r="H22" s="302"/>
      <c r="L22" s="220"/>
      <c r="M22" s="13" t="s">
        <v>6</v>
      </c>
      <c r="N22" s="5" t="s">
        <v>6</v>
      </c>
      <c r="O22" s="5" t="s">
        <v>6</v>
      </c>
      <c r="P22" s="5" t="s">
        <v>6</v>
      </c>
      <c r="Q22" s="5" t="s">
        <v>6</v>
      </c>
      <c r="R22" s="5" t="s">
        <v>6</v>
      </c>
      <c r="S22" s="6" t="s">
        <v>6</v>
      </c>
      <c r="AJ22" s="183" t="s">
        <v>98</v>
      </c>
      <c r="AK22" s="167" t="s">
        <v>76</v>
      </c>
      <c r="AL22" s="167">
        <v>40</v>
      </c>
      <c r="AM22" s="167">
        <v>84</v>
      </c>
      <c r="AN22" s="27">
        <v>74</v>
      </c>
    </row>
    <row r="23" spans="1:40" x14ac:dyDescent="0.25">
      <c r="A23" s="300"/>
      <c r="B23" s="114" t="s">
        <v>23</v>
      </c>
      <c r="C23" s="115" t="s">
        <v>24</v>
      </c>
      <c r="E23" s="270"/>
      <c r="H23" s="270"/>
      <c r="L23" s="101" t="str">
        <f t="shared" ref="L23:L36" si="7">IF(ISBLANK(A40),"",A40)</f>
        <v>Crane</v>
      </c>
      <c r="M23" s="98">
        <f t="shared" ref="M23:S36" si="8">IFERROR(CONVERT(M6,"m","ft"),"")</f>
        <v>1101.5135803082294</v>
      </c>
      <c r="N23" s="89" t="str">
        <f t="shared" si="8"/>
        <v/>
      </c>
      <c r="O23" s="89" t="str">
        <f t="shared" si="8"/>
        <v/>
      </c>
      <c r="P23" s="89" t="str">
        <f t="shared" si="8"/>
        <v/>
      </c>
      <c r="Q23" s="89" t="str">
        <f t="shared" si="8"/>
        <v/>
      </c>
      <c r="R23" s="89" t="str">
        <f t="shared" si="8"/>
        <v/>
      </c>
      <c r="S23" s="90" t="str">
        <f t="shared" si="8"/>
        <v/>
      </c>
      <c r="AJ23" s="183" t="s">
        <v>99</v>
      </c>
      <c r="AK23" s="167" t="s">
        <v>76</v>
      </c>
      <c r="AL23" s="167">
        <v>40</v>
      </c>
      <c r="AM23" s="167">
        <v>80</v>
      </c>
      <c r="AN23" s="27">
        <v>79</v>
      </c>
    </row>
    <row r="24" spans="1:40" ht="15.75" thickBot="1" x14ac:dyDescent="0.3">
      <c r="A24" s="301"/>
      <c r="B24" s="86" t="s">
        <v>20</v>
      </c>
      <c r="C24" s="87" t="s">
        <v>20</v>
      </c>
      <c r="E24" s="270"/>
      <c r="H24" s="270"/>
      <c r="L24" s="102" t="str">
        <f t="shared" si="7"/>
        <v>Vibratory Pile Driver</v>
      </c>
      <c r="M24" s="99">
        <f t="shared" si="8"/>
        <v>1101.5135803082294</v>
      </c>
      <c r="N24" s="92" t="str">
        <f t="shared" si="8"/>
        <v/>
      </c>
      <c r="O24" s="92" t="str">
        <f t="shared" si="8"/>
        <v/>
      </c>
      <c r="P24" s="92" t="str">
        <f t="shared" si="8"/>
        <v/>
      </c>
      <c r="Q24" s="92" t="str">
        <f t="shared" si="8"/>
        <v/>
      </c>
      <c r="R24" s="92" t="str">
        <f t="shared" si="8"/>
        <v/>
      </c>
      <c r="S24" s="93" t="str">
        <f t="shared" si="8"/>
        <v/>
      </c>
      <c r="AJ24" s="183" t="s">
        <v>100</v>
      </c>
      <c r="AK24" s="167" t="s">
        <v>76</v>
      </c>
      <c r="AL24" s="167">
        <v>50</v>
      </c>
      <c r="AM24" s="167">
        <v>82</v>
      </c>
      <c r="AN24" s="27">
        <v>81</v>
      </c>
    </row>
    <row r="25" spans="1:40" x14ac:dyDescent="0.25">
      <c r="A25" s="168" t="s">
        <v>150</v>
      </c>
      <c r="B25" s="229">
        <v>257668.55</v>
      </c>
      <c r="C25" s="175">
        <v>4258012.8899999997</v>
      </c>
      <c r="E25" s="166"/>
      <c r="H25" s="20"/>
      <c r="L25" s="102" t="str">
        <f t="shared" si="7"/>
        <v>Pickup Truck</v>
      </c>
      <c r="M25" s="99">
        <f t="shared" si="8"/>
        <v>1101.5135803082294</v>
      </c>
      <c r="N25" s="92" t="str">
        <f t="shared" si="8"/>
        <v/>
      </c>
      <c r="O25" s="92" t="str">
        <f t="shared" si="8"/>
        <v/>
      </c>
      <c r="P25" s="92" t="str">
        <f t="shared" si="8"/>
        <v/>
      </c>
      <c r="Q25" s="92" t="str">
        <f t="shared" si="8"/>
        <v/>
      </c>
      <c r="R25" s="92" t="str">
        <f t="shared" si="8"/>
        <v/>
      </c>
      <c r="S25" s="93" t="str">
        <f t="shared" si="8"/>
        <v/>
      </c>
      <c r="AJ25" s="183" t="s">
        <v>101</v>
      </c>
      <c r="AK25" s="167" t="s">
        <v>76</v>
      </c>
      <c r="AL25" s="167">
        <v>50</v>
      </c>
      <c r="AM25" s="167">
        <v>70</v>
      </c>
      <c r="AN25" s="27">
        <v>73</v>
      </c>
    </row>
    <row r="26" spans="1:40" x14ac:dyDescent="0.25">
      <c r="A26" s="169" t="s">
        <v>153</v>
      </c>
      <c r="B26" s="230">
        <v>257592.17</v>
      </c>
      <c r="C26" s="177">
        <v>4257829.28</v>
      </c>
      <c r="E26" s="166"/>
      <c r="H26" s="20"/>
      <c r="L26" s="102" t="str">
        <f t="shared" si="7"/>
        <v>Front End Loader</v>
      </c>
      <c r="M26" s="99">
        <f t="shared" si="8"/>
        <v>1101.5135803082294</v>
      </c>
      <c r="N26" s="92" t="str">
        <f t="shared" si="8"/>
        <v/>
      </c>
      <c r="O26" s="92" t="str">
        <f t="shared" si="8"/>
        <v/>
      </c>
      <c r="P26" s="92" t="str">
        <f t="shared" si="8"/>
        <v/>
      </c>
      <c r="Q26" s="92" t="str">
        <f t="shared" si="8"/>
        <v/>
      </c>
      <c r="R26" s="92" t="str">
        <f t="shared" si="8"/>
        <v/>
      </c>
      <c r="S26" s="93" t="str">
        <f t="shared" si="8"/>
        <v/>
      </c>
      <c r="AJ26" s="183" t="s">
        <v>102</v>
      </c>
      <c r="AK26" s="167" t="s">
        <v>76</v>
      </c>
      <c r="AL26" s="167">
        <v>40</v>
      </c>
      <c r="AM26" s="167">
        <v>85</v>
      </c>
      <c r="AN26" s="27">
        <v>83</v>
      </c>
    </row>
    <row r="27" spans="1:40" x14ac:dyDescent="0.25">
      <c r="A27" s="169"/>
      <c r="B27" s="230"/>
      <c r="C27" s="177"/>
      <c r="E27" s="166"/>
      <c r="H27" s="20"/>
      <c r="L27" s="102" t="str">
        <f t="shared" si="7"/>
        <v>Trencher</v>
      </c>
      <c r="M27" s="99">
        <f t="shared" si="8"/>
        <v>1101.5135803082294</v>
      </c>
      <c r="N27" s="92" t="str">
        <f t="shared" si="8"/>
        <v/>
      </c>
      <c r="O27" s="92" t="str">
        <f t="shared" si="8"/>
        <v/>
      </c>
      <c r="P27" s="92" t="str">
        <f t="shared" si="8"/>
        <v/>
      </c>
      <c r="Q27" s="92" t="str">
        <f t="shared" si="8"/>
        <v/>
      </c>
      <c r="R27" s="92" t="str">
        <f t="shared" si="8"/>
        <v/>
      </c>
      <c r="S27" s="93" t="str">
        <f t="shared" si="8"/>
        <v/>
      </c>
      <c r="AJ27" s="183" t="s">
        <v>103</v>
      </c>
      <c r="AK27" s="167" t="s">
        <v>76</v>
      </c>
      <c r="AL27" s="167">
        <v>40</v>
      </c>
      <c r="AM27" s="167">
        <v>85</v>
      </c>
      <c r="AN27" s="27" t="s">
        <v>77</v>
      </c>
    </row>
    <row r="28" spans="1:40" x14ac:dyDescent="0.25">
      <c r="A28" s="169" t="str">
        <f t="shared" ref="A28:A31" si="9">IF(ISBLANK(A15),"",A15)</f>
        <v/>
      </c>
      <c r="B28" s="230"/>
      <c r="C28" s="177"/>
      <c r="E28" s="166"/>
      <c r="H28" s="20"/>
      <c r="L28" s="102" t="str">
        <f t="shared" si="7"/>
        <v>Crane</v>
      </c>
      <c r="M28" s="99">
        <f t="shared" si="8"/>
        <v>1589.8597758627375</v>
      </c>
      <c r="N28" s="92" t="str">
        <f t="shared" si="8"/>
        <v/>
      </c>
      <c r="O28" s="92" t="str">
        <f t="shared" si="8"/>
        <v/>
      </c>
      <c r="P28" s="92" t="str">
        <f t="shared" si="8"/>
        <v/>
      </c>
      <c r="Q28" s="92" t="str">
        <f t="shared" si="8"/>
        <v/>
      </c>
      <c r="R28" s="92" t="str">
        <f t="shared" si="8"/>
        <v/>
      </c>
      <c r="S28" s="93" t="str">
        <f t="shared" si="8"/>
        <v/>
      </c>
      <c r="AJ28" s="183" t="s">
        <v>104</v>
      </c>
      <c r="AK28" s="167" t="s">
        <v>76</v>
      </c>
      <c r="AL28" s="167">
        <v>40</v>
      </c>
      <c r="AM28" s="167">
        <v>85</v>
      </c>
      <c r="AN28" s="27">
        <v>87</v>
      </c>
    </row>
    <row r="29" spans="1:40" x14ac:dyDescent="0.25">
      <c r="A29" s="169" t="str">
        <f t="shared" si="9"/>
        <v/>
      </c>
      <c r="B29" s="230"/>
      <c r="C29" s="177"/>
      <c r="E29" s="166"/>
      <c r="H29" s="20"/>
      <c r="L29" s="102" t="str">
        <f t="shared" si="7"/>
        <v>Vibratory Pile Driver</v>
      </c>
      <c r="M29" s="99">
        <f t="shared" si="8"/>
        <v>1589.8597758627375</v>
      </c>
      <c r="N29" s="92" t="str">
        <f t="shared" si="8"/>
        <v/>
      </c>
      <c r="O29" s="92" t="str">
        <f t="shared" si="8"/>
        <v/>
      </c>
      <c r="P29" s="92" t="str">
        <f t="shared" si="8"/>
        <v/>
      </c>
      <c r="Q29" s="92" t="str">
        <f t="shared" si="8"/>
        <v/>
      </c>
      <c r="R29" s="92" t="str">
        <f t="shared" si="8"/>
        <v/>
      </c>
      <c r="S29" s="93" t="str">
        <f t="shared" si="8"/>
        <v/>
      </c>
      <c r="AJ29" s="183" t="s">
        <v>105</v>
      </c>
      <c r="AK29" s="167" t="s">
        <v>76</v>
      </c>
      <c r="AL29" s="167">
        <v>25</v>
      </c>
      <c r="AM29" s="167">
        <v>80</v>
      </c>
      <c r="AN29" s="27">
        <v>82</v>
      </c>
    </row>
    <row r="30" spans="1:40" x14ac:dyDescent="0.25">
      <c r="A30" s="169" t="str">
        <f t="shared" si="9"/>
        <v/>
      </c>
      <c r="B30" s="230"/>
      <c r="C30" s="177"/>
      <c r="E30" s="166"/>
      <c r="H30" s="20"/>
      <c r="L30" s="102" t="str">
        <f t="shared" si="7"/>
        <v>Pickup Truck</v>
      </c>
      <c r="M30" s="99">
        <f t="shared" si="8"/>
        <v>1589.8597758627375</v>
      </c>
      <c r="N30" s="92" t="str">
        <f t="shared" si="8"/>
        <v/>
      </c>
      <c r="O30" s="92" t="str">
        <f t="shared" si="8"/>
        <v/>
      </c>
      <c r="P30" s="92" t="str">
        <f t="shared" si="8"/>
        <v/>
      </c>
      <c r="Q30" s="92" t="str">
        <f t="shared" si="8"/>
        <v/>
      </c>
      <c r="R30" s="92" t="str">
        <f t="shared" si="8"/>
        <v/>
      </c>
      <c r="S30" s="93" t="str">
        <f t="shared" si="8"/>
        <v/>
      </c>
      <c r="AJ30" s="183" t="s">
        <v>106</v>
      </c>
      <c r="AK30" s="167" t="s">
        <v>82</v>
      </c>
      <c r="AL30" s="167">
        <v>10</v>
      </c>
      <c r="AM30" s="167">
        <v>90</v>
      </c>
      <c r="AN30" s="27" t="s">
        <v>77</v>
      </c>
    </row>
    <row r="31" spans="1:40" ht="15.75" thickBot="1" x14ac:dyDescent="0.3">
      <c r="A31" s="170" t="str">
        <f t="shared" si="9"/>
        <v/>
      </c>
      <c r="B31" s="231"/>
      <c r="C31" s="179"/>
      <c r="E31" s="166"/>
      <c r="H31" s="20"/>
      <c r="L31" s="102" t="str">
        <f t="shared" si="7"/>
        <v>Front End Loader</v>
      </c>
      <c r="M31" s="99">
        <f t="shared" si="8"/>
        <v>1589.8597758627375</v>
      </c>
      <c r="N31" s="92" t="str">
        <f t="shared" si="8"/>
        <v/>
      </c>
      <c r="O31" s="92" t="str">
        <f t="shared" si="8"/>
        <v/>
      </c>
      <c r="P31" s="92" t="str">
        <f t="shared" si="8"/>
        <v/>
      </c>
      <c r="Q31" s="92" t="str">
        <f t="shared" si="8"/>
        <v/>
      </c>
      <c r="R31" s="92" t="str">
        <f t="shared" si="8"/>
        <v/>
      </c>
      <c r="S31" s="93" t="str">
        <f t="shared" si="8"/>
        <v/>
      </c>
      <c r="AJ31" s="183" t="s">
        <v>107</v>
      </c>
      <c r="AK31" s="167" t="s">
        <v>82</v>
      </c>
      <c r="AL31" s="167">
        <v>20</v>
      </c>
      <c r="AM31" s="167">
        <v>95</v>
      </c>
      <c r="AN31" s="27">
        <v>101</v>
      </c>
    </row>
    <row r="32" spans="1:40" ht="15.75" x14ac:dyDescent="0.25">
      <c r="A32" s="19" t="s">
        <v>155</v>
      </c>
      <c r="B32" s="143"/>
      <c r="C32" s="144"/>
      <c r="D32" s="144"/>
      <c r="E32" s="145"/>
      <c r="H32" s="82"/>
      <c r="L32" s="102" t="str">
        <f t="shared" si="7"/>
        <v>Trencher</v>
      </c>
      <c r="M32" s="99">
        <f t="shared" si="8"/>
        <v>1589.8597758627375</v>
      </c>
      <c r="N32" s="92" t="str">
        <f t="shared" si="8"/>
        <v/>
      </c>
      <c r="O32" s="92" t="str">
        <f t="shared" si="8"/>
        <v/>
      </c>
      <c r="P32" s="92" t="str">
        <f t="shared" si="8"/>
        <v/>
      </c>
      <c r="Q32" s="92" t="str">
        <f t="shared" si="8"/>
        <v/>
      </c>
      <c r="R32" s="92" t="str">
        <f t="shared" si="8"/>
        <v/>
      </c>
      <c r="S32" s="93" t="str">
        <f t="shared" si="8"/>
        <v/>
      </c>
      <c r="AJ32" s="183" t="s">
        <v>108</v>
      </c>
      <c r="AK32" s="167" t="s">
        <v>82</v>
      </c>
      <c r="AL32" s="167">
        <v>20</v>
      </c>
      <c r="AM32" s="167">
        <v>85</v>
      </c>
      <c r="AN32" s="27">
        <v>89</v>
      </c>
    </row>
    <row r="33" spans="1:40" ht="15.75" x14ac:dyDescent="0.25">
      <c r="A33" s="19" t="s">
        <v>156</v>
      </c>
      <c r="B33" s="143"/>
      <c r="C33" s="144"/>
      <c r="D33" s="144"/>
      <c r="E33" s="145"/>
      <c r="F33" s="145"/>
      <c r="G33" s="82"/>
      <c r="H33" s="82"/>
      <c r="L33" s="102" t="str">
        <f t="shared" si="7"/>
        <v/>
      </c>
      <c r="M33" s="99">
        <f t="shared" si="8"/>
        <v>1101.5135803082294</v>
      </c>
      <c r="N33" s="92" t="str">
        <f t="shared" si="8"/>
        <v/>
      </c>
      <c r="O33" s="92" t="str">
        <f t="shared" si="8"/>
        <v/>
      </c>
      <c r="P33" s="92" t="str">
        <f t="shared" si="8"/>
        <v/>
      </c>
      <c r="Q33" s="92" t="str">
        <f t="shared" si="8"/>
        <v/>
      </c>
      <c r="R33" s="92" t="str">
        <f t="shared" si="8"/>
        <v/>
      </c>
      <c r="S33" s="93" t="str">
        <f t="shared" si="8"/>
        <v/>
      </c>
      <c r="AJ33" s="183" t="s">
        <v>109</v>
      </c>
      <c r="AK33" s="167" t="s">
        <v>76</v>
      </c>
      <c r="AL33" s="167">
        <v>20</v>
      </c>
      <c r="AM33" s="167">
        <v>85</v>
      </c>
      <c r="AN33" s="27">
        <v>75</v>
      </c>
    </row>
    <row r="34" spans="1:40" ht="16.5" customHeight="1" x14ac:dyDescent="0.25">
      <c r="A34" s="9"/>
      <c r="B34" s="143"/>
      <c r="C34" s="144"/>
      <c r="D34" s="144"/>
      <c r="E34" s="145"/>
      <c r="F34" s="145"/>
      <c r="G34" s="82"/>
      <c r="H34" s="82"/>
      <c r="L34" s="102" t="str">
        <f t="shared" si="7"/>
        <v/>
      </c>
      <c r="M34" s="99">
        <f t="shared" si="8"/>
        <v>1101.5135803082294</v>
      </c>
      <c r="N34" s="92" t="str">
        <f t="shared" si="8"/>
        <v/>
      </c>
      <c r="O34" s="92" t="str">
        <f t="shared" si="8"/>
        <v/>
      </c>
      <c r="P34" s="92" t="str">
        <f t="shared" si="8"/>
        <v/>
      </c>
      <c r="Q34" s="92" t="str">
        <f t="shared" si="8"/>
        <v/>
      </c>
      <c r="R34" s="92" t="str">
        <f t="shared" si="8"/>
        <v/>
      </c>
      <c r="S34" s="93" t="str">
        <f t="shared" si="8"/>
        <v/>
      </c>
      <c r="AJ34" s="183" t="s">
        <v>110</v>
      </c>
      <c r="AK34" s="167" t="s">
        <v>82</v>
      </c>
      <c r="AL34" s="167">
        <v>20</v>
      </c>
      <c r="AM34" s="167">
        <v>90</v>
      </c>
      <c r="AN34" s="27">
        <v>90</v>
      </c>
    </row>
    <row r="35" spans="1:40" x14ac:dyDescent="0.25">
      <c r="A35" s="19"/>
      <c r="B35" s="143"/>
      <c r="C35" s="144"/>
      <c r="D35" s="144"/>
      <c r="E35" s="145"/>
      <c r="F35" s="145"/>
      <c r="G35" s="82"/>
      <c r="H35" s="82"/>
      <c r="L35" s="102" t="str">
        <f t="shared" si="7"/>
        <v/>
      </c>
      <c r="M35" s="99">
        <f t="shared" si="8"/>
        <v>1101.5135803082294</v>
      </c>
      <c r="N35" s="92" t="str">
        <f t="shared" si="8"/>
        <v/>
      </c>
      <c r="O35" s="92" t="str">
        <f t="shared" si="8"/>
        <v/>
      </c>
      <c r="P35" s="92" t="str">
        <f t="shared" si="8"/>
        <v/>
      </c>
      <c r="Q35" s="92" t="str">
        <f t="shared" si="8"/>
        <v/>
      </c>
      <c r="R35" s="92" t="str">
        <f t="shared" si="8"/>
        <v/>
      </c>
      <c r="S35" s="93" t="str">
        <f t="shared" si="8"/>
        <v/>
      </c>
      <c r="AJ35" s="183" t="s">
        <v>111</v>
      </c>
      <c r="AK35" s="167" t="s">
        <v>76</v>
      </c>
      <c r="AL35" s="167">
        <v>20</v>
      </c>
      <c r="AM35" s="167">
        <v>85</v>
      </c>
      <c r="AN35" s="27">
        <v>90</v>
      </c>
    </row>
    <row r="36" spans="1:40" ht="15.75" thickBot="1" x14ac:dyDescent="0.3">
      <c r="A36" s="82"/>
      <c r="B36" s="82"/>
      <c r="C36" s="82"/>
      <c r="D36" s="82"/>
      <c r="E36" s="82"/>
      <c r="F36" s="49"/>
      <c r="G36" s="49"/>
      <c r="H36" s="49"/>
      <c r="L36" s="103" t="str">
        <f t="shared" si="7"/>
        <v/>
      </c>
      <c r="M36" s="100">
        <f t="shared" si="8"/>
        <v>1101.5135803082294</v>
      </c>
      <c r="N36" s="95" t="str">
        <f t="shared" si="8"/>
        <v/>
      </c>
      <c r="O36" s="95" t="str">
        <f t="shared" si="8"/>
        <v/>
      </c>
      <c r="P36" s="95" t="str">
        <f t="shared" si="8"/>
        <v/>
      </c>
      <c r="Q36" s="95" t="str">
        <f t="shared" si="8"/>
        <v/>
      </c>
      <c r="R36" s="95" t="str">
        <f t="shared" si="8"/>
        <v/>
      </c>
      <c r="S36" s="96" t="str">
        <f t="shared" si="8"/>
        <v/>
      </c>
      <c r="AJ36" s="183" t="s">
        <v>112</v>
      </c>
      <c r="AK36" s="167" t="s">
        <v>76</v>
      </c>
      <c r="AL36" s="167">
        <v>50</v>
      </c>
      <c r="AM36" s="167">
        <v>85</v>
      </c>
      <c r="AN36" s="27">
        <v>77</v>
      </c>
    </row>
    <row r="37" spans="1:40" ht="15.75" thickBot="1" x14ac:dyDescent="0.3">
      <c r="A37" s="9" t="s">
        <v>44</v>
      </c>
      <c r="B37" s="1"/>
      <c r="C37" s="1"/>
      <c r="D37" s="1"/>
      <c r="E37" s="82"/>
      <c r="F37" s="49"/>
      <c r="G37" s="49"/>
      <c r="H37" s="49"/>
      <c r="L37" s="221"/>
      <c r="M37" s="222"/>
      <c r="N37" s="222"/>
      <c r="O37" s="222"/>
      <c r="P37" s="222"/>
      <c r="Q37" s="222"/>
      <c r="R37" s="222"/>
      <c r="S37" s="222"/>
      <c r="AJ37" s="183" t="s">
        <v>113</v>
      </c>
      <c r="AK37" s="167" t="s">
        <v>76</v>
      </c>
      <c r="AL37" s="167">
        <v>40</v>
      </c>
      <c r="AM37" s="167">
        <v>55</v>
      </c>
      <c r="AN37" s="27">
        <v>75</v>
      </c>
    </row>
    <row r="38" spans="1:40" ht="32.25" x14ac:dyDescent="0.25">
      <c r="A38" s="293" t="s">
        <v>0</v>
      </c>
      <c r="B38" s="287" t="s">
        <v>63</v>
      </c>
      <c r="C38" s="162" t="s">
        <v>141</v>
      </c>
      <c r="D38" s="15" t="s">
        <v>55</v>
      </c>
      <c r="E38" s="16" t="s">
        <v>54</v>
      </c>
      <c r="H38" s="182"/>
      <c r="L38" s="221"/>
      <c r="M38" s="222"/>
      <c r="N38" s="222"/>
      <c r="O38" s="222"/>
      <c r="P38" s="222"/>
      <c r="Q38" s="222"/>
      <c r="R38" s="222"/>
      <c r="S38" s="222"/>
      <c r="AJ38" s="183" t="s">
        <v>114</v>
      </c>
      <c r="AK38" s="167" t="s">
        <v>76</v>
      </c>
      <c r="AL38" s="167">
        <v>50</v>
      </c>
      <c r="AM38" s="167">
        <v>85</v>
      </c>
      <c r="AN38" s="27">
        <v>85</v>
      </c>
    </row>
    <row r="39" spans="1:40" ht="15.75" thickBot="1" x14ac:dyDescent="0.3">
      <c r="A39" s="294"/>
      <c r="B39" s="299"/>
      <c r="C39" s="164" t="s">
        <v>68</v>
      </c>
      <c r="D39" s="209" t="s">
        <v>6</v>
      </c>
      <c r="E39" s="7" t="s">
        <v>5</v>
      </c>
      <c r="H39" s="180"/>
      <c r="L39" s="221"/>
      <c r="M39" s="222"/>
      <c r="N39" s="222"/>
      <c r="O39" s="222"/>
      <c r="P39" s="222"/>
      <c r="Q39" s="222"/>
      <c r="R39" s="222"/>
      <c r="S39" s="222"/>
      <c r="AJ39" s="183" t="s">
        <v>115</v>
      </c>
      <c r="AK39" s="167" t="s">
        <v>76</v>
      </c>
      <c r="AL39" s="167">
        <v>50</v>
      </c>
      <c r="AM39" s="167">
        <v>77</v>
      </c>
      <c r="AN39" s="27">
        <v>81</v>
      </c>
    </row>
    <row r="40" spans="1:40" x14ac:dyDescent="0.25">
      <c r="A40" s="77" t="s">
        <v>92</v>
      </c>
      <c r="B40" s="191">
        <v>1</v>
      </c>
      <c r="C40" s="201">
        <f t="shared" ref="C40:C46" si="10">IFERROR(VLOOKUP(A40,$AJ$1:$AN$64,3,FALSE),"")</f>
        <v>16</v>
      </c>
      <c r="D40" s="218">
        <f t="shared" ref="D40:D46" si="11">IF(ISBLANK(A40),"",50)</f>
        <v>50</v>
      </c>
      <c r="E40" s="202">
        <f>IFERROR(IF(VLOOKUP(A40,$AJ$1:$AN$64,5,FALSE)="N/A",VLOOKUP(A40,$AJ$1:$AN$64,4,FALSE),VLOOKUP(A40,$AJ$1:$AN$64,5,FALSE)),"")</f>
        <v>81</v>
      </c>
      <c r="H40" s="181"/>
      <c r="AJ40" s="183" t="s">
        <v>116</v>
      </c>
      <c r="AK40" s="167" t="s">
        <v>76</v>
      </c>
      <c r="AL40" s="167">
        <v>100</v>
      </c>
      <c r="AM40" s="167">
        <v>82</v>
      </c>
      <c r="AN40" s="27">
        <v>73</v>
      </c>
    </row>
    <row r="41" spans="1:40" x14ac:dyDescent="0.25">
      <c r="A41" s="77" t="s">
        <v>132</v>
      </c>
      <c r="B41" s="71">
        <v>1</v>
      </c>
      <c r="C41" s="201">
        <f t="shared" si="10"/>
        <v>20</v>
      </c>
      <c r="D41" s="198">
        <f t="shared" si="11"/>
        <v>50</v>
      </c>
      <c r="E41" s="202">
        <f>IFERROR(IF(VLOOKUP(A41,$AJ$1:$AN$64,5,FALSE)="N/A",VLOOKUP(A41,$AJ$1:$AN$64,4,FALSE),VLOOKUP(A41,$AJ$1:$AN$64,5,FALSE)),"")</f>
        <v>101</v>
      </c>
      <c r="G41" s="22"/>
      <c r="H41" s="181"/>
      <c r="AJ41" s="183" t="s">
        <v>117</v>
      </c>
      <c r="AK41" s="167" t="s">
        <v>82</v>
      </c>
      <c r="AL41" s="167">
        <v>20</v>
      </c>
      <c r="AM41" s="167">
        <v>85</v>
      </c>
      <c r="AN41" s="27">
        <v>79</v>
      </c>
    </row>
    <row r="42" spans="1:40" x14ac:dyDescent="0.25">
      <c r="A42" s="77" t="s">
        <v>113</v>
      </c>
      <c r="B42" s="71">
        <v>1</v>
      </c>
      <c r="C42" s="201">
        <f t="shared" si="10"/>
        <v>40</v>
      </c>
      <c r="D42" s="198">
        <f t="shared" si="11"/>
        <v>50</v>
      </c>
      <c r="E42" s="202">
        <f>IFERROR(IF(VLOOKUP(A42,$AJ$1:$AN$64,5,FALSE)="N/A",VLOOKUP(A42,$AJ$1:$AN$64,4,FALSE),VLOOKUP(A42,$AJ$1:$AN$64,5,FALSE)),"")</f>
        <v>75</v>
      </c>
      <c r="H42" s="181"/>
      <c r="AJ42" s="183" t="s">
        <v>118</v>
      </c>
      <c r="AK42" s="167" t="s">
        <v>76</v>
      </c>
      <c r="AL42" s="167">
        <v>20</v>
      </c>
      <c r="AM42" s="167">
        <v>85</v>
      </c>
      <c r="AN42" s="27">
        <v>81</v>
      </c>
    </row>
    <row r="43" spans="1:40" x14ac:dyDescent="0.25">
      <c r="A43" s="77" t="s">
        <v>99</v>
      </c>
      <c r="B43" s="71">
        <v>1</v>
      </c>
      <c r="C43" s="201">
        <f t="shared" si="10"/>
        <v>40</v>
      </c>
      <c r="D43" s="198">
        <f t="shared" si="11"/>
        <v>50</v>
      </c>
      <c r="E43" s="202">
        <f>IFERROR(IF(VLOOKUP(A43,$AJ$1:$AN$64,5,FALSE)="N/A",VLOOKUP(A43,$AJ$1:$AN$64,4,FALSE),VLOOKUP(A43,$AJ$1:$AN$64,5,FALSE)),"")</f>
        <v>79</v>
      </c>
      <c r="H43" s="181"/>
      <c r="AC43" s="22"/>
      <c r="AJ43" s="183" t="s">
        <v>119</v>
      </c>
      <c r="AK43" s="167" t="s">
        <v>76</v>
      </c>
      <c r="AL43" s="167">
        <v>20</v>
      </c>
      <c r="AM43" s="167">
        <v>85</v>
      </c>
      <c r="AN43" s="27">
        <v>80</v>
      </c>
    </row>
    <row r="44" spans="1:40" x14ac:dyDescent="0.25">
      <c r="A44" s="77" t="s">
        <v>152</v>
      </c>
      <c r="B44" s="71">
        <v>1</v>
      </c>
      <c r="C44" s="201">
        <f t="shared" si="10"/>
        <v>50</v>
      </c>
      <c r="D44" s="198">
        <f t="shared" si="11"/>
        <v>50</v>
      </c>
      <c r="E44" s="202">
        <f>IFERROR(IF(VLOOKUP(A44,$AJ$1:$AN$64,5,FALSE)="N/A",VLOOKUP(A44,$AJ$1:$AN$64,4,FALSE),VLOOKUP(A44,$AJ$1:$AN$64,5,FALSE)),"")</f>
        <v>80</v>
      </c>
      <c r="H44" s="181"/>
      <c r="AJ44" s="183" t="s">
        <v>120</v>
      </c>
      <c r="AK44" s="167" t="s">
        <v>76</v>
      </c>
      <c r="AL44" s="167">
        <v>20</v>
      </c>
      <c r="AM44" s="167">
        <v>85</v>
      </c>
      <c r="AN44" s="27">
        <v>96</v>
      </c>
    </row>
    <row r="45" spans="1:40" x14ac:dyDescent="0.25">
      <c r="A45" s="77" t="s">
        <v>92</v>
      </c>
      <c r="B45" s="71">
        <v>2</v>
      </c>
      <c r="C45" s="201">
        <f t="shared" si="10"/>
        <v>16</v>
      </c>
      <c r="D45" s="198">
        <f t="shared" si="11"/>
        <v>50</v>
      </c>
      <c r="E45" s="202">
        <f t="shared" ref="E45:E49" si="12">IFERROR(IF(VLOOKUP(A45,$AJ$1:$AN$64,5,FALSE)="N/A",VLOOKUP(A45,$AJ$1:$AN$64,4,FALSE),VLOOKUP(A45,$AJ$1:$AN$64,5,FALSE)),"")</f>
        <v>81</v>
      </c>
      <c r="H45" s="181"/>
      <c r="AJ45" s="183" t="s">
        <v>121</v>
      </c>
      <c r="AK45" s="167" t="s">
        <v>76</v>
      </c>
      <c r="AL45" s="167">
        <v>40</v>
      </c>
      <c r="AM45" s="167">
        <v>85</v>
      </c>
      <c r="AN45" s="27">
        <v>84</v>
      </c>
    </row>
    <row r="46" spans="1:40" x14ac:dyDescent="0.25">
      <c r="A46" s="77" t="s">
        <v>132</v>
      </c>
      <c r="B46" s="71">
        <v>2</v>
      </c>
      <c r="C46" s="201">
        <f t="shared" si="10"/>
        <v>20</v>
      </c>
      <c r="D46" s="198">
        <f t="shared" si="11"/>
        <v>50</v>
      </c>
      <c r="E46" s="202">
        <f t="shared" si="12"/>
        <v>101</v>
      </c>
      <c r="H46" s="181"/>
      <c r="AJ46" s="183" t="s">
        <v>122</v>
      </c>
      <c r="AK46" s="167" t="s">
        <v>76</v>
      </c>
      <c r="AL46" s="167">
        <v>40</v>
      </c>
      <c r="AM46" s="167">
        <v>85</v>
      </c>
      <c r="AN46" s="27">
        <v>96</v>
      </c>
    </row>
    <row r="47" spans="1:40" x14ac:dyDescent="0.25">
      <c r="A47" s="77" t="s">
        <v>113</v>
      </c>
      <c r="B47" s="71">
        <v>2</v>
      </c>
      <c r="C47" s="201">
        <v>40</v>
      </c>
      <c r="D47" s="198">
        <v>50</v>
      </c>
      <c r="E47" s="202">
        <f t="shared" si="12"/>
        <v>75</v>
      </c>
      <c r="H47" s="181"/>
      <c r="AJ47" s="183" t="s">
        <v>123</v>
      </c>
      <c r="AK47" s="167" t="s">
        <v>76</v>
      </c>
      <c r="AL47" s="167">
        <v>100</v>
      </c>
      <c r="AM47" s="167">
        <v>78</v>
      </c>
      <c r="AN47" s="27">
        <v>78</v>
      </c>
    </row>
    <row r="48" spans="1:40" x14ac:dyDescent="0.25">
      <c r="A48" s="77" t="s">
        <v>99</v>
      </c>
      <c r="B48" s="71">
        <v>2</v>
      </c>
      <c r="C48" s="201">
        <f t="shared" ref="C48:C53" si="13">IFERROR(VLOOKUP(A48,$AJ$1:$AN$64,3,FALSE),"")</f>
        <v>40</v>
      </c>
      <c r="D48" s="198">
        <f t="shared" ref="D48:D53" si="14">IF(ISBLANK(A48),"",50)</f>
        <v>50</v>
      </c>
      <c r="E48" s="202">
        <f t="shared" si="12"/>
        <v>79</v>
      </c>
      <c r="H48" s="181"/>
      <c r="AJ48" s="183" t="s">
        <v>152</v>
      </c>
      <c r="AK48" s="167" t="s">
        <v>76</v>
      </c>
      <c r="AL48" s="167">
        <v>50</v>
      </c>
      <c r="AM48" s="167">
        <v>82</v>
      </c>
      <c r="AN48" s="27">
        <v>80</v>
      </c>
    </row>
    <row r="49" spans="1:40" x14ac:dyDescent="0.25">
      <c r="A49" s="77" t="s">
        <v>152</v>
      </c>
      <c r="B49" s="71">
        <v>2</v>
      </c>
      <c r="C49" s="201">
        <f t="shared" si="13"/>
        <v>50</v>
      </c>
      <c r="D49" s="198">
        <f t="shared" si="14"/>
        <v>50</v>
      </c>
      <c r="E49" s="202">
        <f t="shared" si="12"/>
        <v>80</v>
      </c>
      <c r="H49" s="181"/>
      <c r="AJ49" s="183" t="s">
        <v>125</v>
      </c>
      <c r="AK49" s="167" t="s">
        <v>76</v>
      </c>
      <c r="AL49" s="167">
        <v>50</v>
      </c>
      <c r="AM49" s="167">
        <v>80</v>
      </c>
      <c r="AN49" s="27" t="s">
        <v>77</v>
      </c>
    </row>
    <row r="50" spans="1:40" x14ac:dyDescent="0.25">
      <c r="A50" s="77"/>
      <c r="B50" s="71"/>
      <c r="C50" s="201" t="str">
        <f t="shared" si="13"/>
        <v/>
      </c>
      <c r="D50" s="198" t="str">
        <f t="shared" si="14"/>
        <v/>
      </c>
      <c r="E50" s="202" t="str">
        <f>IFERROR(IF(VLOOKUP(A50,$AJ$1:$AN$64,5,FALSE)="N/A",VLOOKUP(A50,$AJ$1:$AN$64,4,FALSE),VLOOKUP(A50,$AJ$1:$AN$64,5,FALSE)),"")</f>
        <v/>
      </c>
      <c r="H50" s="181"/>
      <c r="AJ50" s="183" t="s">
        <v>126</v>
      </c>
      <c r="AK50" s="167" t="s">
        <v>76</v>
      </c>
      <c r="AL50" s="167">
        <v>40</v>
      </c>
      <c r="AM50" s="167">
        <v>84</v>
      </c>
      <c r="AN50" s="27" t="s">
        <v>77</v>
      </c>
    </row>
    <row r="51" spans="1:40" x14ac:dyDescent="0.25">
      <c r="A51" s="77"/>
      <c r="B51" s="71"/>
      <c r="C51" s="201" t="str">
        <f t="shared" si="13"/>
        <v/>
      </c>
      <c r="D51" s="198" t="str">
        <f t="shared" si="14"/>
        <v/>
      </c>
      <c r="E51" s="202" t="str">
        <f>IFERROR(IF(VLOOKUP(A51,$AJ$1:$AN$64,5,FALSE)="N/A",VLOOKUP(A51,$AJ$1:$AN$64,4,FALSE),VLOOKUP(A51,$AJ$1:$AN$64,5,FALSE)),"")</f>
        <v/>
      </c>
      <c r="H51" s="181"/>
      <c r="AJ51" s="183" t="s">
        <v>127</v>
      </c>
      <c r="AK51" s="167" t="s">
        <v>76</v>
      </c>
      <c r="AL51" s="167">
        <v>40</v>
      </c>
      <c r="AM51" s="167">
        <v>85</v>
      </c>
      <c r="AN51" s="27">
        <v>85</v>
      </c>
    </row>
    <row r="52" spans="1:40" x14ac:dyDescent="0.25">
      <c r="A52" s="77"/>
      <c r="B52" s="71"/>
      <c r="C52" s="201" t="str">
        <f t="shared" si="13"/>
        <v/>
      </c>
      <c r="D52" s="198" t="str">
        <f t="shared" si="14"/>
        <v/>
      </c>
      <c r="E52" s="202" t="str">
        <f>IFERROR(IF(VLOOKUP(A52,$AJ$1:$AN$64,5,FALSE)="N/A",VLOOKUP(A52,$AJ$1:$AN$64,4,FALSE),VLOOKUP(A52,$AJ$1:$AN$64,5,FALSE)),"")</f>
        <v/>
      </c>
      <c r="H52" s="181"/>
      <c r="AJ52" s="183" t="s">
        <v>128</v>
      </c>
      <c r="AK52" s="167" t="s">
        <v>76</v>
      </c>
      <c r="AL52" s="167">
        <v>10</v>
      </c>
      <c r="AM52" s="167">
        <v>80</v>
      </c>
      <c r="AN52" s="27">
        <v>82</v>
      </c>
    </row>
    <row r="53" spans="1:40" ht="15.75" thickBot="1" x14ac:dyDescent="0.3">
      <c r="A53" s="14"/>
      <c r="B53" s="72"/>
      <c r="C53" s="203" t="str">
        <f t="shared" si="13"/>
        <v/>
      </c>
      <c r="D53" s="204" t="str">
        <f t="shared" si="14"/>
        <v/>
      </c>
      <c r="E53" s="205" t="str">
        <f>IFERROR(IF(VLOOKUP(A53,$AJ$1:$AN$64,5,FALSE)="N/A",VLOOKUP(A53,$AJ$1:$AN$64,4,FALSE),VLOOKUP(A53,$AJ$1:$AN$64,5,FALSE)),"")</f>
        <v/>
      </c>
      <c r="H53" s="181"/>
      <c r="AJ53" s="183" t="s">
        <v>129</v>
      </c>
      <c r="AK53" s="167" t="s">
        <v>76</v>
      </c>
      <c r="AL53" s="167">
        <v>100</v>
      </c>
      <c r="AM53" s="167">
        <v>85</v>
      </c>
      <c r="AN53" s="27">
        <v>79</v>
      </c>
    </row>
    <row r="54" spans="1:40" ht="15.75" x14ac:dyDescent="0.25">
      <c r="A54" s="19" t="s">
        <v>142</v>
      </c>
      <c r="AJ54" s="183" t="s">
        <v>130</v>
      </c>
      <c r="AK54" s="167" t="s">
        <v>76</v>
      </c>
      <c r="AL54" s="167">
        <v>50</v>
      </c>
      <c r="AM54" s="167">
        <v>85</v>
      </c>
      <c r="AN54" s="27">
        <v>87</v>
      </c>
    </row>
    <row r="55" spans="1:40" x14ac:dyDescent="0.25">
      <c r="A55" s="19"/>
      <c r="AJ55" s="183" t="s">
        <v>131</v>
      </c>
      <c r="AK55" s="167" t="s">
        <v>76</v>
      </c>
      <c r="AL55" s="167">
        <v>20</v>
      </c>
      <c r="AM55" s="167">
        <v>80</v>
      </c>
      <c r="AN55" s="27">
        <v>80</v>
      </c>
    </row>
    <row r="56" spans="1:40" x14ac:dyDescent="0.25">
      <c r="AJ56" s="183" t="s">
        <v>132</v>
      </c>
      <c r="AK56" s="167" t="s">
        <v>76</v>
      </c>
      <c r="AL56" s="167">
        <v>20</v>
      </c>
      <c r="AM56" s="167">
        <v>95</v>
      </c>
      <c r="AN56" s="27">
        <v>101</v>
      </c>
    </row>
    <row r="57" spans="1:40" ht="15.75" thickBot="1" x14ac:dyDescent="0.3">
      <c r="A57" s="8" t="s">
        <v>7</v>
      </c>
      <c r="AJ57" s="183" t="s">
        <v>133</v>
      </c>
      <c r="AK57" s="167" t="s">
        <v>76</v>
      </c>
      <c r="AL57" s="167">
        <v>5</v>
      </c>
      <c r="AM57" s="167">
        <v>85</v>
      </c>
      <c r="AN57" s="27">
        <v>83</v>
      </c>
    </row>
    <row r="58" spans="1:40" ht="30" x14ac:dyDescent="0.25">
      <c r="A58" s="293" t="s">
        <v>4</v>
      </c>
      <c r="B58" s="106" t="str">
        <f>IF(ISBLANK(A12),"",CONCATENATE("Leq - @ ",A12))</f>
        <v>Leq - @ NSA 14 - Residence</v>
      </c>
      <c r="C58" s="106" t="str">
        <f>IF(ISBLANK(A12),"",CONCATENATE("Leq - @ ",A12))</f>
        <v>Leq - @ NSA 14 - Residence</v>
      </c>
      <c r="D58" s="248"/>
      <c r="E58" s="248"/>
      <c r="F58" s="248"/>
      <c r="G58" s="248"/>
      <c r="H58" s="248"/>
      <c r="AJ58" s="183" t="s">
        <v>134</v>
      </c>
      <c r="AK58" s="167" t="s">
        <v>76</v>
      </c>
      <c r="AL58" s="167">
        <v>40</v>
      </c>
      <c r="AM58" s="167">
        <v>73</v>
      </c>
      <c r="AN58" s="27">
        <v>74</v>
      </c>
    </row>
    <row r="59" spans="1:40" ht="18.75" thickBot="1" x14ac:dyDescent="0.3">
      <c r="A59" s="301"/>
      <c r="B59" s="226" t="s">
        <v>185</v>
      </c>
      <c r="C59" s="226" t="s">
        <v>186</v>
      </c>
      <c r="D59" s="270"/>
      <c r="E59" s="270"/>
      <c r="F59" s="270"/>
      <c r="G59" s="270"/>
      <c r="H59" s="270"/>
      <c r="AJ59" s="183" t="s">
        <v>135</v>
      </c>
      <c r="AK59" s="167" t="s">
        <v>76</v>
      </c>
      <c r="AL59" s="167">
        <v>100</v>
      </c>
      <c r="AM59" s="167"/>
      <c r="AN59" s="27">
        <v>77</v>
      </c>
    </row>
    <row r="60" spans="1:40" x14ac:dyDescent="0.25">
      <c r="A60" s="223" t="str">
        <f>IF(ISBLANK(A40),"",A40)</f>
        <v>Crane</v>
      </c>
      <c r="B60" s="273">
        <f>IFERROR($E40-(20*LOG10(M23/$D40))+10*LOG($C40/100)+10*LOG($B40),0)</f>
        <v>46.180802796543084</v>
      </c>
      <c r="C60" s="274">
        <f>IFERROR($E40-(20*LOG10(M23/$D40))+10*LOG(100/100)+10*LOG($B40),0)</f>
        <v>54.139602969983834</v>
      </c>
      <c r="D60" s="166"/>
      <c r="E60" s="166"/>
      <c r="F60" s="166"/>
      <c r="G60" s="166"/>
      <c r="H60" s="166"/>
      <c r="AJ60" s="183" t="s">
        <v>136</v>
      </c>
      <c r="AK60" s="167"/>
      <c r="AL60" s="167">
        <v>100</v>
      </c>
      <c r="AM60" s="167"/>
      <c r="AN60" s="27">
        <v>84</v>
      </c>
    </row>
    <row r="61" spans="1:40" x14ac:dyDescent="0.25">
      <c r="A61" s="224" t="str">
        <f>IF(ISBLANK(A41),"",A41)</f>
        <v>Vibratory Pile Driver</v>
      </c>
      <c r="B61" s="275">
        <f t="shared" ref="B61:C69" si="15">IFERROR($E41-(20*LOG10(M24/$D41))+10*LOG($C41/100)+10*LOG($B41),0)</f>
        <v>67.149902926623639</v>
      </c>
      <c r="C61" s="276">
        <f t="shared" ref="C61:C64" si="16">IFERROR($E41-(20*LOG10(M24/$D41))+10*LOG(100/100)+10*LOG($B41),0)</f>
        <v>74.139602969983827</v>
      </c>
      <c r="D61" s="166"/>
      <c r="E61" s="166"/>
      <c r="F61" s="166"/>
      <c r="G61" s="166"/>
      <c r="H61" s="166"/>
      <c r="AJ61" s="183" t="s">
        <v>137</v>
      </c>
      <c r="AK61" s="167"/>
      <c r="AL61" s="167">
        <v>100</v>
      </c>
      <c r="AM61" s="167"/>
      <c r="AN61" s="27">
        <v>80</v>
      </c>
    </row>
    <row r="62" spans="1:40" x14ac:dyDescent="0.25">
      <c r="A62" s="224" t="str">
        <f t="shared" ref="A62:A73" si="17">IF(ISBLANK(A42),"",A42)</f>
        <v>Pickup Truck</v>
      </c>
      <c r="B62" s="275">
        <f t="shared" si="15"/>
        <v>44.160202883263459</v>
      </c>
      <c r="C62" s="276">
        <f t="shared" si="16"/>
        <v>48.139602969983834</v>
      </c>
      <c r="D62" s="166"/>
      <c r="E62" s="166"/>
      <c r="F62" s="166"/>
      <c r="G62" s="166"/>
      <c r="H62" s="166"/>
      <c r="AJ62" s="183" t="s">
        <v>138</v>
      </c>
      <c r="AK62" s="167"/>
      <c r="AL62" s="167">
        <v>100</v>
      </c>
      <c r="AM62" s="167"/>
      <c r="AN62" s="27">
        <v>85</v>
      </c>
    </row>
    <row r="63" spans="1:40" x14ac:dyDescent="0.25">
      <c r="A63" s="224" t="str">
        <f t="shared" si="17"/>
        <v>Front End Loader</v>
      </c>
      <c r="B63" s="275">
        <f t="shared" si="15"/>
        <v>48.160202883263459</v>
      </c>
      <c r="C63" s="276">
        <f t="shared" si="16"/>
        <v>52.139602969983834</v>
      </c>
      <c r="D63" s="166"/>
      <c r="E63" s="166"/>
      <c r="F63" s="166"/>
      <c r="G63" s="166"/>
      <c r="H63" s="166"/>
      <c r="AJ63" s="183" t="s">
        <v>139</v>
      </c>
      <c r="AK63" s="167"/>
      <c r="AL63" s="167">
        <v>100</v>
      </c>
      <c r="AM63" s="167"/>
      <c r="AN63" s="27">
        <v>82</v>
      </c>
    </row>
    <row r="64" spans="1:40" ht="15" customHeight="1" thickBot="1" x14ac:dyDescent="0.3">
      <c r="A64" s="224" t="str">
        <f t="shared" si="17"/>
        <v>Trencher</v>
      </c>
      <c r="B64" s="275">
        <f t="shared" si="15"/>
        <v>50.129303013344021</v>
      </c>
      <c r="C64" s="276">
        <f t="shared" si="16"/>
        <v>53.139602969983834</v>
      </c>
      <c r="D64" s="166"/>
      <c r="E64" s="166"/>
      <c r="F64" s="166"/>
      <c r="G64" s="166"/>
      <c r="H64" s="166"/>
      <c r="AJ64" s="184" t="s">
        <v>140</v>
      </c>
      <c r="AK64" s="185"/>
      <c r="AL64" s="185">
        <v>100</v>
      </c>
      <c r="AM64" s="185"/>
      <c r="AN64" s="151">
        <v>83</v>
      </c>
    </row>
    <row r="65" spans="1:30" x14ac:dyDescent="0.25">
      <c r="A65" s="224" t="str">
        <f t="shared" si="17"/>
        <v>Crane</v>
      </c>
      <c r="B65" s="275">
        <f t="shared" si="15"/>
        <v>46.003723437026913</v>
      </c>
      <c r="C65" s="276">
        <f>IFERROR($E45-(20*LOG10(N28/$D45))+10*LOG($C45/100)+10*LOG($B45),0)</f>
        <v>0</v>
      </c>
      <c r="D65" s="166"/>
      <c r="E65" s="166"/>
      <c r="F65" s="166"/>
      <c r="G65" s="166"/>
      <c r="H65" s="166"/>
    </row>
    <row r="66" spans="1:30" x14ac:dyDescent="0.25">
      <c r="A66" s="224" t="str">
        <f t="shared" si="17"/>
        <v>Vibratory Pile Driver</v>
      </c>
      <c r="B66" s="275">
        <f t="shared" si="15"/>
        <v>66.972823567107469</v>
      </c>
      <c r="C66" s="276">
        <f t="shared" si="15"/>
        <v>0</v>
      </c>
      <c r="D66" s="166"/>
      <c r="E66" s="166"/>
      <c r="F66" s="166"/>
      <c r="G66" s="166"/>
      <c r="H66" s="166"/>
    </row>
    <row r="67" spans="1:30" x14ac:dyDescent="0.25">
      <c r="A67" s="224" t="str">
        <f t="shared" si="17"/>
        <v>Pickup Truck</v>
      </c>
      <c r="B67" s="275">
        <f t="shared" si="15"/>
        <v>43.983123523747288</v>
      </c>
      <c r="C67" s="276">
        <f t="shared" si="15"/>
        <v>0</v>
      </c>
      <c r="D67" s="166"/>
      <c r="E67" s="166"/>
      <c r="F67" s="166"/>
      <c r="G67" s="166"/>
      <c r="H67" s="166"/>
    </row>
    <row r="68" spans="1:30" x14ac:dyDescent="0.25">
      <c r="A68" s="224" t="str">
        <f t="shared" si="17"/>
        <v>Front End Loader</v>
      </c>
      <c r="B68" s="275">
        <f t="shared" si="15"/>
        <v>47.983123523747288</v>
      </c>
      <c r="C68" s="276">
        <f t="shared" si="15"/>
        <v>0</v>
      </c>
      <c r="D68" s="166"/>
      <c r="E68" s="166"/>
      <c r="F68" s="166"/>
      <c r="G68" s="166"/>
      <c r="H68" s="166"/>
    </row>
    <row r="69" spans="1:30" x14ac:dyDescent="0.25">
      <c r="A69" s="224" t="str">
        <f t="shared" si="17"/>
        <v>Trencher</v>
      </c>
      <c r="B69" s="275">
        <f t="shared" si="15"/>
        <v>49.952223653827851</v>
      </c>
      <c r="C69" s="276">
        <f t="shared" si="15"/>
        <v>0</v>
      </c>
      <c r="D69" s="166"/>
      <c r="E69" s="166"/>
      <c r="F69" s="166"/>
      <c r="G69" s="166"/>
      <c r="H69" s="166"/>
      <c r="P69" t="str">
        <f>A12</f>
        <v>NSA 14 - Residence</v>
      </c>
    </row>
    <row r="70" spans="1:30" x14ac:dyDescent="0.25">
      <c r="A70" s="224" t="str">
        <f t="shared" si="17"/>
        <v/>
      </c>
      <c r="B70" s="275">
        <f>IFERROR($E50-(20*LOG10(M33/$D50))+10*LOG($C50/100)+10*LOG(#REF!/12)+10*LOG($B50),0)</f>
        <v>0</v>
      </c>
      <c r="C70" s="278">
        <f>IFERROR($E50-(20*LOG10(N33/$D50))+10*LOG($C50/100)+10*LOG(#REF!/12)+10*LOG($B50),0)</f>
        <v>0</v>
      </c>
      <c r="D70" s="166"/>
      <c r="E70" s="166"/>
      <c r="F70" s="166"/>
      <c r="G70" s="166"/>
      <c r="H70" s="166"/>
    </row>
    <row r="71" spans="1:30" ht="15.75" thickBot="1" x14ac:dyDescent="0.3">
      <c r="A71" s="224" t="str">
        <f t="shared" si="17"/>
        <v/>
      </c>
      <c r="B71" s="275">
        <f>IFERROR($E51-(20*LOG10(M34/$D51))+10*LOG($C51/100)+10*LOG(#REF!/12)+10*LOG($B51),0)</f>
        <v>0</v>
      </c>
      <c r="C71" s="278">
        <f>IFERROR($E51-(20*LOG10(N34/$D51))+10*LOG($C51/100)+10*LOG(#REF!/12)+10*LOG($B51),0)</f>
        <v>0</v>
      </c>
      <c r="D71" s="166"/>
      <c r="E71" s="166"/>
      <c r="F71" s="166"/>
      <c r="G71" s="166"/>
      <c r="H71" s="166"/>
      <c r="P71" s="303" t="s">
        <v>21</v>
      </c>
      <c r="Q71" s="303"/>
      <c r="R71" s="303"/>
      <c r="S71" s="303"/>
      <c r="T71" s="303"/>
    </row>
    <row r="72" spans="1:30" ht="17.25" customHeight="1" thickBot="1" x14ac:dyDescent="0.3">
      <c r="A72" s="224" t="str">
        <f t="shared" si="17"/>
        <v/>
      </c>
      <c r="B72" s="275">
        <f>IFERROR($E52-(20*LOG10(M35/$D52))+10*LOG($C52/100)+10*LOG(#REF!/12)+10*LOG($B52),0)</f>
        <v>0</v>
      </c>
      <c r="C72" s="278">
        <f>IFERROR($E52-(20*LOG10(N35/$D52))+10*LOG($C52/100)+10*LOG(#REF!/12)+10*LOG($B52),0)</f>
        <v>0</v>
      </c>
      <c r="D72" s="166"/>
      <c r="E72" s="166"/>
      <c r="F72" s="166"/>
      <c r="G72" s="166"/>
      <c r="H72" s="166"/>
      <c r="P72" s="38" t="s">
        <v>14</v>
      </c>
      <c r="Q72" s="39" t="s">
        <v>15</v>
      </c>
      <c r="R72" s="40" t="s">
        <v>17</v>
      </c>
      <c r="S72" s="40" t="s">
        <v>16</v>
      </c>
      <c r="T72" s="41" t="s">
        <v>17</v>
      </c>
      <c r="U72" s="42"/>
      <c r="V72" s="39" t="s">
        <v>18</v>
      </c>
      <c r="W72" s="40" t="s">
        <v>17</v>
      </c>
      <c r="X72" s="40" t="s">
        <v>16</v>
      </c>
      <c r="Y72" s="41" t="s">
        <v>17</v>
      </c>
      <c r="Z72" s="43"/>
      <c r="AA72" s="39" t="s">
        <v>19</v>
      </c>
      <c r="AB72" s="40" t="s">
        <v>17</v>
      </c>
      <c r="AC72" s="40" t="s">
        <v>16</v>
      </c>
      <c r="AD72" s="41" t="s">
        <v>17</v>
      </c>
    </row>
    <row r="73" spans="1:30" ht="15.75" thickBot="1" x14ac:dyDescent="0.3">
      <c r="A73" s="225" t="str">
        <f t="shared" si="17"/>
        <v/>
      </c>
      <c r="B73" s="277">
        <f>IFERROR($E53-(20*LOG10(M36/$D53))+10*LOG($C53/100)+10*LOG(#REF!/12)+10*LOG($B53),0)</f>
        <v>0</v>
      </c>
      <c r="C73" s="279">
        <f>IFERROR($E53-(20*LOG10(N36/$D53))+10*LOG($C53/100)+10*LOG(#REF!/12)+10*LOG($B53),0)</f>
        <v>0</v>
      </c>
      <c r="D73" s="166"/>
      <c r="E73" s="166"/>
      <c r="F73" s="166"/>
      <c r="G73" s="166"/>
      <c r="H73" s="166"/>
      <c r="P73" s="30">
        <v>0</v>
      </c>
      <c r="Q73" s="32">
        <f>H12</f>
        <v>34</v>
      </c>
      <c r="R73" s="28">
        <f>(10^(Q73/10))</f>
        <v>2511.8864315095811</v>
      </c>
      <c r="S73" s="28">
        <f>Q73+10</f>
        <v>44</v>
      </c>
      <c r="T73" s="33">
        <f t="shared" ref="T73:T96" si="18">(10^(S73/10))</f>
        <v>25118.86431509586</v>
      </c>
      <c r="U73" s="36"/>
      <c r="V73" s="32">
        <v>0</v>
      </c>
      <c r="W73" s="28">
        <f>(10^(V73/10))</f>
        <v>1</v>
      </c>
      <c r="X73" s="28">
        <f>V73+10</f>
        <v>10</v>
      </c>
      <c r="Y73" s="33">
        <f>(10^(X73/10))</f>
        <v>10</v>
      </c>
      <c r="Z73" s="36"/>
      <c r="AA73" s="34">
        <f>10*LOG10(10^(Q73/10)+10^(V73/10))</f>
        <v>34.001728613409902</v>
      </c>
      <c r="AB73" s="147">
        <f>(10^(AA73/10))</f>
        <v>2512.8864315095802</v>
      </c>
      <c r="AC73" s="147">
        <f>AA73+10</f>
        <v>44.001728613409902</v>
      </c>
      <c r="AD73" s="148">
        <f>(10^(AC73/10))</f>
        <v>25128.864315095783</v>
      </c>
    </row>
    <row r="74" spans="1:30" ht="18" thickBot="1" x14ac:dyDescent="0.3">
      <c r="A74" s="219" t="s">
        <v>43</v>
      </c>
      <c r="B74" s="227">
        <f>IF(B60=0,0,10*LOG10(10^(B60/10)+10^(B61/10)+10^(B62/10)+10^(B63/10)+10^(B64/10)+10^(B65/10)+10^(B66/10)+10^(B67/10)+10^(B68/10)+10^(B69/10)+10^(B70/10)+10^(B71/10)+10^(B72/10)+10^(B73/10)))</f>
        <v>70.265812352205472</v>
      </c>
      <c r="C74" s="227">
        <f>MAX(C60:C73)</f>
        <v>74.139602969983827</v>
      </c>
      <c r="D74" s="249"/>
      <c r="E74" s="249"/>
      <c r="F74" s="249"/>
      <c r="G74" s="249"/>
      <c r="H74" s="249"/>
      <c r="P74" s="31">
        <v>4.1666666666666699E-2</v>
      </c>
      <c r="Q74" s="34">
        <f>H12</f>
        <v>34</v>
      </c>
      <c r="R74" s="26">
        <f t="shared" ref="R74:R96" si="19">(10^(Q74/10))</f>
        <v>2511.8864315095811</v>
      </c>
      <c r="S74" s="26">
        <f t="shared" ref="S74:S79" si="20">Q74+10</f>
        <v>44</v>
      </c>
      <c r="T74" s="35">
        <f t="shared" si="18"/>
        <v>25118.86431509586</v>
      </c>
      <c r="U74" s="37"/>
      <c r="V74" s="34">
        <f>V73</f>
        <v>0</v>
      </c>
      <c r="W74" s="26">
        <f t="shared" ref="W74:W96" si="21">(10^(V74/10))</f>
        <v>1</v>
      </c>
      <c r="X74" s="28">
        <f t="shared" ref="X74:X79" si="22">V74+10</f>
        <v>10</v>
      </c>
      <c r="Y74" s="35">
        <f t="shared" ref="Y74:Y96" si="23">(10^(X74/10))</f>
        <v>10</v>
      </c>
      <c r="Z74" s="37"/>
      <c r="AA74" s="34">
        <f t="shared" ref="AA74:AA96" si="24">10*LOG10(10^(Q74/10)+10^(V74/10))</f>
        <v>34.001728613409902</v>
      </c>
      <c r="AB74" s="26">
        <f t="shared" ref="AB74:AB96" si="25">(10^(AA74/10))</f>
        <v>2512.8864315095802</v>
      </c>
      <c r="AC74" s="147">
        <f t="shared" ref="AC74:AC79" si="26">AA74+10</f>
        <v>44.001728613409902</v>
      </c>
      <c r="AD74" s="27">
        <f t="shared" ref="AD74:AD96" si="27">(10^(AC74/10))</f>
        <v>25128.864315095783</v>
      </c>
    </row>
    <row r="75" spans="1:30" ht="16.5" thickBot="1" x14ac:dyDescent="0.3">
      <c r="A75" s="19" t="s">
        <v>57</v>
      </c>
      <c r="P75" s="31">
        <v>8.3333333333333301E-2</v>
      </c>
      <c r="Q75" s="34">
        <f>H12</f>
        <v>34</v>
      </c>
      <c r="R75" s="26">
        <f t="shared" si="19"/>
        <v>2511.8864315095811</v>
      </c>
      <c r="S75" s="26">
        <f t="shared" si="20"/>
        <v>44</v>
      </c>
      <c r="T75" s="35">
        <f t="shared" si="18"/>
        <v>25118.86431509586</v>
      </c>
      <c r="U75" s="37"/>
      <c r="V75" s="34">
        <f>V74</f>
        <v>0</v>
      </c>
      <c r="W75" s="26">
        <f t="shared" si="21"/>
        <v>1</v>
      </c>
      <c r="X75" s="28">
        <f t="shared" si="22"/>
        <v>10</v>
      </c>
      <c r="Y75" s="35">
        <f t="shared" si="23"/>
        <v>10</v>
      </c>
      <c r="Z75" s="37"/>
      <c r="AA75" s="34">
        <f t="shared" si="24"/>
        <v>34.001728613409902</v>
      </c>
      <c r="AB75" s="26">
        <f t="shared" si="25"/>
        <v>2512.8864315095802</v>
      </c>
      <c r="AC75" s="147">
        <f t="shared" si="26"/>
        <v>44.001728613409902</v>
      </c>
      <c r="AD75" s="27">
        <f t="shared" si="27"/>
        <v>25128.864315095783</v>
      </c>
    </row>
    <row r="76" spans="1:30" ht="15.75" thickBot="1" x14ac:dyDescent="0.3">
      <c r="P76" s="31">
        <v>0.125</v>
      </c>
      <c r="Q76" s="34">
        <f>H12</f>
        <v>34</v>
      </c>
      <c r="R76" s="26">
        <f t="shared" si="19"/>
        <v>2511.8864315095811</v>
      </c>
      <c r="S76" s="26">
        <f t="shared" si="20"/>
        <v>44</v>
      </c>
      <c r="T76" s="35">
        <f t="shared" si="18"/>
        <v>25118.86431509586</v>
      </c>
      <c r="U76" s="37"/>
      <c r="V76" s="34">
        <f t="shared" ref="V76:V93" si="28">V75</f>
        <v>0</v>
      </c>
      <c r="W76" s="26">
        <f t="shared" si="21"/>
        <v>1</v>
      </c>
      <c r="X76" s="28">
        <f t="shared" si="22"/>
        <v>10</v>
      </c>
      <c r="Y76" s="35">
        <f t="shared" si="23"/>
        <v>10</v>
      </c>
      <c r="Z76" s="37"/>
      <c r="AA76" s="34">
        <f t="shared" si="24"/>
        <v>34.001728613409902</v>
      </c>
      <c r="AB76" s="26">
        <f t="shared" si="25"/>
        <v>2512.8864315095802</v>
      </c>
      <c r="AC76" s="147">
        <f t="shared" si="26"/>
        <v>44.001728613409902</v>
      </c>
      <c r="AD76" s="27">
        <f t="shared" si="27"/>
        <v>25128.864315095783</v>
      </c>
    </row>
    <row r="77" spans="1:30" ht="45.75" thickBot="1" x14ac:dyDescent="0.3">
      <c r="A77" s="287" t="s">
        <v>10</v>
      </c>
      <c r="B77" s="162" t="s">
        <v>145</v>
      </c>
      <c r="C77" s="163" t="s">
        <v>146</v>
      </c>
      <c r="D77" s="73" t="s">
        <v>48</v>
      </c>
      <c r="E77" s="73" t="s">
        <v>59</v>
      </c>
      <c r="F77" s="73" t="s">
        <v>158</v>
      </c>
      <c r="G77" s="15" t="s">
        <v>47</v>
      </c>
      <c r="H77" s="16" t="s">
        <v>46</v>
      </c>
      <c r="P77" s="31">
        <v>0.16666666666666699</v>
      </c>
      <c r="Q77" s="34">
        <f>H12</f>
        <v>34</v>
      </c>
      <c r="R77" s="26">
        <f t="shared" si="19"/>
        <v>2511.8864315095811</v>
      </c>
      <c r="S77" s="26">
        <f t="shared" si="20"/>
        <v>44</v>
      </c>
      <c r="T77" s="35">
        <f t="shared" si="18"/>
        <v>25118.86431509586</v>
      </c>
      <c r="U77" s="37"/>
      <c r="V77" s="34">
        <f t="shared" si="28"/>
        <v>0</v>
      </c>
      <c r="W77" s="26">
        <f t="shared" si="21"/>
        <v>1</v>
      </c>
      <c r="X77" s="28">
        <f t="shared" si="22"/>
        <v>10</v>
      </c>
      <c r="Y77" s="35">
        <f t="shared" si="23"/>
        <v>10</v>
      </c>
      <c r="Z77" s="37"/>
      <c r="AA77" s="34">
        <f t="shared" si="24"/>
        <v>34.001728613409902</v>
      </c>
      <c r="AB77" s="26">
        <f t="shared" si="25"/>
        <v>2512.8864315095802</v>
      </c>
      <c r="AC77" s="147">
        <f t="shared" si="26"/>
        <v>44.001728613409902</v>
      </c>
      <c r="AD77" s="27">
        <f t="shared" si="27"/>
        <v>25128.864315095783</v>
      </c>
    </row>
    <row r="78" spans="1:30" ht="15.75" thickBot="1" x14ac:dyDescent="0.3">
      <c r="A78" s="288"/>
      <c r="B78" s="80" t="s">
        <v>5</v>
      </c>
      <c r="C78" s="81" t="s">
        <v>5</v>
      </c>
      <c r="D78" s="156" t="s">
        <v>5</v>
      </c>
      <c r="E78" s="156" t="s">
        <v>5</v>
      </c>
      <c r="F78" s="156" t="s">
        <v>5</v>
      </c>
      <c r="G78" s="155" t="s">
        <v>5</v>
      </c>
      <c r="H78" s="81" t="s">
        <v>5</v>
      </c>
      <c r="P78" s="31">
        <v>0.20833333333333301</v>
      </c>
      <c r="Q78" s="34">
        <f>H12</f>
        <v>34</v>
      </c>
      <c r="R78" s="26">
        <f t="shared" si="19"/>
        <v>2511.8864315095811</v>
      </c>
      <c r="S78" s="26">
        <f t="shared" si="20"/>
        <v>44</v>
      </c>
      <c r="T78" s="35">
        <f t="shared" si="18"/>
        <v>25118.86431509586</v>
      </c>
      <c r="U78" s="37"/>
      <c r="V78" s="34">
        <f t="shared" si="28"/>
        <v>0</v>
      </c>
      <c r="W78" s="26">
        <f t="shared" si="21"/>
        <v>1</v>
      </c>
      <c r="X78" s="28">
        <f t="shared" si="22"/>
        <v>10</v>
      </c>
      <c r="Y78" s="35">
        <f t="shared" si="23"/>
        <v>10</v>
      </c>
      <c r="Z78" s="37"/>
      <c r="AA78" s="34">
        <f t="shared" si="24"/>
        <v>34.001728613409902</v>
      </c>
      <c r="AB78" s="26">
        <f t="shared" si="25"/>
        <v>2512.8864315095802</v>
      </c>
      <c r="AC78" s="147">
        <f t="shared" si="26"/>
        <v>44.001728613409902</v>
      </c>
      <c r="AD78" s="27">
        <f t="shared" si="27"/>
        <v>25128.864315095783</v>
      </c>
    </row>
    <row r="79" spans="1:30" x14ac:dyDescent="0.25">
      <c r="A79" s="77" t="str">
        <f t="shared" ref="A79:A85" si="29">IF(ISBLANK(A12),"",A12)</f>
        <v>NSA 14 - Residence</v>
      </c>
      <c r="B79" s="17">
        <f>IF(B$74&lt;=0,"",B$74)</f>
        <v>70.265812352205472</v>
      </c>
      <c r="C79" s="160">
        <f>C74</f>
        <v>74.139602969983827</v>
      </c>
      <c r="D79" s="157">
        <f>IF(G12&gt;0,AB100,"")</f>
        <v>67.26138481026301</v>
      </c>
      <c r="E79" s="157">
        <f>IF(G12&gt;0,AB97,"")</f>
        <v>69.601107864951615</v>
      </c>
      <c r="F79" s="157">
        <f>IF(G12&gt;0,AB98,"")</f>
        <v>34.001728613409902</v>
      </c>
      <c r="G79" s="154">
        <f>IF(G12&gt;0,AD100,"")</f>
        <v>67.268299086225653</v>
      </c>
      <c r="H79" s="160">
        <f t="shared" ref="H79:H85" si="30">IF(B79="","",G79-F12)</f>
        <v>25.268299086225653</v>
      </c>
      <c r="P79" s="31">
        <v>0.25</v>
      </c>
      <c r="Q79" s="34">
        <f>H12</f>
        <v>34</v>
      </c>
      <c r="R79" s="26">
        <f t="shared" si="19"/>
        <v>2511.8864315095811</v>
      </c>
      <c r="S79" s="26">
        <f t="shared" si="20"/>
        <v>44</v>
      </c>
      <c r="T79" s="35">
        <f t="shared" si="18"/>
        <v>25118.86431509586</v>
      </c>
      <c r="U79" s="37"/>
      <c r="V79" s="34">
        <f t="shared" si="28"/>
        <v>0</v>
      </c>
      <c r="W79" s="26">
        <f t="shared" si="21"/>
        <v>1</v>
      </c>
      <c r="X79" s="28">
        <f t="shared" si="22"/>
        <v>10</v>
      </c>
      <c r="Y79" s="35">
        <f t="shared" si="23"/>
        <v>10</v>
      </c>
      <c r="Z79" s="37"/>
      <c r="AA79" s="34">
        <f t="shared" si="24"/>
        <v>34.001728613409902</v>
      </c>
      <c r="AB79" s="26">
        <f t="shared" si="25"/>
        <v>2512.8864315095802</v>
      </c>
      <c r="AC79" s="147">
        <f t="shared" si="26"/>
        <v>44.001728613409902</v>
      </c>
      <c r="AD79" s="27">
        <f t="shared" si="27"/>
        <v>25128.864315095783</v>
      </c>
    </row>
    <row r="80" spans="1:30" ht="14.45" hidden="1" customHeight="1" x14ac:dyDescent="0.25">
      <c r="A80" s="11" t="str">
        <f t="shared" si="29"/>
        <v/>
      </c>
      <c r="B80" s="112">
        <f>IF(C$74&lt;=0,"",C$74)</f>
        <v>74.139602969983827</v>
      </c>
      <c r="C80" s="109">
        <f>IF(C$74=0,"",MAX(C60:C73))</f>
        <v>74.139602969983827</v>
      </c>
      <c r="D80" s="158" t="str">
        <f>IF(G13&gt;0,AB134,"")</f>
        <v/>
      </c>
      <c r="E80" s="158" t="str">
        <f>IF(G13&gt;0,AB131,"")</f>
        <v/>
      </c>
      <c r="F80" s="157" t="str">
        <f>IF(G13&gt;0,AB132,"")</f>
        <v/>
      </c>
      <c r="G80" s="152" t="str">
        <f>IF(G13&gt;0,AD134,"")</f>
        <v/>
      </c>
      <c r="H80" s="109" t="e">
        <f t="shared" si="30"/>
        <v>#VALUE!</v>
      </c>
      <c r="P80" s="31">
        <v>0.29166666666666702</v>
      </c>
      <c r="Q80" s="34">
        <f>G12</f>
        <v>40</v>
      </c>
      <c r="R80" s="26">
        <f t="shared" si="19"/>
        <v>10000</v>
      </c>
      <c r="S80" s="26">
        <f>Q80</f>
        <v>40</v>
      </c>
      <c r="T80" s="35">
        <f t="shared" si="18"/>
        <v>10000</v>
      </c>
      <c r="U80" s="37"/>
      <c r="V80" s="34">
        <f>B74</f>
        <v>70.265812352205472</v>
      </c>
      <c r="W80" s="26">
        <f t="shared" si="21"/>
        <v>10631174.218638625</v>
      </c>
      <c r="X80" s="26">
        <f>V80</f>
        <v>70.265812352205472</v>
      </c>
      <c r="Y80" s="35">
        <f t="shared" si="23"/>
        <v>10631174.218638625</v>
      </c>
      <c r="Z80" s="37"/>
      <c r="AA80" s="34">
        <f t="shared" si="24"/>
        <v>70.269895535735259</v>
      </c>
      <c r="AB80" s="26">
        <f t="shared" si="25"/>
        <v>10641174.218638631</v>
      </c>
      <c r="AC80" s="26">
        <f>AA80</f>
        <v>70.269895535735259</v>
      </c>
      <c r="AD80" s="27">
        <f t="shared" si="27"/>
        <v>10641174.218638631</v>
      </c>
    </row>
    <row r="81" spans="1:30" ht="14.45" hidden="1" customHeight="1" x14ac:dyDescent="0.25">
      <c r="A81" s="11" t="str">
        <f t="shared" si="29"/>
        <v/>
      </c>
      <c r="B81" s="112" t="str">
        <f>IF(D$74&lt;=0,"",D$74)</f>
        <v/>
      </c>
      <c r="C81" s="109" t="str">
        <f>IF(D$74=0,"",MAX(D60:D73))</f>
        <v/>
      </c>
      <c r="D81" s="158" t="str">
        <f>IF(G14&gt;0,AB168,"")</f>
        <v/>
      </c>
      <c r="E81" s="158" t="str">
        <f>IF(G14&gt;0,AB165,"")</f>
        <v/>
      </c>
      <c r="F81" s="157" t="str">
        <f>IF(G14&gt;0,AB166,"")</f>
        <v/>
      </c>
      <c r="G81" s="152" t="str">
        <f>IF(G14&gt;0,AD168,"")</f>
        <v/>
      </c>
      <c r="H81" s="109" t="str">
        <f t="shared" si="30"/>
        <v/>
      </c>
      <c r="P81" s="31">
        <v>0.33333333333333298</v>
      </c>
      <c r="Q81" s="34">
        <f>G12</f>
        <v>40</v>
      </c>
      <c r="R81" s="26">
        <f t="shared" si="19"/>
        <v>10000</v>
      </c>
      <c r="S81" s="26">
        <f t="shared" ref="S81:S94" si="31">Q81</f>
        <v>40</v>
      </c>
      <c r="T81" s="35">
        <f t="shared" si="18"/>
        <v>10000</v>
      </c>
      <c r="U81" s="37"/>
      <c r="V81" s="34">
        <f t="shared" si="28"/>
        <v>70.265812352205472</v>
      </c>
      <c r="W81" s="26">
        <f t="shared" si="21"/>
        <v>10631174.218638625</v>
      </c>
      <c r="X81" s="26">
        <f t="shared" ref="X81:X91" si="32">V81</f>
        <v>70.265812352205472</v>
      </c>
      <c r="Y81" s="35">
        <f t="shared" si="23"/>
        <v>10631174.218638625</v>
      </c>
      <c r="Z81" s="37"/>
      <c r="AA81" s="34">
        <f t="shared" si="24"/>
        <v>70.269895535735259</v>
      </c>
      <c r="AB81" s="26">
        <f t="shared" si="25"/>
        <v>10641174.218638631</v>
      </c>
      <c r="AC81" s="26">
        <f t="shared" ref="AC81:AC91" si="33">AA81</f>
        <v>70.269895535735259</v>
      </c>
      <c r="AD81" s="27">
        <f t="shared" si="27"/>
        <v>10641174.218638631</v>
      </c>
    </row>
    <row r="82" spans="1:30" ht="14.45" hidden="1" customHeight="1" x14ac:dyDescent="0.25">
      <c r="A82" s="11" t="str">
        <f t="shared" si="29"/>
        <v/>
      </c>
      <c r="B82" s="112" t="str">
        <f>IF(E$74&lt;=0,"",E$74)</f>
        <v/>
      </c>
      <c r="C82" s="109" t="str">
        <f>IF(E$74=0,"",MAX(E60:E73))</f>
        <v/>
      </c>
      <c r="D82" s="158" t="str">
        <f>IF(G15&gt;0,AB202,"")</f>
        <v/>
      </c>
      <c r="E82" s="158" t="str">
        <f>IF(G15&gt;0,AB199,"")</f>
        <v/>
      </c>
      <c r="F82" s="157" t="str">
        <f>IF(G15&gt;0,AB200,"")</f>
        <v/>
      </c>
      <c r="G82" s="152" t="str">
        <f>IF(G15&gt;0,AD202,"")</f>
        <v/>
      </c>
      <c r="H82" s="109" t="str">
        <f t="shared" si="30"/>
        <v/>
      </c>
      <c r="P82" s="31">
        <v>0.375</v>
      </c>
      <c r="Q82" s="34">
        <f>G12</f>
        <v>40</v>
      </c>
      <c r="R82" s="26">
        <f t="shared" si="19"/>
        <v>10000</v>
      </c>
      <c r="S82" s="26">
        <f t="shared" si="31"/>
        <v>40</v>
      </c>
      <c r="T82" s="35">
        <f t="shared" si="18"/>
        <v>10000</v>
      </c>
      <c r="U82" s="37"/>
      <c r="V82" s="34">
        <f t="shared" si="28"/>
        <v>70.265812352205472</v>
      </c>
      <c r="W82" s="26">
        <f t="shared" si="21"/>
        <v>10631174.218638625</v>
      </c>
      <c r="X82" s="26">
        <f t="shared" si="32"/>
        <v>70.265812352205472</v>
      </c>
      <c r="Y82" s="35">
        <f t="shared" si="23"/>
        <v>10631174.218638625</v>
      </c>
      <c r="Z82" s="37"/>
      <c r="AA82" s="34">
        <f t="shared" si="24"/>
        <v>70.269895535735259</v>
      </c>
      <c r="AB82" s="26">
        <f t="shared" si="25"/>
        <v>10641174.218638631</v>
      </c>
      <c r="AC82" s="26">
        <f t="shared" si="33"/>
        <v>70.269895535735259</v>
      </c>
      <c r="AD82" s="27">
        <f t="shared" si="27"/>
        <v>10641174.218638631</v>
      </c>
    </row>
    <row r="83" spans="1:30" ht="14.45" hidden="1" customHeight="1" x14ac:dyDescent="0.25">
      <c r="A83" s="11" t="str">
        <f t="shared" si="29"/>
        <v/>
      </c>
      <c r="B83" s="112" t="str">
        <f>IF(F$74&lt;=0,"",F$74)</f>
        <v/>
      </c>
      <c r="C83" s="109" t="str">
        <f>IF(F$74=0,"",MAX(F60:F73))</f>
        <v/>
      </c>
      <c r="D83" s="158" t="str">
        <f>IF(G16&gt;0,AB236,"")</f>
        <v/>
      </c>
      <c r="E83" s="158" t="str">
        <f>IF(G16&gt;0,AB233,"")</f>
        <v/>
      </c>
      <c r="F83" s="157" t="str">
        <f>IF(G16&gt;0,AB234,"")</f>
        <v/>
      </c>
      <c r="G83" s="152" t="str">
        <f>IF(G16&gt;0,AD236,"")</f>
        <v/>
      </c>
      <c r="H83" s="109" t="str">
        <f t="shared" si="30"/>
        <v/>
      </c>
      <c r="P83" s="31">
        <v>0.41666666666666702</v>
      </c>
      <c r="Q83" s="34">
        <f>G12</f>
        <v>40</v>
      </c>
      <c r="R83" s="26">
        <f t="shared" si="19"/>
        <v>10000</v>
      </c>
      <c r="S83" s="26">
        <f t="shared" si="31"/>
        <v>40</v>
      </c>
      <c r="T83" s="35">
        <f t="shared" si="18"/>
        <v>10000</v>
      </c>
      <c r="U83" s="37"/>
      <c r="V83" s="34">
        <f t="shared" si="28"/>
        <v>70.265812352205472</v>
      </c>
      <c r="W83" s="26">
        <f t="shared" si="21"/>
        <v>10631174.218638625</v>
      </c>
      <c r="X83" s="26">
        <f t="shared" si="32"/>
        <v>70.265812352205472</v>
      </c>
      <c r="Y83" s="35">
        <f t="shared" si="23"/>
        <v>10631174.218638625</v>
      </c>
      <c r="Z83" s="37"/>
      <c r="AA83" s="34">
        <f t="shared" si="24"/>
        <v>70.269895535735259</v>
      </c>
      <c r="AB83" s="26">
        <f t="shared" si="25"/>
        <v>10641174.218638631</v>
      </c>
      <c r="AC83" s="26">
        <f t="shared" si="33"/>
        <v>70.269895535735259</v>
      </c>
      <c r="AD83" s="27">
        <f t="shared" si="27"/>
        <v>10641174.218638631</v>
      </c>
    </row>
    <row r="84" spans="1:30" ht="14.45" hidden="1" customHeight="1" x14ac:dyDescent="0.25">
      <c r="A84" s="11" t="str">
        <f t="shared" si="29"/>
        <v/>
      </c>
      <c r="B84" s="112" t="str">
        <f>IF(G$74&lt;=0,"",G$74)</f>
        <v/>
      </c>
      <c r="C84" s="109" t="str">
        <f>IF(G$74&lt;=0,"",MAX(G60:G73))</f>
        <v/>
      </c>
      <c r="D84" s="158" t="str">
        <f>IF(G17&gt;0,AB270,"")</f>
        <v/>
      </c>
      <c r="E84" s="158" t="str">
        <f>IF(G17&gt;0,AB267,"")</f>
        <v/>
      </c>
      <c r="F84" s="157" t="str">
        <f>IF(G17&gt;0,AB268,"")</f>
        <v/>
      </c>
      <c r="G84" s="152" t="str">
        <f>IF(G17&gt;0,AD270,"")</f>
        <v/>
      </c>
      <c r="H84" s="109" t="str">
        <f t="shared" si="30"/>
        <v/>
      </c>
      <c r="P84" s="31">
        <v>0.45833333333333298</v>
      </c>
      <c r="Q84" s="34">
        <f>G12</f>
        <v>40</v>
      </c>
      <c r="R84" s="26">
        <f t="shared" si="19"/>
        <v>10000</v>
      </c>
      <c r="S84" s="26">
        <f t="shared" si="31"/>
        <v>40</v>
      </c>
      <c r="T84" s="35">
        <f t="shared" si="18"/>
        <v>10000</v>
      </c>
      <c r="U84" s="37"/>
      <c r="V84" s="34">
        <f t="shared" si="28"/>
        <v>70.265812352205472</v>
      </c>
      <c r="W84" s="26">
        <f t="shared" si="21"/>
        <v>10631174.218638625</v>
      </c>
      <c r="X84" s="26">
        <f t="shared" si="32"/>
        <v>70.265812352205472</v>
      </c>
      <c r="Y84" s="35">
        <f t="shared" si="23"/>
        <v>10631174.218638625</v>
      </c>
      <c r="Z84" s="37"/>
      <c r="AA84" s="34">
        <f t="shared" si="24"/>
        <v>70.269895535735259</v>
      </c>
      <c r="AB84" s="26">
        <f t="shared" si="25"/>
        <v>10641174.218638631</v>
      </c>
      <c r="AC84" s="26">
        <f t="shared" si="33"/>
        <v>70.269895535735259</v>
      </c>
      <c r="AD84" s="27">
        <f t="shared" si="27"/>
        <v>10641174.218638631</v>
      </c>
    </row>
    <row r="85" spans="1:30" ht="15" hidden="1" customHeight="1" thickBot="1" x14ac:dyDescent="0.3">
      <c r="A85" s="12" t="str">
        <f t="shared" si="29"/>
        <v/>
      </c>
      <c r="B85" s="113" t="str">
        <f>IF(H$74&lt;=0,"",H$74)</f>
        <v/>
      </c>
      <c r="C85" s="110" t="str">
        <f>IF(H$74=0,"",MAX(H60:H73))</f>
        <v/>
      </c>
      <c r="D85" s="159" t="str">
        <f>IF(G18&gt;0,AB304,"")</f>
        <v/>
      </c>
      <c r="E85" s="159" t="str">
        <f>IF(G18&gt;0,AB301,"")</f>
        <v/>
      </c>
      <c r="F85" s="161" t="str">
        <f>IF(G18&gt;0,AB302,"")</f>
        <v/>
      </c>
      <c r="G85" s="153" t="str">
        <f>IF(G18&gt;0,AD304,"")</f>
        <v/>
      </c>
      <c r="H85" s="110" t="str">
        <f t="shared" si="30"/>
        <v/>
      </c>
      <c r="P85" s="31">
        <v>0.5</v>
      </c>
      <c r="Q85" s="34">
        <f>G12</f>
        <v>40</v>
      </c>
      <c r="R85" s="26">
        <f t="shared" si="19"/>
        <v>10000</v>
      </c>
      <c r="S85" s="26">
        <f t="shared" si="31"/>
        <v>40</v>
      </c>
      <c r="T85" s="35">
        <f t="shared" si="18"/>
        <v>10000</v>
      </c>
      <c r="U85" s="37"/>
      <c r="V85" s="34">
        <f t="shared" si="28"/>
        <v>70.265812352205472</v>
      </c>
      <c r="W85" s="26">
        <f t="shared" si="21"/>
        <v>10631174.218638625</v>
      </c>
      <c r="X85" s="26">
        <f t="shared" si="32"/>
        <v>70.265812352205472</v>
      </c>
      <c r="Y85" s="35">
        <f t="shared" si="23"/>
        <v>10631174.218638625</v>
      </c>
      <c r="Z85" s="37"/>
      <c r="AA85" s="34">
        <f t="shared" si="24"/>
        <v>70.269895535735259</v>
      </c>
      <c r="AB85" s="26">
        <f t="shared" si="25"/>
        <v>10641174.218638631</v>
      </c>
      <c r="AC85" s="26">
        <f t="shared" si="33"/>
        <v>70.269895535735259</v>
      </c>
      <c r="AD85" s="27">
        <f t="shared" si="27"/>
        <v>10641174.218638631</v>
      </c>
    </row>
    <row r="86" spans="1:30" ht="15.75" x14ac:dyDescent="0.25">
      <c r="A86" s="142" t="s">
        <v>58</v>
      </c>
      <c r="P86" s="31">
        <v>0.54166666666666696</v>
      </c>
      <c r="Q86" s="34">
        <f>G12</f>
        <v>40</v>
      </c>
      <c r="R86" s="26">
        <f t="shared" si="19"/>
        <v>10000</v>
      </c>
      <c r="S86" s="26">
        <f t="shared" si="31"/>
        <v>40</v>
      </c>
      <c r="T86" s="35">
        <f t="shared" si="18"/>
        <v>10000</v>
      </c>
      <c r="U86" s="37"/>
      <c r="V86" s="34">
        <f t="shared" si="28"/>
        <v>70.265812352205472</v>
      </c>
      <c r="W86" s="26">
        <f t="shared" si="21"/>
        <v>10631174.218638625</v>
      </c>
      <c r="X86" s="26">
        <f t="shared" si="32"/>
        <v>70.265812352205472</v>
      </c>
      <c r="Y86" s="35">
        <f t="shared" si="23"/>
        <v>10631174.218638625</v>
      </c>
      <c r="Z86" s="37"/>
      <c r="AA86" s="34">
        <f t="shared" si="24"/>
        <v>70.269895535735259</v>
      </c>
      <c r="AB86" s="26">
        <f t="shared" si="25"/>
        <v>10641174.218638631</v>
      </c>
      <c r="AC86" s="26">
        <f t="shared" si="33"/>
        <v>70.269895535735259</v>
      </c>
      <c r="AD86" s="27">
        <f t="shared" si="27"/>
        <v>10641174.218638631</v>
      </c>
    </row>
    <row r="87" spans="1:30" ht="15.75" x14ac:dyDescent="0.25">
      <c r="A87" s="142" t="s">
        <v>157</v>
      </c>
      <c r="P87" s="31">
        <v>0.58333333333333304</v>
      </c>
      <c r="Q87" s="34">
        <f>G12</f>
        <v>40</v>
      </c>
      <c r="R87" s="26">
        <f t="shared" si="19"/>
        <v>10000</v>
      </c>
      <c r="S87" s="26">
        <f t="shared" si="31"/>
        <v>40</v>
      </c>
      <c r="T87" s="35">
        <f t="shared" si="18"/>
        <v>10000</v>
      </c>
      <c r="U87" s="37"/>
      <c r="V87" s="34">
        <f t="shared" si="28"/>
        <v>70.265812352205472</v>
      </c>
      <c r="W87" s="26">
        <f t="shared" si="21"/>
        <v>10631174.218638625</v>
      </c>
      <c r="X87" s="26">
        <f t="shared" si="32"/>
        <v>70.265812352205472</v>
      </c>
      <c r="Y87" s="35">
        <f t="shared" si="23"/>
        <v>10631174.218638625</v>
      </c>
      <c r="Z87" s="37"/>
      <c r="AA87" s="34">
        <f t="shared" si="24"/>
        <v>70.269895535735259</v>
      </c>
      <c r="AB87" s="26">
        <f t="shared" si="25"/>
        <v>10641174.218638631</v>
      </c>
      <c r="AC87" s="26">
        <f t="shared" si="33"/>
        <v>70.269895535735259</v>
      </c>
      <c r="AD87" s="27">
        <f t="shared" si="27"/>
        <v>10641174.218638631</v>
      </c>
    </row>
    <row r="88" spans="1:30" x14ac:dyDescent="0.25">
      <c r="P88" s="31">
        <v>0.625</v>
      </c>
      <c r="Q88" s="34">
        <f>G12</f>
        <v>40</v>
      </c>
      <c r="R88" s="26">
        <f t="shared" si="19"/>
        <v>10000</v>
      </c>
      <c r="S88" s="26">
        <f t="shared" si="31"/>
        <v>40</v>
      </c>
      <c r="T88" s="35">
        <f t="shared" si="18"/>
        <v>10000</v>
      </c>
      <c r="U88" s="37"/>
      <c r="V88" s="34">
        <f t="shared" si="28"/>
        <v>70.265812352205472</v>
      </c>
      <c r="W88" s="26">
        <f t="shared" si="21"/>
        <v>10631174.218638625</v>
      </c>
      <c r="X88" s="26">
        <f t="shared" si="32"/>
        <v>70.265812352205472</v>
      </c>
      <c r="Y88" s="35">
        <f t="shared" si="23"/>
        <v>10631174.218638625</v>
      </c>
      <c r="Z88" s="37"/>
      <c r="AA88" s="34">
        <f t="shared" si="24"/>
        <v>70.269895535735259</v>
      </c>
      <c r="AB88" s="26">
        <f t="shared" si="25"/>
        <v>10641174.218638631</v>
      </c>
      <c r="AC88" s="26">
        <f t="shared" si="33"/>
        <v>70.269895535735259</v>
      </c>
      <c r="AD88" s="27">
        <f t="shared" si="27"/>
        <v>10641174.218638631</v>
      </c>
    </row>
    <row r="89" spans="1:30" x14ac:dyDescent="0.25">
      <c r="P89" s="31">
        <v>0.66666666666666696</v>
      </c>
      <c r="Q89" s="34">
        <f>G12</f>
        <v>40</v>
      </c>
      <c r="R89" s="26">
        <f t="shared" si="19"/>
        <v>10000</v>
      </c>
      <c r="S89" s="26">
        <f t="shared" si="31"/>
        <v>40</v>
      </c>
      <c r="T89" s="35">
        <f t="shared" si="18"/>
        <v>10000</v>
      </c>
      <c r="U89" s="37"/>
      <c r="V89" s="34">
        <f t="shared" si="28"/>
        <v>70.265812352205472</v>
      </c>
      <c r="W89" s="26">
        <f t="shared" si="21"/>
        <v>10631174.218638625</v>
      </c>
      <c r="X89" s="26">
        <f t="shared" si="32"/>
        <v>70.265812352205472</v>
      </c>
      <c r="Y89" s="35">
        <f t="shared" si="23"/>
        <v>10631174.218638625</v>
      </c>
      <c r="Z89" s="37"/>
      <c r="AA89" s="34">
        <f t="shared" si="24"/>
        <v>70.269895535735259</v>
      </c>
      <c r="AB89" s="26">
        <f t="shared" si="25"/>
        <v>10641174.218638631</v>
      </c>
      <c r="AC89" s="26">
        <f t="shared" si="33"/>
        <v>70.269895535735259</v>
      </c>
      <c r="AD89" s="27">
        <f t="shared" si="27"/>
        <v>10641174.218638631</v>
      </c>
    </row>
    <row r="90" spans="1:30" x14ac:dyDescent="0.25">
      <c r="F90" s="22"/>
      <c r="P90" s="31">
        <v>0.70833333333333304</v>
      </c>
      <c r="Q90" s="34">
        <f>G12</f>
        <v>40</v>
      </c>
      <c r="R90" s="26">
        <f t="shared" si="19"/>
        <v>10000</v>
      </c>
      <c r="S90" s="26">
        <f t="shared" si="31"/>
        <v>40</v>
      </c>
      <c r="T90" s="35">
        <f t="shared" si="18"/>
        <v>10000</v>
      </c>
      <c r="U90" s="37"/>
      <c r="V90" s="34">
        <f t="shared" si="28"/>
        <v>70.265812352205472</v>
      </c>
      <c r="W90" s="26">
        <f t="shared" si="21"/>
        <v>10631174.218638625</v>
      </c>
      <c r="X90" s="26">
        <f t="shared" si="32"/>
        <v>70.265812352205472</v>
      </c>
      <c r="Y90" s="35">
        <f t="shared" si="23"/>
        <v>10631174.218638625</v>
      </c>
      <c r="Z90" s="37"/>
      <c r="AA90" s="34">
        <f t="shared" si="24"/>
        <v>70.269895535735259</v>
      </c>
      <c r="AB90" s="26">
        <f t="shared" si="25"/>
        <v>10641174.218638631</v>
      </c>
      <c r="AC90" s="26">
        <f t="shared" si="33"/>
        <v>70.269895535735259</v>
      </c>
      <c r="AD90" s="27">
        <f t="shared" si="27"/>
        <v>10641174.218638631</v>
      </c>
    </row>
    <row r="91" spans="1:30" x14ac:dyDescent="0.25">
      <c r="P91" s="31">
        <v>0.75</v>
      </c>
      <c r="Q91" s="34">
        <f>G12</f>
        <v>40</v>
      </c>
      <c r="R91" s="26">
        <f t="shared" si="19"/>
        <v>10000</v>
      </c>
      <c r="S91" s="26">
        <f t="shared" si="31"/>
        <v>40</v>
      </c>
      <c r="T91" s="35">
        <f t="shared" si="18"/>
        <v>10000</v>
      </c>
      <c r="U91" s="37"/>
      <c r="V91" s="34">
        <f t="shared" si="28"/>
        <v>70.265812352205472</v>
      </c>
      <c r="W91" s="26">
        <f t="shared" si="21"/>
        <v>10631174.218638625</v>
      </c>
      <c r="X91" s="26">
        <f t="shared" si="32"/>
        <v>70.265812352205472</v>
      </c>
      <c r="Y91" s="35">
        <f t="shared" si="23"/>
        <v>10631174.218638625</v>
      </c>
      <c r="Z91" s="37"/>
      <c r="AA91" s="34">
        <f t="shared" si="24"/>
        <v>70.269895535735259</v>
      </c>
      <c r="AB91" s="26">
        <f t="shared" si="25"/>
        <v>10641174.218638631</v>
      </c>
      <c r="AC91" s="26">
        <f t="shared" si="33"/>
        <v>70.269895535735259</v>
      </c>
      <c r="AD91" s="27">
        <f t="shared" si="27"/>
        <v>10641174.218638631</v>
      </c>
    </row>
    <row r="92" spans="1:30" x14ac:dyDescent="0.25">
      <c r="P92" s="31">
        <v>0.79166666666666696</v>
      </c>
      <c r="Q92" s="34">
        <f>G12</f>
        <v>40</v>
      </c>
      <c r="R92" s="26">
        <f t="shared" si="19"/>
        <v>10000</v>
      </c>
      <c r="S92" s="26">
        <f t="shared" si="31"/>
        <v>40</v>
      </c>
      <c r="T92" s="35">
        <f t="shared" si="18"/>
        <v>10000</v>
      </c>
      <c r="U92" s="37"/>
      <c r="V92" s="34">
        <v>0</v>
      </c>
      <c r="W92" s="26">
        <f t="shared" si="21"/>
        <v>1</v>
      </c>
      <c r="X92" s="26">
        <v>0</v>
      </c>
      <c r="Y92" s="35">
        <f t="shared" si="23"/>
        <v>1</v>
      </c>
      <c r="Z92" s="37"/>
      <c r="AA92" s="34">
        <f t="shared" si="24"/>
        <v>40.000434272768629</v>
      </c>
      <c r="AB92" s="26">
        <f t="shared" si="25"/>
        <v>10001.000000000009</v>
      </c>
      <c r="AC92" s="26">
        <f>AA92</f>
        <v>40.000434272768629</v>
      </c>
      <c r="AD92" s="27">
        <f t="shared" si="27"/>
        <v>10001.000000000009</v>
      </c>
    </row>
    <row r="93" spans="1:30" x14ac:dyDescent="0.25">
      <c r="P93" s="31">
        <v>0.83333333333333304</v>
      </c>
      <c r="Q93" s="34">
        <f>G12</f>
        <v>40</v>
      </c>
      <c r="R93" s="26">
        <f t="shared" si="19"/>
        <v>10000</v>
      </c>
      <c r="S93" s="26">
        <f t="shared" si="31"/>
        <v>40</v>
      </c>
      <c r="T93" s="35">
        <f t="shared" si="18"/>
        <v>10000</v>
      </c>
      <c r="U93" s="37"/>
      <c r="V93" s="34">
        <f t="shared" si="28"/>
        <v>0</v>
      </c>
      <c r="W93" s="26">
        <f t="shared" si="21"/>
        <v>1</v>
      </c>
      <c r="X93" s="26">
        <v>0</v>
      </c>
      <c r="Y93" s="35">
        <f t="shared" si="23"/>
        <v>1</v>
      </c>
      <c r="Z93" s="37"/>
      <c r="AA93" s="34">
        <f t="shared" si="24"/>
        <v>40.000434272768629</v>
      </c>
      <c r="AB93" s="26">
        <f>(10^(AA93/10))</f>
        <v>10001.000000000009</v>
      </c>
      <c r="AC93" s="26">
        <f>AA93</f>
        <v>40.000434272768629</v>
      </c>
      <c r="AD93" s="27">
        <f t="shared" si="27"/>
        <v>10001.000000000009</v>
      </c>
    </row>
    <row r="94" spans="1:30" x14ac:dyDescent="0.25">
      <c r="P94" s="31">
        <v>0.875</v>
      </c>
      <c r="Q94" s="34">
        <f>G12</f>
        <v>40</v>
      </c>
      <c r="R94" s="26">
        <f t="shared" si="19"/>
        <v>10000</v>
      </c>
      <c r="S94" s="26">
        <f t="shared" si="31"/>
        <v>40</v>
      </c>
      <c r="T94" s="35">
        <f t="shared" si="18"/>
        <v>10000</v>
      </c>
      <c r="U94" s="37"/>
      <c r="V94" s="34">
        <f>V93</f>
        <v>0</v>
      </c>
      <c r="W94" s="26">
        <f t="shared" si="21"/>
        <v>1</v>
      </c>
      <c r="X94" s="26">
        <v>0</v>
      </c>
      <c r="Y94" s="35">
        <f t="shared" si="23"/>
        <v>1</v>
      </c>
      <c r="Z94" s="37"/>
      <c r="AA94" s="34">
        <f t="shared" si="24"/>
        <v>40.000434272768629</v>
      </c>
      <c r="AB94" s="26">
        <f t="shared" si="25"/>
        <v>10001.000000000009</v>
      </c>
      <c r="AC94" s="26">
        <f>AA94</f>
        <v>40.000434272768629</v>
      </c>
      <c r="AD94" s="27">
        <f t="shared" si="27"/>
        <v>10001.000000000009</v>
      </c>
    </row>
    <row r="95" spans="1:30" x14ac:dyDescent="0.25">
      <c r="P95" s="31">
        <v>0.91666666666666696</v>
      </c>
      <c r="Q95" s="34">
        <f>H12</f>
        <v>34</v>
      </c>
      <c r="R95" s="26">
        <f t="shared" si="19"/>
        <v>2511.8864315095811</v>
      </c>
      <c r="S95" s="26">
        <f>Q95+10</f>
        <v>44</v>
      </c>
      <c r="T95" s="35">
        <f t="shared" si="18"/>
        <v>25118.86431509586</v>
      </c>
      <c r="U95" s="37"/>
      <c r="V95" s="34">
        <v>0</v>
      </c>
      <c r="W95" s="26">
        <f t="shared" si="21"/>
        <v>1</v>
      </c>
      <c r="X95" s="28">
        <f t="shared" ref="X95:X96" si="34">V95+10</f>
        <v>10</v>
      </c>
      <c r="Y95" s="35">
        <f t="shared" si="23"/>
        <v>10</v>
      </c>
      <c r="Z95" s="37"/>
      <c r="AA95" s="34">
        <f t="shared" si="24"/>
        <v>34.001728613409902</v>
      </c>
      <c r="AB95" s="26">
        <f t="shared" si="25"/>
        <v>2512.8864315095802</v>
      </c>
      <c r="AC95" s="26">
        <f>AA95+10</f>
        <v>44.001728613409902</v>
      </c>
      <c r="AD95" s="27">
        <f t="shared" si="27"/>
        <v>25128.864315095783</v>
      </c>
    </row>
    <row r="96" spans="1:30" ht="15.75" thickBot="1" x14ac:dyDescent="0.3">
      <c r="P96" s="44">
        <v>0.95833333333333304</v>
      </c>
      <c r="Q96" s="45">
        <f>H12</f>
        <v>34</v>
      </c>
      <c r="R96" s="46">
        <f t="shared" si="19"/>
        <v>2511.8864315095811</v>
      </c>
      <c r="S96" s="46">
        <f>Q96+10</f>
        <v>44</v>
      </c>
      <c r="T96" s="47">
        <f t="shared" si="18"/>
        <v>25118.86431509586</v>
      </c>
      <c r="U96" s="48"/>
      <c r="V96" s="45">
        <v>0</v>
      </c>
      <c r="W96" s="46">
        <f t="shared" si="21"/>
        <v>1</v>
      </c>
      <c r="X96" s="28">
        <f t="shared" si="34"/>
        <v>10</v>
      </c>
      <c r="Y96" s="47">
        <f t="shared" si="23"/>
        <v>10</v>
      </c>
      <c r="Z96" s="48"/>
      <c r="AA96" s="34">
        <f t="shared" si="24"/>
        <v>34.001728613409902</v>
      </c>
      <c r="AB96" s="150">
        <f t="shared" si="25"/>
        <v>2512.8864315095802</v>
      </c>
      <c r="AC96" s="150">
        <f>AA96+10</f>
        <v>44.001728613409902</v>
      </c>
      <c r="AD96" s="151">
        <f t="shared" si="27"/>
        <v>25128.864315095783</v>
      </c>
    </row>
    <row r="97" spans="16:30" ht="15.75" thickBot="1" x14ac:dyDescent="0.3">
      <c r="P97" s="50"/>
      <c r="Q97" s="51"/>
      <c r="R97" s="51"/>
      <c r="S97" s="51"/>
      <c r="T97" s="52"/>
      <c r="U97" s="51"/>
      <c r="V97" s="50"/>
      <c r="W97" s="51"/>
      <c r="X97" s="51"/>
      <c r="Y97" s="52"/>
      <c r="Z97" s="51"/>
      <c r="AA97" s="53" t="s">
        <v>13</v>
      </c>
      <c r="AB97" s="64">
        <f>10*LOG(1/(COUNT(AB80:AB93))*SUM(AB80:AB93))</f>
        <v>69.601107864951615</v>
      </c>
      <c r="AC97" s="49"/>
      <c r="AD97" s="54"/>
    </row>
    <row r="98" spans="16:30" ht="15.75" thickBot="1" x14ac:dyDescent="0.3">
      <c r="P98" s="53"/>
      <c r="Q98" s="49"/>
      <c r="R98" s="49"/>
      <c r="S98" s="49"/>
      <c r="T98" s="54"/>
      <c r="U98" s="49"/>
      <c r="V98" s="53"/>
      <c r="W98" s="49"/>
      <c r="X98" s="49"/>
      <c r="Y98" s="54"/>
      <c r="Z98" s="49"/>
      <c r="AA98" s="53" t="s">
        <v>2</v>
      </c>
      <c r="AB98" s="64">
        <f>10*LOG(1/(COUNT(AB73:AB79,AB95:AB96))*SUM(AB73:AB79,AB95:AB96))</f>
        <v>34.001728613409902</v>
      </c>
      <c r="AC98" s="49"/>
      <c r="AD98" s="54"/>
    </row>
    <row r="99" spans="16:30" x14ac:dyDescent="0.25">
      <c r="P99" s="53"/>
      <c r="Q99" s="49"/>
      <c r="R99" s="56" t="s">
        <v>12</v>
      </c>
      <c r="S99" s="57"/>
      <c r="T99" s="58" t="s">
        <v>11</v>
      </c>
      <c r="U99" s="57"/>
      <c r="V99" s="59"/>
      <c r="W99" s="56" t="s">
        <v>12</v>
      </c>
      <c r="X99" s="57"/>
      <c r="Y99" s="58" t="s">
        <v>11</v>
      </c>
      <c r="Z99" s="57"/>
      <c r="AA99" s="59"/>
      <c r="AB99" s="57" t="s">
        <v>12</v>
      </c>
      <c r="AC99" s="57"/>
      <c r="AD99" s="58" t="s">
        <v>11</v>
      </c>
    </row>
    <row r="100" spans="16:30" ht="15.75" thickBot="1" x14ac:dyDescent="0.3">
      <c r="P100" s="14"/>
      <c r="Q100" s="55"/>
      <c r="R100" s="60">
        <f>10*LOG(1/(COUNT(R73:R96))*SUM(R73:R96))</f>
        <v>38.568471069971373</v>
      </c>
      <c r="S100" s="61"/>
      <c r="T100" s="62">
        <f>10*LOG(1/(COUNT(T73:T96))*SUM(T73:T96))</f>
        <v>41.950571929812824</v>
      </c>
      <c r="U100" s="61"/>
      <c r="V100" s="63"/>
      <c r="W100" s="60">
        <f>10*LOG(1/(COUNT(W73:W96))*SUM(W73:W96))</f>
        <v>67.255512804076005</v>
      </c>
      <c r="X100" s="61"/>
      <c r="Y100" s="62">
        <f>10*LOG(1/(COUNT(Y73:Y96))*SUM(Y73:Y96))</f>
        <v>67.255515561519815</v>
      </c>
      <c r="Z100" s="61"/>
      <c r="AA100" s="63"/>
      <c r="AB100" s="64">
        <f>10*LOG(1/(COUNT(AB73:AB96))*SUM(AB73:AB96))</f>
        <v>67.26138481026301</v>
      </c>
      <c r="AC100" s="61"/>
      <c r="AD100" s="62">
        <f>10*LOG(1/(COUNT(AD73:AD96))*SUM(AD73:AD96))</f>
        <v>67.268299086225653</v>
      </c>
    </row>
    <row r="103" spans="16:30" x14ac:dyDescent="0.25">
      <c r="P103">
        <f>A13</f>
        <v>0</v>
      </c>
    </row>
    <row r="105" spans="16:30" ht="15.75" thickBot="1" x14ac:dyDescent="0.3">
      <c r="P105" s="303" t="s">
        <v>21</v>
      </c>
      <c r="Q105" s="303"/>
      <c r="R105" s="303"/>
      <c r="S105" s="303"/>
      <c r="T105" s="303"/>
    </row>
    <row r="106" spans="16:30" ht="45.75" thickBot="1" x14ac:dyDescent="0.3">
      <c r="P106" s="38" t="s">
        <v>14</v>
      </c>
      <c r="Q106" s="39" t="s">
        <v>15</v>
      </c>
      <c r="R106" s="40" t="s">
        <v>17</v>
      </c>
      <c r="S106" s="40" t="s">
        <v>16</v>
      </c>
      <c r="T106" s="41" t="s">
        <v>17</v>
      </c>
      <c r="U106" s="42"/>
      <c r="V106" s="39" t="s">
        <v>18</v>
      </c>
      <c r="W106" s="40" t="s">
        <v>17</v>
      </c>
      <c r="X106" s="40" t="s">
        <v>16</v>
      </c>
      <c r="Y106" s="41" t="s">
        <v>17</v>
      </c>
      <c r="Z106" s="43"/>
      <c r="AA106" s="39" t="s">
        <v>19</v>
      </c>
      <c r="AB106" s="40" t="s">
        <v>17</v>
      </c>
      <c r="AC106" s="40" t="s">
        <v>16</v>
      </c>
      <c r="AD106" s="41" t="s">
        <v>17</v>
      </c>
    </row>
    <row r="107" spans="16:30" ht="15.75" thickBot="1" x14ac:dyDescent="0.3">
      <c r="P107" s="30">
        <v>0</v>
      </c>
      <c r="Q107" s="32">
        <f>H13</f>
        <v>0</v>
      </c>
      <c r="R107" s="28">
        <f>(10^(Q107/10))</f>
        <v>1</v>
      </c>
      <c r="S107" s="28">
        <f>Q107+10</f>
        <v>10</v>
      </c>
      <c r="T107" s="33">
        <f t="shared" ref="T107:T130" si="35">(10^(S107/10))</f>
        <v>10</v>
      </c>
      <c r="U107" s="36"/>
      <c r="V107" s="32">
        <v>0</v>
      </c>
      <c r="W107" s="28">
        <f>(10^(V107/10))</f>
        <v>1</v>
      </c>
      <c r="X107" s="28">
        <f>V107+10</f>
        <v>10</v>
      </c>
      <c r="Y107" s="33">
        <f>(10^(X107/10))</f>
        <v>10</v>
      </c>
      <c r="Z107" s="36"/>
      <c r="AA107" s="34">
        <f>10*LOG10(10^(Q107/10)+10^(V107/10))</f>
        <v>3.0102999566398121</v>
      </c>
      <c r="AB107" s="147">
        <f>(10^(AA107/10))</f>
        <v>2</v>
      </c>
      <c r="AC107" s="147">
        <f>AA107+10</f>
        <v>13.010299956639813</v>
      </c>
      <c r="AD107" s="148">
        <f>(10^(AC107/10))</f>
        <v>20.000000000000007</v>
      </c>
    </row>
    <row r="108" spans="16:30" ht="15.75" thickBot="1" x14ac:dyDescent="0.3">
      <c r="P108" s="31">
        <v>4.1666666666666699E-2</v>
      </c>
      <c r="Q108" s="32">
        <f>Q107</f>
        <v>0</v>
      </c>
      <c r="R108" s="26">
        <f t="shared" ref="R108:R130" si="36">(10^(Q108/10))</f>
        <v>1</v>
      </c>
      <c r="S108" s="26">
        <f t="shared" ref="S108:S113" si="37">Q108+10</f>
        <v>10</v>
      </c>
      <c r="T108" s="35">
        <f t="shared" si="35"/>
        <v>10</v>
      </c>
      <c r="U108" s="37"/>
      <c r="V108" s="34">
        <f>V107</f>
        <v>0</v>
      </c>
      <c r="W108" s="26">
        <f t="shared" ref="W108:W130" si="38">(10^(V108/10))</f>
        <v>1</v>
      </c>
      <c r="X108" s="28">
        <f t="shared" ref="X108:X113" si="39">V108+10</f>
        <v>10</v>
      </c>
      <c r="Y108" s="35">
        <f t="shared" ref="Y108:Y130" si="40">(10^(X108/10))</f>
        <v>10</v>
      </c>
      <c r="Z108" s="37"/>
      <c r="AA108" s="34">
        <f t="shared" ref="AA108:AA130" si="41">10*LOG10(10^(Q108/10)+10^(V108/10))</f>
        <v>3.0102999566398121</v>
      </c>
      <c r="AB108" s="26">
        <f t="shared" ref="AB108:AB126" si="42">(10^(AA108/10))</f>
        <v>2</v>
      </c>
      <c r="AC108" s="147">
        <f t="shared" ref="AC108:AC113" si="43">AA108+10</f>
        <v>13.010299956639813</v>
      </c>
      <c r="AD108" s="27">
        <f t="shared" ref="AD108:AD130" si="44">(10^(AC108/10))</f>
        <v>20.000000000000007</v>
      </c>
    </row>
    <row r="109" spans="16:30" ht="15.75" thickBot="1" x14ac:dyDescent="0.3">
      <c r="P109" s="31">
        <v>8.3333333333333301E-2</v>
      </c>
      <c r="Q109" s="32">
        <f>Q107</f>
        <v>0</v>
      </c>
      <c r="R109" s="26">
        <f t="shared" si="36"/>
        <v>1</v>
      </c>
      <c r="S109" s="26">
        <f t="shared" si="37"/>
        <v>10</v>
      </c>
      <c r="T109" s="35">
        <f t="shared" si="35"/>
        <v>10</v>
      </c>
      <c r="U109" s="37"/>
      <c r="V109" s="34">
        <f t="shared" ref="V109:V127" si="45">V108</f>
        <v>0</v>
      </c>
      <c r="W109" s="26">
        <f t="shared" si="38"/>
        <v>1</v>
      </c>
      <c r="X109" s="28">
        <f t="shared" si="39"/>
        <v>10</v>
      </c>
      <c r="Y109" s="35">
        <f t="shared" si="40"/>
        <v>10</v>
      </c>
      <c r="Z109" s="37"/>
      <c r="AA109" s="34">
        <f t="shared" si="41"/>
        <v>3.0102999566398121</v>
      </c>
      <c r="AB109" s="26">
        <f t="shared" si="42"/>
        <v>2</v>
      </c>
      <c r="AC109" s="147">
        <f t="shared" si="43"/>
        <v>13.010299956639813</v>
      </c>
      <c r="AD109" s="27">
        <f t="shared" si="44"/>
        <v>20.000000000000007</v>
      </c>
    </row>
    <row r="110" spans="16:30" ht="15.75" thickBot="1" x14ac:dyDescent="0.3">
      <c r="P110" s="31">
        <v>0.125</v>
      </c>
      <c r="Q110" s="32">
        <f>Q107</f>
        <v>0</v>
      </c>
      <c r="R110" s="26">
        <f t="shared" si="36"/>
        <v>1</v>
      </c>
      <c r="S110" s="26">
        <f t="shared" si="37"/>
        <v>10</v>
      </c>
      <c r="T110" s="35">
        <f t="shared" si="35"/>
        <v>10</v>
      </c>
      <c r="U110" s="37"/>
      <c r="V110" s="34">
        <f t="shared" si="45"/>
        <v>0</v>
      </c>
      <c r="W110" s="26">
        <f t="shared" si="38"/>
        <v>1</v>
      </c>
      <c r="X110" s="28">
        <f t="shared" si="39"/>
        <v>10</v>
      </c>
      <c r="Y110" s="35">
        <f t="shared" si="40"/>
        <v>10</v>
      </c>
      <c r="Z110" s="37"/>
      <c r="AA110" s="34">
        <f t="shared" si="41"/>
        <v>3.0102999566398121</v>
      </c>
      <c r="AB110" s="26">
        <f t="shared" si="42"/>
        <v>2</v>
      </c>
      <c r="AC110" s="147">
        <f t="shared" si="43"/>
        <v>13.010299956639813</v>
      </c>
      <c r="AD110" s="27">
        <f t="shared" si="44"/>
        <v>20.000000000000007</v>
      </c>
    </row>
    <row r="111" spans="16:30" ht="15.75" thickBot="1" x14ac:dyDescent="0.3">
      <c r="P111" s="31">
        <v>0.16666666666666699</v>
      </c>
      <c r="Q111" s="32">
        <f>Q107</f>
        <v>0</v>
      </c>
      <c r="R111" s="26">
        <f t="shared" si="36"/>
        <v>1</v>
      </c>
      <c r="S111" s="26">
        <f t="shared" si="37"/>
        <v>10</v>
      </c>
      <c r="T111" s="35">
        <f t="shared" si="35"/>
        <v>10</v>
      </c>
      <c r="U111" s="37"/>
      <c r="V111" s="34">
        <f t="shared" si="45"/>
        <v>0</v>
      </c>
      <c r="W111" s="26">
        <f t="shared" si="38"/>
        <v>1</v>
      </c>
      <c r="X111" s="28">
        <f t="shared" si="39"/>
        <v>10</v>
      </c>
      <c r="Y111" s="35">
        <f t="shared" si="40"/>
        <v>10</v>
      </c>
      <c r="Z111" s="37"/>
      <c r="AA111" s="34">
        <f t="shared" si="41"/>
        <v>3.0102999566398121</v>
      </c>
      <c r="AB111" s="26">
        <f t="shared" si="42"/>
        <v>2</v>
      </c>
      <c r="AC111" s="147">
        <f t="shared" si="43"/>
        <v>13.010299956639813</v>
      </c>
      <c r="AD111" s="27">
        <f t="shared" si="44"/>
        <v>20.000000000000007</v>
      </c>
    </row>
    <row r="112" spans="16:30" ht="15.75" thickBot="1" x14ac:dyDescent="0.3">
      <c r="P112" s="31">
        <v>0.20833333333333301</v>
      </c>
      <c r="Q112" s="32">
        <f>Q107</f>
        <v>0</v>
      </c>
      <c r="R112" s="26">
        <f t="shared" si="36"/>
        <v>1</v>
      </c>
      <c r="S112" s="26">
        <f t="shared" si="37"/>
        <v>10</v>
      </c>
      <c r="T112" s="35">
        <f t="shared" si="35"/>
        <v>10</v>
      </c>
      <c r="U112" s="37"/>
      <c r="V112" s="34">
        <f t="shared" si="45"/>
        <v>0</v>
      </c>
      <c r="W112" s="26">
        <f t="shared" si="38"/>
        <v>1</v>
      </c>
      <c r="X112" s="28">
        <f t="shared" si="39"/>
        <v>10</v>
      </c>
      <c r="Y112" s="35">
        <f t="shared" si="40"/>
        <v>10</v>
      </c>
      <c r="Z112" s="37"/>
      <c r="AA112" s="34">
        <f t="shared" si="41"/>
        <v>3.0102999566398121</v>
      </c>
      <c r="AB112" s="26">
        <f t="shared" si="42"/>
        <v>2</v>
      </c>
      <c r="AC112" s="147">
        <f t="shared" si="43"/>
        <v>13.010299956639813</v>
      </c>
      <c r="AD112" s="27">
        <f t="shared" si="44"/>
        <v>20.000000000000007</v>
      </c>
    </row>
    <row r="113" spans="16:30" x14ac:dyDescent="0.25">
      <c r="P113" s="31">
        <v>0.25</v>
      </c>
      <c r="Q113" s="32">
        <f>Q107</f>
        <v>0</v>
      </c>
      <c r="R113" s="26">
        <f t="shared" si="36"/>
        <v>1</v>
      </c>
      <c r="S113" s="26">
        <f t="shared" si="37"/>
        <v>10</v>
      </c>
      <c r="T113" s="35">
        <f t="shared" si="35"/>
        <v>10</v>
      </c>
      <c r="U113" s="37"/>
      <c r="V113" s="34">
        <f t="shared" si="45"/>
        <v>0</v>
      </c>
      <c r="W113" s="26">
        <f t="shared" si="38"/>
        <v>1</v>
      </c>
      <c r="X113" s="28">
        <f t="shared" si="39"/>
        <v>10</v>
      </c>
      <c r="Y113" s="35">
        <f t="shared" si="40"/>
        <v>10</v>
      </c>
      <c r="Z113" s="37"/>
      <c r="AA113" s="34">
        <f t="shared" si="41"/>
        <v>3.0102999566398121</v>
      </c>
      <c r="AB113" s="26">
        <f t="shared" si="42"/>
        <v>2</v>
      </c>
      <c r="AC113" s="147">
        <f t="shared" si="43"/>
        <v>13.010299956639813</v>
      </c>
      <c r="AD113" s="27">
        <f t="shared" si="44"/>
        <v>20.000000000000007</v>
      </c>
    </row>
    <row r="114" spans="16:30" x14ac:dyDescent="0.25">
      <c r="P114" s="31">
        <v>0.29166666666666702</v>
      </c>
      <c r="Q114" s="32">
        <f>G13</f>
        <v>0</v>
      </c>
      <c r="R114" s="26">
        <f t="shared" si="36"/>
        <v>1</v>
      </c>
      <c r="S114" s="26">
        <f>Q114</f>
        <v>0</v>
      </c>
      <c r="T114" s="35">
        <f t="shared" si="35"/>
        <v>1</v>
      </c>
      <c r="U114" s="37"/>
      <c r="V114" s="34">
        <f>C74</f>
        <v>74.139602969983827</v>
      </c>
      <c r="W114" s="26">
        <f t="shared" si="38"/>
        <v>25939422.142758496</v>
      </c>
      <c r="X114" s="26">
        <f>V114</f>
        <v>74.139602969983827</v>
      </c>
      <c r="Y114" s="35">
        <f t="shared" si="40"/>
        <v>25939422.142758496</v>
      </c>
      <c r="Z114" s="37"/>
      <c r="AA114" s="34">
        <f t="shared" si="41"/>
        <v>74.139603137410262</v>
      </c>
      <c r="AB114" s="26">
        <f t="shared" si="42"/>
        <v>25939423.142758504</v>
      </c>
      <c r="AC114" s="26">
        <f>AA114</f>
        <v>74.139603137410262</v>
      </c>
      <c r="AD114" s="27">
        <f t="shared" si="44"/>
        <v>25939423.142758504</v>
      </c>
    </row>
    <row r="115" spans="16:30" x14ac:dyDescent="0.25">
      <c r="P115" s="31">
        <v>0.33333333333333298</v>
      </c>
      <c r="Q115" s="32">
        <f>Q114</f>
        <v>0</v>
      </c>
      <c r="R115" s="26">
        <f t="shared" si="36"/>
        <v>1</v>
      </c>
      <c r="S115" s="26">
        <f t="shared" ref="S115:S128" si="46">Q115</f>
        <v>0</v>
      </c>
      <c r="T115" s="35">
        <f t="shared" si="35"/>
        <v>1</v>
      </c>
      <c r="U115" s="37"/>
      <c r="V115" s="34">
        <f t="shared" si="45"/>
        <v>74.139602969983827</v>
      </c>
      <c r="W115" s="26">
        <f t="shared" si="38"/>
        <v>25939422.142758496</v>
      </c>
      <c r="X115" s="26">
        <f t="shared" ref="X115:X125" si="47">V115</f>
        <v>74.139602969983827</v>
      </c>
      <c r="Y115" s="35">
        <f t="shared" si="40"/>
        <v>25939422.142758496</v>
      </c>
      <c r="Z115" s="37"/>
      <c r="AA115" s="34">
        <f t="shared" si="41"/>
        <v>74.139603137410262</v>
      </c>
      <c r="AB115" s="26">
        <f t="shared" si="42"/>
        <v>25939423.142758504</v>
      </c>
      <c r="AC115" s="26">
        <f t="shared" ref="AC115:AC125" si="48">AA115</f>
        <v>74.139603137410262</v>
      </c>
      <c r="AD115" s="27">
        <f t="shared" si="44"/>
        <v>25939423.142758504</v>
      </c>
    </row>
    <row r="116" spans="16:30" x14ac:dyDescent="0.25">
      <c r="P116" s="31">
        <v>0.375</v>
      </c>
      <c r="Q116" s="32">
        <f>Q114</f>
        <v>0</v>
      </c>
      <c r="R116" s="26">
        <f t="shared" si="36"/>
        <v>1</v>
      </c>
      <c r="S116" s="26">
        <f t="shared" si="46"/>
        <v>0</v>
      </c>
      <c r="T116" s="35">
        <f t="shared" si="35"/>
        <v>1</v>
      </c>
      <c r="U116" s="37"/>
      <c r="V116" s="34">
        <f t="shared" si="45"/>
        <v>74.139602969983827</v>
      </c>
      <c r="W116" s="26">
        <f t="shared" si="38"/>
        <v>25939422.142758496</v>
      </c>
      <c r="X116" s="26">
        <f t="shared" si="47"/>
        <v>74.139602969983827</v>
      </c>
      <c r="Y116" s="35">
        <f t="shared" si="40"/>
        <v>25939422.142758496</v>
      </c>
      <c r="Z116" s="37"/>
      <c r="AA116" s="34">
        <f t="shared" si="41"/>
        <v>74.139603137410262</v>
      </c>
      <c r="AB116" s="26">
        <f t="shared" si="42"/>
        <v>25939423.142758504</v>
      </c>
      <c r="AC116" s="26">
        <f t="shared" si="48"/>
        <v>74.139603137410262</v>
      </c>
      <c r="AD116" s="27">
        <f t="shared" si="44"/>
        <v>25939423.142758504</v>
      </c>
    </row>
    <row r="117" spans="16:30" x14ac:dyDescent="0.25">
      <c r="P117" s="31">
        <v>0.41666666666666702</v>
      </c>
      <c r="Q117" s="32">
        <f>Q114</f>
        <v>0</v>
      </c>
      <c r="R117" s="26">
        <f t="shared" si="36"/>
        <v>1</v>
      </c>
      <c r="S117" s="26">
        <f t="shared" si="46"/>
        <v>0</v>
      </c>
      <c r="T117" s="35">
        <f t="shared" si="35"/>
        <v>1</v>
      </c>
      <c r="U117" s="37"/>
      <c r="V117" s="34">
        <f t="shared" si="45"/>
        <v>74.139602969983827</v>
      </c>
      <c r="W117" s="26">
        <f t="shared" si="38"/>
        <v>25939422.142758496</v>
      </c>
      <c r="X117" s="26">
        <f t="shared" si="47"/>
        <v>74.139602969983827</v>
      </c>
      <c r="Y117" s="35">
        <f t="shared" si="40"/>
        <v>25939422.142758496</v>
      </c>
      <c r="Z117" s="37"/>
      <c r="AA117" s="34">
        <f t="shared" si="41"/>
        <v>74.139603137410262</v>
      </c>
      <c r="AB117" s="26">
        <f t="shared" si="42"/>
        <v>25939423.142758504</v>
      </c>
      <c r="AC117" s="26">
        <f t="shared" si="48"/>
        <v>74.139603137410262</v>
      </c>
      <c r="AD117" s="27">
        <f t="shared" si="44"/>
        <v>25939423.142758504</v>
      </c>
    </row>
    <row r="118" spans="16:30" x14ac:dyDescent="0.25">
      <c r="P118" s="31">
        <v>0.45833333333333298</v>
      </c>
      <c r="Q118" s="32">
        <f>Q114</f>
        <v>0</v>
      </c>
      <c r="R118" s="26">
        <f t="shared" si="36"/>
        <v>1</v>
      </c>
      <c r="S118" s="26">
        <f t="shared" si="46"/>
        <v>0</v>
      </c>
      <c r="T118" s="35">
        <f t="shared" si="35"/>
        <v>1</v>
      </c>
      <c r="U118" s="37"/>
      <c r="V118" s="34">
        <f t="shared" si="45"/>
        <v>74.139602969983827</v>
      </c>
      <c r="W118" s="26">
        <f t="shared" si="38"/>
        <v>25939422.142758496</v>
      </c>
      <c r="X118" s="26">
        <f t="shared" si="47"/>
        <v>74.139602969983827</v>
      </c>
      <c r="Y118" s="35">
        <f t="shared" si="40"/>
        <v>25939422.142758496</v>
      </c>
      <c r="Z118" s="37"/>
      <c r="AA118" s="34">
        <f t="shared" si="41"/>
        <v>74.139603137410262</v>
      </c>
      <c r="AB118" s="26">
        <f t="shared" si="42"/>
        <v>25939423.142758504</v>
      </c>
      <c r="AC118" s="26">
        <f t="shared" si="48"/>
        <v>74.139603137410262</v>
      </c>
      <c r="AD118" s="27">
        <f t="shared" si="44"/>
        <v>25939423.142758504</v>
      </c>
    </row>
    <row r="119" spans="16:30" x14ac:dyDescent="0.25">
      <c r="P119" s="31">
        <v>0.5</v>
      </c>
      <c r="Q119" s="32">
        <f>Q114</f>
        <v>0</v>
      </c>
      <c r="R119" s="26">
        <f t="shared" si="36"/>
        <v>1</v>
      </c>
      <c r="S119" s="26">
        <f t="shared" si="46"/>
        <v>0</v>
      </c>
      <c r="T119" s="35">
        <f t="shared" si="35"/>
        <v>1</v>
      </c>
      <c r="U119" s="37"/>
      <c r="V119" s="34">
        <f t="shared" si="45"/>
        <v>74.139602969983827</v>
      </c>
      <c r="W119" s="26">
        <f t="shared" si="38"/>
        <v>25939422.142758496</v>
      </c>
      <c r="X119" s="26">
        <f t="shared" si="47"/>
        <v>74.139602969983827</v>
      </c>
      <c r="Y119" s="35">
        <f t="shared" si="40"/>
        <v>25939422.142758496</v>
      </c>
      <c r="Z119" s="37"/>
      <c r="AA119" s="34">
        <f t="shared" si="41"/>
        <v>74.139603137410262</v>
      </c>
      <c r="AB119" s="26">
        <f t="shared" si="42"/>
        <v>25939423.142758504</v>
      </c>
      <c r="AC119" s="26">
        <f t="shared" si="48"/>
        <v>74.139603137410262</v>
      </c>
      <c r="AD119" s="27">
        <f t="shared" si="44"/>
        <v>25939423.142758504</v>
      </c>
    </row>
    <row r="120" spans="16:30" x14ac:dyDescent="0.25">
      <c r="P120" s="31">
        <v>0.54166666666666696</v>
      </c>
      <c r="Q120" s="32">
        <f>Q114</f>
        <v>0</v>
      </c>
      <c r="R120" s="26">
        <f t="shared" si="36"/>
        <v>1</v>
      </c>
      <c r="S120" s="26">
        <f t="shared" si="46"/>
        <v>0</v>
      </c>
      <c r="T120" s="35">
        <f t="shared" si="35"/>
        <v>1</v>
      </c>
      <c r="U120" s="37"/>
      <c r="V120" s="34">
        <f t="shared" si="45"/>
        <v>74.139602969983827</v>
      </c>
      <c r="W120" s="26">
        <f t="shared" si="38"/>
        <v>25939422.142758496</v>
      </c>
      <c r="X120" s="26">
        <f t="shared" si="47"/>
        <v>74.139602969983827</v>
      </c>
      <c r="Y120" s="35">
        <f t="shared" si="40"/>
        <v>25939422.142758496</v>
      </c>
      <c r="Z120" s="37"/>
      <c r="AA120" s="34">
        <f t="shared" si="41"/>
        <v>74.139603137410262</v>
      </c>
      <c r="AB120" s="26">
        <f t="shared" si="42"/>
        <v>25939423.142758504</v>
      </c>
      <c r="AC120" s="26">
        <f t="shared" si="48"/>
        <v>74.139603137410262</v>
      </c>
      <c r="AD120" s="27">
        <f t="shared" si="44"/>
        <v>25939423.142758504</v>
      </c>
    </row>
    <row r="121" spans="16:30" x14ac:dyDescent="0.25">
      <c r="P121" s="31">
        <v>0.58333333333333304</v>
      </c>
      <c r="Q121" s="32">
        <f>Q114</f>
        <v>0</v>
      </c>
      <c r="R121" s="26">
        <f t="shared" si="36"/>
        <v>1</v>
      </c>
      <c r="S121" s="26">
        <f t="shared" si="46"/>
        <v>0</v>
      </c>
      <c r="T121" s="35">
        <f t="shared" si="35"/>
        <v>1</v>
      </c>
      <c r="U121" s="37"/>
      <c r="V121" s="34">
        <f t="shared" si="45"/>
        <v>74.139602969983827</v>
      </c>
      <c r="W121" s="26">
        <f t="shared" si="38"/>
        <v>25939422.142758496</v>
      </c>
      <c r="X121" s="26">
        <f t="shared" si="47"/>
        <v>74.139602969983827</v>
      </c>
      <c r="Y121" s="35">
        <f t="shared" si="40"/>
        <v>25939422.142758496</v>
      </c>
      <c r="Z121" s="37"/>
      <c r="AA121" s="34">
        <f t="shared" si="41"/>
        <v>74.139603137410262</v>
      </c>
      <c r="AB121" s="26">
        <f t="shared" si="42"/>
        <v>25939423.142758504</v>
      </c>
      <c r="AC121" s="26">
        <f t="shared" si="48"/>
        <v>74.139603137410262</v>
      </c>
      <c r="AD121" s="27">
        <f t="shared" si="44"/>
        <v>25939423.142758504</v>
      </c>
    </row>
    <row r="122" spans="16:30" x14ac:dyDescent="0.25">
      <c r="P122" s="31">
        <v>0.625</v>
      </c>
      <c r="Q122" s="32">
        <f>Q114</f>
        <v>0</v>
      </c>
      <c r="R122" s="26">
        <f t="shared" si="36"/>
        <v>1</v>
      </c>
      <c r="S122" s="26">
        <f t="shared" si="46"/>
        <v>0</v>
      </c>
      <c r="T122" s="35">
        <f t="shared" si="35"/>
        <v>1</v>
      </c>
      <c r="U122" s="37"/>
      <c r="V122" s="34">
        <f t="shared" si="45"/>
        <v>74.139602969983827</v>
      </c>
      <c r="W122" s="26">
        <f t="shared" si="38"/>
        <v>25939422.142758496</v>
      </c>
      <c r="X122" s="26">
        <f t="shared" si="47"/>
        <v>74.139602969983827</v>
      </c>
      <c r="Y122" s="35">
        <f t="shared" si="40"/>
        <v>25939422.142758496</v>
      </c>
      <c r="Z122" s="37"/>
      <c r="AA122" s="34">
        <f t="shared" si="41"/>
        <v>74.139603137410262</v>
      </c>
      <c r="AB122" s="26">
        <f t="shared" si="42"/>
        <v>25939423.142758504</v>
      </c>
      <c r="AC122" s="26">
        <f t="shared" si="48"/>
        <v>74.139603137410262</v>
      </c>
      <c r="AD122" s="27">
        <f t="shared" si="44"/>
        <v>25939423.142758504</v>
      </c>
    </row>
    <row r="123" spans="16:30" x14ac:dyDescent="0.25">
      <c r="P123" s="31">
        <v>0.66666666666666696</v>
      </c>
      <c r="Q123" s="32">
        <f>Q114</f>
        <v>0</v>
      </c>
      <c r="R123" s="26">
        <f t="shared" si="36"/>
        <v>1</v>
      </c>
      <c r="S123" s="26">
        <f t="shared" si="46"/>
        <v>0</v>
      </c>
      <c r="T123" s="35">
        <f t="shared" si="35"/>
        <v>1</v>
      </c>
      <c r="U123" s="37"/>
      <c r="V123" s="34">
        <f t="shared" si="45"/>
        <v>74.139602969983827</v>
      </c>
      <c r="W123" s="26">
        <f t="shared" si="38"/>
        <v>25939422.142758496</v>
      </c>
      <c r="X123" s="26">
        <f t="shared" si="47"/>
        <v>74.139602969983827</v>
      </c>
      <c r="Y123" s="35">
        <f t="shared" si="40"/>
        <v>25939422.142758496</v>
      </c>
      <c r="Z123" s="37"/>
      <c r="AA123" s="34">
        <f t="shared" si="41"/>
        <v>74.139603137410262</v>
      </c>
      <c r="AB123" s="26">
        <f t="shared" si="42"/>
        <v>25939423.142758504</v>
      </c>
      <c r="AC123" s="26">
        <f t="shared" si="48"/>
        <v>74.139603137410262</v>
      </c>
      <c r="AD123" s="27">
        <f t="shared" si="44"/>
        <v>25939423.142758504</v>
      </c>
    </row>
    <row r="124" spans="16:30" x14ac:dyDescent="0.25">
      <c r="P124" s="31">
        <v>0.70833333333333304</v>
      </c>
      <c r="Q124" s="32">
        <f>Q114</f>
        <v>0</v>
      </c>
      <c r="R124" s="26">
        <f t="shared" si="36"/>
        <v>1</v>
      </c>
      <c r="S124" s="26">
        <f t="shared" si="46"/>
        <v>0</v>
      </c>
      <c r="T124" s="35">
        <f t="shared" si="35"/>
        <v>1</v>
      </c>
      <c r="U124" s="37"/>
      <c r="V124" s="34">
        <f t="shared" si="45"/>
        <v>74.139602969983827</v>
      </c>
      <c r="W124" s="26">
        <f t="shared" si="38"/>
        <v>25939422.142758496</v>
      </c>
      <c r="X124" s="26">
        <f t="shared" si="47"/>
        <v>74.139602969983827</v>
      </c>
      <c r="Y124" s="35">
        <f t="shared" si="40"/>
        <v>25939422.142758496</v>
      </c>
      <c r="Z124" s="37"/>
      <c r="AA124" s="34">
        <f t="shared" si="41"/>
        <v>74.139603137410262</v>
      </c>
      <c r="AB124" s="26">
        <f t="shared" si="42"/>
        <v>25939423.142758504</v>
      </c>
      <c r="AC124" s="26">
        <f t="shared" si="48"/>
        <v>74.139603137410262</v>
      </c>
      <c r="AD124" s="27">
        <f t="shared" si="44"/>
        <v>25939423.142758504</v>
      </c>
    </row>
    <row r="125" spans="16:30" x14ac:dyDescent="0.25">
      <c r="P125" s="31">
        <v>0.75</v>
      </c>
      <c r="Q125" s="32">
        <f>Q114</f>
        <v>0</v>
      </c>
      <c r="R125" s="26">
        <f t="shared" si="36"/>
        <v>1</v>
      </c>
      <c r="S125" s="26">
        <f t="shared" si="46"/>
        <v>0</v>
      </c>
      <c r="T125" s="35">
        <f t="shared" si="35"/>
        <v>1</v>
      </c>
      <c r="U125" s="37"/>
      <c r="V125" s="34">
        <f t="shared" si="45"/>
        <v>74.139602969983827</v>
      </c>
      <c r="W125" s="26">
        <f t="shared" si="38"/>
        <v>25939422.142758496</v>
      </c>
      <c r="X125" s="26">
        <f t="shared" si="47"/>
        <v>74.139602969983827</v>
      </c>
      <c r="Y125" s="35">
        <f t="shared" si="40"/>
        <v>25939422.142758496</v>
      </c>
      <c r="Z125" s="37"/>
      <c r="AA125" s="34">
        <f t="shared" si="41"/>
        <v>74.139603137410262</v>
      </c>
      <c r="AB125" s="26">
        <f t="shared" si="42"/>
        <v>25939423.142758504</v>
      </c>
      <c r="AC125" s="26">
        <f t="shared" si="48"/>
        <v>74.139603137410262</v>
      </c>
      <c r="AD125" s="27">
        <f t="shared" si="44"/>
        <v>25939423.142758504</v>
      </c>
    </row>
    <row r="126" spans="16:30" x14ac:dyDescent="0.25">
      <c r="P126" s="31">
        <v>0.79166666666666696</v>
      </c>
      <c r="Q126" s="32">
        <f>Q114</f>
        <v>0</v>
      </c>
      <c r="R126" s="26">
        <f t="shared" si="36"/>
        <v>1</v>
      </c>
      <c r="S126" s="26">
        <f t="shared" si="46"/>
        <v>0</v>
      </c>
      <c r="T126" s="35">
        <f t="shared" si="35"/>
        <v>1</v>
      </c>
      <c r="U126" s="37"/>
      <c r="V126" s="34">
        <v>0</v>
      </c>
      <c r="W126" s="26">
        <f t="shared" si="38"/>
        <v>1</v>
      </c>
      <c r="X126" s="26">
        <v>0</v>
      </c>
      <c r="Y126" s="35">
        <f t="shared" si="40"/>
        <v>1</v>
      </c>
      <c r="Z126" s="37"/>
      <c r="AA126" s="34">
        <f t="shared" si="41"/>
        <v>3.0102999566398121</v>
      </c>
      <c r="AB126" s="26">
        <f t="shared" si="42"/>
        <v>2</v>
      </c>
      <c r="AC126" s="26">
        <f>AA126</f>
        <v>3.0102999566398121</v>
      </c>
      <c r="AD126" s="27">
        <f t="shared" si="44"/>
        <v>2</v>
      </c>
    </row>
    <row r="127" spans="16:30" x14ac:dyDescent="0.25">
      <c r="P127" s="31">
        <v>0.83333333333333304</v>
      </c>
      <c r="Q127" s="32">
        <f>Q114</f>
        <v>0</v>
      </c>
      <c r="R127" s="26">
        <f t="shared" si="36"/>
        <v>1</v>
      </c>
      <c r="S127" s="26">
        <f t="shared" si="46"/>
        <v>0</v>
      </c>
      <c r="T127" s="35">
        <f t="shared" si="35"/>
        <v>1</v>
      </c>
      <c r="U127" s="37"/>
      <c r="V127" s="34">
        <f t="shared" si="45"/>
        <v>0</v>
      </c>
      <c r="W127" s="26">
        <f t="shared" si="38"/>
        <v>1</v>
      </c>
      <c r="X127" s="26">
        <v>0</v>
      </c>
      <c r="Y127" s="35">
        <f t="shared" si="40"/>
        <v>1</v>
      </c>
      <c r="Z127" s="37"/>
      <c r="AA127" s="34">
        <f t="shared" si="41"/>
        <v>3.0102999566398121</v>
      </c>
      <c r="AB127" s="26">
        <f>(10^(AA127/10))</f>
        <v>2</v>
      </c>
      <c r="AC127" s="26">
        <f>AA127</f>
        <v>3.0102999566398121</v>
      </c>
      <c r="AD127" s="27">
        <f t="shared" si="44"/>
        <v>2</v>
      </c>
    </row>
    <row r="128" spans="16:30" x14ac:dyDescent="0.25">
      <c r="P128" s="31">
        <v>0.875</v>
      </c>
      <c r="Q128" s="32">
        <f>Q114</f>
        <v>0</v>
      </c>
      <c r="R128" s="26">
        <f t="shared" si="36"/>
        <v>1</v>
      </c>
      <c r="S128" s="26">
        <f t="shared" si="46"/>
        <v>0</v>
      </c>
      <c r="T128" s="35">
        <f t="shared" si="35"/>
        <v>1</v>
      </c>
      <c r="U128" s="37"/>
      <c r="V128" s="34">
        <f>V127</f>
        <v>0</v>
      </c>
      <c r="W128" s="26">
        <f t="shared" si="38"/>
        <v>1</v>
      </c>
      <c r="X128" s="26">
        <v>0</v>
      </c>
      <c r="Y128" s="35">
        <f t="shared" si="40"/>
        <v>1</v>
      </c>
      <c r="Z128" s="37"/>
      <c r="AA128" s="34">
        <f t="shared" si="41"/>
        <v>3.0102999566398121</v>
      </c>
      <c r="AB128" s="26">
        <f t="shared" ref="AB128:AB130" si="49">(10^(AA128/10))</f>
        <v>2</v>
      </c>
      <c r="AC128" s="26">
        <f>AA128</f>
        <v>3.0102999566398121</v>
      </c>
      <c r="AD128" s="27">
        <f t="shared" si="44"/>
        <v>2</v>
      </c>
    </row>
    <row r="129" spans="16:30" x14ac:dyDescent="0.25">
      <c r="P129" s="31">
        <v>0.91666666666666696</v>
      </c>
      <c r="Q129" s="32">
        <f>Q107</f>
        <v>0</v>
      </c>
      <c r="R129" s="26">
        <f t="shared" si="36"/>
        <v>1</v>
      </c>
      <c r="S129" s="26">
        <f>Q129+10</f>
        <v>10</v>
      </c>
      <c r="T129" s="35">
        <f t="shared" si="35"/>
        <v>10</v>
      </c>
      <c r="U129" s="37"/>
      <c r="V129" s="34">
        <v>0</v>
      </c>
      <c r="W129" s="26">
        <f t="shared" si="38"/>
        <v>1</v>
      </c>
      <c r="X129" s="28">
        <f t="shared" ref="X129:X130" si="50">V129+10</f>
        <v>10</v>
      </c>
      <c r="Y129" s="35">
        <f t="shared" si="40"/>
        <v>10</v>
      </c>
      <c r="Z129" s="37"/>
      <c r="AA129" s="34">
        <f t="shared" si="41"/>
        <v>3.0102999566398121</v>
      </c>
      <c r="AB129" s="26">
        <f t="shared" si="49"/>
        <v>2</v>
      </c>
      <c r="AC129" s="26">
        <f>AA129+10</f>
        <v>13.010299956639813</v>
      </c>
      <c r="AD129" s="27">
        <f t="shared" si="44"/>
        <v>20.000000000000007</v>
      </c>
    </row>
    <row r="130" spans="16:30" ht="15.75" thickBot="1" x14ac:dyDescent="0.3">
      <c r="P130" s="44">
        <v>0.95833333333333304</v>
      </c>
      <c r="Q130" s="32">
        <f>Q107</f>
        <v>0</v>
      </c>
      <c r="R130" s="46">
        <f t="shared" si="36"/>
        <v>1</v>
      </c>
      <c r="S130" s="46">
        <f>Q130+10</f>
        <v>10</v>
      </c>
      <c r="T130" s="47">
        <f t="shared" si="35"/>
        <v>10</v>
      </c>
      <c r="U130" s="48"/>
      <c r="V130" s="45">
        <v>0</v>
      </c>
      <c r="W130" s="46">
        <f t="shared" si="38"/>
        <v>1</v>
      </c>
      <c r="X130" s="28">
        <f t="shared" si="50"/>
        <v>10</v>
      </c>
      <c r="Y130" s="47">
        <f t="shared" si="40"/>
        <v>10</v>
      </c>
      <c r="Z130" s="48"/>
      <c r="AA130" s="34">
        <f t="shared" si="41"/>
        <v>3.0102999566398121</v>
      </c>
      <c r="AB130" s="150">
        <f t="shared" si="49"/>
        <v>2</v>
      </c>
      <c r="AC130" s="150">
        <f>AA130+10</f>
        <v>13.010299956639813</v>
      </c>
      <c r="AD130" s="151">
        <f t="shared" si="44"/>
        <v>20.000000000000007</v>
      </c>
    </row>
    <row r="131" spans="16:30" ht="15.75" thickBot="1" x14ac:dyDescent="0.3">
      <c r="P131" s="50"/>
      <c r="Q131" s="51"/>
      <c r="R131" s="51"/>
      <c r="S131" s="51"/>
      <c r="T131" s="52"/>
      <c r="U131" s="51"/>
      <c r="V131" s="50"/>
      <c r="W131" s="51"/>
      <c r="X131" s="51"/>
      <c r="Y131" s="52"/>
      <c r="Z131" s="51"/>
      <c r="AA131" s="53" t="s">
        <v>13</v>
      </c>
      <c r="AB131" s="64">
        <f>10*LOG(1/(COUNT(AB114:AB127))*SUM(AB114:AB127))</f>
        <v>73.470135296912943</v>
      </c>
      <c r="AC131" s="49"/>
      <c r="AD131" s="54"/>
    </row>
    <row r="132" spans="16:30" ht="15.75" thickBot="1" x14ac:dyDescent="0.3">
      <c r="P132" s="53"/>
      <c r="Q132" s="49"/>
      <c r="R132" s="49"/>
      <c r="S132" s="49"/>
      <c r="T132" s="54"/>
      <c r="U132" s="49"/>
      <c r="V132" s="53"/>
      <c r="W132" s="49"/>
      <c r="X132" s="49"/>
      <c r="Y132" s="54"/>
      <c r="Z132" s="49"/>
      <c r="AA132" s="53" t="s">
        <v>2</v>
      </c>
      <c r="AB132" s="64">
        <f>10*LOG(1/(COUNT(AB107:AB113,AB129:AB130))*SUM(AB107:AB113,AB129:AB130))</f>
        <v>3.0102999566398121</v>
      </c>
      <c r="AC132" s="49"/>
      <c r="AD132" s="54"/>
    </row>
    <row r="133" spans="16:30" x14ac:dyDescent="0.25">
      <c r="P133" s="53"/>
      <c r="Q133" s="49"/>
      <c r="R133" s="56" t="s">
        <v>12</v>
      </c>
      <c r="S133" s="57"/>
      <c r="T133" s="58" t="s">
        <v>11</v>
      </c>
      <c r="U133" s="57"/>
      <c r="V133" s="59"/>
      <c r="W133" s="56" t="s">
        <v>12</v>
      </c>
      <c r="X133" s="57"/>
      <c r="Y133" s="58" t="s">
        <v>11</v>
      </c>
      <c r="Z133" s="57"/>
      <c r="AA133" s="59"/>
      <c r="AB133" s="57" t="s">
        <v>12</v>
      </c>
      <c r="AC133" s="57"/>
      <c r="AD133" s="58" t="s">
        <v>11</v>
      </c>
    </row>
    <row r="134" spans="16:30" ht="15.75" thickBot="1" x14ac:dyDescent="0.3">
      <c r="P134" s="14"/>
      <c r="Q134" s="55"/>
      <c r="R134" s="60">
        <f>10*LOG(1/(COUNT(R107:R130))*SUM(R107:R130))</f>
        <v>0</v>
      </c>
      <c r="S134" s="61"/>
      <c r="T134" s="62">
        <f>10*LOG(1/(COUNT(T107:T130))*SUM(T107:T130))</f>
        <v>6.40978057358332</v>
      </c>
      <c r="U134" s="61"/>
      <c r="V134" s="63"/>
      <c r="W134" s="60">
        <f>10*LOG(1/(COUNT(W107:W130))*SUM(W107:W130))</f>
        <v>71.129303180770449</v>
      </c>
      <c r="X134" s="61"/>
      <c r="Y134" s="62">
        <f>10*LOG(1/(COUNT(Y107:Y130))*SUM(Y107:Y130))</f>
        <v>71.129304310898661</v>
      </c>
      <c r="Z134" s="61"/>
      <c r="AA134" s="63"/>
      <c r="AB134" s="64">
        <f>10*LOG(1/(COUNT(AB107:AB130))*SUM(AB107:AB130))</f>
        <v>71.129303515623278</v>
      </c>
      <c r="AC134" s="61"/>
      <c r="AD134" s="62">
        <f>10*LOG(1/(COUNT(AD107:AD130))*SUM(AD107:AD130))</f>
        <v>71.129305775879232</v>
      </c>
    </row>
    <row r="137" spans="16:30" x14ac:dyDescent="0.25">
      <c r="P137">
        <f>A14</f>
        <v>0</v>
      </c>
    </row>
    <row r="139" spans="16:30" ht="15.75" thickBot="1" x14ac:dyDescent="0.3">
      <c r="P139" s="303" t="s">
        <v>21</v>
      </c>
      <c r="Q139" s="303"/>
      <c r="R139" s="303"/>
      <c r="S139" s="303"/>
      <c r="T139" s="303"/>
    </row>
    <row r="140" spans="16:30" ht="45.75" thickBot="1" x14ac:dyDescent="0.3">
      <c r="P140" s="38" t="s">
        <v>14</v>
      </c>
      <c r="Q140" s="39" t="s">
        <v>15</v>
      </c>
      <c r="R140" s="40" t="s">
        <v>17</v>
      </c>
      <c r="S140" s="40" t="s">
        <v>16</v>
      </c>
      <c r="T140" s="41" t="s">
        <v>17</v>
      </c>
      <c r="U140" s="42"/>
      <c r="V140" s="39" t="s">
        <v>18</v>
      </c>
      <c r="W140" s="40" t="s">
        <v>17</v>
      </c>
      <c r="X140" s="40" t="s">
        <v>16</v>
      </c>
      <c r="Y140" s="41" t="s">
        <v>17</v>
      </c>
      <c r="Z140" s="43"/>
      <c r="AA140" s="39" t="s">
        <v>19</v>
      </c>
      <c r="AB140" s="40" t="s">
        <v>17</v>
      </c>
      <c r="AC140" s="40" t="s">
        <v>16</v>
      </c>
      <c r="AD140" s="41" t="s">
        <v>17</v>
      </c>
    </row>
    <row r="141" spans="16:30" ht="15.75" thickBot="1" x14ac:dyDescent="0.3">
      <c r="P141" s="30">
        <v>0</v>
      </c>
      <c r="Q141" s="32">
        <f>H14</f>
        <v>0</v>
      </c>
      <c r="R141" s="28">
        <f>(10^(Q141/10))</f>
        <v>1</v>
      </c>
      <c r="S141" s="28">
        <f>Q141+10</f>
        <v>10</v>
      </c>
      <c r="T141" s="33">
        <f t="shared" ref="T141:T164" si="51">(10^(S141/10))</f>
        <v>10</v>
      </c>
      <c r="U141" s="36"/>
      <c r="V141" s="32">
        <v>0</v>
      </c>
      <c r="W141" s="28">
        <f>(10^(V141/10))</f>
        <v>1</v>
      </c>
      <c r="X141" s="28">
        <f>V141+10</f>
        <v>10</v>
      </c>
      <c r="Y141" s="33">
        <f>(10^(X141/10))</f>
        <v>10</v>
      </c>
      <c r="Z141" s="36"/>
      <c r="AA141" s="34">
        <f>10*LOG10(10^(Q141/10)+10^(V141/10))</f>
        <v>3.0102999566398121</v>
      </c>
      <c r="AB141" s="147">
        <f>(10^(AA141/10))</f>
        <v>2</v>
      </c>
      <c r="AC141" s="147">
        <f>AA141+10</f>
        <v>13.010299956639813</v>
      </c>
      <c r="AD141" s="148">
        <f>(10^(AC141/10))</f>
        <v>20.000000000000007</v>
      </c>
    </row>
    <row r="142" spans="16:30" ht="15.75" thickBot="1" x14ac:dyDescent="0.3">
      <c r="P142" s="31">
        <v>4.1666666666666699E-2</v>
      </c>
      <c r="Q142" s="32">
        <f>Q141</f>
        <v>0</v>
      </c>
      <c r="R142" s="26">
        <f t="shared" ref="R142:R164" si="52">(10^(Q142/10))</f>
        <v>1</v>
      </c>
      <c r="S142" s="26">
        <f t="shared" ref="S142:S147" si="53">Q142+10</f>
        <v>10</v>
      </c>
      <c r="T142" s="35">
        <f t="shared" si="51"/>
        <v>10</v>
      </c>
      <c r="U142" s="37"/>
      <c r="V142" s="34">
        <f>V141</f>
        <v>0</v>
      </c>
      <c r="W142" s="26">
        <f t="shared" ref="W142:W164" si="54">(10^(V142/10))</f>
        <v>1</v>
      </c>
      <c r="X142" s="28">
        <f t="shared" ref="X142:X147" si="55">V142+10</f>
        <v>10</v>
      </c>
      <c r="Y142" s="35">
        <f t="shared" ref="Y142:Y164" si="56">(10^(X142/10))</f>
        <v>10</v>
      </c>
      <c r="Z142" s="37"/>
      <c r="AA142" s="34">
        <f t="shared" ref="AA142:AA164" si="57">10*LOG10(10^(Q142/10)+10^(V142/10))</f>
        <v>3.0102999566398121</v>
      </c>
      <c r="AB142" s="26">
        <f t="shared" ref="AB142:AB160" si="58">(10^(AA142/10))</f>
        <v>2</v>
      </c>
      <c r="AC142" s="147">
        <f t="shared" ref="AC142:AC147" si="59">AA142+10</f>
        <v>13.010299956639813</v>
      </c>
      <c r="AD142" s="27">
        <f t="shared" ref="AD142:AD164" si="60">(10^(AC142/10))</f>
        <v>20.000000000000007</v>
      </c>
    </row>
    <row r="143" spans="16:30" ht="15.75" thickBot="1" x14ac:dyDescent="0.3">
      <c r="P143" s="31">
        <v>8.3333333333333301E-2</v>
      </c>
      <c r="Q143" s="32">
        <f>Q141</f>
        <v>0</v>
      </c>
      <c r="R143" s="26">
        <f t="shared" si="52"/>
        <v>1</v>
      </c>
      <c r="S143" s="26">
        <f t="shared" si="53"/>
        <v>10</v>
      </c>
      <c r="T143" s="35">
        <f t="shared" si="51"/>
        <v>10</v>
      </c>
      <c r="U143" s="37"/>
      <c r="V143" s="34">
        <f t="shared" ref="V143:V161" si="61">V142</f>
        <v>0</v>
      </c>
      <c r="W143" s="26">
        <f t="shared" si="54"/>
        <v>1</v>
      </c>
      <c r="X143" s="28">
        <f t="shared" si="55"/>
        <v>10</v>
      </c>
      <c r="Y143" s="35">
        <f t="shared" si="56"/>
        <v>10</v>
      </c>
      <c r="Z143" s="37"/>
      <c r="AA143" s="34">
        <f t="shared" si="57"/>
        <v>3.0102999566398121</v>
      </c>
      <c r="AB143" s="26">
        <f t="shared" si="58"/>
        <v>2</v>
      </c>
      <c r="AC143" s="147">
        <f t="shared" si="59"/>
        <v>13.010299956639813</v>
      </c>
      <c r="AD143" s="27">
        <f t="shared" si="60"/>
        <v>20.000000000000007</v>
      </c>
    </row>
    <row r="144" spans="16:30" ht="15.75" thickBot="1" x14ac:dyDescent="0.3">
      <c r="P144" s="31">
        <v>0.125</v>
      </c>
      <c r="Q144" s="32">
        <f>Q141</f>
        <v>0</v>
      </c>
      <c r="R144" s="26">
        <f t="shared" si="52"/>
        <v>1</v>
      </c>
      <c r="S144" s="26">
        <f t="shared" si="53"/>
        <v>10</v>
      </c>
      <c r="T144" s="35">
        <f t="shared" si="51"/>
        <v>10</v>
      </c>
      <c r="U144" s="37"/>
      <c r="V144" s="34">
        <f t="shared" si="61"/>
        <v>0</v>
      </c>
      <c r="W144" s="26">
        <f t="shared" si="54"/>
        <v>1</v>
      </c>
      <c r="X144" s="28">
        <f t="shared" si="55"/>
        <v>10</v>
      </c>
      <c r="Y144" s="35">
        <f t="shared" si="56"/>
        <v>10</v>
      </c>
      <c r="Z144" s="37"/>
      <c r="AA144" s="34">
        <f t="shared" si="57"/>
        <v>3.0102999566398121</v>
      </c>
      <c r="AB144" s="26">
        <f t="shared" si="58"/>
        <v>2</v>
      </c>
      <c r="AC144" s="147">
        <f t="shared" si="59"/>
        <v>13.010299956639813</v>
      </c>
      <c r="AD144" s="27">
        <f t="shared" si="60"/>
        <v>20.000000000000007</v>
      </c>
    </row>
    <row r="145" spans="16:30" ht="15.75" thickBot="1" x14ac:dyDescent="0.3">
      <c r="P145" s="31">
        <v>0.16666666666666699</v>
      </c>
      <c r="Q145" s="32">
        <f>Q141</f>
        <v>0</v>
      </c>
      <c r="R145" s="26">
        <f t="shared" si="52"/>
        <v>1</v>
      </c>
      <c r="S145" s="26">
        <f t="shared" si="53"/>
        <v>10</v>
      </c>
      <c r="T145" s="35">
        <f t="shared" si="51"/>
        <v>10</v>
      </c>
      <c r="U145" s="37"/>
      <c r="V145" s="34">
        <f t="shared" si="61"/>
        <v>0</v>
      </c>
      <c r="W145" s="26">
        <f t="shared" si="54"/>
        <v>1</v>
      </c>
      <c r="X145" s="28">
        <f t="shared" si="55"/>
        <v>10</v>
      </c>
      <c r="Y145" s="35">
        <f t="shared" si="56"/>
        <v>10</v>
      </c>
      <c r="Z145" s="37"/>
      <c r="AA145" s="34">
        <f t="shared" si="57"/>
        <v>3.0102999566398121</v>
      </c>
      <c r="AB145" s="26">
        <f t="shared" si="58"/>
        <v>2</v>
      </c>
      <c r="AC145" s="147">
        <f t="shared" si="59"/>
        <v>13.010299956639813</v>
      </c>
      <c r="AD145" s="27">
        <f t="shared" si="60"/>
        <v>20.000000000000007</v>
      </c>
    </row>
    <row r="146" spans="16:30" ht="15.75" thickBot="1" x14ac:dyDescent="0.3">
      <c r="P146" s="31">
        <v>0.20833333333333301</v>
      </c>
      <c r="Q146" s="32">
        <f>Q141</f>
        <v>0</v>
      </c>
      <c r="R146" s="26">
        <f t="shared" si="52"/>
        <v>1</v>
      </c>
      <c r="S146" s="26">
        <f t="shared" si="53"/>
        <v>10</v>
      </c>
      <c r="T146" s="35">
        <f t="shared" si="51"/>
        <v>10</v>
      </c>
      <c r="U146" s="37"/>
      <c r="V146" s="34">
        <f t="shared" si="61"/>
        <v>0</v>
      </c>
      <c r="W146" s="26">
        <f t="shared" si="54"/>
        <v>1</v>
      </c>
      <c r="X146" s="28">
        <f t="shared" si="55"/>
        <v>10</v>
      </c>
      <c r="Y146" s="35">
        <f t="shared" si="56"/>
        <v>10</v>
      </c>
      <c r="Z146" s="37"/>
      <c r="AA146" s="34">
        <f t="shared" si="57"/>
        <v>3.0102999566398121</v>
      </c>
      <c r="AB146" s="26">
        <f t="shared" si="58"/>
        <v>2</v>
      </c>
      <c r="AC146" s="147">
        <f t="shared" si="59"/>
        <v>13.010299956639813</v>
      </c>
      <c r="AD146" s="27">
        <f t="shared" si="60"/>
        <v>20.000000000000007</v>
      </c>
    </row>
    <row r="147" spans="16:30" x14ac:dyDescent="0.25">
      <c r="P147" s="31">
        <v>0.25</v>
      </c>
      <c r="Q147" s="32">
        <f>Q141</f>
        <v>0</v>
      </c>
      <c r="R147" s="26">
        <f t="shared" si="52"/>
        <v>1</v>
      </c>
      <c r="S147" s="26">
        <f t="shared" si="53"/>
        <v>10</v>
      </c>
      <c r="T147" s="35">
        <f t="shared" si="51"/>
        <v>10</v>
      </c>
      <c r="U147" s="37"/>
      <c r="V147" s="34">
        <f t="shared" si="61"/>
        <v>0</v>
      </c>
      <c r="W147" s="26">
        <f t="shared" si="54"/>
        <v>1</v>
      </c>
      <c r="X147" s="28">
        <f t="shared" si="55"/>
        <v>10</v>
      </c>
      <c r="Y147" s="35">
        <f t="shared" si="56"/>
        <v>10</v>
      </c>
      <c r="Z147" s="37"/>
      <c r="AA147" s="34">
        <f t="shared" si="57"/>
        <v>3.0102999566398121</v>
      </c>
      <c r="AB147" s="26">
        <f t="shared" si="58"/>
        <v>2</v>
      </c>
      <c r="AC147" s="147">
        <f t="shared" si="59"/>
        <v>13.010299956639813</v>
      </c>
      <c r="AD147" s="27">
        <f t="shared" si="60"/>
        <v>20.000000000000007</v>
      </c>
    </row>
    <row r="148" spans="16:30" x14ac:dyDescent="0.25">
      <c r="P148" s="31">
        <v>0.29166666666666702</v>
      </c>
      <c r="Q148" s="32">
        <f>G14</f>
        <v>0</v>
      </c>
      <c r="R148" s="26">
        <f t="shared" si="52"/>
        <v>1</v>
      </c>
      <c r="S148" s="26">
        <f>Q148</f>
        <v>0</v>
      </c>
      <c r="T148" s="35">
        <f t="shared" si="51"/>
        <v>1</v>
      </c>
      <c r="U148" s="37"/>
      <c r="V148" s="34">
        <f>D74</f>
        <v>0</v>
      </c>
      <c r="W148" s="26">
        <f t="shared" si="54"/>
        <v>1</v>
      </c>
      <c r="X148" s="26">
        <f>V148</f>
        <v>0</v>
      </c>
      <c r="Y148" s="35">
        <f t="shared" si="56"/>
        <v>1</v>
      </c>
      <c r="Z148" s="37"/>
      <c r="AA148" s="34">
        <f t="shared" si="57"/>
        <v>3.0102999566398121</v>
      </c>
      <c r="AB148" s="26">
        <f t="shared" si="58"/>
        <v>2</v>
      </c>
      <c r="AC148" s="26">
        <f>AA148</f>
        <v>3.0102999566398121</v>
      </c>
      <c r="AD148" s="27">
        <f t="shared" si="60"/>
        <v>2</v>
      </c>
    </row>
    <row r="149" spans="16:30" x14ac:dyDescent="0.25">
      <c r="P149" s="31">
        <v>0.33333333333333298</v>
      </c>
      <c r="Q149" s="32">
        <f>Q148</f>
        <v>0</v>
      </c>
      <c r="R149" s="26">
        <f t="shared" si="52"/>
        <v>1</v>
      </c>
      <c r="S149" s="26">
        <f t="shared" ref="S149:S162" si="62">Q149</f>
        <v>0</v>
      </c>
      <c r="T149" s="35">
        <f t="shared" si="51"/>
        <v>1</v>
      </c>
      <c r="U149" s="37"/>
      <c r="V149" s="34">
        <f t="shared" si="61"/>
        <v>0</v>
      </c>
      <c r="W149" s="26">
        <f t="shared" si="54"/>
        <v>1</v>
      </c>
      <c r="X149" s="26">
        <f t="shared" ref="X149:X159" si="63">V149</f>
        <v>0</v>
      </c>
      <c r="Y149" s="35">
        <f t="shared" si="56"/>
        <v>1</v>
      </c>
      <c r="Z149" s="37"/>
      <c r="AA149" s="34">
        <f t="shared" si="57"/>
        <v>3.0102999566398121</v>
      </c>
      <c r="AB149" s="26">
        <f t="shared" si="58"/>
        <v>2</v>
      </c>
      <c r="AC149" s="26">
        <f t="shared" ref="AC149:AC159" si="64">AA149</f>
        <v>3.0102999566398121</v>
      </c>
      <c r="AD149" s="27">
        <f t="shared" si="60"/>
        <v>2</v>
      </c>
    </row>
    <row r="150" spans="16:30" x14ac:dyDescent="0.25">
      <c r="P150" s="31">
        <v>0.375</v>
      </c>
      <c r="Q150" s="32">
        <f>Q148</f>
        <v>0</v>
      </c>
      <c r="R150" s="26">
        <f t="shared" si="52"/>
        <v>1</v>
      </c>
      <c r="S150" s="26">
        <f t="shared" si="62"/>
        <v>0</v>
      </c>
      <c r="T150" s="35">
        <f t="shared" si="51"/>
        <v>1</v>
      </c>
      <c r="U150" s="37"/>
      <c r="V150" s="34">
        <f t="shared" si="61"/>
        <v>0</v>
      </c>
      <c r="W150" s="26">
        <f t="shared" si="54"/>
        <v>1</v>
      </c>
      <c r="X150" s="26">
        <f t="shared" si="63"/>
        <v>0</v>
      </c>
      <c r="Y150" s="35">
        <f t="shared" si="56"/>
        <v>1</v>
      </c>
      <c r="Z150" s="37"/>
      <c r="AA150" s="34">
        <f t="shared" si="57"/>
        <v>3.0102999566398121</v>
      </c>
      <c r="AB150" s="26">
        <f t="shared" si="58"/>
        <v>2</v>
      </c>
      <c r="AC150" s="26">
        <f t="shared" si="64"/>
        <v>3.0102999566398121</v>
      </c>
      <c r="AD150" s="27">
        <f t="shared" si="60"/>
        <v>2</v>
      </c>
    </row>
    <row r="151" spans="16:30" x14ac:dyDescent="0.25">
      <c r="P151" s="31">
        <v>0.41666666666666702</v>
      </c>
      <c r="Q151" s="32">
        <f>Q148</f>
        <v>0</v>
      </c>
      <c r="R151" s="26">
        <f t="shared" si="52"/>
        <v>1</v>
      </c>
      <c r="S151" s="26">
        <f t="shared" si="62"/>
        <v>0</v>
      </c>
      <c r="T151" s="35">
        <f t="shared" si="51"/>
        <v>1</v>
      </c>
      <c r="U151" s="37"/>
      <c r="V151" s="34">
        <f t="shared" si="61"/>
        <v>0</v>
      </c>
      <c r="W151" s="26">
        <f t="shared" si="54"/>
        <v>1</v>
      </c>
      <c r="X151" s="26">
        <f t="shared" si="63"/>
        <v>0</v>
      </c>
      <c r="Y151" s="35">
        <f t="shared" si="56"/>
        <v>1</v>
      </c>
      <c r="Z151" s="37"/>
      <c r="AA151" s="34">
        <f t="shared" si="57"/>
        <v>3.0102999566398121</v>
      </c>
      <c r="AB151" s="26">
        <f t="shared" si="58"/>
        <v>2</v>
      </c>
      <c r="AC151" s="26">
        <f t="shared" si="64"/>
        <v>3.0102999566398121</v>
      </c>
      <c r="AD151" s="27">
        <f t="shared" si="60"/>
        <v>2</v>
      </c>
    </row>
    <row r="152" spans="16:30" x14ac:dyDescent="0.25">
      <c r="P152" s="31">
        <v>0.45833333333333298</v>
      </c>
      <c r="Q152" s="32">
        <f>Q148</f>
        <v>0</v>
      </c>
      <c r="R152" s="26">
        <f t="shared" si="52"/>
        <v>1</v>
      </c>
      <c r="S152" s="26">
        <f t="shared" si="62"/>
        <v>0</v>
      </c>
      <c r="T152" s="35">
        <f t="shared" si="51"/>
        <v>1</v>
      </c>
      <c r="U152" s="37"/>
      <c r="V152" s="34">
        <f t="shared" si="61"/>
        <v>0</v>
      </c>
      <c r="W152" s="26">
        <f t="shared" si="54"/>
        <v>1</v>
      </c>
      <c r="X152" s="26">
        <f t="shared" si="63"/>
        <v>0</v>
      </c>
      <c r="Y152" s="35">
        <f t="shared" si="56"/>
        <v>1</v>
      </c>
      <c r="Z152" s="37"/>
      <c r="AA152" s="34">
        <f t="shared" si="57"/>
        <v>3.0102999566398121</v>
      </c>
      <c r="AB152" s="26">
        <f t="shared" si="58"/>
        <v>2</v>
      </c>
      <c r="AC152" s="26">
        <f t="shared" si="64"/>
        <v>3.0102999566398121</v>
      </c>
      <c r="AD152" s="27">
        <f t="shared" si="60"/>
        <v>2</v>
      </c>
    </row>
    <row r="153" spans="16:30" x14ac:dyDescent="0.25">
      <c r="P153" s="31">
        <v>0.5</v>
      </c>
      <c r="Q153" s="32">
        <f>Q148</f>
        <v>0</v>
      </c>
      <c r="R153" s="26">
        <f t="shared" si="52"/>
        <v>1</v>
      </c>
      <c r="S153" s="26">
        <f t="shared" si="62"/>
        <v>0</v>
      </c>
      <c r="T153" s="35">
        <f t="shared" si="51"/>
        <v>1</v>
      </c>
      <c r="U153" s="37"/>
      <c r="V153" s="34">
        <f t="shared" si="61"/>
        <v>0</v>
      </c>
      <c r="W153" s="26">
        <f t="shared" si="54"/>
        <v>1</v>
      </c>
      <c r="X153" s="26">
        <f t="shared" si="63"/>
        <v>0</v>
      </c>
      <c r="Y153" s="35">
        <f t="shared" si="56"/>
        <v>1</v>
      </c>
      <c r="Z153" s="37"/>
      <c r="AA153" s="34">
        <f t="shared" si="57"/>
        <v>3.0102999566398121</v>
      </c>
      <c r="AB153" s="26">
        <f t="shared" si="58"/>
        <v>2</v>
      </c>
      <c r="AC153" s="26">
        <f t="shared" si="64"/>
        <v>3.0102999566398121</v>
      </c>
      <c r="AD153" s="27">
        <f t="shared" si="60"/>
        <v>2</v>
      </c>
    </row>
    <row r="154" spans="16:30" x14ac:dyDescent="0.25">
      <c r="P154" s="31">
        <v>0.54166666666666696</v>
      </c>
      <c r="Q154" s="32">
        <f>Q148</f>
        <v>0</v>
      </c>
      <c r="R154" s="26">
        <f t="shared" si="52"/>
        <v>1</v>
      </c>
      <c r="S154" s="26">
        <f t="shared" si="62"/>
        <v>0</v>
      </c>
      <c r="T154" s="35">
        <f t="shared" si="51"/>
        <v>1</v>
      </c>
      <c r="U154" s="37"/>
      <c r="V154" s="34">
        <f t="shared" si="61"/>
        <v>0</v>
      </c>
      <c r="W154" s="26">
        <f t="shared" si="54"/>
        <v>1</v>
      </c>
      <c r="X154" s="26">
        <f t="shared" si="63"/>
        <v>0</v>
      </c>
      <c r="Y154" s="35">
        <f t="shared" si="56"/>
        <v>1</v>
      </c>
      <c r="Z154" s="37"/>
      <c r="AA154" s="34">
        <f t="shared" si="57"/>
        <v>3.0102999566398121</v>
      </c>
      <c r="AB154" s="26">
        <f t="shared" si="58"/>
        <v>2</v>
      </c>
      <c r="AC154" s="26">
        <f t="shared" si="64"/>
        <v>3.0102999566398121</v>
      </c>
      <c r="AD154" s="27">
        <f t="shared" si="60"/>
        <v>2</v>
      </c>
    </row>
    <row r="155" spans="16:30" x14ac:dyDescent="0.25">
      <c r="P155" s="31">
        <v>0.58333333333333304</v>
      </c>
      <c r="Q155" s="32">
        <f>Q148</f>
        <v>0</v>
      </c>
      <c r="R155" s="26">
        <f t="shared" si="52"/>
        <v>1</v>
      </c>
      <c r="S155" s="26">
        <f t="shared" si="62"/>
        <v>0</v>
      </c>
      <c r="T155" s="35">
        <f t="shared" si="51"/>
        <v>1</v>
      </c>
      <c r="U155" s="37"/>
      <c r="V155" s="34">
        <f t="shared" si="61"/>
        <v>0</v>
      </c>
      <c r="W155" s="26">
        <f t="shared" si="54"/>
        <v>1</v>
      </c>
      <c r="X155" s="26">
        <f t="shared" si="63"/>
        <v>0</v>
      </c>
      <c r="Y155" s="35">
        <f t="shared" si="56"/>
        <v>1</v>
      </c>
      <c r="Z155" s="37"/>
      <c r="AA155" s="34">
        <f t="shared" si="57"/>
        <v>3.0102999566398121</v>
      </c>
      <c r="AB155" s="26">
        <f t="shared" si="58"/>
        <v>2</v>
      </c>
      <c r="AC155" s="26">
        <f t="shared" si="64"/>
        <v>3.0102999566398121</v>
      </c>
      <c r="AD155" s="27">
        <f t="shared" si="60"/>
        <v>2</v>
      </c>
    </row>
    <row r="156" spans="16:30" x14ac:dyDescent="0.25">
      <c r="P156" s="31">
        <v>0.625</v>
      </c>
      <c r="Q156" s="32">
        <f>Q148</f>
        <v>0</v>
      </c>
      <c r="R156" s="26">
        <f t="shared" si="52"/>
        <v>1</v>
      </c>
      <c r="S156" s="26">
        <f t="shared" si="62"/>
        <v>0</v>
      </c>
      <c r="T156" s="35">
        <f t="shared" si="51"/>
        <v>1</v>
      </c>
      <c r="U156" s="37"/>
      <c r="V156" s="34">
        <f t="shared" si="61"/>
        <v>0</v>
      </c>
      <c r="W156" s="26">
        <f t="shared" si="54"/>
        <v>1</v>
      </c>
      <c r="X156" s="26">
        <f t="shared" si="63"/>
        <v>0</v>
      </c>
      <c r="Y156" s="35">
        <f t="shared" si="56"/>
        <v>1</v>
      </c>
      <c r="Z156" s="37"/>
      <c r="AA156" s="34">
        <f t="shared" si="57"/>
        <v>3.0102999566398121</v>
      </c>
      <c r="AB156" s="26">
        <f t="shared" si="58"/>
        <v>2</v>
      </c>
      <c r="AC156" s="26">
        <f t="shared" si="64"/>
        <v>3.0102999566398121</v>
      </c>
      <c r="AD156" s="27">
        <f t="shared" si="60"/>
        <v>2</v>
      </c>
    </row>
    <row r="157" spans="16:30" x14ac:dyDescent="0.25">
      <c r="P157" s="31">
        <v>0.66666666666666696</v>
      </c>
      <c r="Q157" s="32">
        <f>Q148</f>
        <v>0</v>
      </c>
      <c r="R157" s="26">
        <f t="shared" si="52"/>
        <v>1</v>
      </c>
      <c r="S157" s="26">
        <f t="shared" si="62"/>
        <v>0</v>
      </c>
      <c r="T157" s="35">
        <f t="shared" si="51"/>
        <v>1</v>
      </c>
      <c r="U157" s="37"/>
      <c r="V157" s="34">
        <f t="shared" si="61"/>
        <v>0</v>
      </c>
      <c r="W157" s="26">
        <f t="shared" si="54"/>
        <v>1</v>
      </c>
      <c r="X157" s="26">
        <f t="shared" si="63"/>
        <v>0</v>
      </c>
      <c r="Y157" s="35">
        <f t="shared" si="56"/>
        <v>1</v>
      </c>
      <c r="Z157" s="37"/>
      <c r="AA157" s="34">
        <f t="shared" si="57"/>
        <v>3.0102999566398121</v>
      </c>
      <c r="AB157" s="26">
        <f t="shared" si="58"/>
        <v>2</v>
      </c>
      <c r="AC157" s="26">
        <f t="shared" si="64"/>
        <v>3.0102999566398121</v>
      </c>
      <c r="AD157" s="27">
        <f t="shared" si="60"/>
        <v>2</v>
      </c>
    </row>
    <row r="158" spans="16:30" x14ac:dyDescent="0.25">
      <c r="P158" s="31">
        <v>0.70833333333333304</v>
      </c>
      <c r="Q158" s="32">
        <f>Q148</f>
        <v>0</v>
      </c>
      <c r="R158" s="26">
        <f t="shared" si="52"/>
        <v>1</v>
      </c>
      <c r="S158" s="26">
        <f t="shared" si="62"/>
        <v>0</v>
      </c>
      <c r="T158" s="35">
        <f t="shared" si="51"/>
        <v>1</v>
      </c>
      <c r="U158" s="37"/>
      <c r="V158" s="34">
        <f t="shared" si="61"/>
        <v>0</v>
      </c>
      <c r="W158" s="26">
        <f t="shared" si="54"/>
        <v>1</v>
      </c>
      <c r="X158" s="26">
        <f t="shared" si="63"/>
        <v>0</v>
      </c>
      <c r="Y158" s="35">
        <f t="shared" si="56"/>
        <v>1</v>
      </c>
      <c r="Z158" s="37"/>
      <c r="AA158" s="34">
        <f t="shared" si="57"/>
        <v>3.0102999566398121</v>
      </c>
      <c r="AB158" s="26">
        <f t="shared" si="58"/>
        <v>2</v>
      </c>
      <c r="AC158" s="26">
        <f t="shared" si="64"/>
        <v>3.0102999566398121</v>
      </c>
      <c r="AD158" s="27">
        <f t="shared" si="60"/>
        <v>2</v>
      </c>
    </row>
    <row r="159" spans="16:30" x14ac:dyDescent="0.25">
      <c r="P159" s="31">
        <v>0.75</v>
      </c>
      <c r="Q159" s="32">
        <f>Q148</f>
        <v>0</v>
      </c>
      <c r="R159" s="26">
        <f t="shared" si="52"/>
        <v>1</v>
      </c>
      <c r="S159" s="26">
        <f t="shared" si="62"/>
        <v>0</v>
      </c>
      <c r="T159" s="35">
        <f t="shared" si="51"/>
        <v>1</v>
      </c>
      <c r="U159" s="37"/>
      <c r="V159" s="34">
        <f t="shared" si="61"/>
        <v>0</v>
      </c>
      <c r="W159" s="26">
        <f t="shared" si="54"/>
        <v>1</v>
      </c>
      <c r="X159" s="26">
        <f t="shared" si="63"/>
        <v>0</v>
      </c>
      <c r="Y159" s="35">
        <f t="shared" si="56"/>
        <v>1</v>
      </c>
      <c r="Z159" s="37"/>
      <c r="AA159" s="34">
        <f t="shared" si="57"/>
        <v>3.0102999566398121</v>
      </c>
      <c r="AB159" s="26">
        <f t="shared" si="58"/>
        <v>2</v>
      </c>
      <c r="AC159" s="26">
        <f t="shared" si="64"/>
        <v>3.0102999566398121</v>
      </c>
      <c r="AD159" s="27">
        <f t="shared" si="60"/>
        <v>2</v>
      </c>
    </row>
    <row r="160" spans="16:30" x14ac:dyDescent="0.25">
      <c r="P160" s="31">
        <v>0.79166666666666696</v>
      </c>
      <c r="Q160" s="32">
        <f>Q148</f>
        <v>0</v>
      </c>
      <c r="R160" s="26">
        <f t="shared" si="52"/>
        <v>1</v>
      </c>
      <c r="S160" s="26">
        <f t="shared" si="62"/>
        <v>0</v>
      </c>
      <c r="T160" s="35">
        <f t="shared" si="51"/>
        <v>1</v>
      </c>
      <c r="U160" s="37"/>
      <c r="V160" s="34">
        <v>0</v>
      </c>
      <c r="W160" s="26">
        <f t="shared" si="54"/>
        <v>1</v>
      </c>
      <c r="X160" s="26">
        <v>0</v>
      </c>
      <c r="Y160" s="35">
        <f t="shared" si="56"/>
        <v>1</v>
      </c>
      <c r="Z160" s="37"/>
      <c r="AA160" s="34">
        <f t="shared" si="57"/>
        <v>3.0102999566398121</v>
      </c>
      <c r="AB160" s="26">
        <f t="shared" si="58"/>
        <v>2</v>
      </c>
      <c r="AC160" s="26">
        <f>AA160</f>
        <v>3.0102999566398121</v>
      </c>
      <c r="AD160" s="27">
        <f t="shared" si="60"/>
        <v>2</v>
      </c>
    </row>
    <row r="161" spans="16:30" x14ac:dyDescent="0.25">
      <c r="P161" s="31">
        <v>0.83333333333333304</v>
      </c>
      <c r="Q161" s="32">
        <f>Q148</f>
        <v>0</v>
      </c>
      <c r="R161" s="26">
        <f t="shared" si="52"/>
        <v>1</v>
      </c>
      <c r="S161" s="26">
        <f t="shared" si="62"/>
        <v>0</v>
      </c>
      <c r="T161" s="35">
        <f t="shared" si="51"/>
        <v>1</v>
      </c>
      <c r="U161" s="37"/>
      <c r="V161" s="34">
        <f t="shared" si="61"/>
        <v>0</v>
      </c>
      <c r="W161" s="26">
        <f t="shared" si="54"/>
        <v>1</v>
      </c>
      <c r="X161" s="26">
        <v>0</v>
      </c>
      <c r="Y161" s="35">
        <f t="shared" si="56"/>
        <v>1</v>
      </c>
      <c r="Z161" s="37"/>
      <c r="AA161" s="34">
        <f t="shared" si="57"/>
        <v>3.0102999566398121</v>
      </c>
      <c r="AB161" s="26">
        <f>(10^(AA161/10))</f>
        <v>2</v>
      </c>
      <c r="AC161" s="26">
        <f>AA161</f>
        <v>3.0102999566398121</v>
      </c>
      <c r="AD161" s="27">
        <f t="shared" si="60"/>
        <v>2</v>
      </c>
    </row>
    <row r="162" spans="16:30" x14ac:dyDescent="0.25">
      <c r="P162" s="31">
        <v>0.875</v>
      </c>
      <c r="Q162" s="32">
        <f>Q148</f>
        <v>0</v>
      </c>
      <c r="R162" s="26">
        <f t="shared" si="52"/>
        <v>1</v>
      </c>
      <c r="S162" s="26">
        <f t="shared" si="62"/>
        <v>0</v>
      </c>
      <c r="T162" s="35">
        <f t="shared" si="51"/>
        <v>1</v>
      </c>
      <c r="U162" s="37"/>
      <c r="V162" s="34">
        <f>V161</f>
        <v>0</v>
      </c>
      <c r="W162" s="26">
        <f t="shared" si="54"/>
        <v>1</v>
      </c>
      <c r="X162" s="26">
        <v>0</v>
      </c>
      <c r="Y162" s="35">
        <f t="shared" si="56"/>
        <v>1</v>
      </c>
      <c r="Z162" s="37"/>
      <c r="AA162" s="34">
        <f t="shared" si="57"/>
        <v>3.0102999566398121</v>
      </c>
      <c r="AB162" s="26">
        <f t="shared" ref="AB162:AB164" si="65">(10^(AA162/10))</f>
        <v>2</v>
      </c>
      <c r="AC162" s="26">
        <f>AA162</f>
        <v>3.0102999566398121</v>
      </c>
      <c r="AD162" s="27">
        <f t="shared" si="60"/>
        <v>2</v>
      </c>
    </row>
    <row r="163" spans="16:30" x14ac:dyDescent="0.25">
      <c r="P163" s="31">
        <v>0.91666666666666696</v>
      </c>
      <c r="Q163" s="32">
        <f>Q141</f>
        <v>0</v>
      </c>
      <c r="R163" s="26">
        <f t="shared" si="52"/>
        <v>1</v>
      </c>
      <c r="S163" s="26">
        <f>Q163+10</f>
        <v>10</v>
      </c>
      <c r="T163" s="35">
        <f t="shared" si="51"/>
        <v>10</v>
      </c>
      <c r="U163" s="37"/>
      <c r="V163" s="34">
        <v>0</v>
      </c>
      <c r="W163" s="26">
        <f t="shared" si="54"/>
        <v>1</v>
      </c>
      <c r="X163" s="28">
        <f t="shared" ref="X163:X164" si="66">V163+10</f>
        <v>10</v>
      </c>
      <c r="Y163" s="35">
        <f t="shared" si="56"/>
        <v>10</v>
      </c>
      <c r="Z163" s="37"/>
      <c r="AA163" s="34">
        <f t="shared" si="57"/>
        <v>3.0102999566398121</v>
      </c>
      <c r="AB163" s="26">
        <f t="shared" si="65"/>
        <v>2</v>
      </c>
      <c r="AC163" s="26">
        <f>AA163+10</f>
        <v>13.010299956639813</v>
      </c>
      <c r="AD163" s="27">
        <f t="shared" si="60"/>
        <v>20.000000000000007</v>
      </c>
    </row>
    <row r="164" spans="16:30" ht="15.75" thickBot="1" x14ac:dyDescent="0.3">
      <c r="P164" s="44">
        <v>0.95833333333333304</v>
      </c>
      <c r="Q164" s="32">
        <f>Q141</f>
        <v>0</v>
      </c>
      <c r="R164" s="46">
        <f t="shared" si="52"/>
        <v>1</v>
      </c>
      <c r="S164" s="46">
        <f>Q164+10</f>
        <v>10</v>
      </c>
      <c r="T164" s="47">
        <f t="shared" si="51"/>
        <v>10</v>
      </c>
      <c r="U164" s="48"/>
      <c r="V164" s="45">
        <v>0</v>
      </c>
      <c r="W164" s="46">
        <f t="shared" si="54"/>
        <v>1</v>
      </c>
      <c r="X164" s="28">
        <f t="shared" si="66"/>
        <v>10</v>
      </c>
      <c r="Y164" s="47">
        <f t="shared" si="56"/>
        <v>10</v>
      </c>
      <c r="Z164" s="48"/>
      <c r="AA164" s="34">
        <f t="shared" si="57"/>
        <v>3.0102999566398121</v>
      </c>
      <c r="AB164" s="150">
        <f t="shared" si="65"/>
        <v>2</v>
      </c>
      <c r="AC164" s="150">
        <f>AA164+10</f>
        <v>13.010299956639813</v>
      </c>
      <c r="AD164" s="151">
        <f t="shared" si="60"/>
        <v>20.000000000000007</v>
      </c>
    </row>
    <row r="165" spans="16:30" ht="15.75" thickBot="1" x14ac:dyDescent="0.3">
      <c r="P165" s="50"/>
      <c r="Q165" s="51"/>
      <c r="R165" s="51"/>
      <c r="S165" s="51"/>
      <c r="T165" s="52"/>
      <c r="U165" s="51"/>
      <c r="V165" s="50"/>
      <c r="W165" s="51"/>
      <c r="X165" s="51"/>
      <c r="Y165" s="52"/>
      <c r="Z165" s="51"/>
      <c r="AA165" s="53" t="s">
        <v>13</v>
      </c>
      <c r="AB165" s="64">
        <f>10*LOG(1/(COUNT(AB148:AB161))*SUM(AB148:AB161))</f>
        <v>3.0102999566398121</v>
      </c>
      <c r="AC165" s="49"/>
      <c r="AD165" s="54"/>
    </row>
    <row r="166" spans="16:30" ht="15.75" thickBot="1" x14ac:dyDescent="0.3">
      <c r="P166" s="53"/>
      <c r="Q166" s="49"/>
      <c r="R166" s="49"/>
      <c r="S166" s="49"/>
      <c r="T166" s="54"/>
      <c r="U166" s="49"/>
      <c r="V166" s="53"/>
      <c r="W166" s="49"/>
      <c r="X166" s="49"/>
      <c r="Y166" s="54"/>
      <c r="Z166" s="49"/>
      <c r="AA166" s="53" t="s">
        <v>2</v>
      </c>
      <c r="AB166" s="64">
        <f>10*LOG(1/(COUNT(AB141:AB147,AB163:AB164))*SUM(AB141:AB147,AB163:AB164))</f>
        <v>3.0102999566398121</v>
      </c>
      <c r="AC166" s="49"/>
      <c r="AD166" s="54"/>
    </row>
    <row r="167" spans="16:30" x14ac:dyDescent="0.25">
      <c r="P167" s="53"/>
      <c r="Q167" s="49"/>
      <c r="R167" s="56" t="s">
        <v>12</v>
      </c>
      <c r="S167" s="57"/>
      <c r="T167" s="58" t="s">
        <v>11</v>
      </c>
      <c r="U167" s="57"/>
      <c r="V167" s="59"/>
      <c r="W167" s="56" t="s">
        <v>12</v>
      </c>
      <c r="X167" s="57"/>
      <c r="Y167" s="58" t="s">
        <v>11</v>
      </c>
      <c r="Z167" s="57"/>
      <c r="AA167" s="59"/>
      <c r="AB167" s="57" t="s">
        <v>12</v>
      </c>
      <c r="AC167" s="57"/>
      <c r="AD167" s="58" t="s">
        <v>11</v>
      </c>
    </row>
    <row r="168" spans="16:30" ht="15.75" thickBot="1" x14ac:dyDescent="0.3">
      <c r="P168" s="14"/>
      <c r="Q168" s="55"/>
      <c r="R168" s="60">
        <f>10*LOG(1/(COUNT(R141:R164))*SUM(R141:R164))</f>
        <v>0</v>
      </c>
      <c r="S168" s="61"/>
      <c r="T168" s="62">
        <f>10*LOG(1/(COUNT(T141:T164))*SUM(T141:T164))</f>
        <v>6.40978057358332</v>
      </c>
      <c r="U168" s="61"/>
      <c r="V168" s="63"/>
      <c r="W168" s="60">
        <f>10*LOG(1/(COUNT(W141:W164))*SUM(W141:W164))</f>
        <v>0</v>
      </c>
      <c r="X168" s="61"/>
      <c r="Y168" s="62">
        <f>10*LOG(1/(COUNT(Y141:Y164))*SUM(Y141:Y164))</f>
        <v>6.40978057358332</v>
      </c>
      <c r="Z168" s="61"/>
      <c r="AA168" s="63"/>
      <c r="AB168" s="64">
        <f>10*LOG(1/(COUNT(AB141:AB164))*SUM(AB141:AB164))</f>
        <v>3.0102999566398121</v>
      </c>
      <c r="AC168" s="61"/>
      <c r="AD168" s="62">
        <f>10*LOG(1/(COUNT(AD141:AD164))*SUM(AD141:AD164))</f>
        <v>9.4200805302231334</v>
      </c>
    </row>
    <row r="171" spans="16:30" x14ac:dyDescent="0.25">
      <c r="P171">
        <f>A15</f>
        <v>0</v>
      </c>
    </row>
    <row r="173" spans="16:30" ht="15.75" thickBot="1" x14ac:dyDescent="0.3">
      <c r="P173" s="303" t="s">
        <v>21</v>
      </c>
      <c r="Q173" s="303"/>
      <c r="R173" s="303"/>
      <c r="S173" s="303"/>
      <c r="T173" s="303"/>
    </row>
    <row r="174" spans="16:30" ht="45.75" thickBot="1" x14ac:dyDescent="0.3">
      <c r="P174" s="38" t="s">
        <v>14</v>
      </c>
      <c r="Q174" s="39" t="s">
        <v>15</v>
      </c>
      <c r="R174" s="40" t="s">
        <v>17</v>
      </c>
      <c r="S174" s="40" t="s">
        <v>16</v>
      </c>
      <c r="T174" s="41" t="s">
        <v>17</v>
      </c>
      <c r="U174" s="42"/>
      <c r="V174" s="39" t="s">
        <v>18</v>
      </c>
      <c r="W174" s="40" t="s">
        <v>17</v>
      </c>
      <c r="X174" s="40" t="s">
        <v>16</v>
      </c>
      <c r="Y174" s="41" t="s">
        <v>17</v>
      </c>
      <c r="Z174" s="43"/>
      <c r="AA174" s="39" t="s">
        <v>19</v>
      </c>
      <c r="AB174" s="40" t="s">
        <v>17</v>
      </c>
      <c r="AC174" s="40" t="s">
        <v>16</v>
      </c>
      <c r="AD174" s="41" t="s">
        <v>17</v>
      </c>
    </row>
    <row r="175" spans="16:30" ht="15.75" thickBot="1" x14ac:dyDescent="0.3">
      <c r="P175" s="30">
        <v>0</v>
      </c>
      <c r="Q175" s="32">
        <f>H15</f>
        <v>0</v>
      </c>
      <c r="R175" s="28">
        <f>(10^(Q175/10))</f>
        <v>1</v>
      </c>
      <c r="S175" s="28">
        <f>Q175+10</f>
        <v>10</v>
      </c>
      <c r="T175" s="33">
        <f t="shared" ref="T175:T198" si="67">(10^(S175/10))</f>
        <v>10</v>
      </c>
      <c r="U175" s="36"/>
      <c r="V175" s="32">
        <v>0</v>
      </c>
      <c r="W175" s="28">
        <f>(10^(V175/10))</f>
        <v>1</v>
      </c>
      <c r="X175" s="28">
        <f>V175+10</f>
        <v>10</v>
      </c>
      <c r="Y175" s="33">
        <f>(10^(X175/10))</f>
        <v>10</v>
      </c>
      <c r="Z175" s="36"/>
      <c r="AA175" s="34">
        <f>10*LOG10(10^(Q175/10)+10^(V175/10))</f>
        <v>3.0102999566398121</v>
      </c>
      <c r="AB175" s="147">
        <f>(10^(AA175/10))</f>
        <v>2</v>
      </c>
      <c r="AC175" s="147">
        <f>AA175+10</f>
        <v>13.010299956639813</v>
      </c>
      <c r="AD175" s="148">
        <f>(10^(AC175/10))</f>
        <v>20.000000000000007</v>
      </c>
    </row>
    <row r="176" spans="16:30" ht="15.75" thickBot="1" x14ac:dyDescent="0.3">
      <c r="P176" s="31">
        <v>4.1666666666666699E-2</v>
      </c>
      <c r="Q176" s="32">
        <f>Q175</f>
        <v>0</v>
      </c>
      <c r="R176" s="26">
        <f t="shared" ref="R176:R198" si="68">(10^(Q176/10))</f>
        <v>1</v>
      </c>
      <c r="S176" s="26">
        <f t="shared" ref="S176:S181" si="69">Q176+10</f>
        <v>10</v>
      </c>
      <c r="T176" s="35">
        <f t="shared" si="67"/>
        <v>10</v>
      </c>
      <c r="U176" s="37"/>
      <c r="V176" s="34">
        <f>V175</f>
        <v>0</v>
      </c>
      <c r="W176" s="26">
        <f t="shared" ref="W176:W198" si="70">(10^(V176/10))</f>
        <v>1</v>
      </c>
      <c r="X176" s="28">
        <f t="shared" ref="X176:X181" si="71">V176+10</f>
        <v>10</v>
      </c>
      <c r="Y176" s="35">
        <f t="shared" ref="Y176:Y198" si="72">(10^(X176/10))</f>
        <v>10</v>
      </c>
      <c r="Z176" s="37"/>
      <c r="AA176" s="34">
        <f t="shared" ref="AA176:AA198" si="73">10*LOG10(10^(Q176/10)+10^(V176/10))</f>
        <v>3.0102999566398121</v>
      </c>
      <c r="AB176" s="26">
        <f t="shared" ref="AB176:AB194" si="74">(10^(AA176/10))</f>
        <v>2</v>
      </c>
      <c r="AC176" s="147">
        <f t="shared" ref="AC176:AC181" si="75">AA176+10</f>
        <v>13.010299956639813</v>
      </c>
      <c r="AD176" s="27">
        <f t="shared" ref="AD176:AD198" si="76">(10^(AC176/10))</f>
        <v>20.000000000000007</v>
      </c>
    </row>
    <row r="177" spans="16:30" ht="15.75" thickBot="1" x14ac:dyDescent="0.3">
      <c r="P177" s="31">
        <v>8.3333333333333301E-2</v>
      </c>
      <c r="Q177" s="32">
        <f>Q175</f>
        <v>0</v>
      </c>
      <c r="R177" s="26">
        <f t="shared" si="68"/>
        <v>1</v>
      </c>
      <c r="S177" s="26">
        <f t="shared" si="69"/>
        <v>10</v>
      </c>
      <c r="T177" s="35">
        <f t="shared" si="67"/>
        <v>10</v>
      </c>
      <c r="U177" s="37"/>
      <c r="V177" s="34">
        <f t="shared" ref="V177:V195" si="77">V176</f>
        <v>0</v>
      </c>
      <c r="W177" s="26">
        <f t="shared" si="70"/>
        <v>1</v>
      </c>
      <c r="X177" s="28">
        <f t="shared" si="71"/>
        <v>10</v>
      </c>
      <c r="Y177" s="35">
        <f t="shared" si="72"/>
        <v>10</v>
      </c>
      <c r="Z177" s="37"/>
      <c r="AA177" s="34">
        <f t="shared" si="73"/>
        <v>3.0102999566398121</v>
      </c>
      <c r="AB177" s="26">
        <f t="shared" si="74"/>
        <v>2</v>
      </c>
      <c r="AC177" s="147">
        <f t="shared" si="75"/>
        <v>13.010299956639813</v>
      </c>
      <c r="AD177" s="27">
        <f t="shared" si="76"/>
        <v>20.000000000000007</v>
      </c>
    </row>
    <row r="178" spans="16:30" ht="15.75" thickBot="1" x14ac:dyDescent="0.3">
      <c r="P178" s="31">
        <v>0.125</v>
      </c>
      <c r="Q178" s="32">
        <f>Q175</f>
        <v>0</v>
      </c>
      <c r="R178" s="26">
        <f t="shared" si="68"/>
        <v>1</v>
      </c>
      <c r="S178" s="26">
        <f t="shared" si="69"/>
        <v>10</v>
      </c>
      <c r="T178" s="35">
        <f t="shared" si="67"/>
        <v>10</v>
      </c>
      <c r="U178" s="37"/>
      <c r="V178" s="34">
        <f t="shared" si="77"/>
        <v>0</v>
      </c>
      <c r="W178" s="26">
        <f t="shared" si="70"/>
        <v>1</v>
      </c>
      <c r="X178" s="28">
        <f t="shared" si="71"/>
        <v>10</v>
      </c>
      <c r="Y178" s="35">
        <f t="shared" si="72"/>
        <v>10</v>
      </c>
      <c r="Z178" s="37"/>
      <c r="AA178" s="34">
        <f t="shared" si="73"/>
        <v>3.0102999566398121</v>
      </c>
      <c r="AB178" s="26">
        <f t="shared" si="74"/>
        <v>2</v>
      </c>
      <c r="AC178" s="147">
        <f t="shared" si="75"/>
        <v>13.010299956639813</v>
      </c>
      <c r="AD178" s="27">
        <f t="shared" si="76"/>
        <v>20.000000000000007</v>
      </c>
    </row>
    <row r="179" spans="16:30" ht="15.75" thickBot="1" x14ac:dyDescent="0.3">
      <c r="P179" s="31">
        <v>0.16666666666666699</v>
      </c>
      <c r="Q179" s="32">
        <f>Q175</f>
        <v>0</v>
      </c>
      <c r="R179" s="26">
        <f t="shared" si="68"/>
        <v>1</v>
      </c>
      <c r="S179" s="26">
        <f t="shared" si="69"/>
        <v>10</v>
      </c>
      <c r="T179" s="35">
        <f t="shared" si="67"/>
        <v>10</v>
      </c>
      <c r="U179" s="37"/>
      <c r="V179" s="34">
        <f t="shared" si="77"/>
        <v>0</v>
      </c>
      <c r="W179" s="26">
        <f t="shared" si="70"/>
        <v>1</v>
      </c>
      <c r="X179" s="28">
        <f t="shared" si="71"/>
        <v>10</v>
      </c>
      <c r="Y179" s="35">
        <f t="shared" si="72"/>
        <v>10</v>
      </c>
      <c r="Z179" s="37"/>
      <c r="AA179" s="34">
        <f t="shared" si="73"/>
        <v>3.0102999566398121</v>
      </c>
      <c r="AB179" s="26">
        <f t="shared" si="74"/>
        <v>2</v>
      </c>
      <c r="AC179" s="147">
        <f t="shared" si="75"/>
        <v>13.010299956639813</v>
      </c>
      <c r="AD179" s="27">
        <f t="shared" si="76"/>
        <v>20.000000000000007</v>
      </c>
    </row>
    <row r="180" spans="16:30" ht="15.75" thickBot="1" x14ac:dyDescent="0.3">
      <c r="P180" s="31">
        <v>0.20833333333333301</v>
      </c>
      <c r="Q180" s="32">
        <f>Q175</f>
        <v>0</v>
      </c>
      <c r="R180" s="26">
        <f t="shared" si="68"/>
        <v>1</v>
      </c>
      <c r="S180" s="26">
        <f t="shared" si="69"/>
        <v>10</v>
      </c>
      <c r="T180" s="35">
        <f t="shared" si="67"/>
        <v>10</v>
      </c>
      <c r="U180" s="37"/>
      <c r="V180" s="34">
        <f t="shared" si="77"/>
        <v>0</v>
      </c>
      <c r="W180" s="26">
        <f t="shared" si="70"/>
        <v>1</v>
      </c>
      <c r="X180" s="28">
        <f t="shared" si="71"/>
        <v>10</v>
      </c>
      <c r="Y180" s="35">
        <f t="shared" si="72"/>
        <v>10</v>
      </c>
      <c r="Z180" s="37"/>
      <c r="AA180" s="34">
        <f t="shared" si="73"/>
        <v>3.0102999566398121</v>
      </c>
      <c r="AB180" s="26">
        <f t="shared" si="74"/>
        <v>2</v>
      </c>
      <c r="AC180" s="147">
        <f t="shared" si="75"/>
        <v>13.010299956639813</v>
      </c>
      <c r="AD180" s="27">
        <f t="shared" si="76"/>
        <v>20.000000000000007</v>
      </c>
    </row>
    <row r="181" spans="16:30" x14ac:dyDescent="0.25">
      <c r="P181" s="31">
        <v>0.25</v>
      </c>
      <c r="Q181" s="32">
        <f>Q175</f>
        <v>0</v>
      </c>
      <c r="R181" s="26">
        <f t="shared" si="68"/>
        <v>1</v>
      </c>
      <c r="S181" s="26">
        <f t="shared" si="69"/>
        <v>10</v>
      </c>
      <c r="T181" s="35">
        <f t="shared" si="67"/>
        <v>10</v>
      </c>
      <c r="U181" s="37"/>
      <c r="V181" s="34">
        <f t="shared" si="77"/>
        <v>0</v>
      </c>
      <c r="W181" s="26">
        <f t="shared" si="70"/>
        <v>1</v>
      </c>
      <c r="X181" s="28">
        <f t="shared" si="71"/>
        <v>10</v>
      </c>
      <c r="Y181" s="35">
        <f t="shared" si="72"/>
        <v>10</v>
      </c>
      <c r="Z181" s="37"/>
      <c r="AA181" s="34">
        <f t="shared" si="73"/>
        <v>3.0102999566398121</v>
      </c>
      <c r="AB181" s="26">
        <f t="shared" si="74"/>
        <v>2</v>
      </c>
      <c r="AC181" s="147">
        <f t="shared" si="75"/>
        <v>13.010299956639813</v>
      </c>
      <c r="AD181" s="27">
        <f t="shared" si="76"/>
        <v>20.000000000000007</v>
      </c>
    </row>
    <row r="182" spans="16:30" x14ac:dyDescent="0.25">
      <c r="P182" s="31">
        <v>0.29166666666666702</v>
      </c>
      <c r="Q182" s="32">
        <f>G15</f>
        <v>0</v>
      </c>
      <c r="R182" s="26">
        <f t="shared" si="68"/>
        <v>1</v>
      </c>
      <c r="S182" s="26">
        <f>Q182</f>
        <v>0</v>
      </c>
      <c r="T182" s="35">
        <f t="shared" si="67"/>
        <v>1</v>
      </c>
      <c r="U182" s="37"/>
      <c r="V182" s="34">
        <f>E74</f>
        <v>0</v>
      </c>
      <c r="W182" s="26">
        <f t="shared" si="70"/>
        <v>1</v>
      </c>
      <c r="X182" s="26">
        <f>V182</f>
        <v>0</v>
      </c>
      <c r="Y182" s="35">
        <f t="shared" si="72"/>
        <v>1</v>
      </c>
      <c r="Z182" s="37"/>
      <c r="AA182" s="34">
        <f t="shared" si="73"/>
        <v>3.0102999566398121</v>
      </c>
      <c r="AB182" s="26">
        <f t="shared" si="74"/>
        <v>2</v>
      </c>
      <c r="AC182" s="26">
        <f>AA182</f>
        <v>3.0102999566398121</v>
      </c>
      <c r="AD182" s="27">
        <f t="shared" si="76"/>
        <v>2</v>
      </c>
    </row>
    <row r="183" spans="16:30" x14ac:dyDescent="0.25">
      <c r="P183" s="31">
        <v>0.33333333333333298</v>
      </c>
      <c r="Q183" s="32">
        <f>Q182</f>
        <v>0</v>
      </c>
      <c r="R183" s="26">
        <f t="shared" si="68"/>
        <v>1</v>
      </c>
      <c r="S183" s="26">
        <f t="shared" ref="S183:S196" si="78">Q183</f>
        <v>0</v>
      </c>
      <c r="T183" s="35">
        <f t="shared" si="67"/>
        <v>1</v>
      </c>
      <c r="U183" s="37"/>
      <c r="V183" s="34">
        <f t="shared" si="77"/>
        <v>0</v>
      </c>
      <c r="W183" s="26">
        <f t="shared" si="70"/>
        <v>1</v>
      </c>
      <c r="X183" s="26">
        <f t="shared" ref="X183:X193" si="79">V183</f>
        <v>0</v>
      </c>
      <c r="Y183" s="35">
        <f t="shared" si="72"/>
        <v>1</v>
      </c>
      <c r="Z183" s="37"/>
      <c r="AA183" s="34">
        <f t="shared" si="73"/>
        <v>3.0102999566398121</v>
      </c>
      <c r="AB183" s="26">
        <f t="shared" si="74"/>
        <v>2</v>
      </c>
      <c r="AC183" s="26">
        <f t="shared" ref="AC183:AC193" si="80">AA183</f>
        <v>3.0102999566398121</v>
      </c>
      <c r="AD183" s="27">
        <f t="shared" si="76"/>
        <v>2</v>
      </c>
    </row>
    <row r="184" spans="16:30" x14ac:dyDescent="0.25">
      <c r="P184" s="31">
        <v>0.375</v>
      </c>
      <c r="Q184" s="32">
        <f>Q182</f>
        <v>0</v>
      </c>
      <c r="R184" s="26">
        <f t="shared" si="68"/>
        <v>1</v>
      </c>
      <c r="S184" s="26">
        <f t="shared" si="78"/>
        <v>0</v>
      </c>
      <c r="T184" s="35">
        <f t="shared" si="67"/>
        <v>1</v>
      </c>
      <c r="U184" s="37"/>
      <c r="V184" s="34">
        <f t="shared" si="77"/>
        <v>0</v>
      </c>
      <c r="W184" s="26">
        <f t="shared" si="70"/>
        <v>1</v>
      </c>
      <c r="X184" s="26">
        <f t="shared" si="79"/>
        <v>0</v>
      </c>
      <c r="Y184" s="35">
        <f t="shared" si="72"/>
        <v>1</v>
      </c>
      <c r="Z184" s="37"/>
      <c r="AA184" s="34">
        <f t="shared" si="73"/>
        <v>3.0102999566398121</v>
      </c>
      <c r="AB184" s="26">
        <f t="shared" si="74"/>
        <v>2</v>
      </c>
      <c r="AC184" s="26">
        <f t="shared" si="80"/>
        <v>3.0102999566398121</v>
      </c>
      <c r="AD184" s="27">
        <f t="shared" si="76"/>
        <v>2</v>
      </c>
    </row>
    <row r="185" spans="16:30" x14ac:dyDescent="0.25">
      <c r="P185" s="31">
        <v>0.41666666666666702</v>
      </c>
      <c r="Q185" s="32">
        <f>Q182</f>
        <v>0</v>
      </c>
      <c r="R185" s="26">
        <f t="shared" si="68"/>
        <v>1</v>
      </c>
      <c r="S185" s="26">
        <f t="shared" si="78"/>
        <v>0</v>
      </c>
      <c r="T185" s="35">
        <f t="shared" si="67"/>
        <v>1</v>
      </c>
      <c r="U185" s="37"/>
      <c r="V185" s="34">
        <f t="shared" si="77"/>
        <v>0</v>
      </c>
      <c r="W185" s="26">
        <f t="shared" si="70"/>
        <v>1</v>
      </c>
      <c r="X185" s="26">
        <f t="shared" si="79"/>
        <v>0</v>
      </c>
      <c r="Y185" s="35">
        <f t="shared" si="72"/>
        <v>1</v>
      </c>
      <c r="Z185" s="37"/>
      <c r="AA185" s="34">
        <f t="shared" si="73"/>
        <v>3.0102999566398121</v>
      </c>
      <c r="AB185" s="26">
        <f t="shared" si="74"/>
        <v>2</v>
      </c>
      <c r="AC185" s="26">
        <f t="shared" si="80"/>
        <v>3.0102999566398121</v>
      </c>
      <c r="AD185" s="27">
        <f t="shared" si="76"/>
        <v>2</v>
      </c>
    </row>
    <row r="186" spans="16:30" x14ac:dyDescent="0.25">
      <c r="P186" s="31">
        <v>0.45833333333333298</v>
      </c>
      <c r="Q186" s="32">
        <f>Q182</f>
        <v>0</v>
      </c>
      <c r="R186" s="26">
        <f t="shared" si="68"/>
        <v>1</v>
      </c>
      <c r="S186" s="26">
        <f t="shared" si="78"/>
        <v>0</v>
      </c>
      <c r="T186" s="35">
        <f t="shared" si="67"/>
        <v>1</v>
      </c>
      <c r="U186" s="37"/>
      <c r="V186" s="34">
        <f t="shared" si="77"/>
        <v>0</v>
      </c>
      <c r="W186" s="26">
        <f t="shared" si="70"/>
        <v>1</v>
      </c>
      <c r="X186" s="26">
        <f t="shared" si="79"/>
        <v>0</v>
      </c>
      <c r="Y186" s="35">
        <f t="shared" si="72"/>
        <v>1</v>
      </c>
      <c r="Z186" s="37"/>
      <c r="AA186" s="34">
        <f t="shared" si="73"/>
        <v>3.0102999566398121</v>
      </c>
      <c r="AB186" s="26">
        <f t="shared" si="74"/>
        <v>2</v>
      </c>
      <c r="AC186" s="26">
        <f t="shared" si="80"/>
        <v>3.0102999566398121</v>
      </c>
      <c r="AD186" s="27">
        <f t="shared" si="76"/>
        <v>2</v>
      </c>
    </row>
    <row r="187" spans="16:30" x14ac:dyDescent="0.25">
      <c r="P187" s="31">
        <v>0.5</v>
      </c>
      <c r="Q187" s="32">
        <f>Q182</f>
        <v>0</v>
      </c>
      <c r="R187" s="26">
        <f t="shared" si="68"/>
        <v>1</v>
      </c>
      <c r="S187" s="26">
        <f t="shared" si="78"/>
        <v>0</v>
      </c>
      <c r="T187" s="35">
        <f t="shared" si="67"/>
        <v>1</v>
      </c>
      <c r="U187" s="37"/>
      <c r="V187" s="34">
        <f t="shared" si="77"/>
        <v>0</v>
      </c>
      <c r="W187" s="26">
        <f t="shared" si="70"/>
        <v>1</v>
      </c>
      <c r="X187" s="26">
        <f t="shared" si="79"/>
        <v>0</v>
      </c>
      <c r="Y187" s="35">
        <f t="shared" si="72"/>
        <v>1</v>
      </c>
      <c r="Z187" s="37"/>
      <c r="AA187" s="34">
        <f t="shared" si="73"/>
        <v>3.0102999566398121</v>
      </c>
      <c r="AB187" s="26">
        <f t="shared" si="74"/>
        <v>2</v>
      </c>
      <c r="AC187" s="26">
        <f t="shared" si="80"/>
        <v>3.0102999566398121</v>
      </c>
      <c r="AD187" s="27">
        <f t="shared" si="76"/>
        <v>2</v>
      </c>
    </row>
    <row r="188" spans="16:30" x14ac:dyDescent="0.25">
      <c r="P188" s="31">
        <v>0.54166666666666696</v>
      </c>
      <c r="Q188" s="32">
        <f>Q182</f>
        <v>0</v>
      </c>
      <c r="R188" s="26">
        <f t="shared" si="68"/>
        <v>1</v>
      </c>
      <c r="S188" s="26">
        <f t="shared" si="78"/>
        <v>0</v>
      </c>
      <c r="T188" s="35">
        <f t="shared" si="67"/>
        <v>1</v>
      </c>
      <c r="U188" s="37"/>
      <c r="V188" s="34">
        <f t="shared" si="77"/>
        <v>0</v>
      </c>
      <c r="W188" s="26">
        <f t="shared" si="70"/>
        <v>1</v>
      </c>
      <c r="X188" s="26">
        <f t="shared" si="79"/>
        <v>0</v>
      </c>
      <c r="Y188" s="35">
        <f t="shared" si="72"/>
        <v>1</v>
      </c>
      <c r="Z188" s="37"/>
      <c r="AA188" s="34">
        <f t="shared" si="73"/>
        <v>3.0102999566398121</v>
      </c>
      <c r="AB188" s="26">
        <f t="shared" si="74"/>
        <v>2</v>
      </c>
      <c r="AC188" s="26">
        <f t="shared" si="80"/>
        <v>3.0102999566398121</v>
      </c>
      <c r="AD188" s="27">
        <f t="shared" si="76"/>
        <v>2</v>
      </c>
    </row>
    <row r="189" spans="16:30" x14ac:dyDescent="0.25">
      <c r="P189" s="31">
        <v>0.58333333333333304</v>
      </c>
      <c r="Q189" s="32">
        <f>Q182</f>
        <v>0</v>
      </c>
      <c r="R189" s="26">
        <f t="shared" si="68"/>
        <v>1</v>
      </c>
      <c r="S189" s="26">
        <f t="shared" si="78"/>
        <v>0</v>
      </c>
      <c r="T189" s="35">
        <f t="shared" si="67"/>
        <v>1</v>
      </c>
      <c r="U189" s="37"/>
      <c r="V189" s="34">
        <f t="shared" si="77"/>
        <v>0</v>
      </c>
      <c r="W189" s="26">
        <f t="shared" si="70"/>
        <v>1</v>
      </c>
      <c r="X189" s="26">
        <f t="shared" si="79"/>
        <v>0</v>
      </c>
      <c r="Y189" s="35">
        <f t="shared" si="72"/>
        <v>1</v>
      </c>
      <c r="Z189" s="37"/>
      <c r="AA189" s="34">
        <f t="shared" si="73"/>
        <v>3.0102999566398121</v>
      </c>
      <c r="AB189" s="26">
        <f t="shared" si="74"/>
        <v>2</v>
      </c>
      <c r="AC189" s="26">
        <f t="shared" si="80"/>
        <v>3.0102999566398121</v>
      </c>
      <c r="AD189" s="27">
        <f t="shared" si="76"/>
        <v>2</v>
      </c>
    </row>
    <row r="190" spans="16:30" x14ac:dyDescent="0.25">
      <c r="P190" s="31">
        <v>0.625</v>
      </c>
      <c r="Q190" s="32">
        <f>Q182</f>
        <v>0</v>
      </c>
      <c r="R190" s="26">
        <f t="shared" si="68"/>
        <v>1</v>
      </c>
      <c r="S190" s="26">
        <f t="shared" si="78"/>
        <v>0</v>
      </c>
      <c r="T190" s="35">
        <f t="shared" si="67"/>
        <v>1</v>
      </c>
      <c r="U190" s="37"/>
      <c r="V190" s="34">
        <f t="shared" si="77"/>
        <v>0</v>
      </c>
      <c r="W190" s="26">
        <f t="shared" si="70"/>
        <v>1</v>
      </c>
      <c r="X190" s="26">
        <f t="shared" si="79"/>
        <v>0</v>
      </c>
      <c r="Y190" s="35">
        <f t="shared" si="72"/>
        <v>1</v>
      </c>
      <c r="Z190" s="37"/>
      <c r="AA190" s="34">
        <f t="shared" si="73"/>
        <v>3.0102999566398121</v>
      </c>
      <c r="AB190" s="26">
        <f t="shared" si="74"/>
        <v>2</v>
      </c>
      <c r="AC190" s="26">
        <f t="shared" si="80"/>
        <v>3.0102999566398121</v>
      </c>
      <c r="AD190" s="27">
        <f t="shared" si="76"/>
        <v>2</v>
      </c>
    </row>
    <row r="191" spans="16:30" x14ac:dyDescent="0.25">
      <c r="P191" s="31">
        <v>0.66666666666666696</v>
      </c>
      <c r="Q191" s="32">
        <f>Q182</f>
        <v>0</v>
      </c>
      <c r="R191" s="26">
        <f t="shared" si="68"/>
        <v>1</v>
      </c>
      <c r="S191" s="26">
        <f t="shared" si="78"/>
        <v>0</v>
      </c>
      <c r="T191" s="35">
        <f t="shared" si="67"/>
        <v>1</v>
      </c>
      <c r="U191" s="37"/>
      <c r="V191" s="34">
        <f t="shared" si="77"/>
        <v>0</v>
      </c>
      <c r="W191" s="26">
        <f t="shared" si="70"/>
        <v>1</v>
      </c>
      <c r="X191" s="26">
        <f t="shared" si="79"/>
        <v>0</v>
      </c>
      <c r="Y191" s="35">
        <f t="shared" si="72"/>
        <v>1</v>
      </c>
      <c r="Z191" s="37"/>
      <c r="AA191" s="34">
        <f t="shared" si="73"/>
        <v>3.0102999566398121</v>
      </c>
      <c r="AB191" s="26">
        <f t="shared" si="74"/>
        <v>2</v>
      </c>
      <c r="AC191" s="26">
        <f t="shared" si="80"/>
        <v>3.0102999566398121</v>
      </c>
      <c r="AD191" s="27">
        <f t="shared" si="76"/>
        <v>2</v>
      </c>
    </row>
    <row r="192" spans="16:30" x14ac:dyDescent="0.25">
      <c r="P192" s="31">
        <v>0.70833333333333304</v>
      </c>
      <c r="Q192" s="32">
        <f>Q182</f>
        <v>0</v>
      </c>
      <c r="R192" s="26">
        <f t="shared" si="68"/>
        <v>1</v>
      </c>
      <c r="S192" s="26">
        <f t="shared" si="78"/>
        <v>0</v>
      </c>
      <c r="T192" s="35">
        <f t="shared" si="67"/>
        <v>1</v>
      </c>
      <c r="U192" s="37"/>
      <c r="V192" s="34">
        <f t="shared" si="77"/>
        <v>0</v>
      </c>
      <c r="W192" s="26">
        <f t="shared" si="70"/>
        <v>1</v>
      </c>
      <c r="X192" s="26">
        <f t="shared" si="79"/>
        <v>0</v>
      </c>
      <c r="Y192" s="35">
        <f t="shared" si="72"/>
        <v>1</v>
      </c>
      <c r="Z192" s="37"/>
      <c r="AA192" s="34">
        <f t="shared" si="73"/>
        <v>3.0102999566398121</v>
      </c>
      <c r="AB192" s="26">
        <f t="shared" si="74"/>
        <v>2</v>
      </c>
      <c r="AC192" s="26">
        <f t="shared" si="80"/>
        <v>3.0102999566398121</v>
      </c>
      <c r="AD192" s="27">
        <f t="shared" si="76"/>
        <v>2</v>
      </c>
    </row>
    <row r="193" spans="16:30" x14ac:dyDescent="0.25">
      <c r="P193" s="31">
        <v>0.75</v>
      </c>
      <c r="Q193" s="32">
        <f>Q182</f>
        <v>0</v>
      </c>
      <c r="R193" s="26">
        <f t="shared" si="68"/>
        <v>1</v>
      </c>
      <c r="S193" s="26">
        <f t="shared" si="78"/>
        <v>0</v>
      </c>
      <c r="T193" s="35">
        <f t="shared" si="67"/>
        <v>1</v>
      </c>
      <c r="U193" s="37"/>
      <c r="V193" s="34">
        <f t="shared" si="77"/>
        <v>0</v>
      </c>
      <c r="W193" s="26">
        <f t="shared" si="70"/>
        <v>1</v>
      </c>
      <c r="X193" s="26">
        <f t="shared" si="79"/>
        <v>0</v>
      </c>
      <c r="Y193" s="35">
        <f t="shared" si="72"/>
        <v>1</v>
      </c>
      <c r="Z193" s="37"/>
      <c r="AA193" s="34">
        <f t="shared" si="73"/>
        <v>3.0102999566398121</v>
      </c>
      <c r="AB193" s="26">
        <f t="shared" si="74"/>
        <v>2</v>
      </c>
      <c r="AC193" s="26">
        <f t="shared" si="80"/>
        <v>3.0102999566398121</v>
      </c>
      <c r="AD193" s="27">
        <f t="shared" si="76"/>
        <v>2</v>
      </c>
    </row>
    <row r="194" spans="16:30" x14ac:dyDescent="0.25">
      <c r="P194" s="31">
        <v>0.79166666666666696</v>
      </c>
      <c r="Q194" s="32">
        <f>Q182</f>
        <v>0</v>
      </c>
      <c r="R194" s="26">
        <f t="shared" si="68"/>
        <v>1</v>
      </c>
      <c r="S194" s="26">
        <f t="shared" si="78"/>
        <v>0</v>
      </c>
      <c r="T194" s="35">
        <f t="shared" si="67"/>
        <v>1</v>
      </c>
      <c r="U194" s="37"/>
      <c r="V194" s="34">
        <v>0</v>
      </c>
      <c r="W194" s="26">
        <f t="shared" si="70"/>
        <v>1</v>
      </c>
      <c r="X194" s="26">
        <v>0</v>
      </c>
      <c r="Y194" s="35">
        <f t="shared" si="72"/>
        <v>1</v>
      </c>
      <c r="Z194" s="37"/>
      <c r="AA194" s="34">
        <f t="shared" si="73"/>
        <v>3.0102999566398121</v>
      </c>
      <c r="AB194" s="26">
        <f t="shared" si="74"/>
        <v>2</v>
      </c>
      <c r="AC194" s="26">
        <f>AA194</f>
        <v>3.0102999566398121</v>
      </c>
      <c r="AD194" s="27">
        <f t="shared" si="76"/>
        <v>2</v>
      </c>
    </row>
    <row r="195" spans="16:30" x14ac:dyDescent="0.25">
      <c r="P195" s="31">
        <v>0.83333333333333304</v>
      </c>
      <c r="Q195" s="32">
        <f>Q182</f>
        <v>0</v>
      </c>
      <c r="R195" s="26">
        <f t="shared" si="68"/>
        <v>1</v>
      </c>
      <c r="S195" s="26">
        <f t="shared" si="78"/>
        <v>0</v>
      </c>
      <c r="T195" s="35">
        <f t="shared" si="67"/>
        <v>1</v>
      </c>
      <c r="U195" s="37"/>
      <c r="V195" s="34">
        <f t="shared" si="77"/>
        <v>0</v>
      </c>
      <c r="W195" s="26">
        <f t="shared" si="70"/>
        <v>1</v>
      </c>
      <c r="X195" s="26">
        <v>0</v>
      </c>
      <c r="Y195" s="35">
        <f t="shared" si="72"/>
        <v>1</v>
      </c>
      <c r="Z195" s="37"/>
      <c r="AA195" s="34">
        <f t="shared" si="73"/>
        <v>3.0102999566398121</v>
      </c>
      <c r="AB195" s="26">
        <f>(10^(AA195/10))</f>
        <v>2</v>
      </c>
      <c r="AC195" s="26">
        <f>AA195</f>
        <v>3.0102999566398121</v>
      </c>
      <c r="AD195" s="27">
        <f t="shared" si="76"/>
        <v>2</v>
      </c>
    </row>
    <row r="196" spans="16:30" x14ac:dyDescent="0.25">
      <c r="P196" s="31">
        <v>0.875</v>
      </c>
      <c r="Q196" s="32">
        <f>Q182</f>
        <v>0</v>
      </c>
      <c r="R196" s="26">
        <f t="shared" si="68"/>
        <v>1</v>
      </c>
      <c r="S196" s="26">
        <f t="shared" si="78"/>
        <v>0</v>
      </c>
      <c r="T196" s="35">
        <f t="shared" si="67"/>
        <v>1</v>
      </c>
      <c r="U196" s="37"/>
      <c r="V196" s="34">
        <f>V195</f>
        <v>0</v>
      </c>
      <c r="W196" s="26">
        <f t="shared" si="70"/>
        <v>1</v>
      </c>
      <c r="X196" s="26">
        <v>0</v>
      </c>
      <c r="Y196" s="35">
        <f t="shared" si="72"/>
        <v>1</v>
      </c>
      <c r="Z196" s="37"/>
      <c r="AA196" s="34">
        <f t="shared" si="73"/>
        <v>3.0102999566398121</v>
      </c>
      <c r="AB196" s="26">
        <f t="shared" ref="AB196:AB198" si="81">(10^(AA196/10))</f>
        <v>2</v>
      </c>
      <c r="AC196" s="26">
        <f>AA196</f>
        <v>3.0102999566398121</v>
      </c>
      <c r="AD196" s="27">
        <f t="shared" si="76"/>
        <v>2</v>
      </c>
    </row>
    <row r="197" spans="16:30" x14ac:dyDescent="0.25">
      <c r="P197" s="31">
        <v>0.91666666666666696</v>
      </c>
      <c r="Q197" s="32">
        <f>Q175</f>
        <v>0</v>
      </c>
      <c r="R197" s="26">
        <f t="shared" si="68"/>
        <v>1</v>
      </c>
      <c r="S197" s="26">
        <f>Q197+10</f>
        <v>10</v>
      </c>
      <c r="T197" s="35">
        <f t="shared" si="67"/>
        <v>10</v>
      </c>
      <c r="U197" s="37"/>
      <c r="V197" s="34">
        <v>0</v>
      </c>
      <c r="W197" s="26">
        <f t="shared" si="70"/>
        <v>1</v>
      </c>
      <c r="X197" s="28">
        <f t="shared" ref="X197:X198" si="82">V197+10</f>
        <v>10</v>
      </c>
      <c r="Y197" s="35">
        <f t="shared" si="72"/>
        <v>10</v>
      </c>
      <c r="Z197" s="37"/>
      <c r="AA197" s="34">
        <f t="shared" si="73"/>
        <v>3.0102999566398121</v>
      </c>
      <c r="AB197" s="26">
        <f t="shared" si="81"/>
        <v>2</v>
      </c>
      <c r="AC197" s="26">
        <f>AA197+10</f>
        <v>13.010299956639813</v>
      </c>
      <c r="AD197" s="27">
        <f t="shared" si="76"/>
        <v>20.000000000000007</v>
      </c>
    </row>
    <row r="198" spans="16:30" ht="15.75" thickBot="1" x14ac:dyDescent="0.3">
      <c r="P198" s="44">
        <v>0.95833333333333304</v>
      </c>
      <c r="Q198" s="32">
        <f>Q175</f>
        <v>0</v>
      </c>
      <c r="R198" s="46">
        <f t="shared" si="68"/>
        <v>1</v>
      </c>
      <c r="S198" s="46">
        <f>Q198+10</f>
        <v>10</v>
      </c>
      <c r="T198" s="47">
        <f t="shared" si="67"/>
        <v>10</v>
      </c>
      <c r="U198" s="48"/>
      <c r="V198" s="45">
        <v>0</v>
      </c>
      <c r="W198" s="46">
        <f t="shared" si="70"/>
        <v>1</v>
      </c>
      <c r="X198" s="28">
        <f t="shared" si="82"/>
        <v>10</v>
      </c>
      <c r="Y198" s="47">
        <f t="shared" si="72"/>
        <v>10</v>
      </c>
      <c r="Z198" s="48"/>
      <c r="AA198" s="34">
        <f t="shared" si="73"/>
        <v>3.0102999566398121</v>
      </c>
      <c r="AB198" s="150">
        <f t="shared" si="81"/>
        <v>2</v>
      </c>
      <c r="AC198" s="150">
        <f>AA198+10</f>
        <v>13.010299956639813</v>
      </c>
      <c r="AD198" s="151">
        <f t="shared" si="76"/>
        <v>20.000000000000007</v>
      </c>
    </row>
    <row r="199" spans="16:30" ht="15.75" thickBot="1" x14ac:dyDescent="0.3">
      <c r="P199" s="50"/>
      <c r="Q199" s="51"/>
      <c r="R199" s="51"/>
      <c r="S199" s="51"/>
      <c r="T199" s="52"/>
      <c r="U199" s="51"/>
      <c r="V199" s="50"/>
      <c r="W199" s="51"/>
      <c r="X199" s="51"/>
      <c r="Y199" s="52"/>
      <c r="Z199" s="51"/>
      <c r="AA199" s="53" t="s">
        <v>13</v>
      </c>
      <c r="AB199" s="64">
        <f>10*LOG(1/(COUNT(AB182:AB195))*SUM(AB182:AB195))</f>
        <v>3.0102999566398121</v>
      </c>
      <c r="AC199" s="49"/>
      <c r="AD199" s="54"/>
    </row>
    <row r="200" spans="16:30" ht="15.75" thickBot="1" x14ac:dyDescent="0.3">
      <c r="P200" s="53"/>
      <c r="Q200" s="49"/>
      <c r="R200" s="49"/>
      <c r="S200" s="49"/>
      <c r="T200" s="54"/>
      <c r="U200" s="49"/>
      <c r="V200" s="53"/>
      <c r="W200" s="49"/>
      <c r="X200" s="49"/>
      <c r="Y200" s="54"/>
      <c r="Z200" s="49"/>
      <c r="AA200" s="53" t="s">
        <v>2</v>
      </c>
      <c r="AB200" s="64">
        <f>10*LOG(1/(COUNT(AB175:AB181,AB197:AB198))*SUM(AB175:AB181,AB197:AB198))</f>
        <v>3.0102999566398121</v>
      </c>
      <c r="AC200" s="49"/>
      <c r="AD200" s="54"/>
    </row>
    <row r="201" spans="16:30" x14ac:dyDescent="0.25">
      <c r="P201" s="53"/>
      <c r="Q201" s="49"/>
      <c r="R201" s="56" t="s">
        <v>12</v>
      </c>
      <c r="S201" s="57"/>
      <c r="T201" s="58" t="s">
        <v>11</v>
      </c>
      <c r="U201" s="57"/>
      <c r="V201" s="59"/>
      <c r="W201" s="56" t="s">
        <v>12</v>
      </c>
      <c r="X201" s="57"/>
      <c r="Y201" s="58" t="s">
        <v>11</v>
      </c>
      <c r="Z201" s="57"/>
      <c r="AA201" s="59"/>
      <c r="AB201" s="57" t="s">
        <v>12</v>
      </c>
      <c r="AC201" s="57"/>
      <c r="AD201" s="58" t="s">
        <v>11</v>
      </c>
    </row>
    <row r="202" spans="16:30" ht="15.75" thickBot="1" x14ac:dyDescent="0.3">
      <c r="P202" s="14"/>
      <c r="Q202" s="55"/>
      <c r="R202" s="60">
        <f>10*LOG(1/(COUNT(R175:R198))*SUM(R175:R198))</f>
        <v>0</v>
      </c>
      <c r="S202" s="61"/>
      <c r="T202" s="62">
        <f>10*LOG(1/(COUNT(T175:T198))*SUM(T175:T198))</f>
        <v>6.40978057358332</v>
      </c>
      <c r="U202" s="61"/>
      <c r="V202" s="63"/>
      <c r="W202" s="60">
        <f>10*LOG(1/(COUNT(W175:W198))*SUM(W175:W198))</f>
        <v>0</v>
      </c>
      <c r="X202" s="61"/>
      <c r="Y202" s="62">
        <f>10*LOG(1/(COUNT(Y175:Y198))*SUM(Y175:Y198))</f>
        <v>6.40978057358332</v>
      </c>
      <c r="Z202" s="61"/>
      <c r="AA202" s="63"/>
      <c r="AB202" s="64">
        <f>10*LOG(1/(COUNT(AB175:AB198))*SUM(AB175:AB198))</f>
        <v>3.0102999566398121</v>
      </c>
      <c r="AC202" s="61"/>
      <c r="AD202" s="62">
        <f>10*LOG(1/(COUNT(AD175:AD198))*SUM(AD175:AD198))</f>
        <v>9.4200805302231334</v>
      </c>
    </row>
    <row r="205" spans="16:30" x14ac:dyDescent="0.25">
      <c r="P205">
        <f>A16</f>
        <v>0</v>
      </c>
    </row>
    <row r="207" spans="16:30" ht="15.75" thickBot="1" x14ac:dyDescent="0.3">
      <c r="P207" s="303" t="s">
        <v>21</v>
      </c>
      <c r="Q207" s="303"/>
      <c r="R207" s="303"/>
      <c r="S207" s="303"/>
      <c r="T207" s="303"/>
    </row>
    <row r="208" spans="16:30" ht="45.75" thickBot="1" x14ac:dyDescent="0.3">
      <c r="P208" s="38" t="s">
        <v>14</v>
      </c>
      <c r="Q208" s="39" t="s">
        <v>15</v>
      </c>
      <c r="R208" s="40" t="s">
        <v>17</v>
      </c>
      <c r="S208" s="40" t="s">
        <v>16</v>
      </c>
      <c r="T208" s="41" t="s">
        <v>17</v>
      </c>
      <c r="U208" s="42"/>
      <c r="V208" s="39" t="s">
        <v>18</v>
      </c>
      <c r="W208" s="40" t="s">
        <v>17</v>
      </c>
      <c r="X208" s="40" t="s">
        <v>16</v>
      </c>
      <c r="Y208" s="41" t="s">
        <v>17</v>
      </c>
      <c r="Z208" s="43"/>
      <c r="AA208" s="39" t="s">
        <v>19</v>
      </c>
      <c r="AB208" s="40" t="s">
        <v>17</v>
      </c>
      <c r="AC208" s="40" t="s">
        <v>16</v>
      </c>
      <c r="AD208" s="41" t="s">
        <v>17</v>
      </c>
    </row>
    <row r="209" spans="16:30" ht="15.75" thickBot="1" x14ac:dyDescent="0.3">
      <c r="P209" s="30">
        <v>0</v>
      </c>
      <c r="Q209" s="32">
        <f>H16</f>
        <v>0</v>
      </c>
      <c r="R209" s="28">
        <f>(10^(Q209/10))</f>
        <v>1</v>
      </c>
      <c r="S209" s="28">
        <f>Q209+10</f>
        <v>10</v>
      </c>
      <c r="T209" s="33">
        <f t="shared" ref="T209:T232" si="83">(10^(S209/10))</f>
        <v>10</v>
      </c>
      <c r="U209" s="36"/>
      <c r="V209" s="32">
        <v>0</v>
      </c>
      <c r="W209" s="28">
        <f>(10^(V209/10))</f>
        <v>1</v>
      </c>
      <c r="X209" s="28">
        <f>V209+10</f>
        <v>10</v>
      </c>
      <c r="Y209" s="33">
        <f>(10^(X209/10))</f>
        <v>10</v>
      </c>
      <c r="Z209" s="36"/>
      <c r="AA209" s="34">
        <f>10*LOG10(10^(Q209/10)+10^(V209/10))</f>
        <v>3.0102999566398121</v>
      </c>
      <c r="AB209" s="147">
        <f>(10^(AA209/10))</f>
        <v>2</v>
      </c>
      <c r="AC209" s="147">
        <f>AA209+10</f>
        <v>13.010299956639813</v>
      </c>
      <c r="AD209" s="148">
        <f>(10^(AC209/10))</f>
        <v>20.000000000000007</v>
      </c>
    </row>
    <row r="210" spans="16:30" ht="15.75" thickBot="1" x14ac:dyDescent="0.3">
      <c r="P210" s="31">
        <v>4.1666666666666699E-2</v>
      </c>
      <c r="Q210" s="32">
        <f>Q209</f>
        <v>0</v>
      </c>
      <c r="R210" s="26">
        <f t="shared" ref="R210:R232" si="84">(10^(Q210/10))</f>
        <v>1</v>
      </c>
      <c r="S210" s="26">
        <f t="shared" ref="S210:S215" si="85">Q210+10</f>
        <v>10</v>
      </c>
      <c r="T210" s="35">
        <f t="shared" si="83"/>
        <v>10</v>
      </c>
      <c r="U210" s="37"/>
      <c r="V210" s="34">
        <f>V209</f>
        <v>0</v>
      </c>
      <c r="W210" s="26">
        <f t="shared" ref="W210:W232" si="86">(10^(V210/10))</f>
        <v>1</v>
      </c>
      <c r="X210" s="28">
        <f t="shared" ref="X210:X215" si="87">V210+10</f>
        <v>10</v>
      </c>
      <c r="Y210" s="35">
        <f t="shared" ref="Y210:Y232" si="88">(10^(X210/10))</f>
        <v>10</v>
      </c>
      <c r="Z210" s="37"/>
      <c r="AA210" s="34">
        <f t="shared" ref="AA210:AA232" si="89">10*LOG10(10^(Q210/10)+10^(V210/10))</f>
        <v>3.0102999566398121</v>
      </c>
      <c r="AB210" s="26">
        <f t="shared" ref="AB210:AB228" si="90">(10^(AA210/10))</f>
        <v>2</v>
      </c>
      <c r="AC210" s="147">
        <f t="shared" ref="AC210:AC215" si="91">AA210+10</f>
        <v>13.010299956639813</v>
      </c>
      <c r="AD210" s="27">
        <f t="shared" ref="AD210:AD232" si="92">(10^(AC210/10))</f>
        <v>20.000000000000007</v>
      </c>
    </row>
    <row r="211" spans="16:30" ht="15.75" thickBot="1" x14ac:dyDescent="0.3">
      <c r="P211" s="31">
        <v>8.3333333333333301E-2</v>
      </c>
      <c r="Q211" s="32">
        <f>Q209</f>
        <v>0</v>
      </c>
      <c r="R211" s="26">
        <f t="shared" si="84"/>
        <v>1</v>
      </c>
      <c r="S211" s="26">
        <f t="shared" si="85"/>
        <v>10</v>
      </c>
      <c r="T211" s="35">
        <f t="shared" si="83"/>
        <v>10</v>
      </c>
      <c r="U211" s="37"/>
      <c r="V211" s="34">
        <f t="shared" ref="V211:V229" si="93">V210</f>
        <v>0</v>
      </c>
      <c r="W211" s="26">
        <f t="shared" si="86"/>
        <v>1</v>
      </c>
      <c r="X211" s="28">
        <f t="shared" si="87"/>
        <v>10</v>
      </c>
      <c r="Y211" s="35">
        <f t="shared" si="88"/>
        <v>10</v>
      </c>
      <c r="Z211" s="37"/>
      <c r="AA211" s="34">
        <f t="shared" si="89"/>
        <v>3.0102999566398121</v>
      </c>
      <c r="AB211" s="26">
        <f t="shared" si="90"/>
        <v>2</v>
      </c>
      <c r="AC211" s="147">
        <f t="shared" si="91"/>
        <v>13.010299956639813</v>
      </c>
      <c r="AD211" s="27">
        <f t="shared" si="92"/>
        <v>20.000000000000007</v>
      </c>
    </row>
    <row r="212" spans="16:30" ht="15.75" thickBot="1" x14ac:dyDescent="0.3">
      <c r="P212" s="31">
        <v>0.125</v>
      </c>
      <c r="Q212" s="32">
        <f>Q209</f>
        <v>0</v>
      </c>
      <c r="R212" s="26">
        <f t="shared" si="84"/>
        <v>1</v>
      </c>
      <c r="S212" s="26">
        <f t="shared" si="85"/>
        <v>10</v>
      </c>
      <c r="T212" s="35">
        <f t="shared" si="83"/>
        <v>10</v>
      </c>
      <c r="U212" s="37"/>
      <c r="V212" s="34">
        <f t="shared" si="93"/>
        <v>0</v>
      </c>
      <c r="W212" s="26">
        <f t="shared" si="86"/>
        <v>1</v>
      </c>
      <c r="X212" s="28">
        <f t="shared" si="87"/>
        <v>10</v>
      </c>
      <c r="Y212" s="35">
        <f t="shared" si="88"/>
        <v>10</v>
      </c>
      <c r="Z212" s="37"/>
      <c r="AA212" s="34">
        <f t="shared" si="89"/>
        <v>3.0102999566398121</v>
      </c>
      <c r="AB212" s="26">
        <f t="shared" si="90"/>
        <v>2</v>
      </c>
      <c r="AC212" s="147">
        <f t="shared" si="91"/>
        <v>13.010299956639813</v>
      </c>
      <c r="AD212" s="27">
        <f t="shared" si="92"/>
        <v>20.000000000000007</v>
      </c>
    </row>
    <row r="213" spans="16:30" ht="15.75" thickBot="1" x14ac:dyDescent="0.3">
      <c r="P213" s="31">
        <v>0.16666666666666699</v>
      </c>
      <c r="Q213" s="32">
        <f>Q209</f>
        <v>0</v>
      </c>
      <c r="R213" s="26">
        <f t="shared" si="84"/>
        <v>1</v>
      </c>
      <c r="S213" s="26">
        <f t="shared" si="85"/>
        <v>10</v>
      </c>
      <c r="T213" s="35">
        <f t="shared" si="83"/>
        <v>10</v>
      </c>
      <c r="U213" s="37"/>
      <c r="V213" s="34">
        <f t="shared" si="93"/>
        <v>0</v>
      </c>
      <c r="W213" s="26">
        <f t="shared" si="86"/>
        <v>1</v>
      </c>
      <c r="X213" s="28">
        <f t="shared" si="87"/>
        <v>10</v>
      </c>
      <c r="Y213" s="35">
        <f t="shared" si="88"/>
        <v>10</v>
      </c>
      <c r="Z213" s="37"/>
      <c r="AA213" s="34">
        <f t="shared" si="89"/>
        <v>3.0102999566398121</v>
      </c>
      <c r="AB213" s="26">
        <f t="shared" si="90"/>
        <v>2</v>
      </c>
      <c r="AC213" s="147">
        <f t="shared" si="91"/>
        <v>13.010299956639813</v>
      </c>
      <c r="AD213" s="27">
        <f t="shared" si="92"/>
        <v>20.000000000000007</v>
      </c>
    </row>
    <row r="214" spans="16:30" ht="15.75" thickBot="1" x14ac:dyDescent="0.3">
      <c r="P214" s="31">
        <v>0.20833333333333301</v>
      </c>
      <c r="Q214" s="32">
        <f>Q209</f>
        <v>0</v>
      </c>
      <c r="R214" s="26">
        <f t="shared" si="84"/>
        <v>1</v>
      </c>
      <c r="S214" s="26">
        <f t="shared" si="85"/>
        <v>10</v>
      </c>
      <c r="T214" s="35">
        <f t="shared" si="83"/>
        <v>10</v>
      </c>
      <c r="U214" s="37"/>
      <c r="V214" s="34">
        <f t="shared" si="93"/>
        <v>0</v>
      </c>
      <c r="W214" s="26">
        <f t="shared" si="86"/>
        <v>1</v>
      </c>
      <c r="X214" s="28">
        <f t="shared" si="87"/>
        <v>10</v>
      </c>
      <c r="Y214" s="35">
        <f t="shared" si="88"/>
        <v>10</v>
      </c>
      <c r="Z214" s="37"/>
      <c r="AA214" s="34">
        <f t="shared" si="89"/>
        <v>3.0102999566398121</v>
      </c>
      <c r="AB214" s="26">
        <f t="shared" si="90"/>
        <v>2</v>
      </c>
      <c r="AC214" s="147">
        <f t="shared" si="91"/>
        <v>13.010299956639813</v>
      </c>
      <c r="AD214" s="27">
        <f t="shared" si="92"/>
        <v>20.000000000000007</v>
      </c>
    </row>
    <row r="215" spans="16:30" x14ac:dyDescent="0.25">
      <c r="P215" s="31">
        <v>0.25</v>
      </c>
      <c r="Q215" s="32">
        <f>Q209</f>
        <v>0</v>
      </c>
      <c r="R215" s="26">
        <f t="shared" si="84"/>
        <v>1</v>
      </c>
      <c r="S215" s="26">
        <f t="shared" si="85"/>
        <v>10</v>
      </c>
      <c r="T215" s="35">
        <f t="shared" si="83"/>
        <v>10</v>
      </c>
      <c r="U215" s="37"/>
      <c r="V215" s="34">
        <f t="shared" si="93"/>
        <v>0</v>
      </c>
      <c r="W215" s="26">
        <f t="shared" si="86"/>
        <v>1</v>
      </c>
      <c r="X215" s="28">
        <f t="shared" si="87"/>
        <v>10</v>
      </c>
      <c r="Y215" s="35">
        <f t="shared" si="88"/>
        <v>10</v>
      </c>
      <c r="Z215" s="37"/>
      <c r="AA215" s="34">
        <f t="shared" si="89"/>
        <v>3.0102999566398121</v>
      </c>
      <c r="AB215" s="26">
        <f t="shared" si="90"/>
        <v>2</v>
      </c>
      <c r="AC215" s="147">
        <f t="shared" si="91"/>
        <v>13.010299956639813</v>
      </c>
      <c r="AD215" s="27">
        <f t="shared" si="92"/>
        <v>20.000000000000007</v>
      </c>
    </row>
    <row r="216" spans="16:30" x14ac:dyDescent="0.25">
      <c r="P216" s="31">
        <v>0.29166666666666702</v>
      </c>
      <c r="Q216" s="32">
        <f>G16</f>
        <v>0</v>
      </c>
      <c r="R216" s="26">
        <f t="shared" si="84"/>
        <v>1</v>
      </c>
      <c r="S216" s="26">
        <f>Q216</f>
        <v>0</v>
      </c>
      <c r="T216" s="35">
        <f t="shared" si="83"/>
        <v>1</v>
      </c>
      <c r="U216" s="37"/>
      <c r="V216" s="34">
        <f>F74</f>
        <v>0</v>
      </c>
      <c r="W216" s="26">
        <f t="shared" si="86"/>
        <v>1</v>
      </c>
      <c r="X216" s="26">
        <f>V216</f>
        <v>0</v>
      </c>
      <c r="Y216" s="35">
        <f t="shared" si="88"/>
        <v>1</v>
      </c>
      <c r="Z216" s="37"/>
      <c r="AA216" s="34">
        <f t="shared" si="89"/>
        <v>3.0102999566398121</v>
      </c>
      <c r="AB216" s="26">
        <f t="shared" si="90"/>
        <v>2</v>
      </c>
      <c r="AC216" s="26">
        <f>AA216</f>
        <v>3.0102999566398121</v>
      </c>
      <c r="AD216" s="27">
        <f t="shared" si="92"/>
        <v>2</v>
      </c>
    </row>
    <row r="217" spans="16:30" x14ac:dyDescent="0.25">
      <c r="P217" s="31">
        <v>0.33333333333333298</v>
      </c>
      <c r="Q217" s="32">
        <f>Q216</f>
        <v>0</v>
      </c>
      <c r="R217" s="26">
        <f t="shared" si="84"/>
        <v>1</v>
      </c>
      <c r="S217" s="26">
        <f t="shared" ref="S217:S230" si="94">Q217</f>
        <v>0</v>
      </c>
      <c r="T217" s="35">
        <f t="shared" si="83"/>
        <v>1</v>
      </c>
      <c r="U217" s="37"/>
      <c r="V217" s="34">
        <f t="shared" si="93"/>
        <v>0</v>
      </c>
      <c r="W217" s="26">
        <f t="shared" si="86"/>
        <v>1</v>
      </c>
      <c r="X217" s="26">
        <f t="shared" ref="X217:X227" si="95">V217</f>
        <v>0</v>
      </c>
      <c r="Y217" s="35">
        <f t="shared" si="88"/>
        <v>1</v>
      </c>
      <c r="Z217" s="37"/>
      <c r="AA217" s="34">
        <f t="shared" si="89"/>
        <v>3.0102999566398121</v>
      </c>
      <c r="AB217" s="26">
        <f t="shared" si="90"/>
        <v>2</v>
      </c>
      <c r="AC217" s="26">
        <f t="shared" ref="AC217:AC227" si="96">AA217</f>
        <v>3.0102999566398121</v>
      </c>
      <c r="AD217" s="27">
        <f t="shared" si="92"/>
        <v>2</v>
      </c>
    </row>
    <row r="218" spans="16:30" x14ac:dyDescent="0.25">
      <c r="P218" s="31">
        <v>0.375</v>
      </c>
      <c r="Q218" s="32">
        <f>Q216</f>
        <v>0</v>
      </c>
      <c r="R218" s="26">
        <f t="shared" si="84"/>
        <v>1</v>
      </c>
      <c r="S218" s="26">
        <f t="shared" si="94"/>
        <v>0</v>
      </c>
      <c r="T218" s="35">
        <f t="shared" si="83"/>
        <v>1</v>
      </c>
      <c r="U218" s="37"/>
      <c r="V218" s="34">
        <f t="shared" si="93"/>
        <v>0</v>
      </c>
      <c r="W218" s="26">
        <f t="shared" si="86"/>
        <v>1</v>
      </c>
      <c r="X218" s="26">
        <f t="shared" si="95"/>
        <v>0</v>
      </c>
      <c r="Y218" s="35">
        <f t="shared" si="88"/>
        <v>1</v>
      </c>
      <c r="Z218" s="37"/>
      <c r="AA218" s="34">
        <f t="shared" si="89"/>
        <v>3.0102999566398121</v>
      </c>
      <c r="AB218" s="26">
        <f t="shared" si="90"/>
        <v>2</v>
      </c>
      <c r="AC218" s="26">
        <f t="shared" si="96"/>
        <v>3.0102999566398121</v>
      </c>
      <c r="AD218" s="27">
        <f t="shared" si="92"/>
        <v>2</v>
      </c>
    </row>
    <row r="219" spans="16:30" x14ac:dyDescent="0.25">
      <c r="P219" s="31">
        <v>0.41666666666666702</v>
      </c>
      <c r="Q219" s="32">
        <f>Q216</f>
        <v>0</v>
      </c>
      <c r="R219" s="26">
        <f t="shared" si="84"/>
        <v>1</v>
      </c>
      <c r="S219" s="26">
        <f t="shared" si="94"/>
        <v>0</v>
      </c>
      <c r="T219" s="35">
        <f t="shared" si="83"/>
        <v>1</v>
      </c>
      <c r="U219" s="37"/>
      <c r="V219" s="34">
        <f t="shared" si="93"/>
        <v>0</v>
      </c>
      <c r="W219" s="26">
        <f t="shared" si="86"/>
        <v>1</v>
      </c>
      <c r="X219" s="26">
        <f t="shared" si="95"/>
        <v>0</v>
      </c>
      <c r="Y219" s="35">
        <f t="shared" si="88"/>
        <v>1</v>
      </c>
      <c r="Z219" s="37"/>
      <c r="AA219" s="34">
        <f t="shared" si="89"/>
        <v>3.0102999566398121</v>
      </c>
      <c r="AB219" s="26">
        <f t="shared" si="90"/>
        <v>2</v>
      </c>
      <c r="AC219" s="26">
        <f t="shared" si="96"/>
        <v>3.0102999566398121</v>
      </c>
      <c r="AD219" s="27">
        <f t="shared" si="92"/>
        <v>2</v>
      </c>
    </row>
    <row r="220" spans="16:30" x14ac:dyDescent="0.25">
      <c r="P220" s="31">
        <v>0.45833333333333298</v>
      </c>
      <c r="Q220" s="32">
        <f>Q216</f>
        <v>0</v>
      </c>
      <c r="R220" s="26">
        <f t="shared" si="84"/>
        <v>1</v>
      </c>
      <c r="S220" s="26">
        <f t="shared" si="94"/>
        <v>0</v>
      </c>
      <c r="T220" s="35">
        <f t="shared" si="83"/>
        <v>1</v>
      </c>
      <c r="U220" s="37"/>
      <c r="V220" s="34">
        <f t="shared" si="93"/>
        <v>0</v>
      </c>
      <c r="W220" s="26">
        <f t="shared" si="86"/>
        <v>1</v>
      </c>
      <c r="X220" s="26">
        <f t="shared" si="95"/>
        <v>0</v>
      </c>
      <c r="Y220" s="35">
        <f t="shared" si="88"/>
        <v>1</v>
      </c>
      <c r="Z220" s="37"/>
      <c r="AA220" s="34">
        <f t="shared" si="89"/>
        <v>3.0102999566398121</v>
      </c>
      <c r="AB220" s="26">
        <f t="shared" si="90"/>
        <v>2</v>
      </c>
      <c r="AC220" s="26">
        <f t="shared" si="96"/>
        <v>3.0102999566398121</v>
      </c>
      <c r="AD220" s="27">
        <f t="shared" si="92"/>
        <v>2</v>
      </c>
    </row>
    <row r="221" spans="16:30" x14ac:dyDescent="0.25">
      <c r="P221" s="31">
        <v>0.5</v>
      </c>
      <c r="Q221" s="32">
        <f>Q216</f>
        <v>0</v>
      </c>
      <c r="R221" s="26">
        <f t="shared" si="84"/>
        <v>1</v>
      </c>
      <c r="S221" s="26">
        <f t="shared" si="94"/>
        <v>0</v>
      </c>
      <c r="T221" s="35">
        <f t="shared" si="83"/>
        <v>1</v>
      </c>
      <c r="U221" s="37"/>
      <c r="V221" s="34">
        <f t="shared" si="93"/>
        <v>0</v>
      </c>
      <c r="W221" s="26">
        <f t="shared" si="86"/>
        <v>1</v>
      </c>
      <c r="X221" s="26">
        <f t="shared" si="95"/>
        <v>0</v>
      </c>
      <c r="Y221" s="35">
        <f t="shared" si="88"/>
        <v>1</v>
      </c>
      <c r="Z221" s="37"/>
      <c r="AA221" s="34">
        <f t="shared" si="89"/>
        <v>3.0102999566398121</v>
      </c>
      <c r="AB221" s="26">
        <f t="shared" si="90"/>
        <v>2</v>
      </c>
      <c r="AC221" s="26">
        <f t="shared" si="96"/>
        <v>3.0102999566398121</v>
      </c>
      <c r="AD221" s="27">
        <f t="shared" si="92"/>
        <v>2</v>
      </c>
    </row>
    <row r="222" spans="16:30" x14ac:dyDescent="0.25">
      <c r="P222" s="31">
        <v>0.54166666666666696</v>
      </c>
      <c r="Q222" s="32">
        <f>Q216</f>
        <v>0</v>
      </c>
      <c r="R222" s="26">
        <f t="shared" si="84"/>
        <v>1</v>
      </c>
      <c r="S222" s="26">
        <f t="shared" si="94"/>
        <v>0</v>
      </c>
      <c r="T222" s="35">
        <f t="shared" si="83"/>
        <v>1</v>
      </c>
      <c r="U222" s="37"/>
      <c r="V222" s="34">
        <f t="shared" si="93"/>
        <v>0</v>
      </c>
      <c r="W222" s="26">
        <f t="shared" si="86"/>
        <v>1</v>
      </c>
      <c r="X222" s="26">
        <f t="shared" si="95"/>
        <v>0</v>
      </c>
      <c r="Y222" s="35">
        <f t="shared" si="88"/>
        <v>1</v>
      </c>
      <c r="Z222" s="37"/>
      <c r="AA222" s="34">
        <f t="shared" si="89"/>
        <v>3.0102999566398121</v>
      </c>
      <c r="AB222" s="26">
        <f t="shared" si="90"/>
        <v>2</v>
      </c>
      <c r="AC222" s="26">
        <f t="shared" si="96"/>
        <v>3.0102999566398121</v>
      </c>
      <c r="AD222" s="27">
        <f t="shared" si="92"/>
        <v>2</v>
      </c>
    </row>
    <row r="223" spans="16:30" x14ac:dyDescent="0.25">
      <c r="P223" s="31">
        <v>0.58333333333333304</v>
      </c>
      <c r="Q223" s="32">
        <f>Q216</f>
        <v>0</v>
      </c>
      <c r="R223" s="26">
        <f t="shared" si="84"/>
        <v>1</v>
      </c>
      <c r="S223" s="26">
        <f t="shared" si="94"/>
        <v>0</v>
      </c>
      <c r="T223" s="35">
        <f t="shared" si="83"/>
        <v>1</v>
      </c>
      <c r="U223" s="37"/>
      <c r="V223" s="34">
        <f t="shared" si="93"/>
        <v>0</v>
      </c>
      <c r="W223" s="26">
        <f t="shared" si="86"/>
        <v>1</v>
      </c>
      <c r="X223" s="26">
        <f t="shared" si="95"/>
        <v>0</v>
      </c>
      <c r="Y223" s="35">
        <f t="shared" si="88"/>
        <v>1</v>
      </c>
      <c r="Z223" s="37"/>
      <c r="AA223" s="34">
        <f t="shared" si="89"/>
        <v>3.0102999566398121</v>
      </c>
      <c r="AB223" s="26">
        <f t="shared" si="90"/>
        <v>2</v>
      </c>
      <c r="AC223" s="26">
        <f t="shared" si="96"/>
        <v>3.0102999566398121</v>
      </c>
      <c r="AD223" s="27">
        <f t="shared" si="92"/>
        <v>2</v>
      </c>
    </row>
    <row r="224" spans="16:30" x14ac:dyDescent="0.25">
      <c r="P224" s="31">
        <v>0.625</v>
      </c>
      <c r="Q224" s="32">
        <f>Q216</f>
        <v>0</v>
      </c>
      <c r="R224" s="26">
        <f t="shared" si="84"/>
        <v>1</v>
      </c>
      <c r="S224" s="26">
        <f t="shared" si="94"/>
        <v>0</v>
      </c>
      <c r="T224" s="35">
        <f t="shared" si="83"/>
        <v>1</v>
      </c>
      <c r="U224" s="37"/>
      <c r="V224" s="34">
        <f t="shared" si="93"/>
        <v>0</v>
      </c>
      <c r="W224" s="26">
        <f t="shared" si="86"/>
        <v>1</v>
      </c>
      <c r="X224" s="26">
        <f t="shared" si="95"/>
        <v>0</v>
      </c>
      <c r="Y224" s="35">
        <f t="shared" si="88"/>
        <v>1</v>
      </c>
      <c r="Z224" s="37"/>
      <c r="AA224" s="34">
        <f t="shared" si="89"/>
        <v>3.0102999566398121</v>
      </c>
      <c r="AB224" s="26">
        <f t="shared" si="90"/>
        <v>2</v>
      </c>
      <c r="AC224" s="26">
        <f t="shared" si="96"/>
        <v>3.0102999566398121</v>
      </c>
      <c r="AD224" s="27">
        <f t="shared" si="92"/>
        <v>2</v>
      </c>
    </row>
    <row r="225" spans="16:30" x14ac:dyDescent="0.25">
      <c r="P225" s="31">
        <v>0.66666666666666696</v>
      </c>
      <c r="Q225" s="32">
        <f>Q216</f>
        <v>0</v>
      </c>
      <c r="R225" s="26">
        <f t="shared" si="84"/>
        <v>1</v>
      </c>
      <c r="S225" s="26">
        <f t="shared" si="94"/>
        <v>0</v>
      </c>
      <c r="T225" s="35">
        <f t="shared" si="83"/>
        <v>1</v>
      </c>
      <c r="U225" s="37"/>
      <c r="V225" s="34">
        <f t="shared" si="93"/>
        <v>0</v>
      </c>
      <c r="W225" s="26">
        <f t="shared" si="86"/>
        <v>1</v>
      </c>
      <c r="X225" s="26">
        <f t="shared" si="95"/>
        <v>0</v>
      </c>
      <c r="Y225" s="35">
        <f t="shared" si="88"/>
        <v>1</v>
      </c>
      <c r="Z225" s="37"/>
      <c r="AA225" s="34">
        <f t="shared" si="89"/>
        <v>3.0102999566398121</v>
      </c>
      <c r="AB225" s="26">
        <f t="shared" si="90"/>
        <v>2</v>
      </c>
      <c r="AC225" s="26">
        <f t="shared" si="96"/>
        <v>3.0102999566398121</v>
      </c>
      <c r="AD225" s="27">
        <f t="shared" si="92"/>
        <v>2</v>
      </c>
    </row>
    <row r="226" spans="16:30" x14ac:dyDescent="0.25">
      <c r="P226" s="31">
        <v>0.70833333333333304</v>
      </c>
      <c r="Q226" s="32">
        <f>Q216</f>
        <v>0</v>
      </c>
      <c r="R226" s="26">
        <f t="shared" si="84"/>
        <v>1</v>
      </c>
      <c r="S226" s="26">
        <f t="shared" si="94"/>
        <v>0</v>
      </c>
      <c r="T226" s="35">
        <f t="shared" si="83"/>
        <v>1</v>
      </c>
      <c r="U226" s="37"/>
      <c r="V226" s="34">
        <f t="shared" si="93"/>
        <v>0</v>
      </c>
      <c r="W226" s="26">
        <f t="shared" si="86"/>
        <v>1</v>
      </c>
      <c r="X226" s="26">
        <f t="shared" si="95"/>
        <v>0</v>
      </c>
      <c r="Y226" s="35">
        <f t="shared" si="88"/>
        <v>1</v>
      </c>
      <c r="Z226" s="37"/>
      <c r="AA226" s="34">
        <f t="shared" si="89"/>
        <v>3.0102999566398121</v>
      </c>
      <c r="AB226" s="26">
        <f t="shared" si="90"/>
        <v>2</v>
      </c>
      <c r="AC226" s="26">
        <f t="shared" si="96"/>
        <v>3.0102999566398121</v>
      </c>
      <c r="AD226" s="27">
        <f t="shared" si="92"/>
        <v>2</v>
      </c>
    </row>
    <row r="227" spans="16:30" x14ac:dyDescent="0.25">
      <c r="P227" s="31">
        <v>0.75</v>
      </c>
      <c r="Q227" s="32">
        <f>Q216</f>
        <v>0</v>
      </c>
      <c r="R227" s="26">
        <f t="shared" si="84"/>
        <v>1</v>
      </c>
      <c r="S227" s="26">
        <f t="shared" si="94"/>
        <v>0</v>
      </c>
      <c r="T227" s="35">
        <f t="shared" si="83"/>
        <v>1</v>
      </c>
      <c r="U227" s="37"/>
      <c r="V227" s="34">
        <f t="shared" si="93"/>
        <v>0</v>
      </c>
      <c r="W227" s="26">
        <f t="shared" si="86"/>
        <v>1</v>
      </c>
      <c r="X227" s="26">
        <f t="shared" si="95"/>
        <v>0</v>
      </c>
      <c r="Y227" s="35">
        <f t="shared" si="88"/>
        <v>1</v>
      </c>
      <c r="Z227" s="37"/>
      <c r="AA227" s="34">
        <f t="shared" si="89"/>
        <v>3.0102999566398121</v>
      </c>
      <c r="AB227" s="26">
        <f t="shared" si="90"/>
        <v>2</v>
      </c>
      <c r="AC227" s="26">
        <f t="shared" si="96"/>
        <v>3.0102999566398121</v>
      </c>
      <c r="AD227" s="27">
        <f t="shared" si="92"/>
        <v>2</v>
      </c>
    </row>
    <row r="228" spans="16:30" x14ac:dyDescent="0.25">
      <c r="P228" s="31">
        <v>0.79166666666666696</v>
      </c>
      <c r="Q228" s="32">
        <f>Q216</f>
        <v>0</v>
      </c>
      <c r="R228" s="26">
        <f t="shared" si="84"/>
        <v>1</v>
      </c>
      <c r="S228" s="26">
        <f t="shared" si="94"/>
        <v>0</v>
      </c>
      <c r="T228" s="35">
        <f t="shared" si="83"/>
        <v>1</v>
      </c>
      <c r="U228" s="37"/>
      <c r="V228" s="34">
        <v>0</v>
      </c>
      <c r="W228" s="26">
        <f t="shared" si="86"/>
        <v>1</v>
      </c>
      <c r="X228" s="26">
        <v>0</v>
      </c>
      <c r="Y228" s="35">
        <f t="shared" si="88"/>
        <v>1</v>
      </c>
      <c r="Z228" s="37"/>
      <c r="AA228" s="34">
        <f t="shared" si="89"/>
        <v>3.0102999566398121</v>
      </c>
      <c r="AB228" s="26">
        <f t="shared" si="90"/>
        <v>2</v>
      </c>
      <c r="AC228" s="26">
        <f>AA228</f>
        <v>3.0102999566398121</v>
      </c>
      <c r="AD228" s="27">
        <f t="shared" si="92"/>
        <v>2</v>
      </c>
    </row>
    <row r="229" spans="16:30" x14ac:dyDescent="0.25">
      <c r="P229" s="31">
        <v>0.83333333333333304</v>
      </c>
      <c r="Q229" s="32">
        <f>Q216</f>
        <v>0</v>
      </c>
      <c r="R229" s="26">
        <f t="shared" si="84"/>
        <v>1</v>
      </c>
      <c r="S229" s="26">
        <f t="shared" si="94"/>
        <v>0</v>
      </c>
      <c r="T229" s="35">
        <f t="shared" si="83"/>
        <v>1</v>
      </c>
      <c r="U229" s="37"/>
      <c r="V229" s="34">
        <f t="shared" si="93"/>
        <v>0</v>
      </c>
      <c r="W229" s="26">
        <f t="shared" si="86"/>
        <v>1</v>
      </c>
      <c r="X229" s="26">
        <v>0</v>
      </c>
      <c r="Y229" s="35">
        <f t="shared" si="88"/>
        <v>1</v>
      </c>
      <c r="Z229" s="37"/>
      <c r="AA229" s="34">
        <f t="shared" si="89"/>
        <v>3.0102999566398121</v>
      </c>
      <c r="AB229" s="26">
        <f>(10^(AA229/10))</f>
        <v>2</v>
      </c>
      <c r="AC229" s="26">
        <f>AA229</f>
        <v>3.0102999566398121</v>
      </c>
      <c r="AD229" s="27">
        <f t="shared" si="92"/>
        <v>2</v>
      </c>
    </row>
    <row r="230" spans="16:30" x14ac:dyDescent="0.25">
      <c r="P230" s="31">
        <v>0.875</v>
      </c>
      <c r="Q230" s="32">
        <f>Q216</f>
        <v>0</v>
      </c>
      <c r="R230" s="26">
        <f t="shared" si="84"/>
        <v>1</v>
      </c>
      <c r="S230" s="26">
        <f t="shared" si="94"/>
        <v>0</v>
      </c>
      <c r="T230" s="35">
        <f t="shared" si="83"/>
        <v>1</v>
      </c>
      <c r="U230" s="37"/>
      <c r="V230" s="34">
        <f>V229</f>
        <v>0</v>
      </c>
      <c r="W230" s="26">
        <f t="shared" si="86"/>
        <v>1</v>
      </c>
      <c r="X230" s="26">
        <v>0</v>
      </c>
      <c r="Y230" s="35">
        <f t="shared" si="88"/>
        <v>1</v>
      </c>
      <c r="Z230" s="37"/>
      <c r="AA230" s="34">
        <f t="shared" si="89"/>
        <v>3.0102999566398121</v>
      </c>
      <c r="AB230" s="26">
        <f t="shared" ref="AB230:AB232" si="97">(10^(AA230/10))</f>
        <v>2</v>
      </c>
      <c r="AC230" s="26">
        <f>AA230</f>
        <v>3.0102999566398121</v>
      </c>
      <c r="AD230" s="27">
        <f t="shared" si="92"/>
        <v>2</v>
      </c>
    </row>
    <row r="231" spans="16:30" x14ac:dyDescent="0.25">
      <c r="P231" s="31">
        <v>0.91666666666666696</v>
      </c>
      <c r="Q231" s="32">
        <f>Q209</f>
        <v>0</v>
      </c>
      <c r="R231" s="26">
        <f t="shared" si="84"/>
        <v>1</v>
      </c>
      <c r="S231" s="26">
        <f>Q231+10</f>
        <v>10</v>
      </c>
      <c r="T231" s="35">
        <f t="shared" si="83"/>
        <v>10</v>
      </c>
      <c r="U231" s="37"/>
      <c r="V231" s="34">
        <v>0</v>
      </c>
      <c r="W231" s="26">
        <f t="shared" si="86"/>
        <v>1</v>
      </c>
      <c r="X231" s="28">
        <f t="shared" ref="X231:X232" si="98">V231+10</f>
        <v>10</v>
      </c>
      <c r="Y231" s="35">
        <f t="shared" si="88"/>
        <v>10</v>
      </c>
      <c r="Z231" s="37"/>
      <c r="AA231" s="34">
        <f t="shared" si="89"/>
        <v>3.0102999566398121</v>
      </c>
      <c r="AB231" s="26">
        <f t="shared" si="97"/>
        <v>2</v>
      </c>
      <c r="AC231" s="26">
        <f>AA231+10</f>
        <v>13.010299956639813</v>
      </c>
      <c r="AD231" s="27">
        <f t="shared" si="92"/>
        <v>20.000000000000007</v>
      </c>
    </row>
    <row r="232" spans="16:30" ht="15.75" thickBot="1" x14ac:dyDescent="0.3">
      <c r="P232" s="44">
        <v>0.95833333333333304</v>
      </c>
      <c r="Q232" s="32">
        <f>Q209</f>
        <v>0</v>
      </c>
      <c r="R232" s="46">
        <f t="shared" si="84"/>
        <v>1</v>
      </c>
      <c r="S232" s="46">
        <f>Q232+10</f>
        <v>10</v>
      </c>
      <c r="T232" s="47">
        <f t="shared" si="83"/>
        <v>10</v>
      </c>
      <c r="U232" s="48"/>
      <c r="V232" s="45">
        <v>0</v>
      </c>
      <c r="W232" s="46">
        <f t="shared" si="86"/>
        <v>1</v>
      </c>
      <c r="X232" s="28">
        <f t="shared" si="98"/>
        <v>10</v>
      </c>
      <c r="Y232" s="47">
        <f t="shared" si="88"/>
        <v>10</v>
      </c>
      <c r="Z232" s="48"/>
      <c r="AA232" s="34">
        <f t="shared" si="89"/>
        <v>3.0102999566398121</v>
      </c>
      <c r="AB232" s="150">
        <f t="shared" si="97"/>
        <v>2</v>
      </c>
      <c r="AC232" s="150">
        <f>AA232+10</f>
        <v>13.010299956639813</v>
      </c>
      <c r="AD232" s="151">
        <f t="shared" si="92"/>
        <v>20.000000000000007</v>
      </c>
    </row>
    <row r="233" spans="16:30" ht="15.75" thickBot="1" x14ac:dyDescent="0.3">
      <c r="P233" s="50"/>
      <c r="Q233" s="51"/>
      <c r="R233" s="51"/>
      <c r="S233" s="51"/>
      <c r="T233" s="52"/>
      <c r="U233" s="51"/>
      <c r="V233" s="50"/>
      <c r="W233" s="51"/>
      <c r="X233" s="51"/>
      <c r="Y233" s="52"/>
      <c r="Z233" s="51"/>
      <c r="AA233" s="53" t="s">
        <v>13</v>
      </c>
      <c r="AB233" s="64">
        <f>10*LOG(1/(COUNT(AB216:AB229))*SUM(AB216:AB229))</f>
        <v>3.0102999566398121</v>
      </c>
      <c r="AC233" s="49"/>
      <c r="AD233" s="54"/>
    </row>
    <row r="234" spans="16:30" ht="15.75" thickBot="1" x14ac:dyDescent="0.3">
      <c r="P234" s="53"/>
      <c r="Q234" s="49"/>
      <c r="R234" s="49"/>
      <c r="S234" s="49"/>
      <c r="T234" s="54"/>
      <c r="U234" s="49"/>
      <c r="V234" s="53"/>
      <c r="W234" s="49"/>
      <c r="X234" s="49"/>
      <c r="Y234" s="54"/>
      <c r="Z234" s="49"/>
      <c r="AA234" s="53" t="s">
        <v>2</v>
      </c>
      <c r="AB234" s="64">
        <f>10*LOG(1/(COUNT(AB209:AB215,AB231:AB232))*SUM(AB209:AB215,AB231:AB232))</f>
        <v>3.0102999566398121</v>
      </c>
      <c r="AC234" s="49"/>
      <c r="AD234" s="54"/>
    </row>
    <row r="235" spans="16:30" x14ac:dyDescent="0.25">
      <c r="P235" s="53"/>
      <c r="Q235" s="49"/>
      <c r="R235" s="56" t="s">
        <v>12</v>
      </c>
      <c r="S235" s="57"/>
      <c r="T235" s="58" t="s">
        <v>11</v>
      </c>
      <c r="U235" s="57"/>
      <c r="V235" s="59"/>
      <c r="W235" s="56" t="s">
        <v>12</v>
      </c>
      <c r="X235" s="57"/>
      <c r="Y235" s="58" t="s">
        <v>11</v>
      </c>
      <c r="Z235" s="57"/>
      <c r="AA235" s="59"/>
      <c r="AB235" s="57" t="s">
        <v>12</v>
      </c>
      <c r="AC235" s="57"/>
      <c r="AD235" s="58" t="s">
        <v>11</v>
      </c>
    </row>
    <row r="236" spans="16:30" ht="15.75" thickBot="1" x14ac:dyDescent="0.3">
      <c r="P236" s="14"/>
      <c r="Q236" s="55"/>
      <c r="R236" s="60">
        <f>10*LOG(1/(COUNT(R209:R232))*SUM(R209:R232))</f>
        <v>0</v>
      </c>
      <c r="S236" s="61"/>
      <c r="T236" s="62">
        <f>10*LOG(1/(COUNT(T209:T232))*SUM(T209:T232))</f>
        <v>6.40978057358332</v>
      </c>
      <c r="U236" s="61"/>
      <c r="V236" s="63"/>
      <c r="W236" s="60">
        <f>10*LOG(1/(COUNT(W209:W232))*SUM(W209:W232))</f>
        <v>0</v>
      </c>
      <c r="X236" s="61"/>
      <c r="Y236" s="62">
        <f>10*LOG(1/(COUNT(Y209:Y232))*SUM(Y209:Y232))</f>
        <v>6.40978057358332</v>
      </c>
      <c r="Z236" s="61"/>
      <c r="AA236" s="63"/>
      <c r="AB236" s="64">
        <f>10*LOG(1/(COUNT(AB209:AB232))*SUM(AB209:AB232))</f>
        <v>3.0102999566398121</v>
      </c>
      <c r="AC236" s="61"/>
      <c r="AD236" s="62">
        <f>10*LOG(1/(COUNT(AD209:AD232))*SUM(AD209:AD232))</f>
        <v>9.4200805302231334</v>
      </c>
    </row>
    <row r="239" spans="16:30" x14ac:dyDescent="0.25">
      <c r="P239">
        <f>A17</f>
        <v>0</v>
      </c>
    </row>
    <row r="241" spans="16:30" ht="15.75" thickBot="1" x14ac:dyDescent="0.3">
      <c r="P241" s="303" t="s">
        <v>21</v>
      </c>
      <c r="Q241" s="303"/>
      <c r="R241" s="303"/>
      <c r="S241" s="303"/>
      <c r="T241" s="303"/>
    </row>
    <row r="242" spans="16:30" ht="45.75" thickBot="1" x14ac:dyDescent="0.3">
      <c r="P242" s="38" t="s">
        <v>14</v>
      </c>
      <c r="Q242" s="39" t="s">
        <v>15</v>
      </c>
      <c r="R242" s="40" t="s">
        <v>17</v>
      </c>
      <c r="S242" s="40" t="s">
        <v>16</v>
      </c>
      <c r="T242" s="41" t="s">
        <v>17</v>
      </c>
      <c r="U242" s="42"/>
      <c r="V242" s="39" t="s">
        <v>18</v>
      </c>
      <c r="W242" s="40" t="s">
        <v>17</v>
      </c>
      <c r="X242" s="40" t="s">
        <v>16</v>
      </c>
      <c r="Y242" s="41" t="s">
        <v>17</v>
      </c>
      <c r="Z242" s="43"/>
      <c r="AA242" s="39" t="s">
        <v>19</v>
      </c>
      <c r="AB242" s="40" t="s">
        <v>17</v>
      </c>
      <c r="AC242" s="40" t="s">
        <v>16</v>
      </c>
      <c r="AD242" s="41" t="s">
        <v>17</v>
      </c>
    </row>
    <row r="243" spans="16:30" ht="15.75" thickBot="1" x14ac:dyDescent="0.3">
      <c r="P243" s="30">
        <v>0</v>
      </c>
      <c r="Q243" s="32">
        <f>H17</f>
        <v>0</v>
      </c>
      <c r="R243" s="28">
        <f>(10^(Q243/10))</f>
        <v>1</v>
      </c>
      <c r="S243" s="28">
        <f>Q243+10</f>
        <v>10</v>
      </c>
      <c r="T243" s="33">
        <f t="shared" ref="T243:T266" si="99">(10^(S243/10))</f>
        <v>10</v>
      </c>
      <c r="U243" s="36"/>
      <c r="V243" s="32">
        <v>0</v>
      </c>
      <c r="W243" s="28">
        <f>(10^(V243/10))</f>
        <v>1</v>
      </c>
      <c r="X243" s="28">
        <f>V243+10</f>
        <v>10</v>
      </c>
      <c r="Y243" s="33">
        <f>(10^(X243/10))</f>
        <v>10</v>
      </c>
      <c r="Z243" s="36"/>
      <c r="AA243" s="34">
        <f>10*LOG10(10^(Q243/10)+10^(V243/10))</f>
        <v>3.0102999566398121</v>
      </c>
      <c r="AB243" s="147">
        <f>(10^(AA243/10))</f>
        <v>2</v>
      </c>
      <c r="AC243" s="147">
        <f>AA243+10</f>
        <v>13.010299956639813</v>
      </c>
      <c r="AD243" s="148">
        <f>(10^(AC243/10))</f>
        <v>20.000000000000007</v>
      </c>
    </row>
    <row r="244" spans="16:30" ht="15.75" thickBot="1" x14ac:dyDescent="0.3">
      <c r="P244" s="31">
        <v>4.1666666666666699E-2</v>
      </c>
      <c r="Q244" s="32">
        <f>Q243</f>
        <v>0</v>
      </c>
      <c r="R244" s="26">
        <f t="shared" ref="R244:R266" si="100">(10^(Q244/10))</f>
        <v>1</v>
      </c>
      <c r="S244" s="26">
        <f t="shared" ref="S244:S249" si="101">Q244+10</f>
        <v>10</v>
      </c>
      <c r="T244" s="35">
        <f t="shared" si="99"/>
        <v>10</v>
      </c>
      <c r="U244" s="37"/>
      <c r="V244" s="34">
        <f>V243</f>
        <v>0</v>
      </c>
      <c r="W244" s="26">
        <f t="shared" ref="W244:W266" si="102">(10^(V244/10))</f>
        <v>1</v>
      </c>
      <c r="X244" s="28">
        <f t="shared" ref="X244:X249" si="103">V244+10</f>
        <v>10</v>
      </c>
      <c r="Y244" s="35">
        <f t="shared" ref="Y244:Y266" si="104">(10^(X244/10))</f>
        <v>10</v>
      </c>
      <c r="Z244" s="37"/>
      <c r="AA244" s="34">
        <f t="shared" ref="AA244:AA266" si="105">10*LOG10(10^(Q244/10)+10^(V244/10))</f>
        <v>3.0102999566398121</v>
      </c>
      <c r="AB244" s="26">
        <f t="shared" ref="AB244:AB262" si="106">(10^(AA244/10))</f>
        <v>2</v>
      </c>
      <c r="AC244" s="147">
        <f t="shared" ref="AC244:AC249" si="107">AA244+10</f>
        <v>13.010299956639813</v>
      </c>
      <c r="AD244" s="27">
        <f t="shared" ref="AD244:AD266" si="108">(10^(AC244/10))</f>
        <v>20.000000000000007</v>
      </c>
    </row>
    <row r="245" spans="16:30" ht="15.75" thickBot="1" x14ac:dyDescent="0.3">
      <c r="P245" s="31">
        <v>8.3333333333333301E-2</v>
      </c>
      <c r="Q245" s="32">
        <f>Q243</f>
        <v>0</v>
      </c>
      <c r="R245" s="26">
        <f t="shared" si="100"/>
        <v>1</v>
      </c>
      <c r="S245" s="26">
        <f t="shared" si="101"/>
        <v>10</v>
      </c>
      <c r="T245" s="35">
        <f t="shared" si="99"/>
        <v>10</v>
      </c>
      <c r="U245" s="37"/>
      <c r="V245" s="34">
        <f t="shared" ref="V245:V263" si="109">V244</f>
        <v>0</v>
      </c>
      <c r="W245" s="26">
        <f t="shared" si="102"/>
        <v>1</v>
      </c>
      <c r="X245" s="28">
        <f t="shared" si="103"/>
        <v>10</v>
      </c>
      <c r="Y245" s="35">
        <f t="shared" si="104"/>
        <v>10</v>
      </c>
      <c r="Z245" s="37"/>
      <c r="AA245" s="34">
        <f t="shared" si="105"/>
        <v>3.0102999566398121</v>
      </c>
      <c r="AB245" s="26">
        <f t="shared" si="106"/>
        <v>2</v>
      </c>
      <c r="AC245" s="147">
        <f t="shared" si="107"/>
        <v>13.010299956639813</v>
      </c>
      <c r="AD245" s="27">
        <f t="shared" si="108"/>
        <v>20.000000000000007</v>
      </c>
    </row>
    <row r="246" spans="16:30" ht="15.75" thickBot="1" x14ac:dyDescent="0.3">
      <c r="P246" s="31">
        <v>0.125</v>
      </c>
      <c r="Q246" s="32">
        <f>Q243</f>
        <v>0</v>
      </c>
      <c r="R246" s="26">
        <f t="shared" si="100"/>
        <v>1</v>
      </c>
      <c r="S246" s="26">
        <f t="shared" si="101"/>
        <v>10</v>
      </c>
      <c r="T246" s="35">
        <f t="shared" si="99"/>
        <v>10</v>
      </c>
      <c r="U246" s="37"/>
      <c r="V246" s="34">
        <f t="shared" si="109"/>
        <v>0</v>
      </c>
      <c r="W246" s="26">
        <f t="shared" si="102"/>
        <v>1</v>
      </c>
      <c r="X246" s="28">
        <f t="shared" si="103"/>
        <v>10</v>
      </c>
      <c r="Y246" s="35">
        <f t="shared" si="104"/>
        <v>10</v>
      </c>
      <c r="Z246" s="37"/>
      <c r="AA246" s="34">
        <f t="shared" si="105"/>
        <v>3.0102999566398121</v>
      </c>
      <c r="AB246" s="26">
        <f t="shared" si="106"/>
        <v>2</v>
      </c>
      <c r="AC246" s="147">
        <f t="shared" si="107"/>
        <v>13.010299956639813</v>
      </c>
      <c r="AD246" s="27">
        <f t="shared" si="108"/>
        <v>20.000000000000007</v>
      </c>
    </row>
    <row r="247" spans="16:30" ht="15.75" thickBot="1" x14ac:dyDescent="0.3">
      <c r="P247" s="31">
        <v>0.16666666666666699</v>
      </c>
      <c r="Q247" s="32">
        <f>Q243</f>
        <v>0</v>
      </c>
      <c r="R247" s="26">
        <f t="shared" si="100"/>
        <v>1</v>
      </c>
      <c r="S247" s="26">
        <f t="shared" si="101"/>
        <v>10</v>
      </c>
      <c r="T247" s="35">
        <f t="shared" si="99"/>
        <v>10</v>
      </c>
      <c r="U247" s="37"/>
      <c r="V247" s="34">
        <f t="shared" si="109"/>
        <v>0</v>
      </c>
      <c r="W247" s="26">
        <f t="shared" si="102"/>
        <v>1</v>
      </c>
      <c r="X247" s="28">
        <f t="shared" si="103"/>
        <v>10</v>
      </c>
      <c r="Y247" s="35">
        <f t="shared" si="104"/>
        <v>10</v>
      </c>
      <c r="Z247" s="37"/>
      <c r="AA247" s="34">
        <f t="shared" si="105"/>
        <v>3.0102999566398121</v>
      </c>
      <c r="AB247" s="26">
        <f t="shared" si="106"/>
        <v>2</v>
      </c>
      <c r="AC247" s="147">
        <f t="shared" si="107"/>
        <v>13.010299956639813</v>
      </c>
      <c r="AD247" s="27">
        <f t="shared" si="108"/>
        <v>20.000000000000007</v>
      </c>
    </row>
    <row r="248" spans="16:30" ht="15.75" thickBot="1" x14ac:dyDescent="0.3">
      <c r="P248" s="31">
        <v>0.20833333333333301</v>
      </c>
      <c r="Q248" s="32">
        <f>Q243</f>
        <v>0</v>
      </c>
      <c r="R248" s="26">
        <f t="shared" si="100"/>
        <v>1</v>
      </c>
      <c r="S248" s="26">
        <f t="shared" si="101"/>
        <v>10</v>
      </c>
      <c r="T248" s="35">
        <f t="shared" si="99"/>
        <v>10</v>
      </c>
      <c r="U248" s="37"/>
      <c r="V248" s="34">
        <f t="shared" si="109"/>
        <v>0</v>
      </c>
      <c r="W248" s="26">
        <f t="shared" si="102"/>
        <v>1</v>
      </c>
      <c r="X248" s="28">
        <f t="shared" si="103"/>
        <v>10</v>
      </c>
      <c r="Y248" s="35">
        <f t="shared" si="104"/>
        <v>10</v>
      </c>
      <c r="Z248" s="37"/>
      <c r="AA248" s="34">
        <f t="shared" si="105"/>
        <v>3.0102999566398121</v>
      </c>
      <c r="AB248" s="26">
        <f t="shared" si="106"/>
        <v>2</v>
      </c>
      <c r="AC248" s="147">
        <f t="shared" si="107"/>
        <v>13.010299956639813</v>
      </c>
      <c r="AD248" s="27">
        <f t="shared" si="108"/>
        <v>20.000000000000007</v>
      </c>
    </row>
    <row r="249" spans="16:30" x14ac:dyDescent="0.25">
      <c r="P249" s="31">
        <v>0.25</v>
      </c>
      <c r="Q249" s="32">
        <f>Q243</f>
        <v>0</v>
      </c>
      <c r="R249" s="26">
        <f t="shared" si="100"/>
        <v>1</v>
      </c>
      <c r="S249" s="26">
        <f t="shared" si="101"/>
        <v>10</v>
      </c>
      <c r="T249" s="35">
        <f t="shared" si="99"/>
        <v>10</v>
      </c>
      <c r="U249" s="37"/>
      <c r="V249" s="34">
        <f t="shared" si="109"/>
        <v>0</v>
      </c>
      <c r="W249" s="26">
        <f t="shared" si="102"/>
        <v>1</v>
      </c>
      <c r="X249" s="28">
        <f t="shared" si="103"/>
        <v>10</v>
      </c>
      <c r="Y249" s="35">
        <f t="shared" si="104"/>
        <v>10</v>
      </c>
      <c r="Z249" s="37"/>
      <c r="AA249" s="34">
        <f t="shared" si="105"/>
        <v>3.0102999566398121</v>
      </c>
      <c r="AB249" s="26">
        <f t="shared" si="106"/>
        <v>2</v>
      </c>
      <c r="AC249" s="147">
        <f t="shared" si="107"/>
        <v>13.010299956639813</v>
      </c>
      <c r="AD249" s="27">
        <f t="shared" si="108"/>
        <v>20.000000000000007</v>
      </c>
    </row>
    <row r="250" spans="16:30" x14ac:dyDescent="0.25">
      <c r="P250" s="31">
        <v>0.29166666666666702</v>
      </c>
      <c r="Q250" s="32">
        <f>G17</f>
        <v>0</v>
      </c>
      <c r="R250" s="26">
        <f t="shared" si="100"/>
        <v>1</v>
      </c>
      <c r="S250" s="26">
        <f>Q250</f>
        <v>0</v>
      </c>
      <c r="T250" s="35">
        <f t="shared" si="99"/>
        <v>1</v>
      </c>
      <c r="U250" s="37"/>
      <c r="V250" s="34">
        <f>G74</f>
        <v>0</v>
      </c>
      <c r="W250" s="26">
        <f t="shared" si="102"/>
        <v>1</v>
      </c>
      <c r="X250" s="26">
        <f>V250</f>
        <v>0</v>
      </c>
      <c r="Y250" s="35">
        <f t="shared" si="104"/>
        <v>1</v>
      </c>
      <c r="Z250" s="37"/>
      <c r="AA250" s="34">
        <f t="shared" si="105"/>
        <v>3.0102999566398121</v>
      </c>
      <c r="AB250" s="26">
        <f t="shared" si="106"/>
        <v>2</v>
      </c>
      <c r="AC250" s="26">
        <f>AA250</f>
        <v>3.0102999566398121</v>
      </c>
      <c r="AD250" s="27">
        <f t="shared" si="108"/>
        <v>2</v>
      </c>
    </row>
    <row r="251" spans="16:30" x14ac:dyDescent="0.25">
      <c r="P251" s="31">
        <v>0.33333333333333298</v>
      </c>
      <c r="Q251" s="32">
        <f>Q250</f>
        <v>0</v>
      </c>
      <c r="R251" s="26">
        <f t="shared" si="100"/>
        <v>1</v>
      </c>
      <c r="S251" s="26">
        <f t="shared" ref="S251:S264" si="110">Q251</f>
        <v>0</v>
      </c>
      <c r="T251" s="35">
        <f t="shared" si="99"/>
        <v>1</v>
      </c>
      <c r="U251" s="37"/>
      <c r="V251" s="34">
        <f t="shared" si="109"/>
        <v>0</v>
      </c>
      <c r="W251" s="26">
        <f t="shared" si="102"/>
        <v>1</v>
      </c>
      <c r="X251" s="26">
        <f t="shared" ref="X251:X261" si="111">V251</f>
        <v>0</v>
      </c>
      <c r="Y251" s="35">
        <f t="shared" si="104"/>
        <v>1</v>
      </c>
      <c r="Z251" s="37"/>
      <c r="AA251" s="34">
        <f t="shared" si="105"/>
        <v>3.0102999566398121</v>
      </c>
      <c r="AB251" s="26">
        <f t="shared" si="106"/>
        <v>2</v>
      </c>
      <c r="AC251" s="26">
        <f t="shared" ref="AC251:AC261" si="112">AA251</f>
        <v>3.0102999566398121</v>
      </c>
      <c r="AD251" s="27">
        <f t="shared" si="108"/>
        <v>2</v>
      </c>
    </row>
    <row r="252" spans="16:30" x14ac:dyDescent="0.25">
      <c r="P252" s="31">
        <v>0.375</v>
      </c>
      <c r="Q252" s="32">
        <f>Q250</f>
        <v>0</v>
      </c>
      <c r="R252" s="26">
        <f t="shared" si="100"/>
        <v>1</v>
      </c>
      <c r="S252" s="26">
        <f t="shared" si="110"/>
        <v>0</v>
      </c>
      <c r="T252" s="35">
        <f t="shared" si="99"/>
        <v>1</v>
      </c>
      <c r="U252" s="37"/>
      <c r="V252" s="34">
        <f t="shared" si="109"/>
        <v>0</v>
      </c>
      <c r="W252" s="26">
        <f t="shared" si="102"/>
        <v>1</v>
      </c>
      <c r="X252" s="26">
        <f t="shared" si="111"/>
        <v>0</v>
      </c>
      <c r="Y252" s="35">
        <f t="shared" si="104"/>
        <v>1</v>
      </c>
      <c r="Z252" s="37"/>
      <c r="AA252" s="34">
        <f t="shared" si="105"/>
        <v>3.0102999566398121</v>
      </c>
      <c r="AB252" s="26">
        <f t="shared" si="106"/>
        <v>2</v>
      </c>
      <c r="AC252" s="26">
        <f t="shared" si="112"/>
        <v>3.0102999566398121</v>
      </c>
      <c r="AD252" s="27">
        <f t="shared" si="108"/>
        <v>2</v>
      </c>
    </row>
    <row r="253" spans="16:30" x14ac:dyDescent="0.25">
      <c r="P253" s="31">
        <v>0.41666666666666702</v>
      </c>
      <c r="Q253" s="32">
        <f>Q250</f>
        <v>0</v>
      </c>
      <c r="R253" s="26">
        <f t="shared" si="100"/>
        <v>1</v>
      </c>
      <c r="S253" s="26">
        <f t="shared" si="110"/>
        <v>0</v>
      </c>
      <c r="T253" s="35">
        <f t="shared" si="99"/>
        <v>1</v>
      </c>
      <c r="U253" s="37"/>
      <c r="V253" s="34">
        <f t="shared" si="109"/>
        <v>0</v>
      </c>
      <c r="W253" s="26">
        <f t="shared" si="102"/>
        <v>1</v>
      </c>
      <c r="X253" s="26">
        <f t="shared" si="111"/>
        <v>0</v>
      </c>
      <c r="Y253" s="35">
        <f t="shared" si="104"/>
        <v>1</v>
      </c>
      <c r="Z253" s="37"/>
      <c r="AA253" s="34">
        <f t="shared" si="105"/>
        <v>3.0102999566398121</v>
      </c>
      <c r="AB253" s="26">
        <f t="shared" si="106"/>
        <v>2</v>
      </c>
      <c r="AC253" s="26">
        <f t="shared" si="112"/>
        <v>3.0102999566398121</v>
      </c>
      <c r="AD253" s="27">
        <f t="shared" si="108"/>
        <v>2</v>
      </c>
    </row>
    <row r="254" spans="16:30" x14ac:dyDescent="0.25">
      <c r="P254" s="31">
        <v>0.45833333333333298</v>
      </c>
      <c r="Q254" s="32">
        <f>Q250</f>
        <v>0</v>
      </c>
      <c r="R254" s="26">
        <f t="shared" si="100"/>
        <v>1</v>
      </c>
      <c r="S254" s="26">
        <f t="shared" si="110"/>
        <v>0</v>
      </c>
      <c r="T254" s="35">
        <f t="shared" si="99"/>
        <v>1</v>
      </c>
      <c r="U254" s="37"/>
      <c r="V254" s="34">
        <f t="shared" si="109"/>
        <v>0</v>
      </c>
      <c r="W254" s="26">
        <f t="shared" si="102"/>
        <v>1</v>
      </c>
      <c r="X254" s="26">
        <f t="shared" si="111"/>
        <v>0</v>
      </c>
      <c r="Y254" s="35">
        <f t="shared" si="104"/>
        <v>1</v>
      </c>
      <c r="Z254" s="37"/>
      <c r="AA254" s="34">
        <f t="shared" si="105"/>
        <v>3.0102999566398121</v>
      </c>
      <c r="AB254" s="26">
        <f t="shared" si="106"/>
        <v>2</v>
      </c>
      <c r="AC254" s="26">
        <f t="shared" si="112"/>
        <v>3.0102999566398121</v>
      </c>
      <c r="AD254" s="27">
        <f t="shared" si="108"/>
        <v>2</v>
      </c>
    </row>
    <row r="255" spans="16:30" x14ac:dyDescent="0.25">
      <c r="P255" s="31">
        <v>0.5</v>
      </c>
      <c r="Q255" s="32">
        <f>Q250</f>
        <v>0</v>
      </c>
      <c r="R255" s="26">
        <f t="shared" si="100"/>
        <v>1</v>
      </c>
      <c r="S255" s="26">
        <f t="shared" si="110"/>
        <v>0</v>
      </c>
      <c r="T255" s="35">
        <f t="shared" si="99"/>
        <v>1</v>
      </c>
      <c r="U255" s="37"/>
      <c r="V255" s="34">
        <f t="shared" si="109"/>
        <v>0</v>
      </c>
      <c r="W255" s="26">
        <f t="shared" si="102"/>
        <v>1</v>
      </c>
      <c r="X255" s="26">
        <f t="shared" si="111"/>
        <v>0</v>
      </c>
      <c r="Y255" s="35">
        <f t="shared" si="104"/>
        <v>1</v>
      </c>
      <c r="Z255" s="37"/>
      <c r="AA255" s="34">
        <f t="shared" si="105"/>
        <v>3.0102999566398121</v>
      </c>
      <c r="AB255" s="26">
        <f t="shared" si="106"/>
        <v>2</v>
      </c>
      <c r="AC255" s="26">
        <f t="shared" si="112"/>
        <v>3.0102999566398121</v>
      </c>
      <c r="AD255" s="27">
        <f t="shared" si="108"/>
        <v>2</v>
      </c>
    </row>
    <row r="256" spans="16:30" x14ac:dyDescent="0.25">
      <c r="P256" s="31">
        <v>0.54166666666666696</v>
      </c>
      <c r="Q256" s="32">
        <f>Q250</f>
        <v>0</v>
      </c>
      <c r="R256" s="26">
        <f t="shared" si="100"/>
        <v>1</v>
      </c>
      <c r="S256" s="26">
        <f t="shared" si="110"/>
        <v>0</v>
      </c>
      <c r="T256" s="35">
        <f t="shared" si="99"/>
        <v>1</v>
      </c>
      <c r="U256" s="37"/>
      <c r="V256" s="34">
        <f t="shared" si="109"/>
        <v>0</v>
      </c>
      <c r="W256" s="26">
        <f t="shared" si="102"/>
        <v>1</v>
      </c>
      <c r="X256" s="26">
        <f t="shared" si="111"/>
        <v>0</v>
      </c>
      <c r="Y256" s="35">
        <f t="shared" si="104"/>
        <v>1</v>
      </c>
      <c r="Z256" s="37"/>
      <c r="AA256" s="34">
        <f t="shared" si="105"/>
        <v>3.0102999566398121</v>
      </c>
      <c r="AB256" s="26">
        <f t="shared" si="106"/>
        <v>2</v>
      </c>
      <c r="AC256" s="26">
        <f t="shared" si="112"/>
        <v>3.0102999566398121</v>
      </c>
      <c r="AD256" s="27">
        <f t="shared" si="108"/>
        <v>2</v>
      </c>
    </row>
    <row r="257" spans="16:30" x14ac:dyDescent="0.25">
      <c r="P257" s="31">
        <v>0.58333333333333304</v>
      </c>
      <c r="Q257" s="32">
        <f>Q250</f>
        <v>0</v>
      </c>
      <c r="R257" s="26">
        <f t="shared" si="100"/>
        <v>1</v>
      </c>
      <c r="S257" s="26">
        <f t="shared" si="110"/>
        <v>0</v>
      </c>
      <c r="T257" s="35">
        <f t="shared" si="99"/>
        <v>1</v>
      </c>
      <c r="U257" s="37"/>
      <c r="V257" s="34">
        <f t="shared" si="109"/>
        <v>0</v>
      </c>
      <c r="W257" s="26">
        <f t="shared" si="102"/>
        <v>1</v>
      </c>
      <c r="X257" s="26">
        <f t="shared" si="111"/>
        <v>0</v>
      </c>
      <c r="Y257" s="35">
        <f t="shared" si="104"/>
        <v>1</v>
      </c>
      <c r="Z257" s="37"/>
      <c r="AA257" s="34">
        <f t="shared" si="105"/>
        <v>3.0102999566398121</v>
      </c>
      <c r="AB257" s="26">
        <f t="shared" si="106"/>
        <v>2</v>
      </c>
      <c r="AC257" s="26">
        <f t="shared" si="112"/>
        <v>3.0102999566398121</v>
      </c>
      <c r="AD257" s="27">
        <f t="shared" si="108"/>
        <v>2</v>
      </c>
    </row>
    <row r="258" spans="16:30" x14ac:dyDescent="0.25">
      <c r="P258" s="31">
        <v>0.625</v>
      </c>
      <c r="Q258" s="32">
        <f>Q250</f>
        <v>0</v>
      </c>
      <c r="R258" s="26">
        <f t="shared" si="100"/>
        <v>1</v>
      </c>
      <c r="S258" s="26">
        <f t="shared" si="110"/>
        <v>0</v>
      </c>
      <c r="T258" s="35">
        <f t="shared" si="99"/>
        <v>1</v>
      </c>
      <c r="U258" s="37"/>
      <c r="V258" s="34">
        <f t="shared" si="109"/>
        <v>0</v>
      </c>
      <c r="W258" s="26">
        <f t="shared" si="102"/>
        <v>1</v>
      </c>
      <c r="X258" s="26">
        <f t="shared" si="111"/>
        <v>0</v>
      </c>
      <c r="Y258" s="35">
        <f t="shared" si="104"/>
        <v>1</v>
      </c>
      <c r="Z258" s="37"/>
      <c r="AA258" s="34">
        <f t="shared" si="105"/>
        <v>3.0102999566398121</v>
      </c>
      <c r="AB258" s="26">
        <f t="shared" si="106"/>
        <v>2</v>
      </c>
      <c r="AC258" s="26">
        <f t="shared" si="112"/>
        <v>3.0102999566398121</v>
      </c>
      <c r="AD258" s="27">
        <f t="shared" si="108"/>
        <v>2</v>
      </c>
    </row>
    <row r="259" spans="16:30" x14ac:dyDescent="0.25">
      <c r="P259" s="31">
        <v>0.66666666666666696</v>
      </c>
      <c r="Q259" s="32">
        <f>Q250</f>
        <v>0</v>
      </c>
      <c r="R259" s="26">
        <f t="shared" si="100"/>
        <v>1</v>
      </c>
      <c r="S259" s="26">
        <f t="shared" si="110"/>
        <v>0</v>
      </c>
      <c r="T259" s="35">
        <f t="shared" si="99"/>
        <v>1</v>
      </c>
      <c r="U259" s="37"/>
      <c r="V259" s="34">
        <f t="shared" si="109"/>
        <v>0</v>
      </c>
      <c r="W259" s="26">
        <f t="shared" si="102"/>
        <v>1</v>
      </c>
      <c r="X259" s="26">
        <f t="shared" si="111"/>
        <v>0</v>
      </c>
      <c r="Y259" s="35">
        <f t="shared" si="104"/>
        <v>1</v>
      </c>
      <c r="Z259" s="37"/>
      <c r="AA259" s="34">
        <f t="shared" si="105"/>
        <v>3.0102999566398121</v>
      </c>
      <c r="AB259" s="26">
        <f t="shared" si="106"/>
        <v>2</v>
      </c>
      <c r="AC259" s="26">
        <f t="shared" si="112"/>
        <v>3.0102999566398121</v>
      </c>
      <c r="AD259" s="27">
        <f t="shared" si="108"/>
        <v>2</v>
      </c>
    </row>
    <row r="260" spans="16:30" x14ac:dyDescent="0.25">
      <c r="P260" s="31">
        <v>0.70833333333333304</v>
      </c>
      <c r="Q260" s="32">
        <f>Q250</f>
        <v>0</v>
      </c>
      <c r="R260" s="26">
        <f t="shared" si="100"/>
        <v>1</v>
      </c>
      <c r="S260" s="26">
        <f t="shared" si="110"/>
        <v>0</v>
      </c>
      <c r="T260" s="35">
        <f t="shared" si="99"/>
        <v>1</v>
      </c>
      <c r="U260" s="37"/>
      <c r="V260" s="34">
        <f t="shared" si="109"/>
        <v>0</v>
      </c>
      <c r="W260" s="26">
        <f t="shared" si="102"/>
        <v>1</v>
      </c>
      <c r="X260" s="26">
        <f t="shared" si="111"/>
        <v>0</v>
      </c>
      <c r="Y260" s="35">
        <f t="shared" si="104"/>
        <v>1</v>
      </c>
      <c r="Z260" s="37"/>
      <c r="AA260" s="34">
        <f t="shared" si="105"/>
        <v>3.0102999566398121</v>
      </c>
      <c r="AB260" s="26">
        <f t="shared" si="106"/>
        <v>2</v>
      </c>
      <c r="AC260" s="26">
        <f t="shared" si="112"/>
        <v>3.0102999566398121</v>
      </c>
      <c r="AD260" s="27">
        <f t="shared" si="108"/>
        <v>2</v>
      </c>
    </row>
    <row r="261" spans="16:30" x14ac:dyDescent="0.25">
      <c r="P261" s="31">
        <v>0.75</v>
      </c>
      <c r="Q261" s="32">
        <f>Q250</f>
        <v>0</v>
      </c>
      <c r="R261" s="26">
        <f t="shared" si="100"/>
        <v>1</v>
      </c>
      <c r="S261" s="26">
        <f t="shared" si="110"/>
        <v>0</v>
      </c>
      <c r="T261" s="35">
        <f t="shared" si="99"/>
        <v>1</v>
      </c>
      <c r="U261" s="37"/>
      <c r="V261" s="34">
        <f t="shared" si="109"/>
        <v>0</v>
      </c>
      <c r="W261" s="26">
        <f t="shared" si="102"/>
        <v>1</v>
      </c>
      <c r="X261" s="26">
        <f t="shared" si="111"/>
        <v>0</v>
      </c>
      <c r="Y261" s="35">
        <f t="shared" si="104"/>
        <v>1</v>
      </c>
      <c r="Z261" s="37"/>
      <c r="AA261" s="34">
        <f t="shared" si="105"/>
        <v>3.0102999566398121</v>
      </c>
      <c r="AB261" s="26">
        <f t="shared" si="106"/>
        <v>2</v>
      </c>
      <c r="AC261" s="26">
        <f t="shared" si="112"/>
        <v>3.0102999566398121</v>
      </c>
      <c r="AD261" s="27">
        <f t="shared" si="108"/>
        <v>2</v>
      </c>
    </row>
    <row r="262" spans="16:30" x14ac:dyDescent="0.25">
      <c r="P262" s="31">
        <v>0.79166666666666696</v>
      </c>
      <c r="Q262" s="32">
        <f>Q250</f>
        <v>0</v>
      </c>
      <c r="R262" s="26">
        <f t="shared" si="100"/>
        <v>1</v>
      </c>
      <c r="S262" s="26">
        <f t="shared" si="110"/>
        <v>0</v>
      </c>
      <c r="T262" s="35">
        <f t="shared" si="99"/>
        <v>1</v>
      </c>
      <c r="U262" s="37"/>
      <c r="V262" s="34">
        <v>0</v>
      </c>
      <c r="W262" s="26">
        <f t="shared" si="102"/>
        <v>1</v>
      </c>
      <c r="X262" s="26">
        <v>0</v>
      </c>
      <c r="Y262" s="35">
        <f t="shared" si="104"/>
        <v>1</v>
      </c>
      <c r="Z262" s="37"/>
      <c r="AA262" s="34">
        <f t="shared" si="105"/>
        <v>3.0102999566398121</v>
      </c>
      <c r="AB262" s="26">
        <f t="shared" si="106"/>
        <v>2</v>
      </c>
      <c r="AC262" s="26">
        <f>AA262</f>
        <v>3.0102999566398121</v>
      </c>
      <c r="AD262" s="27">
        <f t="shared" si="108"/>
        <v>2</v>
      </c>
    </row>
    <row r="263" spans="16:30" x14ac:dyDescent="0.25">
      <c r="P263" s="31">
        <v>0.83333333333333304</v>
      </c>
      <c r="Q263" s="32">
        <f>Q250</f>
        <v>0</v>
      </c>
      <c r="R263" s="26">
        <f t="shared" si="100"/>
        <v>1</v>
      </c>
      <c r="S263" s="26">
        <f t="shared" si="110"/>
        <v>0</v>
      </c>
      <c r="T263" s="35">
        <f t="shared" si="99"/>
        <v>1</v>
      </c>
      <c r="U263" s="37"/>
      <c r="V263" s="34">
        <f t="shared" si="109"/>
        <v>0</v>
      </c>
      <c r="W263" s="26">
        <f t="shared" si="102"/>
        <v>1</v>
      </c>
      <c r="X263" s="26">
        <v>0</v>
      </c>
      <c r="Y263" s="35">
        <f t="shared" si="104"/>
        <v>1</v>
      </c>
      <c r="Z263" s="37"/>
      <c r="AA263" s="34">
        <f t="shared" si="105"/>
        <v>3.0102999566398121</v>
      </c>
      <c r="AB263" s="26">
        <f>(10^(AA263/10))</f>
        <v>2</v>
      </c>
      <c r="AC263" s="26">
        <f>AA263</f>
        <v>3.0102999566398121</v>
      </c>
      <c r="AD263" s="27">
        <f t="shared" si="108"/>
        <v>2</v>
      </c>
    </row>
    <row r="264" spans="16:30" x14ac:dyDescent="0.25">
      <c r="P264" s="31">
        <v>0.875</v>
      </c>
      <c r="Q264" s="32">
        <f>Q250</f>
        <v>0</v>
      </c>
      <c r="R264" s="26">
        <f t="shared" si="100"/>
        <v>1</v>
      </c>
      <c r="S264" s="26">
        <f t="shared" si="110"/>
        <v>0</v>
      </c>
      <c r="T264" s="35">
        <f t="shared" si="99"/>
        <v>1</v>
      </c>
      <c r="U264" s="37"/>
      <c r="V264" s="34">
        <f>V263</f>
        <v>0</v>
      </c>
      <c r="W264" s="26">
        <f t="shared" si="102"/>
        <v>1</v>
      </c>
      <c r="X264" s="26">
        <v>0</v>
      </c>
      <c r="Y264" s="35">
        <f t="shared" si="104"/>
        <v>1</v>
      </c>
      <c r="Z264" s="37"/>
      <c r="AA264" s="34">
        <f t="shared" si="105"/>
        <v>3.0102999566398121</v>
      </c>
      <c r="AB264" s="26">
        <f t="shared" ref="AB264:AB266" si="113">(10^(AA264/10))</f>
        <v>2</v>
      </c>
      <c r="AC264" s="26">
        <f>AA264</f>
        <v>3.0102999566398121</v>
      </c>
      <c r="AD264" s="27">
        <f t="shared" si="108"/>
        <v>2</v>
      </c>
    </row>
    <row r="265" spans="16:30" x14ac:dyDescent="0.25">
      <c r="P265" s="31">
        <v>0.91666666666666696</v>
      </c>
      <c r="Q265" s="32">
        <f>Q243</f>
        <v>0</v>
      </c>
      <c r="R265" s="26">
        <f t="shared" si="100"/>
        <v>1</v>
      </c>
      <c r="S265" s="26">
        <f>Q265+10</f>
        <v>10</v>
      </c>
      <c r="T265" s="35">
        <f t="shared" si="99"/>
        <v>10</v>
      </c>
      <c r="U265" s="37"/>
      <c r="V265" s="34">
        <v>0</v>
      </c>
      <c r="W265" s="26">
        <f t="shared" si="102"/>
        <v>1</v>
      </c>
      <c r="X265" s="28">
        <f t="shared" ref="X265:X266" si="114">V265+10</f>
        <v>10</v>
      </c>
      <c r="Y265" s="35">
        <f t="shared" si="104"/>
        <v>10</v>
      </c>
      <c r="Z265" s="37"/>
      <c r="AA265" s="34">
        <f t="shared" si="105"/>
        <v>3.0102999566398121</v>
      </c>
      <c r="AB265" s="26">
        <f t="shared" si="113"/>
        <v>2</v>
      </c>
      <c r="AC265" s="26">
        <f>AA265+10</f>
        <v>13.010299956639813</v>
      </c>
      <c r="AD265" s="27">
        <f t="shared" si="108"/>
        <v>20.000000000000007</v>
      </c>
    </row>
    <row r="266" spans="16:30" ht="15.75" thickBot="1" x14ac:dyDescent="0.3">
      <c r="P266" s="44">
        <v>0.95833333333333304</v>
      </c>
      <c r="Q266" s="32">
        <f>Q243</f>
        <v>0</v>
      </c>
      <c r="R266" s="46">
        <f t="shared" si="100"/>
        <v>1</v>
      </c>
      <c r="S266" s="46">
        <f>Q266+10</f>
        <v>10</v>
      </c>
      <c r="T266" s="47">
        <f t="shared" si="99"/>
        <v>10</v>
      </c>
      <c r="U266" s="48"/>
      <c r="V266" s="45">
        <v>0</v>
      </c>
      <c r="W266" s="46">
        <f t="shared" si="102"/>
        <v>1</v>
      </c>
      <c r="X266" s="28">
        <f t="shared" si="114"/>
        <v>10</v>
      </c>
      <c r="Y266" s="47">
        <f t="shared" si="104"/>
        <v>10</v>
      </c>
      <c r="Z266" s="48"/>
      <c r="AA266" s="34">
        <f t="shared" si="105"/>
        <v>3.0102999566398121</v>
      </c>
      <c r="AB266" s="150">
        <f t="shared" si="113"/>
        <v>2</v>
      </c>
      <c r="AC266" s="150">
        <f>AA266+10</f>
        <v>13.010299956639813</v>
      </c>
      <c r="AD266" s="151">
        <f t="shared" si="108"/>
        <v>20.000000000000007</v>
      </c>
    </row>
    <row r="267" spans="16:30" ht="15.75" thickBot="1" x14ac:dyDescent="0.3">
      <c r="P267" s="50"/>
      <c r="Q267" s="51"/>
      <c r="R267" s="51"/>
      <c r="S267" s="51"/>
      <c r="T267" s="52"/>
      <c r="U267" s="51"/>
      <c r="V267" s="50"/>
      <c r="W267" s="51"/>
      <c r="X267" s="51"/>
      <c r="Y267" s="52"/>
      <c r="Z267" s="51"/>
      <c r="AA267" s="53" t="s">
        <v>13</v>
      </c>
      <c r="AB267" s="64">
        <f>10*LOG(1/(COUNT(AB250:AB263))*SUM(AB250:AB263))</f>
        <v>3.0102999566398121</v>
      </c>
      <c r="AC267" s="49"/>
      <c r="AD267" s="54"/>
    </row>
    <row r="268" spans="16:30" ht="15.75" thickBot="1" x14ac:dyDescent="0.3">
      <c r="P268" s="53"/>
      <c r="Q268" s="49"/>
      <c r="R268" s="49"/>
      <c r="S268" s="49"/>
      <c r="T268" s="54"/>
      <c r="U268" s="49"/>
      <c r="V268" s="53"/>
      <c r="W268" s="49"/>
      <c r="X268" s="49"/>
      <c r="Y268" s="54"/>
      <c r="Z268" s="49"/>
      <c r="AA268" s="53" t="s">
        <v>2</v>
      </c>
      <c r="AB268" s="64">
        <f>10*LOG(1/(COUNT(AB243:AB249,AB265:AB266))*SUM(AB243:AB249,AB265:AB266))</f>
        <v>3.0102999566398121</v>
      </c>
      <c r="AC268" s="49"/>
      <c r="AD268" s="54"/>
    </row>
    <row r="269" spans="16:30" x14ac:dyDescent="0.25">
      <c r="P269" s="53"/>
      <c r="Q269" s="49"/>
      <c r="R269" s="56" t="s">
        <v>12</v>
      </c>
      <c r="S269" s="57"/>
      <c r="T269" s="58" t="s">
        <v>11</v>
      </c>
      <c r="U269" s="57"/>
      <c r="V269" s="59"/>
      <c r="W269" s="56" t="s">
        <v>12</v>
      </c>
      <c r="X269" s="57"/>
      <c r="Y269" s="58" t="s">
        <v>11</v>
      </c>
      <c r="Z269" s="57"/>
      <c r="AA269" s="59"/>
      <c r="AB269" s="57" t="s">
        <v>12</v>
      </c>
      <c r="AC269" s="57"/>
      <c r="AD269" s="58" t="s">
        <v>11</v>
      </c>
    </row>
    <row r="270" spans="16:30" ht="15.75" thickBot="1" x14ac:dyDescent="0.3">
      <c r="P270" s="14"/>
      <c r="Q270" s="55"/>
      <c r="R270" s="60">
        <f>10*LOG(1/(COUNT(R243:R266))*SUM(R243:R266))</f>
        <v>0</v>
      </c>
      <c r="S270" s="61"/>
      <c r="T270" s="62">
        <f>10*LOG(1/(COUNT(T243:T266))*SUM(T243:T266))</f>
        <v>6.40978057358332</v>
      </c>
      <c r="U270" s="61"/>
      <c r="V270" s="63"/>
      <c r="W270" s="60">
        <f>10*LOG(1/(COUNT(W243:W266))*SUM(W243:W266))</f>
        <v>0</v>
      </c>
      <c r="X270" s="61"/>
      <c r="Y270" s="62">
        <f>10*LOG(1/(COUNT(Y243:Y266))*SUM(Y243:Y266))</f>
        <v>6.40978057358332</v>
      </c>
      <c r="Z270" s="61"/>
      <c r="AA270" s="63"/>
      <c r="AB270" s="64">
        <f>10*LOG(1/(COUNT(AB243:AB266))*SUM(AB243:AB266))</f>
        <v>3.0102999566398121</v>
      </c>
      <c r="AC270" s="61"/>
      <c r="AD270" s="62">
        <f>10*LOG(1/(COUNT(AD243:AD266))*SUM(AD243:AD266))</f>
        <v>9.4200805302231334</v>
      </c>
    </row>
    <row r="273" spans="16:30" x14ac:dyDescent="0.25">
      <c r="P273">
        <f>A18</f>
        <v>0</v>
      </c>
    </row>
    <row r="275" spans="16:30" ht="15.75" thickBot="1" x14ac:dyDescent="0.3">
      <c r="P275" s="303" t="s">
        <v>21</v>
      </c>
      <c r="Q275" s="303"/>
      <c r="R275" s="303"/>
      <c r="S275" s="303"/>
      <c r="T275" s="303"/>
    </row>
    <row r="276" spans="16:30" ht="45.75" thickBot="1" x14ac:dyDescent="0.3">
      <c r="P276" s="38" t="s">
        <v>14</v>
      </c>
      <c r="Q276" s="39" t="s">
        <v>15</v>
      </c>
      <c r="R276" s="40" t="s">
        <v>17</v>
      </c>
      <c r="S276" s="40" t="s">
        <v>16</v>
      </c>
      <c r="T276" s="41" t="s">
        <v>17</v>
      </c>
      <c r="U276" s="42"/>
      <c r="V276" s="39" t="s">
        <v>18</v>
      </c>
      <c r="W276" s="40" t="s">
        <v>17</v>
      </c>
      <c r="X276" s="40" t="s">
        <v>16</v>
      </c>
      <c r="Y276" s="41" t="s">
        <v>17</v>
      </c>
      <c r="Z276" s="43"/>
      <c r="AA276" s="39" t="s">
        <v>19</v>
      </c>
      <c r="AB276" s="40" t="s">
        <v>17</v>
      </c>
      <c r="AC276" s="40" t="s">
        <v>16</v>
      </c>
      <c r="AD276" s="41" t="s">
        <v>17</v>
      </c>
    </row>
    <row r="277" spans="16:30" ht="15.75" thickBot="1" x14ac:dyDescent="0.3">
      <c r="P277" s="30">
        <v>0</v>
      </c>
      <c r="Q277" s="32">
        <f>H18</f>
        <v>0</v>
      </c>
      <c r="R277" s="28">
        <f>(10^(Q277/10))</f>
        <v>1</v>
      </c>
      <c r="S277" s="28">
        <f>Q277+10</f>
        <v>10</v>
      </c>
      <c r="T277" s="33">
        <f t="shared" ref="T277:T300" si="115">(10^(S277/10))</f>
        <v>10</v>
      </c>
      <c r="U277" s="36"/>
      <c r="V277" s="32">
        <v>0</v>
      </c>
      <c r="W277" s="28">
        <f>(10^(V277/10))</f>
        <v>1</v>
      </c>
      <c r="X277" s="28">
        <f>V277+10</f>
        <v>10</v>
      </c>
      <c r="Y277" s="33">
        <f>(10^(X277/10))</f>
        <v>10</v>
      </c>
      <c r="Z277" s="36"/>
      <c r="AA277" s="34">
        <f>10*LOG10(10^(Q277/10)+10^(V277/10))</f>
        <v>3.0102999566398121</v>
      </c>
      <c r="AB277" s="147">
        <f>(10^(AA277/10))</f>
        <v>2</v>
      </c>
      <c r="AC277" s="147">
        <f>AA277+10</f>
        <v>13.010299956639813</v>
      </c>
      <c r="AD277" s="148">
        <f>(10^(AC277/10))</f>
        <v>20.000000000000007</v>
      </c>
    </row>
    <row r="278" spans="16:30" ht="15.75" thickBot="1" x14ac:dyDescent="0.3">
      <c r="P278" s="31">
        <v>4.1666666666666699E-2</v>
      </c>
      <c r="Q278" s="32">
        <f>Q277</f>
        <v>0</v>
      </c>
      <c r="R278" s="26">
        <f t="shared" ref="R278:R300" si="116">(10^(Q278/10))</f>
        <v>1</v>
      </c>
      <c r="S278" s="26">
        <f t="shared" ref="S278:S283" si="117">Q278+10</f>
        <v>10</v>
      </c>
      <c r="T278" s="35">
        <f t="shared" si="115"/>
        <v>10</v>
      </c>
      <c r="U278" s="37"/>
      <c r="V278" s="34">
        <f>V277</f>
        <v>0</v>
      </c>
      <c r="W278" s="26">
        <f t="shared" ref="W278:W300" si="118">(10^(V278/10))</f>
        <v>1</v>
      </c>
      <c r="X278" s="28">
        <f t="shared" ref="X278:X283" si="119">V278+10</f>
        <v>10</v>
      </c>
      <c r="Y278" s="35">
        <f t="shared" ref="Y278:Y300" si="120">(10^(X278/10))</f>
        <v>10</v>
      </c>
      <c r="Z278" s="37"/>
      <c r="AA278" s="34">
        <f t="shared" ref="AA278:AA300" si="121">10*LOG10(10^(Q278/10)+10^(V278/10))</f>
        <v>3.0102999566398121</v>
      </c>
      <c r="AB278" s="26">
        <f t="shared" ref="AB278:AB296" si="122">(10^(AA278/10))</f>
        <v>2</v>
      </c>
      <c r="AC278" s="147">
        <f t="shared" ref="AC278:AC283" si="123">AA278+10</f>
        <v>13.010299956639813</v>
      </c>
      <c r="AD278" s="27">
        <f t="shared" ref="AD278:AD300" si="124">(10^(AC278/10))</f>
        <v>20.000000000000007</v>
      </c>
    </row>
    <row r="279" spans="16:30" ht="15.75" thickBot="1" x14ac:dyDescent="0.3">
      <c r="P279" s="31">
        <v>8.3333333333333301E-2</v>
      </c>
      <c r="Q279" s="32">
        <f>Q277</f>
        <v>0</v>
      </c>
      <c r="R279" s="26">
        <f t="shared" si="116"/>
        <v>1</v>
      </c>
      <c r="S279" s="26">
        <f t="shared" si="117"/>
        <v>10</v>
      </c>
      <c r="T279" s="35">
        <f t="shared" si="115"/>
        <v>10</v>
      </c>
      <c r="U279" s="37"/>
      <c r="V279" s="34">
        <f t="shared" ref="V279:V297" si="125">V278</f>
        <v>0</v>
      </c>
      <c r="W279" s="26">
        <f t="shared" si="118"/>
        <v>1</v>
      </c>
      <c r="X279" s="28">
        <f t="shared" si="119"/>
        <v>10</v>
      </c>
      <c r="Y279" s="35">
        <f t="shared" si="120"/>
        <v>10</v>
      </c>
      <c r="Z279" s="37"/>
      <c r="AA279" s="34">
        <f t="shared" si="121"/>
        <v>3.0102999566398121</v>
      </c>
      <c r="AB279" s="26">
        <f t="shared" si="122"/>
        <v>2</v>
      </c>
      <c r="AC279" s="147">
        <f t="shared" si="123"/>
        <v>13.010299956639813</v>
      </c>
      <c r="AD279" s="27">
        <f t="shared" si="124"/>
        <v>20.000000000000007</v>
      </c>
    </row>
    <row r="280" spans="16:30" ht="15.75" thickBot="1" x14ac:dyDescent="0.3">
      <c r="P280" s="31">
        <v>0.125</v>
      </c>
      <c r="Q280" s="32">
        <f>Q277</f>
        <v>0</v>
      </c>
      <c r="R280" s="26">
        <f t="shared" si="116"/>
        <v>1</v>
      </c>
      <c r="S280" s="26">
        <f t="shared" si="117"/>
        <v>10</v>
      </c>
      <c r="T280" s="35">
        <f t="shared" si="115"/>
        <v>10</v>
      </c>
      <c r="U280" s="37"/>
      <c r="V280" s="34">
        <f t="shared" si="125"/>
        <v>0</v>
      </c>
      <c r="W280" s="26">
        <f t="shared" si="118"/>
        <v>1</v>
      </c>
      <c r="X280" s="28">
        <f t="shared" si="119"/>
        <v>10</v>
      </c>
      <c r="Y280" s="35">
        <f t="shared" si="120"/>
        <v>10</v>
      </c>
      <c r="Z280" s="37"/>
      <c r="AA280" s="34">
        <f t="shared" si="121"/>
        <v>3.0102999566398121</v>
      </c>
      <c r="AB280" s="26">
        <f t="shared" si="122"/>
        <v>2</v>
      </c>
      <c r="AC280" s="147">
        <f t="shared" si="123"/>
        <v>13.010299956639813</v>
      </c>
      <c r="AD280" s="27">
        <f t="shared" si="124"/>
        <v>20.000000000000007</v>
      </c>
    </row>
    <row r="281" spans="16:30" ht="15.75" thickBot="1" x14ac:dyDescent="0.3">
      <c r="P281" s="31">
        <v>0.16666666666666699</v>
      </c>
      <c r="Q281" s="32">
        <f>Q277</f>
        <v>0</v>
      </c>
      <c r="R281" s="26">
        <f t="shared" si="116"/>
        <v>1</v>
      </c>
      <c r="S281" s="26">
        <f t="shared" si="117"/>
        <v>10</v>
      </c>
      <c r="T281" s="35">
        <f t="shared" si="115"/>
        <v>10</v>
      </c>
      <c r="U281" s="37"/>
      <c r="V281" s="34">
        <f t="shared" si="125"/>
        <v>0</v>
      </c>
      <c r="W281" s="26">
        <f t="shared" si="118"/>
        <v>1</v>
      </c>
      <c r="X281" s="28">
        <f t="shared" si="119"/>
        <v>10</v>
      </c>
      <c r="Y281" s="35">
        <f t="shared" si="120"/>
        <v>10</v>
      </c>
      <c r="Z281" s="37"/>
      <c r="AA281" s="34">
        <f t="shared" si="121"/>
        <v>3.0102999566398121</v>
      </c>
      <c r="AB281" s="26">
        <f t="shared" si="122"/>
        <v>2</v>
      </c>
      <c r="AC281" s="147">
        <f t="shared" si="123"/>
        <v>13.010299956639813</v>
      </c>
      <c r="AD281" s="27">
        <f t="shared" si="124"/>
        <v>20.000000000000007</v>
      </c>
    </row>
    <row r="282" spans="16:30" ht="15.75" thickBot="1" x14ac:dyDescent="0.3">
      <c r="P282" s="31">
        <v>0.20833333333333301</v>
      </c>
      <c r="Q282" s="32">
        <f>Q277</f>
        <v>0</v>
      </c>
      <c r="R282" s="26">
        <f t="shared" si="116"/>
        <v>1</v>
      </c>
      <c r="S282" s="26">
        <f t="shared" si="117"/>
        <v>10</v>
      </c>
      <c r="T282" s="35">
        <f t="shared" si="115"/>
        <v>10</v>
      </c>
      <c r="U282" s="37"/>
      <c r="V282" s="34">
        <f t="shared" si="125"/>
        <v>0</v>
      </c>
      <c r="W282" s="26">
        <f t="shared" si="118"/>
        <v>1</v>
      </c>
      <c r="X282" s="28">
        <f t="shared" si="119"/>
        <v>10</v>
      </c>
      <c r="Y282" s="35">
        <f t="shared" si="120"/>
        <v>10</v>
      </c>
      <c r="Z282" s="37"/>
      <c r="AA282" s="34">
        <f t="shared" si="121"/>
        <v>3.0102999566398121</v>
      </c>
      <c r="AB282" s="26">
        <f t="shared" si="122"/>
        <v>2</v>
      </c>
      <c r="AC282" s="147">
        <f t="shared" si="123"/>
        <v>13.010299956639813</v>
      </c>
      <c r="AD282" s="27">
        <f t="shared" si="124"/>
        <v>20.000000000000007</v>
      </c>
    </row>
    <row r="283" spans="16:30" x14ac:dyDescent="0.25">
      <c r="P283" s="31">
        <v>0.25</v>
      </c>
      <c r="Q283" s="32">
        <f>Q277</f>
        <v>0</v>
      </c>
      <c r="R283" s="26">
        <f t="shared" si="116"/>
        <v>1</v>
      </c>
      <c r="S283" s="26">
        <f t="shared" si="117"/>
        <v>10</v>
      </c>
      <c r="T283" s="35">
        <f t="shared" si="115"/>
        <v>10</v>
      </c>
      <c r="U283" s="37"/>
      <c r="V283" s="34">
        <f t="shared" si="125"/>
        <v>0</v>
      </c>
      <c r="W283" s="26">
        <f t="shared" si="118"/>
        <v>1</v>
      </c>
      <c r="X283" s="28">
        <f t="shared" si="119"/>
        <v>10</v>
      </c>
      <c r="Y283" s="35">
        <f t="shared" si="120"/>
        <v>10</v>
      </c>
      <c r="Z283" s="37"/>
      <c r="AA283" s="34">
        <f t="shared" si="121"/>
        <v>3.0102999566398121</v>
      </c>
      <c r="AB283" s="26">
        <f t="shared" si="122"/>
        <v>2</v>
      </c>
      <c r="AC283" s="147">
        <f t="shared" si="123"/>
        <v>13.010299956639813</v>
      </c>
      <c r="AD283" s="27">
        <f t="shared" si="124"/>
        <v>20.000000000000007</v>
      </c>
    </row>
    <row r="284" spans="16:30" x14ac:dyDescent="0.25">
      <c r="P284" s="31">
        <v>0.29166666666666702</v>
      </c>
      <c r="Q284" s="32">
        <f>G18</f>
        <v>0</v>
      </c>
      <c r="R284" s="26">
        <f t="shared" si="116"/>
        <v>1</v>
      </c>
      <c r="S284" s="26">
        <f>Q284</f>
        <v>0</v>
      </c>
      <c r="T284" s="35">
        <f t="shared" si="115"/>
        <v>1</v>
      </c>
      <c r="U284" s="37"/>
      <c r="V284" s="34">
        <f>H74</f>
        <v>0</v>
      </c>
      <c r="W284" s="26">
        <f t="shared" si="118"/>
        <v>1</v>
      </c>
      <c r="X284" s="26">
        <f>V284</f>
        <v>0</v>
      </c>
      <c r="Y284" s="35">
        <f t="shared" si="120"/>
        <v>1</v>
      </c>
      <c r="Z284" s="37"/>
      <c r="AA284" s="34">
        <f t="shared" si="121"/>
        <v>3.0102999566398121</v>
      </c>
      <c r="AB284" s="26">
        <f t="shared" si="122"/>
        <v>2</v>
      </c>
      <c r="AC284" s="26">
        <f>AA284</f>
        <v>3.0102999566398121</v>
      </c>
      <c r="AD284" s="27">
        <f t="shared" si="124"/>
        <v>2</v>
      </c>
    </row>
    <row r="285" spans="16:30" x14ac:dyDescent="0.25">
      <c r="P285" s="31">
        <v>0.33333333333333298</v>
      </c>
      <c r="Q285" s="32">
        <f>Q284</f>
        <v>0</v>
      </c>
      <c r="R285" s="26">
        <f t="shared" si="116"/>
        <v>1</v>
      </c>
      <c r="S285" s="26">
        <f t="shared" ref="S285:S298" si="126">Q285</f>
        <v>0</v>
      </c>
      <c r="T285" s="35">
        <f t="shared" si="115"/>
        <v>1</v>
      </c>
      <c r="U285" s="37"/>
      <c r="V285" s="34">
        <f t="shared" si="125"/>
        <v>0</v>
      </c>
      <c r="W285" s="26">
        <f t="shared" si="118"/>
        <v>1</v>
      </c>
      <c r="X285" s="26">
        <f t="shared" ref="X285:X295" si="127">V285</f>
        <v>0</v>
      </c>
      <c r="Y285" s="35">
        <f t="shared" si="120"/>
        <v>1</v>
      </c>
      <c r="Z285" s="37"/>
      <c r="AA285" s="34">
        <f t="shared" si="121"/>
        <v>3.0102999566398121</v>
      </c>
      <c r="AB285" s="26">
        <f t="shared" si="122"/>
        <v>2</v>
      </c>
      <c r="AC285" s="26">
        <f t="shared" ref="AC285:AC295" si="128">AA285</f>
        <v>3.0102999566398121</v>
      </c>
      <c r="AD285" s="27">
        <f t="shared" si="124"/>
        <v>2</v>
      </c>
    </row>
    <row r="286" spans="16:30" x14ac:dyDescent="0.25">
      <c r="P286" s="31">
        <v>0.375</v>
      </c>
      <c r="Q286" s="32">
        <f>Q284</f>
        <v>0</v>
      </c>
      <c r="R286" s="26">
        <f t="shared" si="116"/>
        <v>1</v>
      </c>
      <c r="S286" s="26">
        <f t="shared" si="126"/>
        <v>0</v>
      </c>
      <c r="T286" s="35">
        <f t="shared" si="115"/>
        <v>1</v>
      </c>
      <c r="U286" s="37"/>
      <c r="V286" s="34">
        <f t="shared" si="125"/>
        <v>0</v>
      </c>
      <c r="W286" s="26">
        <f t="shared" si="118"/>
        <v>1</v>
      </c>
      <c r="X286" s="26">
        <f t="shared" si="127"/>
        <v>0</v>
      </c>
      <c r="Y286" s="35">
        <f t="shared" si="120"/>
        <v>1</v>
      </c>
      <c r="Z286" s="37"/>
      <c r="AA286" s="34">
        <f t="shared" si="121"/>
        <v>3.0102999566398121</v>
      </c>
      <c r="AB286" s="26">
        <f t="shared" si="122"/>
        <v>2</v>
      </c>
      <c r="AC286" s="26">
        <f t="shared" si="128"/>
        <v>3.0102999566398121</v>
      </c>
      <c r="AD286" s="27">
        <f t="shared" si="124"/>
        <v>2</v>
      </c>
    </row>
    <row r="287" spans="16:30" x14ac:dyDescent="0.25">
      <c r="P287" s="31">
        <v>0.41666666666666702</v>
      </c>
      <c r="Q287" s="32">
        <f>Q284</f>
        <v>0</v>
      </c>
      <c r="R287" s="26">
        <f t="shared" si="116"/>
        <v>1</v>
      </c>
      <c r="S287" s="26">
        <f t="shared" si="126"/>
        <v>0</v>
      </c>
      <c r="T287" s="35">
        <f t="shared" si="115"/>
        <v>1</v>
      </c>
      <c r="U287" s="37"/>
      <c r="V287" s="34">
        <f t="shared" si="125"/>
        <v>0</v>
      </c>
      <c r="W287" s="26">
        <f t="shared" si="118"/>
        <v>1</v>
      </c>
      <c r="X287" s="26">
        <f t="shared" si="127"/>
        <v>0</v>
      </c>
      <c r="Y287" s="35">
        <f t="shared" si="120"/>
        <v>1</v>
      </c>
      <c r="Z287" s="37"/>
      <c r="AA287" s="34">
        <f t="shared" si="121"/>
        <v>3.0102999566398121</v>
      </c>
      <c r="AB287" s="26">
        <f t="shared" si="122"/>
        <v>2</v>
      </c>
      <c r="AC287" s="26">
        <f t="shared" si="128"/>
        <v>3.0102999566398121</v>
      </c>
      <c r="AD287" s="27">
        <f t="shared" si="124"/>
        <v>2</v>
      </c>
    </row>
    <row r="288" spans="16:30" x14ac:dyDescent="0.25">
      <c r="P288" s="31">
        <v>0.45833333333333298</v>
      </c>
      <c r="Q288" s="32">
        <f>Q284</f>
        <v>0</v>
      </c>
      <c r="R288" s="26">
        <f t="shared" si="116"/>
        <v>1</v>
      </c>
      <c r="S288" s="26">
        <f t="shared" si="126"/>
        <v>0</v>
      </c>
      <c r="T288" s="35">
        <f t="shared" si="115"/>
        <v>1</v>
      </c>
      <c r="U288" s="37"/>
      <c r="V288" s="34">
        <f t="shared" si="125"/>
        <v>0</v>
      </c>
      <c r="W288" s="26">
        <f t="shared" si="118"/>
        <v>1</v>
      </c>
      <c r="X288" s="26">
        <f t="shared" si="127"/>
        <v>0</v>
      </c>
      <c r="Y288" s="35">
        <f t="shared" si="120"/>
        <v>1</v>
      </c>
      <c r="Z288" s="37"/>
      <c r="AA288" s="34">
        <f t="shared" si="121"/>
        <v>3.0102999566398121</v>
      </c>
      <c r="AB288" s="26">
        <f t="shared" si="122"/>
        <v>2</v>
      </c>
      <c r="AC288" s="26">
        <f t="shared" si="128"/>
        <v>3.0102999566398121</v>
      </c>
      <c r="AD288" s="27">
        <f t="shared" si="124"/>
        <v>2</v>
      </c>
    </row>
    <row r="289" spans="16:30" x14ac:dyDescent="0.25">
      <c r="P289" s="31">
        <v>0.5</v>
      </c>
      <c r="Q289" s="32">
        <f>Q284</f>
        <v>0</v>
      </c>
      <c r="R289" s="26">
        <f t="shared" si="116"/>
        <v>1</v>
      </c>
      <c r="S289" s="26">
        <f t="shared" si="126"/>
        <v>0</v>
      </c>
      <c r="T289" s="35">
        <f t="shared" si="115"/>
        <v>1</v>
      </c>
      <c r="U289" s="37"/>
      <c r="V289" s="34">
        <f t="shared" si="125"/>
        <v>0</v>
      </c>
      <c r="W289" s="26">
        <f t="shared" si="118"/>
        <v>1</v>
      </c>
      <c r="X289" s="26">
        <f t="shared" si="127"/>
        <v>0</v>
      </c>
      <c r="Y289" s="35">
        <f t="shared" si="120"/>
        <v>1</v>
      </c>
      <c r="Z289" s="37"/>
      <c r="AA289" s="34">
        <f t="shared" si="121"/>
        <v>3.0102999566398121</v>
      </c>
      <c r="AB289" s="26">
        <f t="shared" si="122"/>
        <v>2</v>
      </c>
      <c r="AC289" s="26">
        <f t="shared" si="128"/>
        <v>3.0102999566398121</v>
      </c>
      <c r="AD289" s="27">
        <f t="shared" si="124"/>
        <v>2</v>
      </c>
    </row>
    <row r="290" spans="16:30" x14ac:dyDescent="0.25">
      <c r="P290" s="31">
        <v>0.54166666666666696</v>
      </c>
      <c r="Q290" s="32">
        <f>Q284</f>
        <v>0</v>
      </c>
      <c r="R290" s="26">
        <f t="shared" si="116"/>
        <v>1</v>
      </c>
      <c r="S290" s="26">
        <f t="shared" si="126"/>
        <v>0</v>
      </c>
      <c r="T290" s="35">
        <f t="shared" si="115"/>
        <v>1</v>
      </c>
      <c r="U290" s="37"/>
      <c r="V290" s="34">
        <f t="shared" si="125"/>
        <v>0</v>
      </c>
      <c r="W290" s="26">
        <f t="shared" si="118"/>
        <v>1</v>
      </c>
      <c r="X290" s="26">
        <f t="shared" si="127"/>
        <v>0</v>
      </c>
      <c r="Y290" s="35">
        <f t="shared" si="120"/>
        <v>1</v>
      </c>
      <c r="Z290" s="37"/>
      <c r="AA290" s="34">
        <f t="shared" si="121"/>
        <v>3.0102999566398121</v>
      </c>
      <c r="AB290" s="26">
        <f t="shared" si="122"/>
        <v>2</v>
      </c>
      <c r="AC290" s="26">
        <f t="shared" si="128"/>
        <v>3.0102999566398121</v>
      </c>
      <c r="AD290" s="27">
        <f t="shared" si="124"/>
        <v>2</v>
      </c>
    </row>
    <row r="291" spans="16:30" x14ac:dyDescent="0.25">
      <c r="P291" s="31">
        <v>0.58333333333333304</v>
      </c>
      <c r="Q291" s="32">
        <f>Q284</f>
        <v>0</v>
      </c>
      <c r="R291" s="26">
        <f t="shared" si="116"/>
        <v>1</v>
      </c>
      <c r="S291" s="26">
        <f t="shared" si="126"/>
        <v>0</v>
      </c>
      <c r="T291" s="35">
        <f t="shared" si="115"/>
        <v>1</v>
      </c>
      <c r="U291" s="37"/>
      <c r="V291" s="34">
        <f t="shared" si="125"/>
        <v>0</v>
      </c>
      <c r="W291" s="26">
        <f t="shared" si="118"/>
        <v>1</v>
      </c>
      <c r="X291" s="26">
        <f t="shared" si="127"/>
        <v>0</v>
      </c>
      <c r="Y291" s="35">
        <f t="shared" si="120"/>
        <v>1</v>
      </c>
      <c r="Z291" s="37"/>
      <c r="AA291" s="34">
        <f t="shared" si="121"/>
        <v>3.0102999566398121</v>
      </c>
      <c r="AB291" s="26">
        <f t="shared" si="122"/>
        <v>2</v>
      </c>
      <c r="AC291" s="26">
        <f t="shared" si="128"/>
        <v>3.0102999566398121</v>
      </c>
      <c r="AD291" s="27">
        <f t="shared" si="124"/>
        <v>2</v>
      </c>
    </row>
    <row r="292" spans="16:30" x14ac:dyDescent="0.25">
      <c r="P292" s="31">
        <v>0.625</v>
      </c>
      <c r="Q292" s="32">
        <f>Q284</f>
        <v>0</v>
      </c>
      <c r="R292" s="26">
        <f t="shared" si="116"/>
        <v>1</v>
      </c>
      <c r="S292" s="26">
        <f t="shared" si="126"/>
        <v>0</v>
      </c>
      <c r="T292" s="35">
        <f t="shared" si="115"/>
        <v>1</v>
      </c>
      <c r="U292" s="37"/>
      <c r="V292" s="34">
        <f t="shared" si="125"/>
        <v>0</v>
      </c>
      <c r="W292" s="26">
        <f t="shared" si="118"/>
        <v>1</v>
      </c>
      <c r="X292" s="26">
        <f t="shared" si="127"/>
        <v>0</v>
      </c>
      <c r="Y292" s="35">
        <f t="shared" si="120"/>
        <v>1</v>
      </c>
      <c r="Z292" s="37"/>
      <c r="AA292" s="34">
        <f t="shared" si="121"/>
        <v>3.0102999566398121</v>
      </c>
      <c r="AB292" s="26">
        <f t="shared" si="122"/>
        <v>2</v>
      </c>
      <c r="AC292" s="26">
        <f t="shared" si="128"/>
        <v>3.0102999566398121</v>
      </c>
      <c r="AD292" s="27">
        <f t="shared" si="124"/>
        <v>2</v>
      </c>
    </row>
    <row r="293" spans="16:30" x14ac:dyDescent="0.25">
      <c r="P293" s="31">
        <v>0.66666666666666696</v>
      </c>
      <c r="Q293" s="32">
        <f>Q284</f>
        <v>0</v>
      </c>
      <c r="R293" s="26">
        <f t="shared" si="116"/>
        <v>1</v>
      </c>
      <c r="S293" s="26">
        <f t="shared" si="126"/>
        <v>0</v>
      </c>
      <c r="T293" s="35">
        <f t="shared" si="115"/>
        <v>1</v>
      </c>
      <c r="U293" s="37"/>
      <c r="V293" s="34">
        <f t="shared" si="125"/>
        <v>0</v>
      </c>
      <c r="W293" s="26">
        <f t="shared" si="118"/>
        <v>1</v>
      </c>
      <c r="X293" s="26">
        <f t="shared" si="127"/>
        <v>0</v>
      </c>
      <c r="Y293" s="35">
        <f t="shared" si="120"/>
        <v>1</v>
      </c>
      <c r="Z293" s="37"/>
      <c r="AA293" s="34">
        <f t="shared" si="121"/>
        <v>3.0102999566398121</v>
      </c>
      <c r="AB293" s="26">
        <f t="shared" si="122"/>
        <v>2</v>
      </c>
      <c r="AC293" s="26">
        <f t="shared" si="128"/>
        <v>3.0102999566398121</v>
      </c>
      <c r="AD293" s="27">
        <f t="shared" si="124"/>
        <v>2</v>
      </c>
    </row>
    <row r="294" spans="16:30" x14ac:dyDescent="0.25">
      <c r="P294" s="31">
        <v>0.70833333333333304</v>
      </c>
      <c r="Q294" s="32">
        <f>Q284</f>
        <v>0</v>
      </c>
      <c r="R294" s="26">
        <f t="shared" si="116"/>
        <v>1</v>
      </c>
      <c r="S294" s="26">
        <f t="shared" si="126"/>
        <v>0</v>
      </c>
      <c r="T294" s="35">
        <f t="shared" si="115"/>
        <v>1</v>
      </c>
      <c r="U294" s="37"/>
      <c r="V294" s="34">
        <f t="shared" si="125"/>
        <v>0</v>
      </c>
      <c r="W294" s="26">
        <f t="shared" si="118"/>
        <v>1</v>
      </c>
      <c r="X294" s="26">
        <f t="shared" si="127"/>
        <v>0</v>
      </c>
      <c r="Y294" s="35">
        <f t="shared" si="120"/>
        <v>1</v>
      </c>
      <c r="Z294" s="37"/>
      <c r="AA294" s="34">
        <f t="shared" si="121"/>
        <v>3.0102999566398121</v>
      </c>
      <c r="AB294" s="26">
        <f t="shared" si="122"/>
        <v>2</v>
      </c>
      <c r="AC294" s="26">
        <f t="shared" si="128"/>
        <v>3.0102999566398121</v>
      </c>
      <c r="AD294" s="27">
        <f t="shared" si="124"/>
        <v>2</v>
      </c>
    </row>
    <row r="295" spans="16:30" x14ac:dyDescent="0.25">
      <c r="P295" s="31">
        <v>0.75</v>
      </c>
      <c r="Q295" s="32">
        <f>Q284</f>
        <v>0</v>
      </c>
      <c r="R295" s="26">
        <f t="shared" si="116"/>
        <v>1</v>
      </c>
      <c r="S295" s="26">
        <f t="shared" si="126"/>
        <v>0</v>
      </c>
      <c r="T295" s="35">
        <f t="shared" si="115"/>
        <v>1</v>
      </c>
      <c r="U295" s="37"/>
      <c r="V295" s="34">
        <f t="shared" si="125"/>
        <v>0</v>
      </c>
      <c r="W295" s="26">
        <f t="shared" si="118"/>
        <v>1</v>
      </c>
      <c r="X295" s="26">
        <f t="shared" si="127"/>
        <v>0</v>
      </c>
      <c r="Y295" s="35">
        <f t="shared" si="120"/>
        <v>1</v>
      </c>
      <c r="Z295" s="37"/>
      <c r="AA295" s="34">
        <f t="shared" si="121"/>
        <v>3.0102999566398121</v>
      </c>
      <c r="AB295" s="26">
        <f t="shared" si="122"/>
        <v>2</v>
      </c>
      <c r="AC295" s="26">
        <f t="shared" si="128"/>
        <v>3.0102999566398121</v>
      </c>
      <c r="AD295" s="27">
        <f t="shared" si="124"/>
        <v>2</v>
      </c>
    </row>
    <row r="296" spans="16:30" x14ac:dyDescent="0.25">
      <c r="P296" s="31">
        <v>0.79166666666666696</v>
      </c>
      <c r="Q296" s="32">
        <f>Q284</f>
        <v>0</v>
      </c>
      <c r="R296" s="26">
        <f t="shared" si="116"/>
        <v>1</v>
      </c>
      <c r="S296" s="26">
        <f t="shared" si="126"/>
        <v>0</v>
      </c>
      <c r="T296" s="35">
        <f t="shared" si="115"/>
        <v>1</v>
      </c>
      <c r="U296" s="37"/>
      <c r="V296" s="34">
        <v>0</v>
      </c>
      <c r="W296" s="26">
        <f t="shared" si="118"/>
        <v>1</v>
      </c>
      <c r="X296" s="26">
        <v>0</v>
      </c>
      <c r="Y296" s="35">
        <f t="shared" si="120"/>
        <v>1</v>
      </c>
      <c r="Z296" s="37"/>
      <c r="AA296" s="34">
        <f t="shared" si="121"/>
        <v>3.0102999566398121</v>
      </c>
      <c r="AB296" s="26">
        <f t="shared" si="122"/>
        <v>2</v>
      </c>
      <c r="AC296" s="26">
        <f>AA296</f>
        <v>3.0102999566398121</v>
      </c>
      <c r="AD296" s="27">
        <f t="shared" si="124"/>
        <v>2</v>
      </c>
    </row>
    <row r="297" spans="16:30" x14ac:dyDescent="0.25">
      <c r="P297" s="31">
        <v>0.83333333333333304</v>
      </c>
      <c r="Q297" s="32">
        <f>Q284</f>
        <v>0</v>
      </c>
      <c r="R297" s="26">
        <f t="shared" si="116"/>
        <v>1</v>
      </c>
      <c r="S297" s="26">
        <f t="shared" si="126"/>
        <v>0</v>
      </c>
      <c r="T297" s="35">
        <f t="shared" si="115"/>
        <v>1</v>
      </c>
      <c r="U297" s="37"/>
      <c r="V297" s="34">
        <f t="shared" si="125"/>
        <v>0</v>
      </c>
      <c r="W297" s="26">
        <f t="shared" si="118"/>
        <v>1</v>
      </c>
      <c r="X297" s="26">
        <v>0</v>
      </c>
      <c r="Y297" s="35">
        <f t="shared" si="120"/>
        <v>1</v>
      </c>
      <c r="Z297" s="37"/>
      <c r="AA297" s="34">
        <f t="shared" si="121"/>
        <v>3.0102999566398121</v>
      </c>
      <c r="AB297" s="26">
        <f>(10^(AA297/10))</f>
        <v>2</v>
      </c>
      <c r="AC297" s="26">
        <f>AA297</f>
        <v>3.0102999566398121</v>
      </c>
      <c r="AD297" s="27">
        <f t="shared" si="124"/>
        <v>2</v>
      </c>
    </row>
    <row r="298" spans="16:30" x14ac:dyDescent="0.25">
      <c r="P298" s="31">
        <v>0.875</v>
      </c>
      <c r="Q298" s="32">
        <f>Q284</f>
        <v>0</v>
      </c>
      <c r="R298" s="26">
        <f t="shared" si="116"/>
        <v>1</v>
      </c>
      <c r="S298" s="26">
        <f t="shared" si="126"/>
        <v>0</v>
      </c>
      <c r="T298" s="35">
        <f t="shared" si="115"/>
        <v>1</v>
      </c>
      <c r="U298" s="37"/>
      <c r="V298" s="34">
        <f>V297</f>
        <v>0</v>
      </c>
      <c r="W298" s="26">
        <f t="shared" si="118"/>
        <v>1</v>
      </c>
      <c r="X298" s="26">
        <v>0</v>
      </c>
      <c r="Y298" s="35">
        <f t="shared" si="120"/>
        <v>1</v>
      </c>
      <c r="Z298" s="37"/>
      <c r="AA298" s="34">
        <f t="shared" si="121"/>
        <v>3.0102999566398121</v>
      </c>
      <c r="AB298" s="26">
        <f t="shared" ref="AB298:AB300" si="129">(10^(AA298/10))</f>
        <v>2</v>
      </c>
      <c r="AC298" s="26">
        <f>AA298</f>
        <v>3.0102999566398121</v>
      </c>
      <c r="AD298" s="27">
        <f t="shared" si="124"/>
        <v>2</v>
      </c>
    </row>
    <row r="299" spans="16:30" x14ac:dyDescent="0.25">
      <c r="P299" s="31">
        <v>0.91666666666666696</v>
      </c>
      <c r="Q299" s="32">
        <f>Q277</f>
        <v>0</v>
      </c>
      <c r="R299" s="26">
        <f t="shared" si="116"/>
        <v>1</v>
      </c>
      <c r="S299" s="26">
        <f>Q299+10</f>
        <v>10</v>
      </c>
      <c r="T299" s="35">
        <f t="shared" si="115"/>
        <v>10</v>
      </c>
      <c r="U299" s="37"/>
      <c r="V299" s="34">
        <v>0</v>
      </c>
      <c r="W299" s="26">
        <f t="shared" si="118"/>
        <v>1</v>
      </c>
      <c r="X299" s="28">
        <f t="shared" ref="X299:X300" si="130">V299+10</f>
        <v>10</v>
      </c>
      <c r="Y299" s="35">
        <f t="shared" si="120"/>
        <v>10</v>
      </c>
      <c r="Z299" s="37"/>
      <c r="AA299" s="34">
        <f t="shared" si="121"/>
        <v>3.0102999566398121</v>
      </c>
      <c r="AB299" s="26">
        <f t="shared" si="129"/>
        <v>2</v>
      </c>
      <c r="AC299" s="26">
        <f>AA299+10</f>
        <v>13.010299956639813</v>
      </c>
      <c r="AD299" s="27">
        <f t="shared" si="124"/>
        <v>20.000000000000007</v>
      </c>
    </row>
    <row r="300" spans="16:30" ht="15.75" thickBot="1" x14ac:dyDescent="0.3">
      <c r="P300" s="44">
        <v>0.95833333333333304</v>
      </c>
      <c r="Q300" s="32">
        <f>Q277</f>
        <v>0</v>
      </c>
      <c r="R300" s="46">
        <f t="shared" si="116"/>
        <v>1</v>
      </c>
      <c r="S300" s="46">
        <f>Q300+10</f>
        <v>10</v>
      </c>
      <c r="T300" s="47">
        <f t="shared" si="115"/>
        <v>10</v>
      </c>
      <c r="U300" s="48"/>
      <c r="V300" s="45">
        <v>0</v>
      </c>
      <c r="W300" s="46">
        <f t="shared" si="118"/>
        <v>1</v>
      </c>
      <c r="X300" s="28">
        <f t="shared" si="130"/>
        <v>10</v>
      </c>
      <c r="Y300" s="47">
        <f t="shared" si="120"/>
        <v>10</v>
      </c>
      <c r="Z300" s="48"/>
      <c r="AA300" s="34">
        <f t="shared" si="121"/>
        <v>3.0102999566398121</v>
      </c>
      <c r="AB300" s="150">
        <f t="shared" si="129"/>
        <v>2</v>
      </c>
      <c r="AC300" s="150">
        <f>AA300+10</f>
        <v>13.010299956639813</v>
      </c>
      <c r="AD300" s="151">
        <f t="shared" si="124"/>
        <v>20.000000000000007</v>
      </c>
    </row>
    <row r="301" spans="16:30" ht="15.75" thickBot="1" x14ac:dyDescent="0.3">
      <c r="P301" s="50"/>
      <c r="Q301" s="51"/>
      <c r="R301" s="51"/>
      <c r="S301" s="51"/>
      <c r="T301" s="52"/>
      <c r="U301" s="51"/>
      <c r="V301" s="50"/>
      <c r="W301" s="51"/>
      <c r="X301" s="51"/>
      <c r="Y301" s="52"/>
      <c r="Z301" s="51"/>
      <c r="AA301" s="53" t="s">
        <v>13</v>
      </c>
      <c r="AB301" s="64">
        <f>10*LOG(1/(COUNT(AB284:AB297))*SUM(AB284:AB297))</f>
        <v>3.0102999566398121</v>
      </c>
      <c r="AC301" s="49"/>
      <c r="AD301" s="54"/>
    </row>
    <row r="302" spans="16:30" ht="15.75" thickBot="1" x14ac:dyDescent="0.3">
      <c r="P302" s="53"/>
      <c r="Q302" s="49"/>
      <c r="R302" s="49"/>
      <c r="S302" s="49"/>
      <c r="T302" s="54"/>
      <c r="U302" s="49"/>
      <c r="V302" s="53"/>
      <c r="W302" s="49"/>
      <c r="X302" s="49"/>
      <c r="Y302" s="54"/>
      <c r="Z302" s="49"/>
      <c r="AA302" s="53" t="s">
        <v>2</v>
      </c>
      <c r="AB302" s="64">
        <f>10*LOG(1/(COUNT(AB277:AB283,AB299:AB300))*SUM(AB277:AB283,AB299:AB300))</f>
        <v>3.0102999566398121</v>
      </c>
      <c r="AC302" s="49"/>
      <c r="AD302" s="54"/>
    </row>
    <row r="303" spans="16:30" x14ac:dyDescent="0.25">
      <c r="P303" s="53"/>
      <c r="Q303" s="49"/>
      <c r="R303" s="56" t="s">
        <v>12</v>
      </c>
      <c r="S303" s="57"/>
      <c r="T303" s="58" t="s">
        <v>11</v>
      </c>
      <c r="U303" s="57"/>
      <c r="V303" s="59"/>
      <c r="W303" s="56" t="s">
        <v>12</v>
      </c>
      <c r="X303" s="57"/>
      <c r="Y303" s="58" t="s">
        <v>11</v>
      </c>
      <c r="Z303" s="57"/>
      <c r="AA303" s="59"/>
      <c r="AB303" s="57" t="s">
        <v>12</v>
      </c>
      <c r="AC303" s="57"/>
      <c r="AD303" s="58" t="s">
        <v>11</v>
      </c>
    </row>
    <row r="304" spans="16:30" ht="15.75" thickBot="1" x14ac:dyDescent="0.3">
      <c r="P304" s="14"/>
      <c r="Q304" s="55"/>
      <c r="R304" s="60">
        <f>10*LOG(1/(COUNT(R277:R300))*SUM(R277:R300))</f>
        <v>0</v>
      </c>
      <c r="S304" s="61"/>
      <c r="T304" s="62">
        <f>10*LOG(1/(COUNT(T277:T300))*SUM(T277:T300))</f>
        <v>6.40978057358332</v>
      </c>
      <c r="U304" s="61"/>
      <c r="V304" s="63"/>
      <c r="W304" s="60">
        <f>10*LOG(1/(COUNT(W277:W300))*SUM(W277:W300))</f>
        <v>0</v>
      </c>
      <c r="X304" s="61"/>
      <c r="Y304" s="62">
        <f>10*LOG(1/(COUNT(Y277:Y300))*SUM(Y277:Y300))</f>
        <v>6.40978057358332</v>
      </c>
      <c r="Z304" s="61"/>
      <c r="AA304" s="63"/>
      <c r="AB304" s="64">
        <f>10*LOG(1/(COUNT(AB277:AB300))*SUM(AB277:AB300))</f>
        <v>3.0102999566398121</v>
      </c>
      <c r="AC304" s="61"/>
      <c r="AD304" s="62">
        <f>10*LOG(1/(COUNT(AD277:AD300))*SUM(AD277:AD300))</f>
        <v>9.4200805302231334</v>
      </c>
    </row>
  </sheetData>
  <mergeCells count="26">
    <mergeCell ref="A1:H1"/>
    <mergeCell ref="AA1:AB2"/>
    <mergeCell ref="AC1:AE1"/>
    <mergeCell ref="A2:H2"/>
    <mergeCell ref="A3:H3"/>
    <mergeCell ref="L3:L5"/>
    <mergeCell ref="AA3:AA6"/>
    <mergeCell ref="A4:H4"/>
    <mergeCell ref="P105:T105"/>
    <mergeCell ref="A9:A11"/>
    <mergeCell ref="B9:B11"/>
    <mergeCell ref="C9:D9"/>
    <mergeCell ref="E9:H9"/>
    <mergeCell ref="A22:A24"/>
    <mergeCell ref="B22:C22"/>
    <mergeCell ref="E22:H22"/>
    <mergeCell ref="A38:A39"/>
    <mergeCell ref="B38:B39"/>
    <mergeCell ref="A58:A59"/>
    <mergeCell ref="P71:T71"/>
    <mergeCell ref="A77:A78"/>
    <mergeCell ref="P139:T139"/>
    <mergeCell ref="P173:T173"/>
    <mergeCell ref="P207:T207"/>
    <mergeCell ref="P241:T241"/>
    <mergeCell ref="P275:T275"/>
  </mergeCells>
  <conditionalFormatting sqref="B60:B73 D60:H73">
    <cfRule type="expression" dxfId="17" priority="1">
      <formula>B60=0</formula>
    </cfRule>
  </conditionalFormatting>
  <dataValidations count="3">
    <dataValidation type="list" allowBlank="1" showInputMessage="1" showErrorMessage="1" sqref="A40:A53" xr:uid="{AB1008E4-403E-4763-AF0E-83E19A2BF1CF}">
      <formula1>$AJ$2:$AJ$65</formula1>
    </dataValidation>
    <dataValidation type="list" allowBlank="1" showInputMessage="1" showErrorMessage="1" sqref="B32:B35 B12:B20 B6" xr:uid="{6992CBFF-BE0A-47F5-90A4-D418DB92BAEA}">
      <formula1>$AB$3:$AB$6</formula1>
    </dataValidation>
    <dataValidation type="list" allowBlank="1" showInputMessage="1" showErrorMessage="1" sqref="B40:B53" xr:uid="{FBC4046B-2D74-4C2C-B7EB-B5822415E4BE}">
      <formula1>$AP$1:$AP$16</formula1>
    </dataValidation>
  </dataValidations>
  <pageMargins left="0.7" right="0.7" top="0.75" bottom="0.75" header="0.3" footer="0.3"/>
  <pageSetup scale="40"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D43AFF-A6AF-4A7C-97E7-AB604A3CDBE9}">
  <dimension ref="A1:AR304"/>
  <sheetViews>
    <sheetView zoomScaleNormal="100" workbookViewId="0">
      <selection activeCell="B26" sqref="B26:C26"/>
    </sheetView>
  </sheetViews>
  <sheetFormatPr defaultRowHeight="15" x14ac:dyDescent="0.25"/>
  <cols>
    <col min="1" max="1" width="31.140625" customWidth="1"/>
    <col min="2" max="2" width="27" bestFit="1" customWidth="1"/>
    <col min="3" max="4" width="23.140625" customWidth="1"/>
    <col min="5" max="5" width="27.85546875" customWidth="1"/>
    <col min="6" max="6" width="30.28515625" customWidth="1"/>
    <col min="7" max="7" width="22.85546875" customWidth="1"/>
    <col min="8" max="8" width="24.7109375" customWidth="1"/>
    <col min="9" max="11" width="9.140625" customWidth="1"/>
    <col min="12" max="12" width="18.7109375" hidden="1" customWidth="1"/>
    <col min="13" max="14" width="20" hidden="1" customWidth="1"/>
    <col min="15" max="15" width="9.140625" hidden="1" customWidth="1"/>
    <col min="16" max="20" width="12.7109375" hidden="1" customWidth="1"/>
    <col min="21" max="21" width="2.7109375" hidden="1" customWidth="1"/>
    <col min="22" max="22" width="12.7109375" hidden="1" customWidth="1"/>
    <col min="23" max="23" width="15.42578125" hidden="1" customWidth="1"/>
    <col min="24" max="25" width="12.7109375" hidden="1" customWidth="1"/>
    <col min="26" max="26" width="2.5703125" hidden="1" customWidth="1"/>
    <col min="27" max="27" width="17" hidden="1" customWidth="1"/>
    <col min="28" max="28" width="17.42578125" hidden="1" customWidth="1"/>
    <col min="29" max="30" width="12.7109375" hidden="1" customWidth="1"/>
    <col min="31" max="35" width="9.140625" hidden="1" customWidth="1"/>
    <col min="36" max="36" width="33.42578125" hidden="1" customWidth="1"/>
    <col min="37" max="37" width="12.140625" hidden="1" customWidth="1"/>
    <col min="38" max="40" width="16.140625" hidden="1" customWidth="1"/>
    <col min="41" max="44" width="9.140625" hidden="1" customWidth="1"/>
    <col min="45" max="117" width="9.140625" customWidth="1"/>
  </cols>
  <sheetData>
    <row r="1" spans="1:42" ht="21.75" thickBot="1" x14ac:dyDescent="0.4">
      <c r="A1" s="304" t="s">
        <v>203</v>
      </c>
      <c r="B1" s="304"/>
      <c r="C1" s="304"/>
      <c r="D1" s="304"/>
      <c r="E1" s="304"/>
      <c r="F1" s="304"/>
      <c r="G1" s="304"/>
      <c r="H1" s="304"/>
      <c r="AA1" s="295" t="s">
        <v>36</v>
      </c>
      <c r="AB1" s="296"/>
      <c r="AC1" s="280" t="s">
        <v>35</v>
      </c>
      <c r="AD1" s="281"/>
      <c r="AE1" s="282"/>
      <c r="AJ1" s="188" t="s">
        <v>70</v>
      </c>
      <c r="AK1" s="189" t="s">
        <v>71</v>
      </c>
      <c r="AL1" s="189" t="s">
        <v>72</v>
      </c>
      <c r="AM1" s="189" t="s">
        <v>73</v>
      </c>
      <c r="AN1" s="190" t="s">
        <v>74</v>
      </c>
      <c r="AP1">
        <v>1</v>
      </c>
    </row>
    <row r="2" spans="1:42" ht="21.75" thickBot="1" x14ac:dyDescent="0.4">
      <c r="A2" s="304" t="s">
        <v>148</v>
      </c>
      <c r="B2" s="304"/>
      <c r="C2" s="304"/>
      <c r="D2" s="304"/>
      <c r="E2" s="304"/>
      <c r="F2" s="304"/>
      <c r="G2" s="304"/>
      <c r="H2" s="304"/>
      <c r="AA2" s="297"/>
      <c r="AB2" s="298"/>
      <c r="AC2" s="123" t="s">
        <v>3</v>
      </c>
      <c r="AD2" s="124" t="s">
        <v>32</v>
      </c>
      <c r="AE2" s="125" t="s">
        <v>33</v>
      </c>
      <c r="AJ2" s="186" t="s">
        <v>75</v>
      </c>
      <c r="AK2" s="187" t="s">
        <v>76</v>
      </c>
      <c r="AL2" s="187">
        <v>50</v>
      </c>
      <c r="AM2" s="187">
        <v>85</v>
      </c>
      <c r="AN2" s="29" t="s">
        <v>77</v>
      </c>
      <c r="AP2">
        <v>2</v>
      </c>
    </row>
    <row r="3" spans="1:42" ht="22.15" customHeight="1" x14ac:dyDescent="0.35">
      <c r="A3" s="304" t="s">
        <v>147</v>
      </c>
      <c r="B3" s="304"/>
      <c r="C3" s="304"/>
      <c r="D3" s="304"/>
      <c r="E3" s="304"/>
      <c r="F3" s="304"/>
      <c r="G3" s="304"/>
      <c r="H3" s="304"/>
      <c r="L3" s="306" t="s">
        <v>42</v>
      </c>
      <c r="M3" s="25" t="s">
        <v>25</v>
      </c>
      <c r="N3" s="15" t="s">
        <v>26</v>
      </c>
      <c r="O3" s="15" t="s">
        <v>27</v>
      </c>
      <c r="P3" s="15" t="s">
        <v>28</v>
      </c>
      <c r="Q3" s="15" t="s">
        <v>29</v>
      </c>
      <c r="R3" s="15" t="s">
        <v>30</v>
      </c>
      <c r="S3" s="16" t="s">
        <v>31</v>
      </c>
      <c r="AA3" s="283" t="s">
        <v>34</v>
      </c>
      <c r="AB3" s="120" t="s">
        <v>3</v>
      </c>
      <c r="AC3" s="127">
        <v>55</v>
      </c>
      <c r="AD3" s="128">
        <v>57</v>
      </c>
      <c r="AE3" s="129">
        <v>60</v>
      </c>
      <c r="AF3" s="119">
        <v>1</v>
      </c>
      <c r="AJ3" s="183" t="s">
        <v>78</v>
      </c>
      <c r="AK3" s="167" t="s">
        <v>76</v>
      </c>
      <c r="AL3" s="167">
        <v>20</v>
      </c>
      <c r="AM3" s="167">
        <v>85</v>
      </c>
      <c r="AN3" s="27">
        <v>84</v>
      </c>
      <c r="AP3">
        <v>3</v>
      </c>
    </row>
    <row r="4" spans="1:42" ht="19.5" customHeight="1" x14ac:dyDescent="0.35">
      <c r="A4" s="304" t="s">
        <v>144</v>
      </c>
      <c r="B4" s="304"/>
      <c r="C4" s="304"/>
      <c r="D4" s="304"/>
      <c r="E4" s="304"/>
      <c r="F4" s="304"/>
      <c r="G4" s="304"/>
      <c r="H4" s="304"/>
      <c r="L4" s="307"/>
      <c r="M4" s="135"/>
      <c r="N4" s="136"/>
      <c r="O4" s="136"/>
      <c r="P4" s="136"/>
      <c r="Q4" s="136"/>
      <c r="R4" s="136"/>
      <c r="S4" s="137"/>
      <c r="AA4" s="284"/>
      <c r="AB4" s="138"/>
      <c r="AC4" s="139"/>
      <c r="AD4" s="140"/>
      <c r="AE4" s="141"/>
      <c r="AF4" s="119"/>
      <c r="AJ4" s="183" t="s">
        <v>79</v>
      </c>
      <c r="AK4" s="167" t="s">
        <v>76</v>
      </c>
      <c r="AL4" s="167">
        <v>40</v>
      </c>
      <c r="AM4" s="167">
        <v>80</v>
      </c>
      <c r="AN4" s="27">
        <v>78</v>
      </c>
      <c r="AP4">
        <v>4</v>
      </c>
    </row>
    <row r="5" spans="1:42" ht="15" customHeight="1" thickBot="1" x14ac:dyDescent="0.4">
      <c r="A5" s="116"/>
      <c r="B5" s="116"/>
      <c r="C5" s="271"/>
      <c r="D5" s="271"/>
      <c r="E5" s="271"/>
      <c r="F5" s="271"/>
      <c r="G5" s="271"/>
      <c r="H5" s="271"/>
      <c r="L5" s="307"/>
      <c r="M5" s="13" t="s">
        <v>20</v>
      </c>
      <c r="N5" s="5" t="s">
        <v>20</v>
      </c>
      <c r="O5" s="5" t="s">
        <v>20</v>
      </c>
      <c r="P5" s="5" t="s">
        <v>20</v>
      </c>
      <c r="Q5" s="5" t="s">
        <v>20</v>
      </c>
      <c r="R5" s="5" t="s">
        <v>20</v>
      </c>
      <c r="S5" s="6" t="s">
        <v>20</v>
      </c>
      <c r="AA5" s="285"/>
      <c r="AB5" s="121" t="s">
        <v>32</v>
      </c>
      <c r="AC5" s="130">
        <v>57</v>
      </c>
      <c r="AD5" s="126">
        <v>60</v>
      </c>
      <c r="AE5" s="131">
        <v>65</v>
      </c>
      <c r="AF5" s="119">
        <v>2</v>
      </c>
      <c r="AJ5" s="183" t="s">
        <v>80</v>
      </c>
      <c r="AK5" s="167" t="s">
        <v>76</v>
      </c>
      <c r="AL5" s="167">
        <v>20</v>
      </c>
      <c r="AM5" s="167">
        <v>80</v>
      </c>
      <c r="AN5" s="27" t="s">
        <v>77</v>
      </c>
      <c r="AP5">
        <v>5</v>
      </c>
    </row>
    <row r="6" spans="1:42" ht="15" customHeight="1" thickBot="1" x14ac:dyDescent="0.4">
      <c r="A6" s="118" t="s">
        <v>49</v>
      </c>
      <c r="B6" s="117" t="s">
        <v>33</v>
      </c>
      <c r="C6" s="271"/>
      <c r="D6" s="271"/>
      <c r="E6" s="271"/>
      <c r="F6" s="271"/>
      <c r="G6" s="271"/>
      <c r="H6" s="271"/>
      <c r="L6" s="171" t="str">
        <f t="shared" ref="L6:L19" si="0">A60</f>
        <v>Crane</v>
      </c>
      <c r="M6" s="88">
        <f>IF(AND($E40&gt;=0.5,$C$12&gt;0),SQRT((($C$12-$B$25)^2)+(($C$25-$D$12)^2)),"")</f>
        <v>253.53205911697751</v>
      </c>
      <c r="N6" s="89" t="str">
        <f t="shared" ref="N6:N19" si="1">IF(AND($E40&gt;=0.5,$C$13&gt;0),SQRT((($C$13-$B$26)^2)+(($C$26-$D$13)^2)),"")</f>
        <v/>
      </c>
      <c r="O6" s="89" t="str">
        <f t="shared" ref="O6:P19" si="2">IF(AND($E40&gt;=0.5,$C$15&gt;0),SQRT((($C$15-$B$28)^2)+(($C$28-$D$15)^2)),"")</f>
        <v/>
      </c>
      <c r="P6" s="89" t="str">
        <f t="shared" si="2"/>
        <v/>
      </c>
      <c r="Q6" s="89" t="str">
        <f t="shared" ref="Q6:Q19" si="3">IF(AND($E40&gt;=0.5,$C$16&gt;0),SQRT((($C$16-$B$29)^2)+(($C$29-$D$16)^2)),"")</f>
        <v/>
      </c>
      <c r="R6" s="89" t="str">
        <f t="shared" ref="R6:R19" si="4">IF(AND($E40&gt;=0.5,$C$17&gt;0),SQRT((($C$17-$B$30)^2)+(($C$30-$D$17)^2)),"")</f>
        <v/>
      </c>
      <c r="S6" s="90" t="str">
        <f t="shared" ref="S6:S19" si="5">IF(AND($E40&gt;=0.5,$C$18&gt;0),SQRT((($C$18-$B$31)^2)+(($C$31-$D$18)^2)),"")</f>
        <v/>
      </c>
      <c r="AA6" s="286"/>
      <c r="AB6" s="122" t="s">
        <v>33</v>
      </c>
      <c r="AC6" s="132">
        <v>60</v>
      </c>
      <c r="AD6" s="133">
        <v>65</v>
      </c>
      <c r="AE6" s="134">
        <v>70</v>
      </c>
      <c r="AF6" s="119">
        <v>3</v>
      </c>
      <c r="AJ6" s="183" t="s">
        <v>81</v>
      </c>
      <c r="AK6" s="167" t="s">
        <v>82</v>
      </c>
      <c r="AL6" s="167">
        <v>100</v>
      </c>
      <c r="AM6" s="167">
        <v>94</v>
      </c>
      <c r="AN6" s="27" t="s">
        <v>77</v>
      </c>
      <c r="AP6">
        <v>6</v>
      </c>
    </row>
    <row r="7" spans="1:42" ht="15" customHeight="1" x14ac:dyDescent="0.35">
      <c r="A7" s="271"/>
      <c r="B7" s="271"/>
      <c r="C7" s="271"/>
      <c r="D7" s="271"/>
      <c r="E7" s="271"/>
      <c r="F7" s="271"/>
      <c r="G7" s="271"/>
      <c r="H7" s="271"/>
      <c r="L7" s="172" t="str">
        <f t="shared" si="0"/>
        <v>Vibratory Pile Driver</v>
      </c>
      <c r="M7" s="91">
        <f>IF(AND($E41&gt;=0.5,$C$12&gt;0),SQRT((($C$12-$B$25)^2)+(($C$25-$D$12)^2)),"")</f>
        <v>253.53205911697751</v>
      </c>
      <c r="N7" s="92" t="str">
        <f t="shared" si="1"/>
        <v/>
      </c>
      <c r="O7" s="92" t="str">
        <f t="shared" si="2"/>
        <v/>
      </c>
      <c r="P7" s="92" t="str">
        <f t="shared" si="2"/>
        <v/>
      </c>
      <c r="Q7" s="92" t="str">
        <f t="shared" si="3"/>
        <v/>
      </c>
      <c r="R7" s="92" t="str">
        <f t="shared" si="4"/>
        <v/>
      </c>
      <c r="S7" s="93" t="str">
        <f t="shared" si="5"/>
        <v/>
      </c>
      <c r="AC7" s="119">
        <v>1</v>
      </c>
      <c r="AD7" s="119">
        <v>2</v>
      </c>
      <c r="AE7" s="119">
        <v>3</v>
      </c>
      <c r="AF7" s="119"/>
      <c r="AJ7" s="183" t="s">
        <v>83</v>
      </c>
      <c r="AK7" s="167" t="s">
        <v>76</v>
      </c>
      <c r="AL7" s="167">
        <v>50</v>
      </c>
      <c r="AM7" s="167">
        <v>80</v>
      </c>
      <c r="AN7" s="27">
        <v>83</v>
      </c>
      <c r="AP7">
        <v>7</v>
      </c>
    </row>
    <row r="8" spans="1:42" ht="15" customHeight="1" thickBot="1" x14ac:dyDescent="0.3">
      <c r="A8" s="8" t="s">
        <v>45</v>
      </c>
      <c r="L8" s="172" t="str">
        <f t="shared" si="0"/>
        <v>Pickup Truck</v>
      </c>
      <c r="M8" s="91">
        <f>IF(AND($E42&gt;=0.5,$C$12&gt;0),SQRT((($C$12-$B$25)^2)+(($C$25-$D$12)^2)),"")</f>
        <v>253.53205911697751</v>
      </c>
      <c r="N8" s="92" t="str">
        <f t="shared" si="1"/>
        <v/>
      </c>
      <c r="O8" s="92" t="str">
        <f t="shared" si="2"/>
        <v/>
      </c>
      <c r="P8" s="92" t="str">
        <f t="shared" si="2"/>
        <v/>
      </c>
      <c r="Q8" s="92" t="str">
        <f t="shared" si="3"/>
        <v/>
      </c>
      <c r="R8" s="92" t="str">
        <f t="shared" si="4"/>
        <v/>
      </c>
      <c r="S8" s="93" t="str">
        <f t="shared" si="5"/>
        <v/>
      </c>
      <c r="AJ8" s="183" t="s">
        <v>84</v>
      </c>
      <c r="AK8" s="167" t="s">
        <v>76</v>
      </c>
      <c r="AL8" s="167">
        <v>20</v>
      </c>
      <c r="AM8" s="167">
        <v>85</v>
      </c>
      <c r="AN8" s="27">
        <v>84</v>
      </c>
      <c r="AP8">
        <v>8</v>
      </c>
    </row>
    <row r="9" spans="1:42" ht="15" customHeight="1" thickBot="1" x14ac:dyDescent="0.3">
      <c r="A9" s="293" t="s">
        <v>0</v>
      </c>
      <c r="B9" s="293" t="s">
        <v>1</v>
      </c>
      <c r="C9" s="289" t="s">
        <v>22</v>
      </c>
      <c r="D9" s="290"/>
      <c r="E9" s="291" t="s">
        <v>53</v>
      </c>
      <c r="F9" s="291"/>
      <c r="G9" s="291"/>
      <c r="H9" s="292"/>
      <c r="L9" s="172" t="str">
        <f t="shared" si="0"/>
        <v>Front End Loader</v>
      </c>
      <c r="M9" s="91">
        <f>IF(AND($E43&gt;=0.5,$C$12&gt;0),SQRT((($C$12-$B$25)^2)+(($C$25-$D$12)^2)),"")</f>
        <v>253.53205911697751</v>
      </c>
      <c r="N9" s="92" t="str">
        <f t="shared" si="1"/>
        <v/>
      </c>
      <c r="O9" s="92" t="str">
        <f t="shared" si="2"/>
        <v/>
      </c>
      <c r="P9" s="92" t="str">
        <f t="shared" si="2"/>
        <v/>
      </c>
      <c r="Q9" s="92" t="str">
        <f t="shared" si="3"/>
        <v/>
      </c>
      <c r="R9" s="92" t="str">
        <f t="shared" si="4"/>
        <v/>
      </c>
      <c r="S9" s="93" t="str">
        <f t="shared" si="5"/>
        <v/>
      </c>
      <c r="AB9" s="119">
        <f t="shared" ref="AB9:AB15" si="6">IF(B12="Residential",1,IF(B12="Commercial",2,IF(B12="industrial",3,0)))</f>
        <v>1</v>
      </c>
      <c r="AJ9" s="183" t="s">
        <v>85</v>
      </c>
      <c r="AK9" s="167" t="s">
        <v>82</v>
      </c>
      <c r="AL9" s="167">
        <v>20</v>
      </c>
      <c r="AM9" s="167">
        <v>93</v>
      </c>
      <c r="AN9" s="27">
        <v>87</v>
      </c>
      <c r="AP9">
        <v>9</v>
      </c>
    </row>
    <row r="10" spans="1:42" ht="15" customHeight="1" x14ac:dyDescent="0.25">
      <c r="A10" s="300"/>
      <c r="B10" s="300"/>
      <c r="C10" s="114" t="s">
        <v>23</v>
      </c>
      <c r="D10" s="115" t="s">
        <v>24</v>
      </c>
      <c r="E10" s="162" t="s">
        <v>12</v>
      </c>
      <c r="F10" s="163" t="s">
        <v>11</v>
      </c>
      <c r="G10" s="23" t="s">
        <v>13</v>
      </c>
      <c r="H10" s="24" t="s">
        <v>2</v>
      </c>
      <c r="L10" s="172" t="str">
        <f t="shared" si="0"/>
        <v>Trencher</v>
      </c>
      <c r="M10" s="91">
        <f>IF(AND($E44&gt;=0.5,$C$12&gt;0),SQRT((($C$12-$B$25)^2)+(($C$25-$D$12)^2)),"")</f>
        <v>253.53205911697751</v>
      </c>
      <c r="N10" s="92" t="str">
        <f t="shared" si="1"/>
        <v/>
      </c>
      <c r="O10" s="92" t="str">
        <f t="shared" si="2"/>
        <v/>
      </c>
      <c r="P10" s="92" t="str">
        <f t="shared" si="2"/>
        <v/>
      </c>
      <c r="Q10" s="92" t="str">
        <f t="shared" si="3"/>
        <v/>
      </c>
      <c r="R10" s="92" t="str">
        <f t="shared" si="4"/>
        <v/>
      </c>
      <c r="S10" s="93" t="str">
        <f t="shared" si="5"/>
        <v/>
      </c>
      <c r="AB10" s="119">
        <f t="shared" si="6"/>
        <v>0</v>
      </c>
      <c r="AJ10" s="183" t="s">
        <v>86</v>
      </c>
      <c r="AK10" s="167" t="s">
        <v>76</v>
      </c>
      <c r="AL10" s="167">
        <v>20</v>
      </c>
      <c r="AM10" s="167">
        <v>80</v>
      </c>
      <c r="AN10" s="27">
        <v>83</v>
      </c>
      <c r="AP10">
        <v>10</v>
      </c>
    </row>
    <row r="11" spans="1:42" ht="15" customHeight="1" thickBot="1" x14ac:dyDescent="0.3">
      <c r="A11" s="301"/>
      <c r="B11" s="301"/>
      <c r="C11" s="86" t="s">
        <v>20</v>
      </c>
      <c r="D11" s="87" t="s">
        <v>20</v>
      </c>
      <c r="E11" s="13" t="s">
        <v>5</v>
      </c>
      <c r="F11" s="6" t="s">
        <v>5</v>
      </c>
      <c r="G11" s="13" t="s">
        <v>5</v>
      </c>
      <c r="H11" s="6" t="s">
        <v>5</v>
      </c>
      <c r="L11" s="172" t="str">
        <f t="shared" si="0"/>
        <v>Crane</v>
      </c>
      <c r="M11" s="91">
        <f>IF(AND($E45&gt;=0.5,$C$12&gt;0),SQRT((($C$12-$B$26)^2)+(($C$26-$D$12)^2)),"")</f>
        <v>500.17258431469139</v>
      </c>
      <c r="N11" s="92" t="str">
        <f t="shared" si="1"/>
        <v/>
      </c>
      <c r="O11" s="92" t="str">
        <f t="shared" si="2"/>
        <v/>
      </c>
      <c r="P11" s="92" t="str">
        <f t="shared" si="2"/>
        <v/>
      </c>
      <c r="Q11" s="92" t="str">
        <f t="shared" si="3"/>
        <v/>
      </c>
      <c r="R11" s="92" t="str">
        <f t="shared" si="4"/>
        <v/>
      </c>
      <c r="S11" s="93" t="str">
        <f t="shared" si="5"/>
        <v/>
      </c>
      <c r="AB11" s="119">
        <f t="shared" si="6"/>
        <v>0</v>
      </c>
      <c r="AJ11" s="183" t="s">
        <v>87</v>
      </c>
      <c r="AK11" s="167" t="s">
        <v>76</v>
      </c>
      <c r="AL11" s="167">
        <v>40</v>
      </c>
      <c r="AM11" s="167">
        <v>80</v>
      </c>
      <c r="AN11" s="27">
        <v>78</v>
      </c>
      <c r="AP11">
        <v>11</v>
      </c>
    </row>
    <row r="12" spans="1:42" ht="15" customHeight="1" thickBot="1" x14ac:dyDescent="0.3">
      <c r="A12" s="240" t="s">
        <v>204</v>
      </c>
      <c r="B12" s="241" t="s">
        <v>3</v>
      </c>
      <c r="C12" s="242">
        <v>257540.92</v>
      </c>
      <c r="D12" s="243">
        <v>4258326.82</v>
      </c>
      <c r="E12" s="244">
        <v>38.6</v>
      </c>
      <c r="F12" s="245">
        <v>42</v>
      </c>
      <c r="G12" s="246">
        <v>40</v>
      </c>
      <c r="H12" s="247">
        <v>34</v>
      </c>
      <c r="L12" s="172" t="str">
        <f t="shared" si="0"/>
        <v>Vibratory Pile Driver</v>
      </c>
      <c r="M12" s="91">
        <f>IF(AND($E46&gt;=0.5,$C$12&gt;0),SQRT((($C$12-$B$26)^2)+(($C$26-$D$12)^2)),"")</f>
        <v>500.17258431469139</v>
      </c>
      <c r="N12" s="92" t="str">
        <f t="shared" si="1"/>
        <v/>
      </c>
      <c r="O12" s="92" t="str">
        <f t="shared" si="2"/>
        <v/>
      </c>
      <c r="P12" s="92" t="str">
        <f t="shared" si="2"/>
        <v/>
      </c>
      <c r="Q12" s="92" t="str">
        <f t="shared" si="3"/>
        <v/>
      </c>
      <c r="R12" s="92" t="str">
        <f t="shared" si="4"/>
        <v/>
      </c>
      <c r="S12" s="93" t="str">
        <f t="shared" si="5"/>
        <v/>
      </c>
      <c r="AB12" s="119">
        <f t="shared" si="6"/>
        <v>0</v>
      </c>
      <c r="AJ12" s="183" t="s">
        <v>88</v>
      </c>
      <c r="AK12" s="167" t="s">
        <v>76</v>
      </c>
      <c r="AL12" s="167">
        <v>15</v>
      </c>
      <c r="AM12" s="167">
        <v>83</v>
      </c>
      <c r="AN12" s="27" t="s">
        <v>77</v>
      </c>
      <c r="AP12">
        <v>12</v>
      </c>
    </row>
    <row r="13" spans="1:42" ht="15" hidden="1" customHeight="1" x14ac:dyDescent="0.25">
      <c r="A13" s="228"/>
      <c r="B13" s="238"/>
      <c r="C13" s="174"/>
      <c r="D13" s="211"/>
      <c r="E13" s="17"/>
      <c r="F13" s="160"/>
      <c r="G13" s="239"/>
      <c r="H13" s="78"/>
      <c r="L13" s="172" t="str">
        <f t="shared" si="0"/>
        <v>Pickup Truck</v>
      </c>
      <c r="M13" s="91">
        <f>IF(AND($E47&gt;=0.5,$C$12&gt;0),SQRT((($C$12-$B$26)^2)+(($C$26-$D$12)^2)),"")</f>
        <v>500.17258431469139</v>
      </c>
      <c r="N13" s="92" t="str">
        <f t="shared" si="1"/>
        <v/>
      </c>
      <c r="O13" s="92" t="str">
        <f t="shared" si="2"/>
        <v/>
      </c>
      <c r="P13" s="92" t="str">
        <f t="shared" si="2"/>
        <v/>
      </c>
      <c r="Q13" s="92" t="str">
        <f t="shared" si="3"/>
        <v/>
      </c>
      <c r="R13" s="92" t="str">
        <f t="shared" si="4"/>
        <v/>
      </c>
      <c r="S13" s="93" t="str">
        <f t="shared" si="5"/>
        <v/>
      </c>
      <c r="AB13" s="119">
        <f t="shared" si="6"/>
        <v>0</v>
      </c>
      <c r="AJ13" s="183" t="s">
        <v>89</v>
      </c>
      <c r="AK13" s="167" t="s">
        <v>76</v>
      </c>
      <c r="AL13" s="167">
        <v>40</v>
      </c>
      <c r="AM13" s="167">
        <v>85</v>
      </c>
      <c r="AN13" s="27">
        <v>79</v>
      </c>
      <c r="AP13">
        <v>13</v>
      </c>
    </row>
    <row r="14" spans="1:42" ht="15" hidden="1" customHeight="1" x14ac:dyDescent="0.25">
      <c r="A14" s="212"/>
      <c r="B14" s="84"/>
      <c r="C14" s="176"/>
      <c r="D14" s="213"/>
      <c r="E14" s="112"/>
      <c r="F14" s="109"/>
      <c r="G14" s="75"/>
      <c r="H14" s="2"/>
      <c r="L14" s="172" t="str">
        <f t="shared" si="0"/>
        <v>Front End Loader</v>
      </c>
      <c r="M14" s="91">
        <f>IF(AND($E48&gt;=0.5,$C$12&gt;0),SQRT((($C$12-$B$26)^2)+(($C$26-$D$12)^2)),"")</f>
        <v>500.17258431469139</v>
      </c>
      <c r="N14" s="92" t="str">
        <f t="shared" si="1"/>
        <v/>
      </c>
      <c r="O14" s="92" t="str">
        <f t="shared" si="2"/>
        <v/>
      </c>
      <c r="P14" s="92" t="str">
        <f t="shared" si="2"/>
        <v/>
      </c>
      <c r="Q14" s="92" t="str">
        <f t="shared" si="3"/>
        <v/>
      </c>
      <c r="R14" s="92" t="str">
        <f t="shared" si="4"/>
        <v/>
      </c>
      <c r="S14" s="93" t="str">
        <f t="shared" si="5"/>
        <v/>
      </c>
      <c r="AB14" s="119">
        <f t="shared" si="6"/>
        <v>0</v>
      </c>
      <c r="AJ14" s="183" t="s">
        <v>90</v>
      </c>
      <c r="AK14" s="167" t="s">
        <v>76</v>
      </c>
      <c r="AL14" s="167">
        <v>20</v>
      </c>
      <c r="AM14" s="167">
        <v>82</v>
      </c>
      <c r="AN14" s="27">
        <v>81</v>
      </c>
      <c r="AP14">
        <v>14</v>
      </c>
    </row>
    <row r="15" spans="1:42" ht="15" hidden="1" customHeight="1" x14ac:dyDescent="0.25">
      <c r="A15" s="212"/>
      <c r="B15" s="84"/>
      <c r="C15" s="176"/>
      <c r="D15" s="213"/>
      <c r="E15" s="112"/>
      <c r="F15" s="109"/>
      <c r="G15" s="75"/>
      <c r="H15" s="2"/>
      <c r="L15" s="172" t="str">
        <f t="shared" si="0"/>
        <v>Trencher</v>
      </c>
      <c r="M15" s="91">
        <f>IF(AND($E49&gt;=0.5,$C$12&gt;0),SQRT((($C$12-$B$26)^2)+(($C$26-$D$12)^2)),"")</f>
        <v>500.17258431469139</v>
      </c>
      <c r="N15" s="92" t="str">
        <f t="shared" si="1"/>
        <v/>
      </c>
      <c r="O15" s="92" t="str">
        <f t="shared" si="2"/>
        <v/>
      </c>
      <c r="P15" s="92" t="str">
        <f t="shared" si="2"/>
        <v/>
      </c>
      <c r="Q15" s="92" t="str">
        <f t="shared" si="3"/>
        <v/>
      </c>
      <c r="R15" s="92" t="str">
        <f t="shared" si="4"/>
        <v/>
      </c>
      <c r="S15" s="93" t="str">
        <f t="shared" si="5"/>
        <v/>
      </c>
      <c r="AB15" s="119">
        <f t="shared" si="6"/>
        <v>0</v>
      </c>
      <c r="AJ15" s="183" t="s">
        <v>91</v>
      </c>
      <c r="AK15" s="167" t="s">
        <v>76</v>
      </c>
      <c r="AL15" s="167">
        <v>20</v>
      </c>
      <c r="AM15" s="167">
        <v>90</v>
      </c>
      <c r="AN15" s="27">
        <v>90</v>
      </c>
      <c r="AP15">
        <v>15</v>
      </c>
    </row>
    <row r="16" spans="1:42" ht="15" hidden="1" customHeight="1" x14ac:dyDescent="0.25">
      <c r="A16" s="212"/>
      <c r="B16" s="84"/>
      <c r="C16" s="176"/>
      <c r="D16" s="213"/>
      <c r="E16" s="112"/>
      <c r="F16" s="109"/>
      <c r="G16" s="75"/>
      <c r="H16" s="2"/>
      <c r="L16" s="172" t="str">
        <f t="shared" si="0"/>
        <v/>
      </c>
      <c r="M16" s="91">
        <f>IF(AND($E50&gt;=0.5,$C$12&gt;0),SQRT((($C$12-$B$25)^2)+(($C$25-$D$12)^2)),"")</f>
        <v>253.53205911697751</v>
      </c>
      <c r="N16" s="92" t="str">
        <f t="shared" si="1"/>
        <v/>
      </c>
      <c r="O16" s="92" t="str">
        <f t="shared" si="2"/>
        <v/>
      </c>
      <c r="P16" s="92" t="str">
        <f t="shared" si="2"/>
        <v/>
      </c>
      <c r="Q16" s="92" t="str">
        <f t="shared" si="3"/>
        <v/>
      </c>
      <c r="R16" s="92" t="str">
        <f t="shared" si="4"/>
        <v/>
      </c>
      <c r="S16" s="93" t="str">
        <f t="shared" si="5"/>
        <v/>
      </c>
      <c r="AB16" s="119"/>
      <c r="AJ16" s="183" t="s">
        <v>92</v>
      </c>
      <c r="AK16" s="167" t="s">
        <v>76</v>
      </c>
      <c r="AL16" s="167">
        <v>16</v>
      </c>
      <c r="AM16" s="167">
        <v>85</v>
      </c>
      <c r="AN16" s="27">
        <v>81</v>
      </c>
      <c r="AP16">
        <v>0</v>
      </c>
    </row>
    <row r="17" spans="1:40" s="49" customFormat="1" hidden="1" x14ac:dyDescent="0.25">
      <c r="A17" s="212"/>
      <c r="B17" s="84"/>
      <c r="C17" s="176"/>
      <c r="D17" s="213"/>
      <c r="E17" s="112" t="str">
        <f>IF(G17&gt;0,R270,"")</f>
        <v/>
      </c>
      <c r="F17" s="109" t="str">
        <f>IF(G17&gt;0,T270,"")</f>
        <v/>
      </c>
      <c r="G17" s="75"/>
      <c r="H17" s="2"/>
      <c r="L17" s="172" t="str">
        <f t="shared" si="0"/>
        <v/>
      </c>
      <c r="M17" s="91">
        <f>IF(AND($E51&gt;=0.5,$C$12&gt;0),SQRT((($C$12-$B$25)^2)+(($C$25-$D$12)^2)),"")</f>
        <v>253.53205911697751</v>
      </c>
      <c r="N17" s="92" t="str">
        <f t="shared" si="1"/>
        <v/>
      </c>
      <c r="O17" s="92" t="str">
        <f t="shared" si="2"/>
        <v/>
      </c>
      <c r="P17" s="92" t="str">
        <f t="shared" si="2"/>
        <v/>
      </c>
      <c r="Q17" s="92" t="str">
        <f t="shared" si="3"/>
        <v/>
      </c>
      <c r="R17" s="92" t="str">
        <f t="shared" si="4"/>
        <v/>
      </c>
      <c r="S17" s="93" t="str">
        <f t="shared" si="5"/>
        <v/>
      </c>
      <c r="T17"/>
      <c r="AB17" s="119">
        <f>IF(B6="Residential",1,IF(B6="Commercial",2,IF(B6="industrial",3,0)))</f>
        <v>3</v>
      </c>
      <c r="AJ17" s="183" t="s">
        <v>93</v>
      </c>
      <c r="AK17" s="167" t="s">
        <v>76</v>
      </c>
      <c r="AL17" s="167">
        <v>40</v>
      </c>
      <c r="AM17" s="167">
        <v>85</v>
      </c>
      <c r="AN17" s="27">
        <v>82</v>
      </c>
    </row>
    <row r="18" spans="1:40" ht="15.75" hidden="1" thickBot="1" x14ac:dyDescent="0.3">
      <c r="A18" s="214"/>
      <c r="B18" s="85"/>
      <c r="C18" s="178"/>
      <c r="D18" s="215"/>
      <c r="E18" s="113" t="str">
        <f>IF(G18&gt;0,R304,"")</f>
        <v/>
      </c>
      <c r="F18" s="110" t="str">
        <f>IF(G18&gt;0,T304,"")</f>
        <v/>
      </c>
      <c r="G18" s="76"/>
      <c r="H18" s="3"/>
      <c r="L18" s="172" t="str">
        <f t="shared" si="0"/>
        <v/>
      </c>
      <c r="M18" s="91">
        <f>IF(AND($E52&gt;=0.5,$C$12&gt;0),SQRT((($C$12-$B$25)^2)+(($C$25-$D$12)^2)),"")</f>
        <v>253.53205911697751</v>
      </c>
      <c r="N18" s="92" t="str">
        <f t="shared" si="1"/>
        <v/>
      </c>
      <c r="O18" s="92" t="str">
        <f t="shared" si="2"/>
        <v/>
      </c>
      <c r="P18" s="92" t="str">
        <f t="shared" si="2"/>
        <v/>
      </c>
      <c r="Q18" s="92" t="str">
        <f t="shared" si="3"/>
        <v/>
      </c>
      <c r="R18" s="92" t="str">
        <f t="shared" si="4"/>
        <v/>
      </c>
      <c r="S18" s="93" t="str">
        <f t="shared" si="5"/>
        <v/>
      </c>
      <c r="AJ18" s="183" t="s">
        <v>94</v>
      </c>
      <c r="AK18" s="167" t="s">
        <v>76</v>
      </c>
      <c r="AL18" s="167">
        <v>20</v>
      </c>
      <c r="AM18" s="167">
        <v>84</v>
      </c>
      <c r="AN18" s="27">
        <v>79</v>
      </c>
    </row>
    <row r="19" spans="1:40" ht="15.75" x14ac:dyDescent="0.25">
      <c r="A19" s="19" t="s">
        <v>61</v>
      </c>
      <c r="B19" s="143"/>
      <c r="C19" s="144"/>
      <c r="D19" s="144"/>
      <c r="E19" s="145"/>
      <c r="F19" s="145"/>
      <c r="G19" s="82"/>
      <c r="H19" s="82"/>
      <c r="L19" s="172" t="str">
        <f t="shared" si="0"/>
        <v/>
      </c>
      <c r="M19" s="91">
        <f>IF(AND($E53&gt;=0.5,$C$12&gt;0),SQRT((($C$12-$B$25)^2)+(($C$25-$D$12)^2)),"")</f>
        <v>253.53205911697751</v>
      </c>
      <c r="N19" s="92" t="str">
        <f t="shared" si="1"/>
        <v/>
      </c>
      <c r="O19" s="92" t="str">
        <f t="shared" si="2"/>
        <v/>
      </c>
      <c r="P19" s="92" t="str">
        <f t="shared" si="2"/>
        <v/>
      </c>
      <c r="Q19" s="92" t="str">
        <f t="shared" si="3"/>
        <v/>
      </c>
      <c r="R19" s="92" t="str">
        <f t="shared" si="4"/>
        <v/>
      </c>
      <c r="S19" s="93" t="str">
        <f t="shared" si="5"/>
        <v/>
      </c>
      <c r="AJ19" s="183" t="s">
        <v>95</v>
      </c>
      <c r="AK19" s="167" t="s">
        <v>76</v>
      </c>
      <c r="AL19" s="167">
        <v>50</v>
      </c>
      <c r="AM19" s="167">
        <v>80</v>
      </c>
      <c r="AN19" s="27">
        <v>80</v>
      </c>
    </row>
    <row r="20" spans="1:40" ht="14.25" customHeight="1" thickBot="1" x14ac:dyDescent="0.3">
      <c r="A20" s="19"/>
      <c r="B20" s="143"/>
      <c r="C20" s="144"/>
      <c r="D20" s="144"/>
      <c r="E20" s="145"/>
      <c r="F20" s="145"/>
      <c r="G20" s="82"/>
      <c r="H20" s="82"/>
      <c r="L20" s="97"/>
      <c r="AJ20" s="183" t="s">
        <v>96</v>
      </c>
      <c r="AK20" s="167" t="s">
        <v>76</v>
      </c>
      <c r="AL20" s="167">
        <v>40</v>
      </c>
      <c r="AM20" s="167">
        <v>84</v>
      </c>
      <c r="AN20" s="27">
        <v>76</v>
      </c>
    </row>
    <row r="21" spans="1:40" ht="75.75" thickBot="1" x14ac:dyDescent="0.3">
      <c r="A21" s="8" t="s">
        <v>69</v>
      </c>
      <c r="L21" s="272" t="s">
        <v>42</v>
      </c>
      <c r="M21" s="25" t="s">
        <v>25</v>
      </c>
      <c r="N21" s="15" t="s">
        <v>26</v>
      </c>
      <c r="O21" s="15" t="s">
        <v>27</v>
      </c>
      <c r="P21" s="15" t="s">
        <v>28</v>
      </c>
      <c r="Q21" s="15" t="s">
        <v>29</v>
      </c>
      <c r="R21" s="15" t="s">
        <v>30</v>
      </c>
      <c r="S21" s="16" t="s">
        <v>31</v>
      </c>
      <c r="AJ21" s="183" t="s">
        <v>97</v>
      </c>
      <c r="AK21" s="167" t="s">
        <v>76</v>
      </c>
      <c r="AL21" s="167">
        <v>40</v>
      </c>
      <c r="AM21" s="167">
        <v>85</v>
      </c>
      <c r="AN21" s="27">
        <v>81</v>
      </c>
    </row>
    <row r="22" spans="1:40" ht="15.75" thickBot="1" x14ac:dyDescent="0.3">
      <c r="A22" s="293" t="s">
        <v>154</v>
      </c>
      <c r="B22" s="289" t="s">
        <v>22</v>
      </c>
      <c r="C22" s="290"/>
      <c r="E22" s="302"/>
      <c r="F22" s="302"/>
      <c r="G22" s="302"/>
      <c r="H22" s="302"/>
      <c r="L22" s="220"/>
      <c r="M22" s="13" t="s">
        <v>6</v>
      </c>
      <c r="N22" s="5" t="s">
        <v>6</v>
      </c>
      <c r="O22" s="5" t="s">
        <v>6</v>
      </c>
      <c r="P22" s="5" t="s">
        <v>6</v>
      </c>
      <c r="Q22" s="5" t="s">
        <v>6</v>
      </c>
      <c r="R22" s="5" t="s">
        <v>6</v>
      </c>
      <c r="S22" s="6" t="s">
        <v>6</v>
      </c>
      <c r="AJ22" s="183" t="s">
        <v>98</v>
      </c>
      <c r="AK22" s="167" t="s">
        <v>76</v>
      </c>
      <c r="AL22" s="167">
        <v>40</v>
      </c>
      <c r="AM22" s="167">
        <v>84</v>
      </c>
      <c r="AN22" s="27">
        <v>74</v>
      </c>
    </row>
    <row r="23" spans="1:40" x14ac:dyDescent="0.25">
      <c r="A23" s="300"/>
      <c r="B23" s="114" t="s">
        <v>23</v>
      </c>
      <c r="C23" s="115" t="s">
        <v>24</v>
      </c>
      <c r="E23" s="270"/>
      <c r="H23" s="270"/>
      <c r="L23" s="101" t="str">
        <f t="shared" ref="L23:L36" si="7">IF(ISBLANK(A40),"",A40)</f>
        <v>Crane</v>
      </c>
      <c r="M23" s="98">
        <f t="shared" ref="M23:S36" si="8">IFERROR(CONVERT(M6,"m","ft"),"")</f>
        <v>831.79809421580546</v>
      </c>
      <c r="N23" s="89" t="str">
        <f t="shared" si="8"/>
        <v/>
      </c>
      <c r="O23" s="89" t="str">
        <f t="shared" si="8"/>
        <v/>
      </c>
      <c r="P23" s="89" t="str">
        <f t="shared" si="8"/>
        <v/>
      </c>
      <c r="Q23" s="89" t="str">
        <f t="shared" si="8"/>
        <v/>
      </c>
      <c r="R23" s="89" t="str">
        <f t="shared" si="8"/>
        <v/>
      </c>
      <c r="S23" s="90" t="str">
        <f t="shared" si="8"/>
        <v/>
      </c>
      <c r="AJ23" s="183" t="s">
        <v>99</v>
      </c>
      <c r="AK23" s="167" t="s">
        <v>76</v>
      </c>
      <c r="AL23" s="167">
        <v>40</v>
      </c>
      <c r="AM23" s="167">
        <v>80</v>
      </c>
      <c r="AN23" s="27">
        <v>79</v>
      </c>
    </row>
    <row r="24" spans="1:40" ht="15.75" thickBot="1" x14ac:dyDescent="0.3">
      <c r="A24" s="301"/>
      <c r="B24" s="86" t="s">
        <v>20</v>
      </c>
      <c r="C24" s="87" t="s">
        <v>20</v>
      </c>
      <c r="E24" s="270"/>
      <c r="H24" s="270"/>
      <c r="L24" s="102" t="str">
        <f t="shared" si="7"/>
        <v>Vibratory Pile Driver</v>
      </c>
      <c r="M24" s="99">
        <f t="shared" si="8"/>
        <v>831.79809421580546</v>
      </c>
      <c r="N24" s="92" t="str">
        <f t="shared" si="8"/>
        <v/>
      </c>
      <c r="O24" s="92" t="str">
        <f t="shared" si="8"/>
        <v/>
      </c>
      <c r="P24" s="92" t="str">
        <f t="shared" si="8"/>
        <v/>
      </c>
      <c r="Q24" s="92" t="str">
        <f t="shared" si="8"/>
        <v/>
      </c>
      <c r="R24" s="92" t="str">
        <f t="shared" si="8"/>
        <v/>
      </c>
      <c r="S24" s="93" t="str">
        <f t="shared" si="8"/>
        <v/>
      </c>
      <c r="AJ24" s="183" t="s">
        <v>100</v>
      </c>
      <c r="AK24" s="167" t="s">
        <v>76</v>
      </c>
      <c r="AL24" s="167">
        <v>50</v>
      </c>
      <c r="AM24" s="167">
        <v>82</v>
      </c>
      <c r="AN24" s="27">
        <v>81</v>
      </c>
    </row>
    <row r="25" spans="1:40" x14ac:dyDescent="0.25">
      <c r="A25" s="168" t="s">
        <v>150</v>
      </c>
      <c r="B25" s="229">
        <v>257534.47</v>
      </c>
      <c r="C25" s="175">
        <v>4258073.37</v>
      </c>
      <c r="E25" s="166"/>
      <c r="H25" s="20"/>
      <c r="L25" s="102" t="str">
        <f t="shared" si="7"/>
        <v>Pickup Truck</v>
      </c>
      <c r="M25" s="99">
        <f t="shared" si="8"/>
        <v>831.79809421580546</v>
      </c>
      <c r="N25" s="92" t="str">
        <f t="shared" si="8"/>
        <v/>
      </c>
      <c r="O25" s="92" t="str">
        <f t="shared" si="8"/>
        <v/>
      </c>
      <c r="P25" s="92" t="str">
        <f t="shared" si="8"/>
        <v/>
      </c>
      <c r="Q25" s="92" t="str">
        <f t="shared" si="8"/>
        <v/>
      </c>
      <c r="R25" s="92" t="str">
        <f t="shared" si="8"/>
        <v/>
      </c>
      <c r="S25" s="93" t="str">
        <f t="shared" si="8"/>
        <v/>
      </c>
      <c r="AJ25" s="183" t="s">
        <v>101</v>
      </c>
      <c r="AK25" s="167" t="s">
        <v>76</v>
      </c>
      <c r="AL25" s="167">
        <v>50</v>
      </c>
      <c r="AM25" s="167">
        <v>70</v>
      </c>
      <c r="AN25" s="27">
        <v>73</v>
      </c>
    </row>
    <row r="26" spans="1:40" x14ac:dyDescent="0.25">
      <c r="A26" s="169" t="s">
        <v>153</v>
      </c>
      <c r="B26" s="230">
        <v>257592.17</v>
      </c>
      <c r="C26" s="177">
        <v>4257829.28</v>
      </c>
      <c r="E26" s="166"/>
      <c r="H26" s="20"/>
      <c r="L26" s="102" t="str">
        <f t="shared" si="7"/>
        <v>Front End Loader</v>
      </c>
      <c r="M26" s="99">
        <f t="shared" si="8"/>
        <v>831.79809421580546</v>
      </c>
      <c r="N26" s="92" t="str">
        <f t="shared" si="8"/>
        <v/>
      </c>
      <c r="O26" s="92" t="str">
        <f t="shared" si="8"/>
        <v/>
      </c>
      <c r="P26" s="92" t="str">
        <f t="shared" si="8"/>
        <v/>
      </c>
      <c r="Q26" s="92" t="str">
        <f t="shared" si="8"/>
        <v/>
      </c>
      <c r="R26" s="92" t="str">
        <f t="shared" si="8"/>
        <v/>
      </c>
      <c r="S26" s="93" t="str">
        <f t="shared" si="8"/>
        <v/>
      </c>
      <c r="AJ26" s="183" t="s">
        <v>102</v>
      </c>
      <c r="AK26" s="167" t="s">
        <v>76</v>
      </c>
      <c r="AL26" s="167">
        <v>40</v>
      </c>
      <c r="AM26" s="167">
        <v>85</v>
      </c>
      <c r="AN26" s="27">
        <v>83</v>
      </c>
    </row>
    <row r="27" spans="1:40" x14ac:dyDescent="0.25">
      <c r="A27" s="169"/>
      <c r="B27" s="230"/>
      <c r="C27" s="177"/>
      <c r="E27" s="166"/>
      <c r="H27" s="20"/>
      <c r="L27" s="102" t="str">
        <f t="shared" si="7"/>
        <v>Trencher</v>
      </c>
      <c r="M27" s="99">
        <f t="shared" si="8"/>
        <v>831.79809421580546</v>
      </c>
      <c r="N27" s="92" t="str">
        <f t="shared" si="8"/>
        <v/>
      </c>
      <c r="O27" s="92" t="str">
        <f t="shared" si="8"/>
        <v/>
      </c>
      <c r="P27" s="92" t="str">
        <f t="shared" si="8"/>
        <v/>
      </c>
      <c r="Q27" s="92" t="str">
        <f t="shared" si="8"/>
        <v/>
      </c>
      <c r="R27" s="92" t="str">
        <f t="shared" si="8"/>
        <v/>
      </c>
      <c r="S27" s="93" t="str">
        <f t="shared" si="8"/>
        <v/>
      </c>
      <c r="AJ27" s="183" t="s">
        <v>103</v>
      </c>
      <c r="AK27" s="167" t="s">
        <v>76</v>
      </c>
      <c r="AL27" s="167">
        <v>40</v>
      </c>
      <c r="AM27" s="167">
        <v>85</v>
      </c>
      <c r="AN27" s="27" t="s">
        <v>77</v>
      </c>
    </row>
    <row r="28" spans="1:40" x14ac:dyDescent="0.25">
      <c r="A28" s="169" t="str">
        <f t="shared" ref="A28:A31" si="9">IF(ISBLANK(A15),"",A15)</f>
        <v/>
      </c>
      <c r="B28" s="230"/>
      <c r="C28" s="177"/>
      <c r="E28" s="166"/>
      <c r="H28" s="20"/>
      <c r="L28" s="102" t="str">
        <f t="shared" si="7"/>
        <v>Crane</v>
      </c>
      <c r="M28" s="99">
        <f t="shared" si="8"/>
        <v>1640.9861690114546</v>
      </c>
      <c r="N28" s="92" t="str">
        <f t="shared" si="8"/>
        <v/>
      </c>
      <c r="O28" s="92" t="str">
        <f t="shared" si="8"/>
        <v/>
      </c>
      <c r="P28" s="92" t="str">
        <f t="shared" si="8"/>
        <v/>
      </c>
      <c r="Q28" s="92" t="str">
        <f t="shared" si="8"/>
        <v/>
      </c>
      <c r="R28" s="92" t="str">
        <f t="shared" si="8"/>
        <v/>
      </c>
      <c r="S28" s="93" t="str">
        <f t="shared" si="8"/>
        <v/>
      </c>
      <c r="AJ28" s="183" t="s">
        <v>104</v>
      </c>
      <c r="AK28" s="167" t="s">
        <v>76</v>
      </c>
      <c r="AL28" s="167">
        <v>40</v>
      </c>
      <c r="AM28" s="167">
        <v>85</v>
      </c>
      <c r="AN28" s="27">
        <v>87</v>
      </c>
    </row>
    <row r="29" spans="1:40" x14ac:dyDescent="0.25">
      <c r="A29" s="169" t="str">
        <f t="shared" si="9"/>
        <v/>
      </c>
      <c r="B29" s="230"/>
      <c r="C29" s="177"/>
      <c r="E29" s="166"/>
      <c r="H29" s="20"/>
      <c r="L29" s="102" t="str">
        <f t="shared" si="7"/>
        <v>Vibratory Pile Driver</v>
      </c>
      <c r="M29" s="99">
        <f t="shared" si="8"/>
        <v>1640.9861690114546</v>
      </c>
      <c r="N29" s="92" t="str">
        <f t="shared" si="8"/>
        <v/>
      </c>
      <c r="O29" s="92" t="str">
        <f t="shared" si="8"/>
        <v/>
      </c>
      <c r="P29" s="92" t="str">
        <f t="shared" si="8"/>
        <v/>
      </c>
      <c r="Q29" s="92" t="str">
        <f t="shared" si="8"/>
        <v/>
      </c>
      <c r="R29" s="92" t="str">
        <f t="shared" si="8"/>
        <v/>
      </c>
      <c r="S29" s="93" t="str">
        <f t="shared" si="8"/>
        <v/>
      </c>
      <c r="AJ29" s="183" t="s">
        <v>105</v>
      </c>
      <c r="AK29" s="167" t="s">
        <v>76</v>
      </c>
      <c r="AL29" s="167">
        <v>25</v>
      </c>
      <c r="AM29" s="167">
        <v>80</v>
      </c>
      <c r="AN29" s="27">
        <v>82</v>
      </c>
    </row>
    <row r="30" spans="1:40" x14ac:dyDescent="0.25">
      <c r="A30" s="169" t="str">
        <f t="shared" si="9"/>
        <v/>
      </c>
      <c r="B30" s="230"/>
      <c r="C30" s="177"/>
      <c r="E30" s="166"/>
      <c r="H30" s="20"/>
      <c r="L30" s="102" t="str">
        <f t="shared" si="7"/>
        <v>Pickup Truck</v>
      </c>
      <c r="M30" s="99">
        <f t="shared" si="8"/>
        <v>1640.9861690114546</v>
      </c>
      <c r="N30" s="92" t="str">
        <f t="shared" si="8"/>
        <v/>
      </c>
      <c r="O30" s="92" t="str">
        <f t="shared" si="8"/>
        <v/>
      </c>
      <c r="P30" s="92" t="str">
        <f t="shared" si="8"/>
        <v/>
      </c>
      <c r="Q30" s="92" t="str">
        <f t="shared" si="8"/>
        <v/>
      </c>
      <c r="R30" s="92" t="str">
        <f t="shared" si="8"/>
        <v/>
      </c>
      <c r="S30" s="93" t="str">
        <f t="shared" si="8"/>
        <v/>
      </c>
      <c r="AJ30" s="183" t="s">
        <v>106</v>
      </c>
      <c r="AK30" s="167" t="s">
        <v>82</v>
      </c>
      <c r="AL30" s="167">
        <v>10</v>
      </c>
      <c r="AM30" s="167">
        <v>90</v>
      </c>
      <c r="AN30" s="27" t="s">
        <v>77</v>
      </c>
    </row>
    <row r="31" spans="1:40" ht="15.75" thickBot="1" x14ac:dyDescent="0.3">
      <c r="A31" s="170" t="str">
        <f t="shared" si="9"/>
        <v/>
      </c>
      <c r="B31" s="231"/>
      <c r="C31" s="179"/>
      <c r="E31" s="166"/>
      <c r="H31" s="20"/>
      <c r="L31" s="102" t="str">
        <f t="shared" si="7"/>
        <v>Front End Loader</v>
      </c>
      <c r="M31" s="99">
        <f t="shared" si="8"/>
        <v>1640.9861690114546</v>
      </c>
      <c r="N31" s="92" t="str">
        <f t="shared" si="8"/>
        <v/>
      </c>
      <c r="O31" s="92" t="str">
        <f t="shared" si="8"/>
        <v/>
      </c>
      <c r="P31" s="92" t="str">
        <f t="shared" si="8"/>
        <v/>
      </c>
      <c r="Q31" s="92" t="str">
        <f t="shared" si="8"/>
        <v/>
      </c>
      <c r="R31" s="92" t="str">
        <f t="shared" si="8"/>
        <v/>
      </c>
      <c r="S31" s="93" t="str">
        <f t="shared" si="8"/>
        <v/>
      </c>
      <c r="AJ31" s="183" t="s">
        <v>107</v>
      </c>
      <c r="AK31" s="167" t="s">
        <v>82</v>
      </c>
      <c r="AL31" s="167">
        <v>20</v>
      </c>
      <c r="AM31" s="167">
        <v>95</v>
      </c>
      <c r="AN31" s="27">
        <v>101</v>
      </c>
    </row>
    <row r="32" spans="1:40" ht="15.75" x14ac:dyDescent="0.25">
      <c r="A32" s="19" t="s">
        <v>155</v>
      </c>
      <c r="B32" s="143"/>
      <c r="C32" s="144"/>
      <c r="D32" s="144"/>
      <c r="E32" s="145"/>
      <c r="H32" s="82"/>
      <c r="L32" s="102" t="str">
        <f t="shared" si="7"/>
        <v>Trencher</v>
      </c>
      <c r="M32" s="99">
        <f t="shared" si="8"/>
        <v>1640.9861690114546</v>
      </c>
      <c r="N32" s="92" t="str">
        <f t="shared" si="8"/>
        <v/>
      </c>
      <c r="O32" s="92" t="str">
        <f t="shared" si="8"/>
        <v/>
      </c>
      <c r="P32" s="92" t="str">
        <f t="shared" si="8"/>
        <v/>
      </c>
      <c r="Q32" s="92" t="str">
        <f t="shared" si="8"/>
        <v/>
      </c>
      <c r="R32" s="92" t="str">
        <f t="shared" si="8"/>
        <v/>
      </c>
      <c r="S32" s="93" t="str">
        <f t="shared" si="8"/>
        <v/>
      </c>
      <c r="AJ32" s="183" t="s">
        <v>108</v>
      </c>
      <c r="AK32" s="167" t="s">
        <v>82</v>
      </c>
      <c r="AL32" s="167">
        <v>20</v>
      </c>
      <c r="AM32" s="167">
        <v>85</v>
      </c>
      <c r="AN32" s="27">
        <v>89</v>
      </c>
    </row>
    <row r="33" spans="1:40" ht="15.75" x14ac:dyDescent="0.25">
      <c r="A33" s="19" t="s">
        <v>156</v>
      </c>
      <c r="B33" s="143"/>
      <c r="C33" s="144"/>
      <c r="D33" s="144"/>
      <c r="E33" s="145"/>
      <c r="F33" s="145"/>
      <c r="G33" s="82"/>
      <c r="H33" s="82"/>
      <c r="L33" s="102" t="str">
        <f t="shared" si="7"/>
        <v/>
      </c>
      <c r="M33" s="99">
        <f t="shared" si="8"/>
        <v>831.79809421580546</v>
      </c>
      <c r="N33" s="92" t="str">
        <f t="shared" si="8"/>
        <v/>
      </c>
      <c r="O33" s="92" t="str">
        <f t="shared" si="8"/>
        <v/>
      </c>
      <c r="P33" s="92" t="str">
        <f t="shared" si="8"/>
        <v/>
      </c>
      <c r="Q33" s="92" t="str">
        <f t="shared" si="8"/>
        <v/>
      </c>
      <c r="R33" s="92" t="str">
        <f t="shared" si="8"/>
        <v/>
      </c>
      <c r="S33" s="93" t="str">
        <f t="shared" si="8"/>
        <v/>
      </c>
      <c r="AJ33" s="183" t="s">
        <v>109</v>
      </c>
      <c r="AK33" s="167" t="s">
        <v>76</v>
      </c>
      <c r="AL33" s="167">
        <v>20</v>
      </c>
      <c r="AM33" s="167">
        <v>85</v>
      </c>
      <c r="AN33" s="27">
        <v>75</v>
      </c>
    </row>
    <row r="34" spans="1:40" ht="16.5" customHeight="1" x14ac:dyDescent="0.25">
      <c r="A34" s="9"/>
      <c r="B34" s="143"/>
      <c r="C34" s="144"/>
      <c r="D34" s="144"/>
      <c r="E34" s="145"/>
      <c r="F34" s="145"/>
      <c r="G34" s="82"/>
      <c r="H34" s="82"/>
      <c r="L34" s="102" t="str">
        <f t="shared" si="7"/>
        <v/>
      </c>
      <c r="M34" s="99">
        <f t="shared" si="8"/>
        <v>831.79809421580546</v>
      </c>
      <c r="N34" s="92" t="str">
        <f t="shared" si="8"/>
        <v/>
      </c>
      <c r="O34" s="92" t="str">
        <f t="shared" si="8"/>
        <v/>
      </c>
      <c r="P34" s="92" t="str">
        <f t="shared" si="8"/>
        <v/>
      </c>
      <c r="Q34" s="92" t="str">
        <f t="shared" si="8"/>
        <v/>
      </c>
      <c r="R34" s="92" t="str">
        <f t="shared" si="8"/>
        <v/>
      </c>
      <c r="S34" s="93" t="str">
        <f t="shared" si="8"/>
        <v/>
      </c>
      <c r="AJ34" s="183" t="s">
        <v>110</v>
      </c>
      <c r="AK34" s="167" t="s">
        <v>82</v>
      </c>
      <c r="AL34" s="167">
        <v>20</v>
      </c>
      <c r="AM34" s="167">
        <v>90</v>
      </c>
      <c r="AN34" s="27">
        <v>90</v>
      </c>
    </row>
    <row r="35" spans="1:40" x14ac:dyDescent="0.25">
      <c r="A35" s="19"/>
      <c r="B35" s="143"/>
      <c r="C35" s="144"/>
      <c r="D35" s="144"/>
      <c r="E35" s="145"/>
      <c r="F35" s="145"/>
      <c r="G35" s="82"/>
      <c r="H35" s="82"/>
      <c r="L35" s="102" t="str">
        <f t="shared" si="7"/>
        <v/>
      </c>
      <c r="M35" s="99">
        <f t="shared" si="8"/>
        <v>831.79809421580546</v>
      </c>
      <c r="N35" s="92" t="str">
        <f t="shared" si="8"/>
        <v/>
      </c>
      <c r="O35" s="92" t="str">
        <f t="shared" si="8"/>
        <v/>
      </c>
      <c r="P35" s="92" t="str">
        <f t="shared" si="8"/>
        <v/>
      </c>
      <c r="Q35" s="92" t="str">
        <f t="shared" si="8"/>
        <v/>
      </c>
      <c r="R35" s="92" t="str">
        <f t="shared" si="8"/>
        <v/>
      </c>
      <c r="S35" s="93" t="str">
        <f t="shared" si="8"/>
        <v/>
      </c>
      <c r="AJ35" s="183" t="s">
        <v>111</v>
      </c>
      <c r="AK35" s="167" t="s">
        <v>76</v>
      </c>
      <c r="AL35" s="167">
        <v>20</v>
      </c>
      <c r="AM35" s="167">
        <v>85</v>
      </c>
      <c r="AN35" s="27">
        <v>90</v>
      </c>
    </row>
    <row r="36" spans="1:40" ht="15.75" thickBot="1" x14ac:dyDescent="0.3">
      <c r="A36" s="82"/>
      <c r="B36" s="82"/>
      <c r="C36" s="82"/>
      <c r="D36" s="82"/>
      <c r="E36" s="82"/>
      <c r="F36" s="49"/>
      <c r="G36" s="49"/>
      <c r="H36" s="49"/>
      <c r="L36" s="103" t="str">
        <f t="shared" si="7"/>
        <v/>
      </c>
      <c r="M36" s="100">
        <f t="shared" si="8"/>
        <v>831.79809421580546</v>
      </c>
      <c r="N36" s="95" t="str">
        <f t="shared" si="8"/>
        <v/>
      </c>
      <c r="O36" s="95" t="str">
        <f t="shared" si="8"/>
        <v/>
      </c>
      <c r="P36" s="95" t="str">
        <f t="shared" si="8"/>
        <v/>
      </c>
      <c r="Q36" s="95" t="str">
        <f t="shared" si="8"/>
        <v/>
      </c>
      <c r="R36" s="95" t="str">
        <f t="shared" si="8"/>
        <v/>
      </c>
      <c r="S36" s="96" t="str">
        <f t="shared" si="8"/>
        <v/>
      </c>
      <c r="AJ36" s="183" t="s">
        <v>112</v>
      </c>
      <c r="AK36" s="167" t="s">
        <v>76</v>
      </c>
      <c r="AL36" s="167">
        <v>50</v>
      </c>
      <c r="AM36" s="167">
        <v>85</v>
      </c>
      <c r="AN36" s="27">
        <v>77</v>
      </c>
    </row>
    <row r="37" spans="1:40" ht="15.75" thickBot="1" x14ac:dyDescent="0.3">
      <c r="A37" s="9" t="s">
        <v>44</v>
      </c>
      <c r="B37" s="1"/>
      <c r="C37" s="1"/>
      <c r="D37" s="1"/>
      <c r="E37" s="82"/>
      <c r="F37" s="49"/>
      <c r="G37" s="49"/>
      <c r="H37" s="49"/>
      <c r="L37" s="221"/>
      <c r="M37" s="222"/>
      <c r="N37" s="222"/>
      <c r="O37" s="222"/>
      <c r="P37" s="222"/>
      <c r="Q37" s="222"/>
      <c r="R37" s="222"/>
      <c r="S37" s="222"/>
      <c r="AJ37" s="183" t="s">
        <v>113</v>
      </c>
      <c r="AK37" s="167" t="s">
        <v>76</v>
      </c>
      <c r="AL37" s="167">
        <v>40</v>
      </c>
      <c r="AM37" s="167">
        <v>55</v>
      </c>
      <c r="AN37" s="27">
        <v>75</v>
      </c>
    </row>
    <row r="38" spans="1:40" ht="32.25" x14ac:dyDescent="0.25">
      <c r="A38" s="293" t="s">
        <v>0</v>
      </c>
      <c r="B38" s="287" t="s">
        <v>63</v>
      </c>
      <c r="C38" s="162" t="s">
        <v>141</v>
      </c>
      <c r="D38" s="15" t="s">
        <v>55</v>
      </c>
      <c r="E38" s="16" t="s">
        <v>54</v>
      </c>
      <c r="H38" s="182"/>
      <c r="L38" s="221"/>
      <c r="M38" s="222"/>
      <c r="N38" s="222"/>
      <c r="O38" s="222"/>
      <c r="P38" s="222"/>
      <c r="Q38" s="222"/>
      <c r="R38" s="222"/>
      <c r="S38" s="222"/>
      <c r="AJ38" s="183" t="s">
        <v>114</v>
      </c>
      <c r="AK38" s="167" t="s">
        <v>76</v>
      </c>
      <c r="AL38" s="167">
        <v>50</v>
      </c>
      <c r="AM38" s="167">
        <v>85</v>
      </c>
      <c r="AN38" s="27">
        <v>85</v>
      </c>
    </row>
    <row r="39" spans="1:40" ht="15.75" thickBot="1" x14ac:dyDescent="0.3">
      <c r="A39" s="294"/>
      <c r="B39" s="299"/>
      <c r="C39" s="164" t="s">
        <v>68</v>
      </c>
      <c r="D39" s="209" t="s">
        <v>6</v>
      </c>
      <c r="E39" s="7" t="s">
        <v>5</v>
      </c>
      <c r="H39" s="180"/>
      <c r="L39" s="221"/>
      <c r="M39" s="222"/>
      <c r="N39" s="222"/>
      <c r="O39" s="222"/>
      <c r="P39" s="222"/>
      <c r="Q39" s="222"/>
      <c r="R39" s="222"/>
      <c r="S39" s="222"/>
      <c r="AJ39" s="183" t="s">
        <v>115</v>
      </c>
      <c r="AK39" s="167" t="s">
        <v>76</v>
      </c>
      <c r="AL39" s="167">
        <v>50</v>
      </c>
      <c r="AM39" s="167">
        <v>77</v>
      </c>
      <c r="AN39" s="27">
        <v>81</v>
      </c>
    </row>
    <row r="40" spans="1:40" x14ac:dyDescent="0.25">
      <c r="A40" s="77" t="s">
        <v>92</v>
      </c>
      <c r="B40" s="191">
        <v>1</v>
      </c>
      <c r="C40" s="201">
        <f t="shared" ref="C40:C46" si="10">IFERROR(VLOOKUP(A40,$AJ$1:$AN$64,3,FALSE),"")</f>
        <v>16</v>
      </c>
      <c r="D40" s="218">
        <f t="shared" ref="D40:D46" si="11">IF(ISBLANK(A40),"",50)</f>
        <v>50</v>
      </c>
      <c r="E40" s="202">
        <f>IFERROR(IF(VLOOKUP(A40,$AJ$1:$AN$64,5,FALSE)="N/A",VLOOKUP(A40,$AJ$1:$AN$64,4,FALSE),VLOOKUP(A40,$AJ$1:$AN$64,5,FALSE)),"")</f>
        <v>81</v>
      </c>
      <c r="H40" s="181"/>
      <c r="AJ40" s="183" t="s">
        <v>116</v>
      </c>
      <c r="AK40" s="167" t="s">
        <v>76</v>
      </c>
      <c r="AL40" s="167">
        <v>100</v>
      </c>
      <c r="AM40" s="167">
        <v>82</v>
      </c>
      <c r="AN40" s="27">
        <v>73</v>
      </c>
    </row>
    <row r="41" spans="1:40" x14ac:dyDescent="0.25">
      <c r="A41" s="77" t="s">
        <v>132</v>
      </c>
      <c r="B41" s="71">
        <v>1</v>
      </c>
      <c r="C41" s="201">
        <f t="shared" si="10"/>
        <v>20</v>
      </c>
      <c r="D41" s="198">
        <f t="shared" si="11"/>
        <v>50</v>
      </c>
      <c r="E41" s="202">
        <f>IFERROR(IF(VLOOKUP(A41,$AJ$1:$AN$64,5,FALSE)="N/A",VLOOKUP(A41,$AJ$1:$AN$64,4,FALSE),VLOOKUP(A41,$AJ$1:$AN$64,5,FALSE)),"")</f>
        <v>101</v>
      </c>
      <c r="G41" s="22"/>
      <c r="H41" s="181"/>
      <c r="AJ41" s="183" t="s">
        <v>117</v>
      </c>
      <c r="AK41" s="167" t="s">
        <v>82</v>
      </c>
      <c r="AL41" s="167">
        <v>20</v>
      </c>
      <c r="AM41" s="167">
        <v>85</v>
      </c>
      <c r="AN41" s="27">
        <v>79</v>
      </c>
    </row>
    <row r="42" spans="1:40" x14ac:dyDescent="0.25">
      <c r="A42" s="77" t="s">
        <v>113</v>
      </c>
      <c r="B42" s="71">
        <v>1</v>
      </c>
      <c r="C42" s="201">
        <f t="shared" si="10"/>
        <v>40</v>
      </c>
      <c r="D42" s="198">
        <f t="shared" si="11"/>
        <v>50</v>
      </c>
      <c r="E42" s="202">
        <f>IFERROR(IF(VLOOKUP(A42,$AJ$1:$AN$64,5,FALSE)="N/A",VLOOKUP(A42,$AJ$1:$AN$64,4,FALSE),VLOOKUP(A42,$AJ$1:$AN$64,5,FALSE)),"")</f>
        <v>75</v>
      </c>
      <c r="H42" s="181"/>
      <c r="AJ42" s="183" t="s">
        <v>118</v>
      </c>
      <c r="AK42" s="167" t="s">
        <v>76</v>
      </c>
      <c r="AL42" s="167">
        <v>20</v>
      </c>
      <c r="AM42" s="167">
        <v>85</v>
      </c>
      <c r="AN42" s="27">
        <v>81</v>
      </c>
    </row>
    <row r="43" spans="1:40" x14ac:dyDescent="0.25">
      <c r="A43" s="77" t="s">
        <v>99</v>
      </c>
      <c r="B43" s="71">
        <v>1</v>
      </c>
      <c r="C43" s="201">
        <f t="shared" si="10"/>
        <v>40</v>
      </c>
      <c r="D43" s="198">
        <f t="shared" si="11"/>
        <v>50</v>
      </c>
      <c r="E43" s="202">
        <f>IFERROR(IF(VLOOKUP(A43,$AJ$1:$AN$64,5,FALSE)="N/A",VLOOKUP(A43,$AJ$1:$AN$64,4,FALSE),VLOOKUP(A43,$AJ$1:$AN$64,5,FALSE)),"")</f>
        <v>79</v>
      </c>
      <c r="H43" s="181"/>
      <c r="AC43" s="22"/>
      <c r="AJ43" s="183" t="s">
        <v>119</v>
      </c>
      <c r="AK43" s="167" t="s">
        <v>76</v>
      </c>
      <c r="AL43" s="167">
        <v>20</v>
      </c>
      <c r="AM43" s="167">
        <v>85</v>
      </c>
      <c r="AN43" s="27">
        <v>80</v>
      </c>
    </row>
    <row r="44" spans="1:40" x14ac:dyDescent="0.25">
      <c r="A44" s="77" t="s">
        <v>152</v>
      </c>
      <c r="B44" s="71">
        <v>1</v>
      </c>
      <c r="C44" s="201">
        <f t="shared" si="10"/>
        <v>50</v>
      </c>
      <c r="D44" s="198">
        <f t="shared" si="11"/>
        <v>50</v>
      </c>
      <c r="E44" s="202">
        <f>IFERROR(IF(VLOOKUP(A44,$AJ$1:$AN$64,5,FALSE)="N/A",VLOOKUP(A44,$AJ$1:$AN$64,4,FALSE),VLOOKUP(A44,$AJ$1:$AN$64,5,FALSE)),"")</f>
        <v>80</v>
      </c>
      <c r="H44" s="181"/>
      <c r="AJ44" s="183" t="s">
        <v>120</v>
      </c>
      <c r="AK44" s="167" t="s">
        <v>76</v>
      </c>
      <c r="AL44" s="167">
        <v>20</v>
      </c>
      <c r="AM44" s="167">
        <v>85</v>
      </c>
      <c r="AN44" s="27">
        <v>96</v>
      </c>
    </row>
    <row r="45" spans="1:40" x14ac:dyDescent="0.25">
      <c r="A45" s="77" t="s">
        <v>92</v>
      </c>
      <c r="B45" s="71">
        <v>2</v>
      </c>
      <c r="C45" s="201">
        <f t="shared" si="10"/>
        <v>16</v>
      </c>
      <c r="D45" s="198">
        <f t="shared" si="11"/>
        <v>50</v>
      </c>
      <c r="E45" s="202">
        <f t="shared" ref="E45:E49" si="12">IFERROR(IF(VLOOKUP(A45,$AJ$1:$AN$64,5,FALSE)="N/A",VLOOKUP(A45,$AJ$1:$AN$64,4,FALSE),VLOOKUP(A45,$AJ$1:$AN$64,5,FALSE)),"")</f>
        <v>81</v>
      </c>
      <c r="H45" s="181"/>
      <c r="AJ45" s="183" t="s">
        <v>121</v>
      </c>
      <c r="AK45" s="167" t="s">
        <v>76</v>
      </c>
      <c r="AL45" s="167">
        <v>40</v>
      </c>
      <c r="AM45" s="167">
        <v>85</v>
      </c>
      <c r="AN45" s="27">
        <v>84</v>
      </c>
    </row>
    <row r="46" spans="1:40" x14ac:dyDescent="0.25">
      <c r="A46" s="77" t="s">
        <v>132</v>
      </c>
      <c r="B46" s="71">
        <v>2</v>
      </c>
      <c r="C46" s="201">
        <f t="shared" si="10"/>
        <v>20</v>
      </c>
      <c r="D46" s="198">
        <f t="shared" si="11"/>
        <v>50</v>
      </c>
      <c r="E46" s="202">
        <f t="shared" si="12"/>
        <v>101</v>
      </c>
      <c r="H46" s="181"/>
      <c r="AJ46" s="183" t="s">
        <v>122</v>
      </c>
      <c r="AK46" s="167" t="s">
        <v>76</v>
      </c>
      <c r="AL46" s="167">
        <v>40</v>
      </c>
      <c r="AM46" s="167">
        <v>85</v>
      </c>
      <c r="AN46" s="27">
        <v>96</v>
      </c>
    </row>
    <row r="47" spans="1:40" x14ac:dyDescent="0.25">
      <c r="A47" s="77" t="s">
        <v>113</v>
      </c>
      <c r="B47" s="71">
        <v>2</v>
      </c>
      <c r="C47" s="201">
        <v>40</v>
      </c>
      <c r="D47" s="198">
        <v>50</v>
      </c>
      <c r="E47" s="202">
        <f t="shared" si="12"/>
        <v>75</v>
      </c>
      <c r="H47" s="181"/>
      <c r="AJ47" s="183" t="s">
        <v>123</v>
      </c>
      <c r="AK47" s="167" t="s">
        <v>76</v>
      </c>
      <c r="AL47" s="167">
        <v>100</v>
      </c>
      <c r="AM47" s="167">
        <v>78</v>
      </c>
      <c r="AN47" s="27">
        <v>78</v>
      </c>
    </row>
    <row r="48" spans="1:40" x14ac:dyDescent="0.25">
      <c r="A48" s="77" t="s">
        <v>99</v>
      </c>
      <c r="B48" s="71">
        <v>2</v>
      </c>
      <c r="C48" s="201">
        <f t="shared" ref="C48:C53" si="13">IFERROR(VLOOKUP(A48,$AJ$1:$AN$64,3,FALSE),"")</f>
        <v>40</v>
      </c>
      <c r="D48" s="198">
        <f t="shared" ref="D48:D53" si="14">IF(ISBLANK(A48),"",50)</f>
        <v>50</v>
      </c>
      <c r="E48" s="202">
        <f t="shared" si="12"/>
        <v>79</v>
      </c>
      <c r="H48" s="181"/>
      <c r="AJ48" s="183" t="s">
        <v>152</v>
      </c>
      <c r="AK48" s="167" t="s">
        <v>76</v>
      </c>
      <c r="AL48" s="167">
        <v>50</v>
      </c>
      <c r="AM48" s="167">
        <v>82</v>
      </c>
      <c r="AN48" s="27">
        <v>80</v>
      </c>
    </row>
    <row r="49" spans="1:40" x14ac:dyDescent="0.25">
      <c r="A49" s="77" t="s">
        <v>152</v>
      </c>
      <c r="B49" s="71">
        <v>2</v>
      </c>
      <c r="C49" s="201">
        <f t="shared" si="13"/>
        <v>50</v>
      </c>
      <c r="D49" s="198">
        <f t="shared" si="14"/>
        <v>50</v>
      </c>
      <c r="E49" s="202">
        <f t="shared" si="12"/>
        <v>80</v>
      </c>
      <c r="H49" s="181"/>
      <c r="AJ49" s="183" t="s">
        <v>125</v>
      </c>
      <c r="AK49" s="167" t="s">
        <v>76</v>
      </c>
      <c r="AL49" s="167">
        <v>50</v>
      </c>
      <c r="AM49" s="167">
        <v>80</v>
      </c>
      <c r="AN49" s="27" t="s">
        <v>77</v>
      </c>
    </row>
    <row r="50" spans="1:40" x14ac:dyDescent="0.25">
      <c r="A50" s="77"/>
      <c r="B50" s="71"/>
      <c r="C50" s="201" t="str">
        <f t="shared" si="13"/>
        <v/>
      </c>
      <c r="D50" s="198" t="str">
        <f t="shared" si="14"/>
        <v/>
      </c>
      <c r="E50" s="202" t="str">
        <f>IFERROR(IF(VLOOKUP(A50,$AJ$1:$AN$64,5,FALSE)="N/A",VLOOKUP(A50,$AJ$1:$AN$64,4,FALSE),VLOOKUP(A50,$AJ$1:$AN$64,5,FALSE)),"")</f>
        <v/>
      </c>
      <c r="H50" s="181"/>
      <c r="AJ50" s="183" t="s">
        <v>126</v>
      </c>
      <c r="AK50" s="167" t="s">
        <v>76</v>
      </c>
      <c r="AL50" s="167">
        <v>40</v>
      </c>
      <c r="AM50" s="167">
        <v>84</v>
      </c>
      <c r="AN50" s="27" t="s">
        <v>77</v>
      </c>
    </row>
    <row r="51" spans="1:40" x14ac:dyDescent="0.25">
      <c r="A51" s="77"/>
      <c r="B51" s="71"/>
      <c r="C51" s="201" t="str">
        <f t="shared" si="13"/>
        <v/>
      </c>
      <c r="D51" s="198" t="str">
        <f t="shared" si="14"/>
        <v/>
      </c>
      <c r="E51" s="202" t="str">
        <f>IFERROR(IF(VLOOKUP(A51,$AJ$1:$AN$64,5,FALSE)="N/A",VLOOKUP(A51,$AJ$1:$AN$64,4,FALSE),VLOOKUP(A51,$AJ$1:$AN$64,5,FALSE)),"")</f>
        <v/>
      </c>
      <c r="H51" s="181"/>
      <c r="AJ51" s="183" t="s">
        <v>127</v>
      </c>
      <c r="AK51" s="167" t="s">
        <v>76</v>
      </c>
      <c r="AL51" s="167">
        <v>40</v>
      </c>
      <c r="AM51" s="167">
        <v>85</v>
      </c>
      <c r="AN51" s="27">
        <v>85</v>
      </c>
    </row>
    <row r="52" spans="1:40" x14ac:dyDescent="0.25">
      <c r="A52" s="77"/>
      <c r="B52" s="71"/>
      <c r="C52" s="201" t="str">
        <f t="shared" si="13"/>
        <v/>
      </c>
      <c r="D52" s="198" t="str">
        <f t="shared" si="14"/>
        <v/>
      </c>
      <c r="E52" s="202" t="str">
        <f>IFERROR(IF(VLOOKUP(A52,$AJ$1:$AN$64,5,FALSE)="N/A",VLOOKUP(A52,$AJ$1:$AN$64,4,FALSE),VLOOKUP(A52,$AJ$1:$AN$64,5,FALSE)),"")</f>
        <v/>
      </c>
      <c r="H52" s="181"/>
      <c r="AJ52" s="183" t="s">
        <v>128</v>
      </c>
      <c r="AK52" s="167" t="s">
        <v>76</v>
      </c>
      <c r="AL52" s="167">
        <v>10</v>
      </c>
      <c r="AM52" s="167">
        <v>80</v>
      </c>
      <c r="AN52" s="27">
        <v>82</v>
      </c>
    </row>
    <row r="53" spans="1:40" ht="15.75" thickBot="1" x14ac:dyDescent="0.3">
      <c r="A53" s="14"/>
      <c r="B53" s="72"/>
      <c r="C53" s="203" t="str">
        <f t="shared" si="13"/>
        <v/>
      </c>
      <c r="D53" s="204" t="str">
        <f t="shared" si="14"/>
        <v/>
      </c>
      <c r="E53" s="205" t="str">
        <f>IFERROR(IF(VLOOKUP(A53,$AJ$1:$AN$64,5,FALSE)="N/A",VLOOKUP(A53,$AJ$1:$AN$64,4,FALSE),VLOOKUP(A53,$AJ$1:$AN$64,5,FALSE)),"")</f>
        <v/>
      </c>
      <c r="H53" s="181"/>
      <c r="AJ53" s="183" t="s">
        <v>129</v>
      </c>
      <c r="AK53" s="167" t="s">
        <v>76</v>
      </c>
      <c r="AL53" s="167">
        <v>100</v>
      </c>
      <c r="AM53" s="167">
        <v>85</v>
      </c>
      <c r="AN53" s="27">
        <v>79</v>
      </c>
    </row>
    <row r="54" spans="1:40" ht="15.75" x14ac:dyDescent="0.25">
      <c r="A54" s="19" t="s">
        <v>142</v>
      </c>
      <c r="AJ54" s="183" t="s">
        <v>130</v>
      </c>
      <c r="AK54" s="167" t="s">
        <v>76</v>
      </c>
      <c r="AL54" s="167">
        <v>50</v>
      </c>
      <c r="AM54" s="167">
        <v>85</v>
      </c>
      <c r="AN54" s="27">
        <v>87</v>
      </c>
    </row>
    <row r="55" spans="1:40" x14ac:dyDescent="0.25">
      <c r="A55" s="19"/>
      <c r="AJ55" s="183" t="s">
        <v>131</v>
      </c>
      <c r="AK55" s="167" t="s">
        <v>76</v>
      </c>
      <c r="AL55" s="167">
        <v>20</v>
      </c>
      <c r="AM55" s="167">
        <v>80</v>
      </c>
      <c r="AN55" s="27">
        <v>80</v>
      </c>
    </row>
    <row r="56" spans="1:40" x14ac:dyDescent="0.25">
      <c r="AJ56" s="183" t="s">
        <v>132</v>
      </c>
      <c r="AK56" s="167" t="s">
        <v>76</v>
      </c>
      <c r="AL56" s="167">
        <v>20</v>
      </c>
      <c r="AM56" s="167">
        <v>95</v>
      </c>
      <c r="AN56" s="27">
        <v>101</v>
      </c>
    </row>
    <row r="57" spans="1:40" ht="15.75" thickBot="1" x14ac:dyDescent="0.3">
      <c r="A57" s="8" t="s">
        <v>7</v>
      </c>
      <c r="AJ57" s="183" t="s">
        <v>133</v>
      </c>
      <c r="AK57" s="167" t="s">
        <v>76</v>
      </c>
      <c r="AL57" s="167">
        <v>5</v>
      </c>
      <c r="AM57" s="167">
        <v>85</v>
      </c>
      <c r="AN57" s="27">
        <v>83</v>
      </c>
    </row>
    <row r="58" spans="1:40" ht="30" x14ac:dyDescent="0.25">
      <c r="A58" s="293" t="s">
        <v>4</v>
      </c>
      <c r="B58" s="106" t="str">
        <f>IF(ISBLANK(A12),"",CONCATENATE("Leq - @ ",A12))</f>
        <v>Leq - @ NSA 15 - Residence</v>
      </c>
      <c r="C58" s="106" t="str">
        <f>IF(ISBLANK(A12),"",CONCATENATE("Leq - @ ",A12))</f>
        <v>Leq - @ NSA 15 - Residence</v>
      </c>
      <c r="D58" s="248"/>
      <c r="E58" s="248"/>
      <c r="F58" s="248"/>
      <c r="G58" s="248"/>
      <c r="H58" s="248"/>
      <c r="AJ58" s="183" t="s">
        <v>134</v>
      </c>
      <c r="AK58" s="167" t="s">
        <v>76</v>
      </c>
      <c r="AL58" s="167">
        <v>40</v>
      </c>
      <c r="AM58" s="167">
        <v>73</v>
      </c>
      <c r="AN58" s="27">
        <v>74</v>
      </c>
    </row>
    <row r="59" spans="1:40" ht="18.75" thickBot="1" x14ac:dyDescent="0.3">
      <c r="A59" s="301"/>
      <c r="B59" s="226" t="s">
        <v>185</v>
      </c>
      <c r="C59" s="226" t="s">
        <v>186</v>
      </c>
      <c r="D59" s="270"/>
      <c r="E59" s="270"/>
      <c r="F59" s="270"/>
      <c r="G59" s="270"/>
      <c r="H59" s="270"/>
      <c r="AJ59" s="183" t="s">
        <v>135</v>
      </c>
      <c r="AK59" s="167" t="s">
        <v>76</v>
      </c>
      <c r="AL59" s="167">
        <v>100</v>
      </c>
      <c r="AM59" s="167"/>
      <c r="AN59" s="27">
        <v>77</v>
      </c>
    </row>
    <row r="60" spans="1:40" x14ac:dyDescent="0.25">
      <c r="A60" s="223" t="str">
        <f>IF(ISBLANK(A40),"",A40)</f>
        <v>Crane</v>
      </c>
      <c r="B60" s="273">
        <f>IFERROR($E40-(20*LOG10(M23/$D40))+10*LOG($C40/100)+10*LOG($B40),0)</f>
        <v>48.620241493458906</v>
      </c>
      <c r="C60" s="274">
        <f>IFERROR($E40-(20*LOG10(M23/$D40))+10*LOG(100/100)+10*LOG($B40),0)</f>
        <v>56.579041666899656</v>
      </c>
      <c r="D60" s="166"/>
      <c r="E60" s="166"/>
      <c r="F60" s="166"/>
      <c r="G60" s="166"/>
      <c r="H60" s="166"/>
      <c r="AJ60" s="183" t="s">
        <v>136</v>
      </c>
      <c r="AK60" s="167"/>
      <c r="AL60" s="167">
        <v>100</v>
      </c>
      <c r="AM60" s="167"/>
      <c r="AN60" s="27">
        <v>84</v>
      </c>
    </row>
    <row r="61" spans="1:40" x14ac:dyDescent="0.25">
      <c r="A61" s="224" t="str">
        <f>IF(ISBLANK(A41),"",A41)</f>
        <v>Vibratory Pile Driver</v>
      </c>
      <c r="B61" s="275">
        <f t="shared" ref="B61:C69" si="15">IFERROR($E41-(20*LOG10(M24/$D41))+10*LOG($C41/100)+10*LOG($B41),0)</f>
        <v>69.589341623539468</v>
      </c>
      <c r="C61" s="276">
        <f t="shared" ref="C61:C64" si="16">IFERROR($E41-(20*LOG10(M24/$D41))+10*LOG(100/100)+10*LOG($B41),0)</f>
        <v>76.579041666899656</v>
      </c>
      <c r="D61" s="166"/>
      <c r="E61" s="166"/>
      <c r="F61" s="166"/>
      <c r="G61" s="166"/>
      <c r="H61" s="166"/>
      <c r="AJ61" s="183" t="s">
        <v>137</v>
      </c>
      <c r="AK61" s="167"/>
      <c r="AL61" s="167">
        <v>100</v>
      </c>
      <c r="AM61" s="167"/>
      <c r="AN61" s="27">
        <v>80</v>
      </c>
    </row>
    <row r="62" spans="1:40" x14ac:dyDescent="0.25">
      <c r="A62" s="224" t="str">
        <f t="shared" ref="A62:A73" si="17">IF(ISBLANK(A42),"",A42)</f>
        <v>Pickup Truck</v>
      </c>
      <c r="B62" s="275">
        <f t="shared" si="15"/>
        <v>46.599641580179281</v>
      </c>
      <c r="C62" s="276">
        <f t="shared" si="16"/>
        <v>50.579041666899656</v>
      </c>
      <c r="D62" s="166"/>
      <c r="E62" s="166"/>
      <c r="F62" s="166"/>
      <c r="G62" s="166"/>
      <c r="H62" s="166"/>
      <c r="AJ62" s="183" t="s">
        <v>138</v>
      </c>
      <c r="AK62" s="167"/>
      <c r="AL62" s="167">
        <v>100</v>
      </c>
      <c r="AM62" s="167"/>
      <c r="AN62" s="27">
        <v>85</v>
      </c>
    </row>
    <row r="63" spans="1:40" x14ac:dyDescent="0.25">
      <c r="A63" s="224" t="str">
        <f t="shared" si="17"/>
        <v>Front End Loader</v>
      </c>
      <c r="B63" s="275">
        <f t="shared" si="15"/>
        <v>50.599641580179281</v>
      </c>
      <c r="C63" s="276">
        <f t="shared" si="16"/>
        <v>54.579041666899656</v>
      </c>
      <c r="D63" s="166"/>
      <c r="E63" s="166"/>
      <c r="F63" s="166"/>
      <c r="G63" s="166"/>
      <c r="H63" s="166"/>
      <c r="AJ63" s="183" t="s">
        <v>139</v>
      </c>
      <c r="AK63" s="167"/>
      <c r="AL63" s="167">
        <v>100</v>
      </c>
      <c r="AM63" s="167"/>
      <c r="AN63" s="27">
        <v>82</v>
      </c>
    </row>
    <row r="64" spans="1:40" ht="15" customHeight="1" thickBot="1" x14ac:dyDescent="0.3">
      <c r="A64" s="224" t="str">
        <f t="shared" si="17"/>
        <v>Trencher</v>
      </c>
      <c r="B64" s="275">
        <f t="shared" si="15"/>
        <v>52.568741710259843</v>
      </c>
      <c r="C64" s="276">
        <f t="shared" si="16"/>
        <v>55.579041666899656</v>
      </c>
      <c r="D64" s="166"/>
      <c r="E64" s="166"/>
      <c r="F64" s="166"/>
      <c r="G64" s="166"/>
      <c r="H64" s="166"/>
      <c r="AJ64" s="184" t="s">
        <v>140</v>
      </c>
      <c r="AK64" s="185"/>
      <c r="AL64" s="185">
        <v>100</v>
      </c>
      <c r="AM64" s="185"/>
      <c r="AN64" s="151">
        <v>83</v>
      </c>
    </row>
    <row r="65" spans="1:30" x14ac:dyDescent="0.25">
      <c r="A65" s="224" t="str">
        <f t="shared" si="17"/>
        <v>Crane</v>
      </c>
      <c r="B65" s="275">
        <f t="shared" si="15"/>
        <v>45.728801457234397</v>
      </c>
      <c r="C65" s="276">
        <f>IFERROR($E45-(20*LOG10(N28/$D45))+10*LOG($C45/100)+10*LOG($B45),0)</f>
        <v>0</v>
      </c>
      <c r="D65" s="166"/>
      <c r="E65" s="166"/>
      <c r="F65" s="166"/>
      <c r="G65" s="166"/>
      <c r="H65" s="166"/>
    </row>
    <row r="66" spans="1:30" x14ac:dyDescent="0.25">
      <c r="A66" s="224" t="str">
        <f t="shared" si="17"/>
        <v>Vibratory Pile Driver</v>
      </c>
      <c r="B66" s="275">
        <f t="shared" si="15"/>
        <v>66.697901587314959</v>
      </c>
      <c r="C66" s="276">
        <f t="shared" si="15"/>
        <v>0</v>
      </c>
      <c r="D66" s="166"/>
      <c r="E66" s="166"/>
      <c r="F66" s="166"/>
      <c r="G66" s="166"/>
      <c r="H66" s="166"/>
    </row>
    <row r="67" spans="1:30" x14ac:dyDescent="0.25">
      <c r="A67" s="224" t="str">
        <f t="shared" si="17"/>
        <v>Pickup Truck</v>
      </c>
      <c r="B67" s="275">
        <f t="shared" si="15"/>
        <v>43.708201543954772</v>
      </c>
      <c r="C67" s="276">
        <f t="shared" si="15"/>
        <v>0</v>
      </c>
      <c r="D67" s="166"/>
      <c r="E67" s="166"/>
      <c r="F67" s="166"/>
      <c r="G67" s="166"/>
      <c r="H67" s="166"/>
    </row>
    <row r="68" spans="1:30" x14ac:dyDescent="0.25">
      <c r="A68" s="224" t="str">
        <f t="shared" si="17"/>
        <v>Front End Loader</v>
      </c>
      <c r="B68" s="275">
        <f t="shared" si="15"/>
        <v>47.708201543954772</v>
      </c>
      <c r="C68" s="276">
        <f t="shared" si="15"/>
        <v>0</v>
      </c>
      <c r="D68" s="166"/>
      <c r="E68" s="166"/>
      <c r="F68" s="166"/>
      <c r="G68" s="166"/>
      <c r="H68" s="166"/>
    </row>
    <row r="69" spans="1:30" x14ac:dyDescent="0.25">
      <c r="A69" s="224" t="str">
        <f t="shared" si="17"/>
        <v>Trencher</v>
      </c>
      <c r="B69" s="275">
        <f t="shared" si="15"/>
        <v>49.677301674035334</v>
      </c>
      <c r="C69" s="276">
        <f t="shared" si="15"/>
        <v>0</v>
      </c>
      <c r="D69" s="166"/>
      <c r="E69" s="166"/>
      <c r="F69" s="166"/>
      <c r="G69" s="166"/>
      <c r="H69" s="166"/>
      <c r="P69" t="str">
        <f>A12</f>
        <v>NSA 15 - Residence</v>
      </c>
    </row>
    <row r="70" spans="1:30" x14ac:dyDescent="0.25">
      <c r="A70" s="224" t="str">
        <f t="shared" si="17"/>
        <v/>
      </c>
      <c r="B70" s="275">
        <f>IFERROR($E50-(20*LOG10(M33/$D50))+10*LOG($C50/100)+10*LOG(#REF!/12)+10*LOG($B50),0)</f>
        <v>0</v>
      </c>
      <c r="C70" s="278">
        <f>IFERROR($E50-(20*LOG10(N33/$D50))+10*LOG($C50/100)+10*LOG(#REF!/12)+10*LOG($B50),0)</f>
        <v>0</v>
      </c>
      <c r="D70" s="166"/>
      <c r="E70" s="166"/>
      <c r="F70" s="166"/>
      <c r="G70" s="166"/>
      <c r="H70" s="166"/>
    </row>
    <row r="71" spans="1:30" ht="15.75" thickBot="1" x14ac:dyDescent="0.3">
      <c r="A71" s="224" t="str">
        <f t="shared" si="17"/>
        <v/>
      </c>
      <c r="B71" s="275">
        <f>IFERROR($E51-(20*LOG10(M34/$D51))+10*LOG($C51/100)+10*LOG(#REF!/12)+10*LOG($B51),0)</f>
        <v>0</v>
      </c>
      <c r="C71" s="278">
        <f>IFERROR($E51-(20*LOG10(N34/$D51))+10*LOG($C51/100)+10*LOG(#REF!/12)+10*LOG($B51),0)</f>
        <v>0</v>
      </c>
      <c r="D71" s="166"/>
      <c r="E71" s="166"/>
      <c r="F71" s="166"/>
      <c r="G71" s="166"/>
      <c r="H71" s="166"/>
      <c r="P71" s="303" t="s">
        <v>21</v>
      </c>
      <c r="Q71" s="303"/>
      <c r="R71" s="303"/>
      <c r="S71" s="303"/>
      <c r="T71" s="303"/>
    </row>
    <row r="72" spans="1:30" ht="17.25" customHeight="1" thickBot="1" x14ac:dyDescent="0.3">
      <c r="A72" s="224" t="str">
        <f t="shared" si="17"/>
        <v/>
      </c>
      <c r="B72" s="275">
        <f>IFERROR($E52-(20*LOG10(M35/$D52))+10*LOG($C52/100)+10*LOG(#REF!/12)+10*LOG($B52),0)</f>
        <v>0</v>
      </c>
      <c r="C72" s="278">
        <f>IFERROR($E52-(20*LOG10(N35/$D52))+10*LOG($C52/100)+10*LOG(#REF!/12)+10*LOG($B52),0)</f>
        <v>0</v>
      </c>
      <c r="D72" s="166"/>
      <c r="E72" s="166"/>
      <c r="F72" s="166"/>
      <c r="G72" s="166"/>
      <c r="H72" s="166"/>
      <c r="P72" s="38" t="s">
        <v>14</v>
      </c>
      <c r="Q72" s="39" t="s">
        <v>15</v>
      </c>
      <c r="R72" s="40" t="s">
        <v>17</v>
      </c>
      <c r="S72" s="40" t="s">
        <v>16</v>
      </c>
      <c r="T72" s="41" t="s">
        <v>17</v>
      </c>
      <c r="U72" s="42"/>
      <c r="V72" s="39" t="s">
        <v>18</v>
      </c>
      <c r="W72" s="40" t="s">
        <v>17</v>
      </c>
      <c r="X72" s="40" t="s">
        <v>16</v>
      </c>
      <c r="Y72" s="41" t="s">
        <v>17</v>
      </c>
      <c r="Z72" s="43"/>
      <c r="AA72" s="39" t="s">
        <v>19</v>
      </c>
      <c r="AB72" s="40" t="s">
        <v>17</v>
      </c>
      <c r="AC72" s="40" t="s">
        <v>16</v>
      </c>
      <c r="AD72" s="41" t="s">
        <v>17</v>
      </c>
    </row>
    <row r="73" spans="1:30" ht="15.75" thickBot="1" x14ac:dyDescent="0.3">
      <c r="A73" s="225" t="str">
        <f t="shared" si="17"/>
        <v/>
      </c>
      <c r="B73" s="277">
        <f>IFERROR($E53-(20*LOG10(M36/$D53))+10*LOG($C53/100)+10*LOG(#REF!/12)+10*LOG($B53),0)</f>
        <v>0</v>
      </c>
      <c r="C73" s="279">
        <f>IFERROR($E53-(20*LOG10(N36/$D53))+10*LOG($C53/100)+10*LOG(#REF!/12)+10*LOG($B53),0)</f>
        <v>0</v>
      </c>
      <c r="D73" s="166"/>
      <c r="E73" s="166"/>
      <c r="F73" s="166"/>
      <c r="G73" s="166"/>
      <c r="H73" s="166"/>
      <c r="P73" s="30">
        <v>0</v>
      </c>
      <c r="Q73" s="32">
        <f>H12</f>
        <v>34</v>
      </c>
      <c r="R73" s="28">
        <f>(10^(Q73/10))</f>
        <v>2511.8864315095811</v>
      </c>
      <c r="S73" s="28">
        <f>Q73+10</f>
        <v>44</v>
      </c>
      <c r="T73" s="33">
        <f t="shared" ref="T73:T96" si="18">(10^(S73/10))</f>
        <v>25118.86431509586</v>
      </c>
      <c r="U73" s="36"/>
      <c r="V73" s="32">
        <v>0</v>
      </c>
      <c r="W73" s="28">
        <f>(10^(V73/10))</f>
        <v>1</v>
      </c>
      <c r="X73" s="28">
        <f>V73+10</f>
        <v>10</v>
      </c>
      <c r="Y73" s="33">
        <f>(10^(X73/10))</f>
        <v>10</v>
      </c>
      <c r="Z73" s="36"/>
      <c r="AA73" s="34">
        <f>10*LOG10(10^(Q73/10)+10^(V73/10))</f>
        <v>34.001728613409902</v>
      </c>
      <c r="AB73" s="147">
        <f>(10^(AA73/10))</f>
        <v>2512.8864315095802</v>
      </c>
      <c r="AC73" s="147">
        <f>AA73+10</f>
        <v>44.001728613409902</v>
      </c>
      <c r="AD73" s="148">
        <f>(10^(AC73/10))</f>
        <v>25128.864315095783</v>
      </c>
    </row>
    <row r="74" spans="1:30" ht="18" thickBot="1" x14ac:dyDescent="0.3">
      <c r="A74" s="219" t="s">
        <v>43</v>
      </c>
      <c r="B74" s="227">
        <f>IF(B60=0,0,10*LOG10(10^(B60/10)+10^(B61/10)+10^(B62/10)+10^(B63/10)+10^(B64/10)+10^(B65/10)+10^(B66/10)+10^(B67/10)+10^(B68/10)+10^(B69/10)+10^(B70/10)+10^(B71/10)+10^(B72/10)+10^(B73/10)))</f>
        <v>71.583482979348872</v>
      </c>
      <c r="C74" s="227">
        <f>MAX(C60:C73)</f>
        <v>76.579041666899656</v>
      </c>
      <c r="D74" s="249"/>
      <c r="E74" s="249"/>
      <c r="F74" s="249"/>
      <c r="G74" s="249"/>
      <c r="H74" s="249"/>
      <c r="P74" s="31">
        <v>4.1666666666666699E-2</v>
      </c>
      <c r="Q74" s="34">
        <f>H12</f>
        <v>34</v>
      </c>
      <c r="R74" s="26">
        <f t="shared" ref="R74:R96" si="19">(10^(Q74/10))</f>
        <v>2511.8864315095811</v>
      </c>
      <c r="S74" s="26">
        <f t="shared" ref="S74:S79" si="20">Q74+10</f>
        <v>44</v>
      </c>
      <c r="T74" s="35">
        <f t="shared" si="18"/>
        <v>25118.86431509586</v>
      </c>
      <c r="U74" s="37"/>
      <c r="V74" s="34">
        <f>V73</f>
        <v>0</v>
      </c>
      <c r="W74" s="26">
        <f t="shared" ref="W74:W96" si="21">(10^(V74/10))</f>
        <v>1</v>
      </c>
      <c r="X74" s="28">
        <f t="shared" ref="X74:X79" si="22">V74+10</f>
        <v>10</v>
      </c>
      <c r="Y74" s="35">
        <f t="shared" ref="Y74:Y96" si="23">(10^(X74/10))</f>
        <v>10</v>
      </c>
      <c r="Z74" s="37"/>
      <c r="AA74" s="34">
        <f t="shared" ref="AA74:AA96" si="24">10*LOG10(10^(Q74/10)+10^(V74/10))</f>
        <v>34.001728613409902</v>
      </c>
      <c r="AB74" s="26">
        <f t="shared" ref="AB74:AB96" si="25">(10^(AA74/10))</f>
        <v>2512.8864315095802</v>
      </c>
      <c r="AC74" s="147">
        <f t="shared" ref="AC74:AC79" si="26">AA74+10</f>
        <v>44.001728613409902</v>
      </c>
      <c r="AD74" s="27">
        <f t="shared" ref="AD74:AD96" si="27">(10^(AC74/10))</f>
        <v>25128.864315095783</v>
      </c>
    </row>
    <row r="75" spans="1:30" ht="16.5" thickBot="1" x14ac:dyDescent="0.3">
      <c r="A75" s="19" t="s">
        <v>57</v>
      </c>
      <c r="P75" s="31">
        <v>8.3333333333333301E-2</v>
      </c>
      <c r="Q75" s="34">
        <f>H12</f>
        <v>34</v>
      </c>
      <c r="R75" s="26">
        <f t="shared" si="19"/>
        <v>2511.8864315095811</v>
      </c>
      <c r="S75" s="26">
        <f t="shared" si="20"/>
        <v>44</v>
      </c>
      <c r="T75" s="35">
        <f t="shared" si="18"/>
        <v>25118.86431509586</v>
      </c>
      <c r="U75" s="37"/>
      <c r="V75" s="34">
        <f>V74</f>
        <v>0</v>
      </c>
      <c r="W75" s="26">
        <f t="shared" si="21"/>
        <v>1</v>
      </c>
      <c r="X75" s="28">
        <f t="shared" si="22"/>
        <v>10</v>
      </c>
      <c r="Y75" s="35">
        <f t="shared" si="23"/>
        <v>10</v>
      </c>
      <c r="Z75" s="37"/>
      <c r="AA75" s="34">
        <f t="shared" si="24"/>
        <v>34.001728613409902</v>
      </c>
      <c r="AB75" s="26">
        <f t="shared" si="25"/>
        <v>2512.8864315095802</v>
      </c>
      <c r="AC75" s="147">
        <f t="shared" si="26"/>
        <v>44.001728613409902</v>
      </c>
      <c r="AD75" s="27">
        <f t="shared" si="27"/>
        <v>25128.864315095783</v>
      </c>
    </row>
    <row r="76" spans="1:30" ht="15.75" thickBot="1" x14ac:dyDescent="0.3">
      <c r="P76" s="31">
        <v>0.125</v>
      </c>
      <c r="Q76" s="34">
        <f>H12</f>
        <v>34</v>
      </c>
      <c r="R76" s="26">
        <f t="shared" si="19"/>
        <v>2511.8864315095811</v>
      </c>
      <c r="S76" s="26">
        <f t="shared" si="20"/>
        <v>44</v>
      </c>
      <c r="T76" s="35">
        <f t="shared" si="18"/>
        <v>25118.86431509586</v>
      </c>
      <c r="U76" s="37"/>
      <c r="V76" s="34">
        <f t="shared" ref="V76:V93" si="28">V75</f>
        <v>0</v>
      </c>
      <c r="W76" s="26">
        <f t="shared" si="21"/>
        <v>1</v>
      </c>
      <c r="X76" s="28">
        <f t="shared" si="22"/>
        <v>10</v>
      </c>
      <c r="Y76" s="35">
        <f t="shared" si="23"/>
        <v>10</v>
      </c>
      <c r="Z76" s="37"/>
      <c r="AA76" s="34">
        <f t="shared" si="24"/>
        <v>34.001728613409902</v>
      </c>
      <c r="AB76" s="26">
        <f t="shared" si="25"/>
        <v>2512.8864315095802</v>
      </c>
      <c r="AC76" s="147">
        <f t="shared" si="26"/>
        <v>44.001728613409902</v>
      </c>
      <c r="AD76" s="27">
        <f t="shared" si="27"/>
        <v>25128.864315095783</v>
      </c>
    </row>
    <row r="77" spans="1:30" ht="45.75" thickBot="1" x14ac:dyDescent="0.3">
      <c r="A77" s="287" t="s">
        <v>10</v>
      </c>
      <c r="B77" s="162" t="s">
        <v>145</v>
      </c>
      <c r="C77" s="163" t="s">
        <v>146</v>
      </c>
      <c r="D77" s="73" t="s">
        <v>48</v>
      </c>
      <c r="E77" s="73" t="s">
        <v>59</v>
      </c>
      <c r="F77" s="73" t="s">
        <v>158</v>
      </c>
      <c r="G77" s="15" t="s">
        <v>47</v>
      </c>
      <c r="H77" s="16" t="s">
        <v>46</v>
      </c>
      <c r="P77" s="31">
        <v>0.16666666666666699</v>
      </c>
      <c r="Q77" s="34">
        <f>H12</f>
        <v>34</v>
      </c>
      <c r="R77" s="26">
        <f t="shared" si="19"/>
        <v>2511.8864315095811</v>
      </c>
      <c r="S77" s="26">
        <f t="shared" si="20"/>
        <v>44</v>
      </c>
      <c r="T77" s="35">
        <f t="shared" si="18"/>
        <v>25118.86431509586</v>
      </c>
      <c r="U77" s="37"/>
      <c r="V77" s="34">
        <f t="shared" si="28"/>
        <v>0</v>
      </c>
      <c r="W77" s="26">
        <f t="shared" si="21"/>
        <v>1</v>
      </c>
      <c r="X77" s="28">
        <f t="shared" si="22"/>
        <v>10</v>
      </c>
      <c r="Y77" s="35">
        <f t="shared" si="23"/>
        <v>10</v>
      </c>
      <c r="Z77" s="37"/>
      <c r="AA77" s="34">
        <f t="shared" si="24"/>
        <v>34.001728613409902</v>
      </c>
      <c r="AB77" s="26">
        <f t="shared" si="25"/>
        <v>2512.8864315095802</v>
      </c>
      <c r="AC77" s="147">
        <f t="shared" si="26"/>
        <v>44.001728613409902</v>
      </c>
      <c r="AD77" s="27">
        <f t="shared" si="27"/>
        <v>25128.864315095783</v>
      </c>
    </row>
    <row r="78" spans="1:30" ht="15.75" thickBot="1" x14ac:dyDescent="0.3">
      <c r="A78" s="288"/>
      <c r="B78" s="80" t="s">
        <v>5</v>
      </c>
      <c r="C78" s="81" t="s">
        <v>5</v>
      </c>
      <c r="D78" s="156" t="s">
        <v>5</v>
      </c>
      <c r="E78" s="156" t="s">
        <v>5</v>
      </c>
      <c r="F78" s="156" t="s">
        <v>5</v>
      </c>
      <c r="G78" s="155" t="s">
        <v>5</v>
      </c>
      <c r="H78" s="81" t="s">
        <v>5</v>
      </c>
      <c r="P78" s="31">
        <v>0.20833333333333301</v>
      </c>
      <c r="Q78" s="34">
        <f>H12</f>
        <v>34</v>
      </c>
      <c r="R78" s="26">
        <f t="shared" si="19"/>
        <v>2511.8864315095811</v>
      </c>
      <c r="S78" s="26">
        <f t="shared" si="20"/>
        <v>44</v>
      </c>
      <c r="T78" s="35">
        <f t="shared" si="18"/>
        <v>25118.86431509586</v>
      </c>
      <c r="U78" s="37"/>
      <c r="V78" s="34">
        <f t="shared" si="28"/>
        <v>0</v>
      </c>
      <c r="W78" s="26">
        <f t="shared" si="21"/>
        <v>1</v>
      </c>
      <c r="X78" s="28">
        <f t="shared" si="22"/>
        <v>10</v>
      </c>
      <c r="Y78" s="35">
        <f t="shared" si="23"/>
        <v>10</v>
      </c>
      <c r="Z78" s="37"/>
      <c r="AA78" s="34">
        <f t="shared" si="24"/>
        <v>34.001728613409902</v>
      </c>
      <c r="AB78" s="26">
        <f t="shared" si="25"/>
        <v>2512.8864315095802</v>
      </c>
      <c r="AC78" s="147">
        <f t="shared" si="26"/>
        <v>44.001728613409902</v>
      </c>
      <c r="AD78" s="27">
        <f t="shared" si="27"/>
        <v>25128.864315095783</v>
      </c>
    </row>
    <row r="79" spans="1:30" x14ac:dyDescent="0.25">
      <c r="A79" s="77" t="str">
        <f t="shared" ref="A79:A85" si="29">IF(ISBLANK(A12),"",A12)</f>
        <v>NSA 15 - Residence</v>
      </c>
      <c r="B79" s="17">
        <f>IF(B$74&lt;=0,"",B$74)</f>
        <v>71.583482979348872</v>
      </c>
      <c r="C79" s="160">
        <f>C74</f>
        <v>76.579041666899656</v>
      </c>
      <c r="D79" s="157">
        <f>IF(G12&gt;0,AB100,"")</f>
        <v>68.577519394109189</v>
      </c>
      <c r="E79" s="157">
        <f>IF(G12&gt;0,AB97,"")</f>
        <v>70.917532413144343</v>
      </c>
      <c r="F79" s="157">
        <f>IF(G12&gt;0,AB98,"")</f>
        <v>34.001728613409902</v>
      </c>
      <c r="G79" s="154">
        <f>IF(G12&gt;0,AD100,"")</f>
        <v>68.582627073178287</v>
      </c>
      <c r="H79" s="160">
        <f t="shared" ref="H79:H85" si="30">IF(B79="","",G79-F12)</f>
        <v>26.582627073178287</v>
      </c>
      <c r="P79" s="31">
        <v>0.25</v>
      </c>
      <c r="Q79" s="34">
        <f>H12</f>
        <v>34</v>
      </c>
      <c r="R79" s="26">
        <f t="shared" si="19"/>
        <v>2511.8864315095811</v>
      </c>
      <c r="S79" s="26">
        <f t="shared" si="20"/>
        <v>44</v>
      </c>
      <c r="T79" s="35">
        <f t="shared" si="18"/>
        <v>25118.86431509586</v>
      </c>
      <c r="U79" s="37"/>
      <c r="V79" s="34">
        <f t="shared" si="28"/>
        <v>0</v>
      </c>
      <c r="W79" s="26">
        <f t="shared" si="21"/>
        <v>1</v>
      </c>
      <c r="X79" s="28">
        <f t="shared" si="22"/>
        <v>10</v>
      </c>
      <c r="Y79" s="35">
        <f t="shared" si="23"/>
        <v>10</v>
      </c>
      <c r="Z79" s="37"/>
      <c r="AA79" s="34">
        <f t="shared" si="24"/>
        <v>34.001728613409902</v>
      </c>
      <c r="AB79" s="26">
        <f t="shared" si="25"/>
        <v>2512.8864315095802</v>
      </c>
      <c r="AC79" s="147">
        <f t="shared" si="26"/>
        <v>44.001728613409902</v>
      </c>
      <c r="AD79" s="27">
        <f t="shared" si="27"/>
        <v>25128.864315095783</v>
      </c>
    </row>
    <row r="80" spans="1:30" ht="14.45" hidden="1" customHeight="1" x14ac:dyDescent="0.25">
      <c r="A80" s="11" t="str">
        <f t="shared" si="29"/>
        <v/>
      </c>
      <c r="B80" s="112">
        <f>IF(C$74&lt;=0,"",C$74)</f>
        <v>76.579041666899656</v>
      </c>
      <c r="C80" s="109">
        <f>IF(C$74=0,"",MAX(C60:C73))</f>
        <v>76.579041666899656</v>
      </c>
      <c r="D80" s="158" t="str">
        <f>IF(G13&gt;0,AB134,"")</f>
        <v/>
      </c>
      <c r="E80" s="158" t="str">
        <f>IF(G13&gt;0,AB131,"")</f>
        <v/>
      </c>
      <c r="F80" s="157" t="str">
        <f>IF(G13&gt;0,AB132,"")</f>
        <v/>
      </c>
      <c r="G80" s="152" t="str">
        <f>IF(G13&gt;0,AD134,"")</f>
        <v/>
      </c>
      <c r="H80" s="109" t="e">
        <f t="shared" si="30"/>
        <v>#VALUE!</v>
      </c>
      <c r="P80" s="31">
        <v>0.29166666666666702</v>
      </c>
      <c r="Q80" s="34">
        <f>G12</f>
        <v>40</v>
      </c>
      <c r="R80" s="26">
        <f t="shared" si="19"/>
        <v>10000</v>
      </c>
      <c r="S80" s="26">
        <f>Q80</f>
        <v>40</v>
      </c>
      <c r="T80" s="35">
        <f t="shared" si="18"/>
        <v>10000</v>
      </c>
      <c r="U80" s="37"/>
      <c r="V80" s="34">
        <f>B74</f>
        <v>71.583482979348872</v>
      </c>
      <c r="W80" s="26">
        <f t="shared" si="21"/>
        <v>14399529.368717337</v>
      </c>
      <c r="X80" s="26">
        <f>V80</f>
        <v>71.583482979348872</v>
      </c>
      <c r="Y80" s="35">
        <f t="shared" si="23"/>
        <v>14399529.368717337</v>
      </c>
      <c r="Z80" s="37"/>
      <c r="AA80" s="34">
        <f t="shared" si="24"/>
        <v>71.586497965040053</v>
      </c>
      <c r="AB80" s="26">
        <f t="shared" si="25"/>
        <v>14409529.368717397</v>
      </c>
      <c r="AC80" s="26">
        <f>AA80</f>
        <v>71.586497965040053</v>
      </c>
      <c r="AD80" s="27">
        <f t="shared" si="27"/>
        <v>14409529.368717397</v>
      </c>
    </row>
    <row r="81" spans="1:30" ht="14.45" hidden="1" customHeight="1" x14ac:dyDescent="0.25">
      <c r="A81" s="11" t="str">
        <f t="shared" si="29"/>
        <v/>
      </c>
      <c r="B81" s="112" t="str">
        <f>IF(D$74&lt;=0,"",D$74)</f>
        <v/>
      </c>
      <c r="C81" s="109" t="str">
        <f>IF(D$74=0,"",MAX(D60:D73))</f>
        <v/>
      </c>
      <c r="D81" s="158" t="str">
        <f>IF(G14&gt;0,AB168,"")</f>
        <v/>
      </c>
      <c r="E81" s="158" t="str">
        <f>IF(G14&gt;0,AB165,"")</f>
        <v/>
      </c>
      <c r="F81" s="157" t="str">
        <f>IF(G14&gt;0,AB166,"")</f>
        <v/>
      </c>
      <c r="G81" s="152" t="str">
        <f>IF(G14&gt;0,AD168,"")</f>
        <v/>
      </c>
      <c r="H81" s="109" t="str">
        <f t="shared" si="30"/>
        <v/>
      </c>
      <c r="P81" s="31">
        <v>0.33333333333333298</v>
      </c>
      <c r="Q81" s="34">
        <f>G12</f>
        <v>40</v>
      </c>
      <c r="R81" s="26">
        <f t="shared" si="19"/>
        <v>10000</v>
      </c>
      <c r="S81" s="26">
        <f t="shared" ref="S81:S94" si="31">Q81</f>
        <v>40</v>
      </c>
      <c r="T81" s="35">
        <f t="shared" si="18"/>
        <v>10000</v>
      </c>
      <c r="U81" s="37"/>
      <c r="V81" s="34">
        <f t="shared" si="28"/>
        <v>71.583482979348872</v>
      </c>
      <c r="W81" s="26">
        <f t="shared" si="21"/>
        <v>14399529.368717337</v>
      </c>
      <c r="X81" s="26">
        <f t="shared" ref="X81:X91" si="32">V81</f>
        <v>71.583482979348872</v>
      </c>
      <c r="Y81" s="35">
        <f t="shared" si="23"/>
        <v>14399529.368717337</v>
      </c>
      <c r="Z81" s="37"/>
      <c r="AA81" s="34">
        <f t="shared" si="24"/>
        <v>71.586497965040053</v>
      </c>
      <c r="AB81" s="26">
        <f t="shared" si="25"/>
        <v>14409529.368717397</v>
      </c>
      <c r="AC81" s="26">
        <f t="shared" ref="AC81:AC91" si="33">AA81</f>
        <v>71.586497965040053</v>
      </c>
      <c r="AD81" s="27">
        <f t="shared" si="27"/>
        <v>14409529.368717397</v>
      </c>
    </row>
    <row r="82" spans="1:30" ht="14.45" hidden="1" customHeight="1" x14ac:dyDescent="0.25">
      <c r="A82" s="11" t="str">
        <f t="shared" si="29"/>
        <v/>
      </c>
      <c r="B82" s="112" t="str">
        <f>IF(E$74&lt;=0,"",E$74)</f>
        <v/>
      </c>
      <c r="C82" s="109" t="str">
        <f>IF(E$74=0,"",MAX(E60:E73))</f>
        <v/>
      </c>
      <c r="D82" s="158" t="str">
        <f>IF(G15&gt;0,AB202,"")</f>
        <v/>
      </c>
      <c r="E82" s="158" t="str">
        <f>IF(G15&gt;0,AB199,"")</f>
        <v/>
      </c>
      <c r="F82" s="157" t="str">
        <f>IF(G15&gt;0,AB200,"")</f>
        <v/>
      </c>
      <c r="G82" s="152" t="str">
        <f>IF(G15&gt;0,AD202,"")</f>
        <v/>
      </c>
      <c r="H82" s="109" t="str">
        <f t="shared" si="30"/>
        <v/>
      </c>
      <c r="P82" s="31">
        <v>0.375</v>
      </c>
      <c r="Q82" s="34">
        <f>G12</f>
        <v>40</v>
      </c>
      <c r="R82" s="26">
        <f t="shared" si="19"/>
        <v>10000</v>
      </c>
      <c r="S82" s="26">
        <f t="shared" si="31"/>
        <v>40</v>
      </c>
      <c r="T82" s="35">
        <f t="shared" si="18"/>
        <v>10000</v>
      </c>
      <c r="U82" s="37"/>
      <c r="V82" s="34">
        <f t="shared" si="28"/>
        <v>71.583482979348872</v>
      </c>
      <c r="W82" s="26">
        <f t="shared" si="21"/>
        <v>14399529.368717337</v>
      </c>
      <c r="X82" s="26">
        <f t="shared" si="32"/>
        <v>71.583482979348872</v>
      </c>
      <c r="Y82" s="35">
        <f t="shared" si="23"/>
        <v>14399529.368717337</v>
      </c>
      <c r="Z82" s="37"/>
      <c r="AA82" s="34">
        <f t="shared" si="24"/>
        <v>71.586497965040053</v>
      </c>
      <c r="AB82" s="26">
        <f t="shared" si="25"/>
        <v>14409529.368717397</v>
      </c>
      <c r="AC82" s="26">
        <f t="shared" si="33"/>
        <v>71.586497965040053</v>
      </c>
      <c r="AD82" s="27">
        <f t="shared" si="27"/>
        <v>14409529.368717397</v>
      </c>
    </row>
    <row r="83" spans="1:30" ht="14.45" hidden="1" customHeight="1" x14ac:dyDescent="0.25">
      <c r="A83" s="11" t="str">
        <f t="shared" si="29"/>
        <v/>
      </c>
      <c r="B83" s="112" t="str">
        <f>IF(F$74&lt;=0,"",F$74)</f>
        <v/>
      </c>
      <c r="C83" s="109" t="str">
        <f>IF(F$74=0,"",MAX(F60:F73))</f>
        <v/>
      </c>
      <c r="D83" s="158" t="str">
        <f>IF(G16&gt;0,AB236,"")</f>
        <v/>
      </c>
      <c r="E83" s="158" t="str">
        <f>IF(G16&gt;0,AB233,"")</f>
        <v/>
      </c>
      <c r="F83" s="157" t="str">
        <f>IF(G16&gt;0,AB234,"")</f>
        <v/>
      </c>
      <c r="G83" s="152" t="str">
        <f>IF(G16&gt;0,AD236,"")</f>
        <v/>
      </c>
      <c r="H83" s="109" t="str">
        <f t="shared" si="30"/>
        <v/>
      </c>
      <c r="P83" s="31">
        <v>0.41666666666666702</v>
      </c>
      <c r="Q83" s="34">
        <f>G12</f>
        <v>40</v>
      </c>
      <c r="R83" s="26">
        <f t="shared" si="19"/>
        <v>10000</v>
      </c>
      <c r="S83" s="26">
        <f t="shared" si="31"/>
        <v>40</v>
      </c>
      <c r="T83" s="35">
        <f t="shared" si="18"/>
        <v>10000</v>
      </c>
      <c r="U83" s="37"/>
      <c r="V83" s="34">
        <f t="shared" si="28"/>
        <v>71.583482979348872</v>
      </c>
      <c r="W83" s="26">
        <f t="shared" si="21"/>
        <v>14399529.368717337</v>
      </c>
      <c r="X83" s="26">
        <f t="shared" si="32"/>
        <v>71.583482979348872</v>
      </c>
      <c r="Y83" s="35">
        <f t="shared" si="23"/>
        <v>14399529.368717337</v>
      </c>
      <c r="Z83" s="37"/>
      <c r="AA83" s="34">
        <f t="shared" si="24"/>
        <v>71.586497965040053</v>
      </c>
      <c r="AB83" s="26">
        <f t="shared" si="25"/>
        <v>14409529.368717397</v>
      </c>
      <c r="AC83" s="26">
        <f t="shared" si="33"/>
        <v>71.586497965040053</v>
      </c>
      <c r="AD83" s="27">
        <f t="shared" si="27"/>
        <v>14409529.368717397</v>
      </c>
    </row>
    <row r="84" spans="1:30" ht="14.45" hidden="1" customHeight="1" x14ac:dyDescent="0.25">
      <c r="A84" s="11" t="str">
        <f t="shared" si="29"/>
        <v/>
      </c>
      <c r="B84" s="112" t="str">
        <f>IF(G$74&lt;=0,"",G$74)</f>
        <v/>
      </c>
      <c r="C84" s="109" t="str">
        <f>IF(G$74&lt;=0,"",MAX(G60:G73))</f>
        <v/>
      </c>
      <c r="D84" s="158" t="str">
        <f>IF(G17&gt;0,AB270,"")</f>
        <v/>
      </c>
      <c r="E84" s="158" t="str">
        <f>IF(G17&gt;0,AB267,"")</f>
        <v/>
      </c>
      <c r="F84" s="157" t="str">
        <f>IF(G17&gt;0,AB268,"")</f>
        <v/>
      </c>
      <c r="G84" s="152" t="str">
        <f>IF(G17&gt;0,AD270,"")</f>
        <v/>
      </c>
      <c r="H84" s="109" t="str">
        <f t="shared" si="30"/>
        <v/>
      </c>
      <c r="P84" s="31">
        <v>0.45833333333333298</v>
      </c>
      <c r="Q84" s="34">
        <f>G12</f>
        <v>40</v>
      </c>
      <c r="R84" s="26">
        <f t="shared" si="19"/>
        <v>10000</v>
      </c>
      <c r="S84" s="26">
        <f t="shared" si="31"/>
        <v>40</v>
      </c>
      <c r="T84" s="35">
        <f t="shared" si="18"/>
        <v>10000</v>
      </c>
      <c r="U84" s="37"/>
      <c r="V84" s="34">
        <f t="shared" si="28"/>
        <v>71.583482979348872</v>
      </c>
      <c r="W84" s="26">
        <f t="shared" si="21"/>
        <v>14399529.368717337</v>
      </c>
      <c r="X84" s="26">
        <f t="shared" si="32"/>
        <v>71.583482979348872</v>
      </c>
      <c r="Y84" s="35">
        <f t="shared" si="23"/>
        <v>14399529.368717337</v>
      </c>
      <c r="Z84" s="37"/>
      <c r="AA84" s="34">
        <f t="shared" si="24"/>
        <v>71.586497965040053</v>
      </c>
      <c r="AB84" s="26">
        <f t="shared" si="25"/>
        <v>14409529.368717397</v>
      </c>
      <c r="AC84" s="26">
        <f t="shared" si="33"/>
        <v>71.586497965040053</v>
      </c>
      <c r="AD84" s="27">
        <f t="shared" si="27"/>
        <v>14409529.368717397</v>
      </c>
    </row>
    <row r="85" spans="1:30" ht="15" hidden="1" customHeight="1" thickBot="1" x14ac:dyDescent="0.3">
      <c r="A85" s="12" t="str">
        <f t="shared" si="29"/>
        <v/>
      </c>
      <c r="B85" s="113" t="str">
        <f>IF(H$74&lt;=0,"",H$74)</f>
        <v/>
      </c>
      <c r="C85" s="110" t="str">
        <f>IF(H$74=0,"",MAX(H60:H73))</f>
        <v/>
      </c>
      <c r="D85" s="159" t="str">
        <f>IF(G18&gt;0,AB304,"")</f>
        <v/>
      </c>
      <c r="E85" s="159" t="str">
        <f>IF(G18&gt;0,AB301,"")</f>
        <v/>
      </c>
      <c r="F85" s="161" t="str">
        <f>IF(G18&gt;0,AB302,"")</f>
        <v/>
      </c>
      <c r="G85" s="153" t="str">
        <f>IF(G18&gt;0,AD304,"")</f>
        <v/>
      </c>
      <c r="H85" s="110" t="str">
        <f t="shared" si="30"/>
        <v/>
      </c>
      <c r="P85" s="31">
        <v>0.5</v>
      </c>
      <c r="Q85" s="34">
        <f>G12</f>
        <v>40</v>
      </c>
      <c r="R85" s="26">
        <f t="shared" si="19"/>
        <v>10000</v>
      </c>
      <c r="S85" s="26">
        <f t="shared" si="31"/>
        <v>40</v>
      </c>
      <c r="T85" s="35">
        <f t="shared" si="18"/>
        <v>10000</v>
      </c>
      <c r="U85" s="37"/>
      <c r="V85" s="34">
        <f t="shared" si="28"/>
        <v>71.583482979348872</v>
      </c>
      <c r="W85" s="26">
        <f t="shared" si="21"/>
        <v>14399529.368717337</v>
      </c>
      <c r="X85" s="26">
        <f t="shared" si="32"/>
        <v>71.583482979348872</v>
      </c>
      <c r="Y85" s="35">
        <f t="shared" si="23"/>
        <v>14399529.368717337</v>
      </c>
      <c r="Z85" s="37"/>
      <c r="AA85" s="34">
        <f t="shared" si="24"/>
        <v>71.586497965040053</v>
      </c>
      <c r="AB85" s="26">
        <f t="shared" si="25"/>
        <v>14409529.368717397</v>
      </c>
      <c r="AC85" s="26">
        <f t="shared" si="33"/>
        <v>71.586497965040053</v>
      </c>
      <c r="AD85" s="27">
        <f t="shared" si="27"/>
        <v>14409529.368717397</v>
      </c>
    </row>
    <row r="86" spans="1:30" ht="15.75" x14ac:dyDescent="0.25">
      <c r="A86" s="142" t="s">
        <v>58</v>
      </c>
      <c r="P86" s="31">
        <v>0.54166666666666696</v>
      </c>
      <c r="Q86" s="34">
        <f>G12</f>
        <v>40</v>
      </c>
      <c r="R86" s="26">
        <f t="shared" si="19"/>
        <v>10000</v>
      </c>
      <c r="S86" s="26">
        <f t="shared" si="31"/>
        <v>40</v>
      </c>
      <c r="T86" s="35">
        <f t="shared" si="18"/>
        <v>10000</v>
      </c>
      <c r="U86" s="37"/>
      <c r="V86" s="34">
        <f t="shared" si="28"/>
        <v>71.583482979348872</v>
      </c>
      <c r="W86" s="26">
        <f t="shared" si="21"/>
        <v>14399529.368717337</v>
      </c>
      <c r="X86" s="26">
        <f t="shared" si="32"/>
        <v>71.583482979348872</v>
      </c>
      <c r="Y86" s="35">
        <f t="shared" si="23"/>
        <v>14399529.368717337</v>
      </c>
      <c r="Z86" s="37"/>
      <c r="AA86" s="34">
        <f t="shared" si="24"/>
        <v>71.586497965040053</v>
      </c>
      <c r="AB86" s="26">
        <f t="shared" si="25"/>
        <v>14409529.368717397</v>
      </c>
      <c r="AC86" s="26">
        <f t="shared" si="33"/>
        <v>71.586497965040053</v>
      </c>
      <c r="AD86" s="27">
        <f t="shared" si="27"/>
        <v>14409529.368717397</v>
      </c>
    </row>
    <row r="87" spans="1:30" ht="15.75" x14ac:dyDescent="0.25">
      <c r="A87" s="142" t="s">
        <v>157</v>
      </c>
      <c r="P87" s="31">
        <v>0.58333333333333304</v>
      </c>
      <c r="Q87" s="34">
        <f>G12</f>
        <v>40</v>
      </c>
      <c r="R87" s="26">
        <f t="shared" si="19"/>
        <v>10000</v>
      </c>
      <c r="S87" s="26">
        <f t="shared" si="31"/>
        <v>40</v>
      </c>
      <c r="T87" s="35">
        <f t="shared" si="18"/>
        <v>10000</v>
      </c>
      <c r="U87" s="37"/>
      <c r="V87" s="34">
        <f t="shared" si="28"/>
        <v>71.583482979348872</v>
      </c>
      <c r="W87" s="26">
        <f t="shared" si="21"/>
        <v>14399529.368717337</v>
      </c>
      <c r="X87" s="26">
        <f t="shared" si="32"/>
        <v>71.583482979348872</v>
      </c>
      <c r="Y87" s="35">
        <f t="shared" si="23"/>
        <v>14399529.368717337</v>
      </c>
      <c r="Z87" s="37"/>
      <c r="AA87" s="34">
        <f t="shared" si="24"/>
        <v>71.586497965040053</v>
      </c>
      <c r="AB87" s="26">
        <f t="shared" si="25"/>
        <v>14409529.368717397</v>
      </c>
      <c r="AC87" s="26">
        <f t="shared" si="33"/>
        <v>71.586497965040053</v>
      </c>
      <c r="AD87" s="27">
        <f t="shared" si="27"/>
        <v>14409529.368717397</v>
      </c>
    </row>
    <row r="88" spans="1:30" x14ac:dyDescent="0.25">
      <c r="P88" s="31">
        <v>0.625</v>
      </c>
      <c r="Q88" s="34">
        <f>G12</f>
        <v>40</v>
      </c>
      <c r="R88" s="26">
        <f t="shared" si="19"/>
        <v>10000</v>
      </c>
      <c r="S88" s="26">
        <f t="shared" si="31"/>
        <v>40</v>
      </c>
      <c r="T88" s="35">
        <f t="shared" si="18"/>
        <v>10000</v>
      </c>
      <c r="U88" s="37"/>
      <c r="V88" s="34">
        <f t="shared" si="28"/>
        <v>71.583482979348872</v>
      </c>
      <c r="W88" s="26">
        <f t="shared" si="21"/>
        <v>14399529.368717337</v>
      </c>
      <c r="X88" s="26">
        <f t="shared" si="32"/>
        <v>71.583482979348872</v>
      </c>
      <c r="Y88" s="35">
        <f t="shared" si="23"/>
        <v>14399529.368717337</v>
      </c>
      <c r="Z88" s="37"/>
      <c r="AA88" s="34">
        <f t="shared" si="24"/>
        <v>71.586497965040053</v>
      </c>
      <c r="AB88" s="26">
        <f t="shared" si="25"/>
        <v>14409529.368717397</v>
      </c>
      <c r="AC88" s="26">
        <f t="shared" si="33"/>
        <v>71.586497965040053</v>
      </c>
      <c r="AD88" s="27">
        <f t="shared" si="27"/>
        <v>14409529.368717397</v>
      </c>
    </row>
    <row r="89" spans="1:30" x14ac:dyDescent="0.25">
      <c r="P89" s="31">
        <v>0.66666666666666696</v>
      </c>
      <c r="Q89" s="34">
        <f>G12</f>
        <v>40</v>
      </c>
      <c r="R89" s="26">
        <f t="shared" si="19"/>
        <v>10000</v>
      </c>
      <c r="S89" s="26">
        <f t="shared" si="31"/>
        <v>40</v>
      </c>
      <c r="T89" s="35">
        <f t="shared" si="18"/>
        <v>10000</v>
      </c>
      <c r="U89" s="37"/>
      <c r="V89" s="34">
        <f t="shared" si="28"/>
        <v>71.583482979348872</v>
      </c>
      <c r="W89" s="26">
        <f t="shared" si="21"/>
        <v>14399529.368717337</v>
      </c>
      <c r="X89" s="26">
        <f t="shared" si="32"/>
        <v>71.583482979348872</v>
      </c>
      <c r="Y89" s="35">
        <f t="shared" si="23"/>
        <v>14399529.368717337</v>
      </c>
      <c r="Z89" s="37"/>
      <c r="AA89" s="34">
        <f t="shared" si="24"/>
        <v>71.586497965040053</v>
      </c>
      <c r="AB89" s="26">
        <f t="shared" si="25"/>
        <v>14409529.368717397</v>
      </c>
      <c r="AC89" s="26">
        <f t="shared" si="33"/>
        <v>71.586497965040053</v>
      </c>
      <c r="AD89" s="27">
        <f t="shared" si="27"/>
        <v>14409529.368717397</v>
      </c>
    </row>
    <row r="90" spans="1:30" x14ac:dyDescent="0.25">
      <c r="F90" s="22"/>
      <c r="P90" s="31">
        <v>0.70833333333333304</v>
      </c>
      <c r="Q90" s="34">
        <f>G12</f>
        <v>40</v>
      </c>
      <c r="R90" s="26">
        <f t="shared" si="19"/>
        <v>10000</v>
      </c>
      <c r="S90" s="26">
        <f t="shared" si="31"/>
        <v>40</v>
      </c>
      <c r="T90" s="35">
        <f t="shared" si="18"/>
        <v>10000</v>
      </c>
      <c r="U90" s="37"/>
      <c r="V90" s="34">
        <f t="shared" si="28"/>
        <v>71.583482979348872</v>
      </c>
      <c r="W90" s="26">
        <f t="shared" si="21"/>
        <v>14399529.368717337</v>
      </c>
      <c r="X90" s="26">
        <f t="shared" si="32"/>
        <v>71.583482979348872</v>
      </c>
      <c r="Y90" s="35">
        <f t="shared" si="23"/>
        <v>14399529.368717337</v>
      </c>
      <c r="Z90" s="37"/>
      <c r="AA90" s="34">
        <f t="shared" si="24"/>
        <v>71.586497965040053</v>
      </c>
      <c r="AB90" s="26">
        <f t="shared" si="25"/>
        <v>14409529.368717397</v>
      </c>
      <c r="AC90" s="26">
        <f t="shared" si="33"/>
        <v>71.586497965040053</v>
      </c>
      <c r="AD90" s="27">
        <f t="shared" si="27"/>
        <v>14409529.368717397</v>
      </c>
    </row>
    <row r="91" spans="1:30" x14ac:dyDescent="0.25">
      <c r="P91" s="31">
        <v>0.75</v>
      </c>
      <c r="Q91" s="34">
        <f>G12</f>
        <v>40</v>
      </c>
      <c r="R91" s="26">
        <f t="shared" si="19"/>
        <v>10000</v>
      </c>
      <c r="S91" s="26">
        <f t="shared" si="31"/>
        <v>40</v>
      </c>
      <c r="T91" s="35">
        <f t="shared" si="18"/>
        <v>10000</v>
      </c>
      <c r="U91" s="37"/>
      <c r="V91" s="34">
        <f t="shared" si="28"/>
        <v>71.583482979348872</v>
      </c>
      <c r="W91" s="26">
        <f t="shared" si="21"/>
        <v>14399529.368717337</v>
      </c>
      <c r="X91" s="26">
        <f t="shared" si="32"/>
        <v>71.583482979348872</v>
      </c>
      <c r="Y91" s="35">
        <f t="shared" si="23"/>
        <v>14399529.368717337</v>
      </c>
      <c r="Z91" s="37"/>
      <c r="AA91" s="34">
        <f t="shared" si="24"/>
        <v>71.586497965040053</v>
      </c>
      <c r="AB91" s="26">
        <f t="shared" si="25"/>
        <v>14409529.368717397</v>
      </c>
      <c r="AC91" s="26">
        <f t="shared" si="33"/>
        <v>71.586497965040053</v>
      </c>
      <c r="AD91" s="27">
        <f t="shared" si="27"/>
        <v>14409529.368717397</v>
      </c>
    </row>
    <row r="92" spans="1:30" x14ac:dyDescent="0.25">
      <c r="P92" s="31">
        <v>0.79166666666666696</v>
      </c>
      <c r="Q92" s="34">
        <f>G12</f>
        <v>40</v>
      </c>
      <c r="R92" s="26">
        <f t="shared" si="19"/>
        <v>10000</v>
      </c>
      <c r="S92" s="26">
        <f t="shared" si="31"/>
        <v>40</v>
      </c>
      <c r="T92" s="35">
        <f t="shared" si="18"/>
        <v>10000</v>
      </c>
      <c r="U92" s="37"/>
      <c r="V92" s="34">
        <v>0</v>
      </c>
      <c r="W92" s="26">
        <f t="shared" si="21"/>
        <v>1</v>
      </c>
      <c r="X92" s="26">
        <v>0</v>
      </c>
      <c r="Y92" s="35">
        <f t="shared" si="23"/>
        <v>1</v>
      </c>
      <c r="Z92" s="37"/>
      <c r="AA92" s="34">
        <f t="shared" si="24"/>
        <v>40.000434272768629</v>
      </c>
      <c r="AB92" s="26">
        <f t="shared" si="25"/>
        <v>10001.000000000009</v>
      </c>
      <c r="AC92" s="26">
        <f>AA92</f>
        <v>40.000434272768629</v>
      </c>
      <c r="AD92" s="27">
        <f t="shared" si="27"/>
        <v>10001.000000000009</v>
      </c>
    </row>
    <row r="93" spans="1:30" x14ac:dyDescent="0.25">
      <c r="P93" s="31">
        <v>0.83333333333333304</v>
      </c>
      <c r="Q93" s="34">
        <f>G12</f>
        <v>40</v>
      </c>
      <c r="R93" s="26">
        <f t="shared" si="19"/>
        <v>10000</v>
      </c>
      <c r="S93" s="26">
        <f t="shared" si="31"/>
        <v>40</v>
      </c>
      <c r="T93" s="35">
        <f t="shared" si="18"/>
        <v>10000</v>
      </c>
      <c r="U93" s="37"/>
      <c r="V93" s="34">
        <f t="shared" si="28"/>
        <v>0</v>
      </c>
      <c r="W93" s="26">
        <f t="shared" si="21"/>
        <v>1</v>
      </c>
      <c r="X93" s="26">
        <v>0</v>
      </c>
      <c r="Y93" s="35">
        <f t="shared" si="23"/>
        <v>1</v>
      </c>
      <c r="Z93" s="37"/>
      <c r="AA93" s="34">
        <f t="shared" si="24"/>
        <v>40.000434272768629</v>
      </c>
      <c r="AB93" s="26">
        <f>(10^(AA93/10))</f>
        <v>10001.000000000009</v>
      </c>
      <c r="AC93" s="26">
        <f>AA93</f>
        <v>40.000434272768629</v>
      </c>
      <c r="AD93" s="27">
        <f t="shared" si="27"/>
        <v>10001.000000000009</v>
      </c>
    </row>
    <row r="94" spans="1:30" x14ac:dyDescent="0.25">
      <c r="P94" s="31">
        <v>0.875</v>
      </c>
      <c r="Q94" s="34">
        <f>G12</f>
        <v>40</v>
      </c>
      <c r="R94" s="26">
        <f t="shared" si="19"/>
        <v>10000</v>
      </c>
      <c r="S94" s="26">
        <f t="shared" si="31"/>
        <v>40</v>
      </c>
      <c r="T94" s="35">
        <f t="shared" si="18"/>
        <v>10000</v>
      </c>
      <c r="U94" s="37"/>
      <c r="V94" s="34">
        <f>V93</f>
        <v>0</v>
      </c>
      <c r="W94" s="26">
        <f t="shared" si="21"/>
        <v>1</v>
      </c>
      <c r="X94" s="26">
        <v>0</v>
      </c>
      <c r="Y94" s="35">
        <f t="shared" si="23"/>
        <v>1</v>
      </c>
      <c r="Z94" s="37"/>
      <c r="AA94" s="34">
        <f t="shared" si="24"/>
        <v>40.000434272768629</v>
      </c>
      <c r="AB94" s="26">
        <f t="shared" si="25"/>
        <v>10001.000000000009</v>
      </c>
      <c r="AC94" s="26">
        <f>AA94</f>
        <v>40.000434272768629</v>
      </c>
      <c r="AD94" s="27">
        <f t="shared" si="27"/>
        <v>10001.000000000009</v>
      </c>
    </row>
    <row r="95" spans="1:30" x14ac:dyDescent="0.25">
      <c r="P95" s="31">
        <v>0.91666666666666696</v>
      </c>
      <c r="Q95" s="34">
        <f>H12</f>
        <v>34</v>
      </c>
      <c r="R95" s="26">
        <f t="shared" si="19"/>
        <v>2511.8864315095811</v>
      </c>
      <c r="S95" s="26">
        <f>Q95+10</f>
        <v>44</v>
      </c>
      <c r="T95" s="35">
        <f t="shared" si="18"/>
        <v>25118.86431509586</v>
      </c>
      <c r="U95" s="37"/>
      <c r="V95" s="34">
        <v>0</v>
      </c>
      <c r="W95" s="26">
        <f t="shared" si="21"/>
        <v>1</v>
      </c>
      <c r="X95" s="28">
        <f t="shared" ref="X95:X96" si="34">V95+10</f>
        <v>10</v>
      </c>
      <c r="Y95" s="35">
        <f t="shared" si="23"/>
        <v>10</v>
      </c>
      <c r="Z95" s="37"/>
      <c r="AA95" s="34">
        <f t="shared" si="24"/>
        <v>34.001728613409902</v>
      </c>
      <c r="AB95" s="26">
        <f t="shared" si="25"/>
        <v>2512.8864315095802</v>
      </c>
      <c r="AC95" s="26">
        <f>AA95+10</f>
        <v>44.001728613409902</v>
      </c>
      <c r="AD95" s="27">
        <f t="shared" si="27"/>
        <v>25128.864315095783</v>
      </c>
    </row>
    <row r="96" spans="1:30" ht="15.75" thickBot="1" x14ac:dyDescent="0.3">
      <c r="P96" s="44">
        <v>0.95833333333333304</v>
      </c>
      <c r="Q96" s="45">
        <f>H12</f>
        <v>34</v>
      </c>
      <c r="R96" s="46">
        <f t="shared" si="19"/>
        <v>2511.8864315095811</v>
      </c>
      <c r="S96" s="46">
        <f>Q96+10</f>
        <v>44</v>
      </c>
      <c r="T96" s="47">
        <f t="shared" si="18"/>
        <v>25118.86431509586</v>
      </c>
      <c r="U96" s="48"/>
      <c r="V96" s="45">
        <v>0</v>
      </c>
      <c r="W96" s="46">
        <f t="shared" si="21"/>
        <v>1</v>
      </c>
      <c r="X96" s="28">
        <f t="shared" si="34"/>
        <v>10</v>
      </c>
      <c r="Y96" s="47">
        <f t="shared" si="23"/>
        <v>10</v>
      </c>
      <c r="Z96" s="48"/>
      <c r="AA96" s="34">
        <f t="shared" si="24"/>
        <v>34.001728613409902</v>
      </c>
      <c r="AB96" s="150">
        <f t="shared" si="25"/>
        <v>2512.8864315095802</v>
      </c>
      <c r="AC96" s="150">
        <f>AA96+10</f>
        <v>44.001728613409902</v>
      </c>
      <c r="AD96" s="151">
        <f t="shared" si="27"/>
        <v>25128.864315095783</v>
      </c>
    </row>
    <row r="97" spans="16:30" ht="15.75" thickBot="1" x14ac:dyDescent="0.3">
      <c r="P97" s="50"/>
      <c r="Q97" s="51"/>
      <c r="R97" s="51"/>
      <c r="S97" s="51"/>
      <c r="T97" s="52"/>
      <c r="U97" s="51"/>
      <c r="V97" s="50"/>
      <c r="W97" s="51"/>
      <c r="X97" s="51"/>
      <c r="Y97" s="52"/>
      <c r="Z97" s="51"/>
      <c r="AA97" s="53" t="s">
        <v>13</v>
      </c>
      <c r="AB97" s="64">
        <f>10*LOG(1/(COUNT(AB80:AB93))*SUM(AB80:AB93))</f>
        <v>70.917532413144343</v>
      </c>
      <c r="AC97" s="49"/>
      <c r="AD97" s="54"/>
    </row>
    <row r="98" spans="16:30" ht="15.75" thickBot="1" x14ac:dyDescent="0.3">
      <c r="P98" s="53"/>
      <c r="Q98" s="49"/>
      <c r="R98" s="49"/>
      <c r="S98" s="49"/>
      <c r="T98" s="54"/>
      <c r="U98" s="49"/>
      <c r="V98" s="53"/>
      <c r="W98" s="49"/>
      <c r="X98" s="49"/>
      <c r="Y98" s="54"/>
      <c r="Z98" s="49"/>
      <c r="AA98" s="53" t="s">
        <v>2</v>
      </c>
      <c r="AB98" s="64">
        <f>10*LOG(1/(COUNT(AB73:AB79,AB95:AB96))*SUM(AB73:AB79,AB95:AB96))</f>
        <v>34.001728613409902</v>
      </c>
      <c r="AC98" s="49"/>
      <c r="AD98" s="54"/>
    </row>
    <row r="99" spans="16:30" x14ac:dyDescent="0.25">
      <c r="P99" s="53"/>
      <c r="Q99" s="49"/>
      <c r="R99" s="56" t="s">
        <v>12</v>
      </c>
      <c r="S99" s="57"/>
      <c r="T99" s="58" t="s">
        <v>11</v>
      </c>
      <c r="U99" s="57"/>
      <c r="V99" s="59"/>
      <c r="W99" s="56" t="s">
        <v>12</v>
      </c>
      <c r="X99" s="57"/>
      <c r="Y99" s="58" t="s">
        <v>11</v>
      </c>
      <c r="Z99" s="57"/>
      <c r="AA99" s="59"/>
      <c r="AB99" s="57" t="s">
        <v>12</v>
      </c>
      <c r="AC99" s="57"/>
      <c r="AD99" s="58" t="s">
        <v>11</v>
      </c>
    </row>
    <row r="100" spans="16:30" ht="15.75" thickBot="1" x14ac:dyDescent="0.3">
      <c r="P100" s="14"/>
      <c r="Q100" s="55"/>
      <c r="R100" s="60">
        <f>10*LOG(1/(COUNT(R73:R96))*SUM(R73:R96))</f>
        <v>38.568471069971373</v>
      </c>
      <c r="S100" s="61"/>
      <c r="T100" s="62">
        <f>10*LOG(1/(COUNT(T73:T96))*SUM(T73:T96))</f>
        <v>41.950571929812824</v>
      </c>
      <c r="U100" s="61"/>
      <c r="V100" s="63"/>
      <c r="W100" s="60">
        <f>10*LOG(1/(COUNT(W73:W96))*SUM(W73:W96))</f>
        <v>68.573183324312311</v>
      </c>
      <c r="X100" s="61"/>
      <c r="Y100" s="62">
        <f>10*LOG(1/(COUNT(Y73:Y96))*SUM(Y73:Y96))</f>
        <v>68.573185360133607</v>
      </c>
      <c r="Z100" s="61"/>
      <c r="AA100" s="63"/>
      <c r="AB100" s="64">
        <f>10*LOG(1/(COUNT(AB73:AB96))*SUM(AB73:AB96))</f>
        <v>68.577519394109189</v>
      </c>
      <c r="AC100" s="61"/>
      <c r="AD100" s="62">
        <f>10*LOG(1/(COUNT(AD73:AD96))*SUM(AD73:AD96))</f>
        <v>68.582627073178287</v>
      </c>
    </row>
    <row r="103" spans="16:30" x14ac:dyDescent="0.25">
      <c r="P103">
        <f>A13</f>
        <v>0</v>
      </c>
    </row>
    <row r="105" spans="16:30" ht="15.75" thickBot="1" x14ac:dyDescent="0.3">
      <c r="P105" s="303" t="s">
        <v>21</v>
      </c>
      <c r="Q105" s="303"/>
      <c r="R105" s="303"/>
      <c r="S105" s="303"/>
      <c r="T105" s="303"/>
    </row>
    <row r="106" spans="16:30" ht="45.75" thickBot="1" x14ac:dyDescent="0.3">
      <c r="P106" s="38" t="s">
        <v>14</v>
      </c>
      <c r="Q106" s="39" t="s">
        <v>15</v>
      </c>
      <c r="R106" s="40" t="s">
        <v>17</v>
      </c>
      <c r="S106" s="40" t="s">
        <v>16</v>
      </c>
      <c r="T106" s="41" t="s">
        <v>17</v>
      </c>
      <c r="U106" s="42"/>
      <c r="V106" s="39" t="s">
        <v>18</v>
      </c>
      <c r="W106" s="40" t="s">
        <v>17</v>
      </c>
      <c r="X106" s="40" t="s">
        <v>16</v>
      </c>
      <c r="Y106" s="41" t="s">
        <v>17</v>
      </c>
      <c r="Z106" s="43"/>
      <c r="AA106" s="39" t="s">
        <v>19</v>
      </c>
      <c r="AB106" s="40" t="s">
        <v>17</v>
      </c>
      <c r="AC106" s="40" t="s">
        <v>16</v>
      </c>
      <c r="AD106" s="41" t="s">
        <v>17</v>
      </c>
    </row>
    <row r="107" spans="16:30" ht="15.75" thickBot="1" x14ac:dyDescent="0.3">
      <c r="P107" s="30">
        <v>0</v>
      </c>
      <c r="Q107" s="32">
        <f>H13</f>
        <v>0</v>
      </c>
      <c r="R107" s="28">
        <f>(10^(Q107/10))</f>
        <v>1</v>
      </c>
      <c r="S107" s="28">
        <f>Q107+10</f>
        <v>10</v>
      </c>
      <c r="T107" s="33">
        <f t="shared" ref="T107:T130" si="35">(10^(S107/10))</f>
        <v>10</v>
      </c>
      <c r="U107" s="36"/>
      <c r="V107" s="32">
        <v>0</v>
      </c>
      <c r="W107" s="28">
        <f>(10^(V107/10))</f>
        <v>1</v>
      </c>
      <c r="X107" s="28">
        <f>V107+10</f>
        <v>10</v>
      </c>
      <c r="Y107" s="33">
        <f>(10^(X107/10))</f>
        <v>10</v>
      </c>
      <c r="Z107" s="36"/>
      <c r="AA107" s="34">
        <f>10*LOG10(10^(Q107/10)+10^(V107/10))</f>
        <v>3.0102999566398121</v>
      </c>
      <c r="AB107" s="147">
        <f>(10^(AA107/10))</f>
        <v>2</v>
      </c>
      <c r="AC107" s="147">
        <f>AA107+10</f>
        <v>13.010299956639813</v>
      </c>
      <c r="AD107" s="148">
        <f>(10^(AC107/10))</f>
        <v>20.000000000000007</v>
      </c>
    </row>
    <row r="108" spans="16:30" ht="15.75" thickBot="1" x14ac:dyDescent="0.3">
      <c r="P108" s="31">
        <v>4.1666666666666699E-2</v>
      </c>
      <c r="Q108" s="32">
        <f>Q107</f>
        <v>0</v>
      </c>
      <c r="R108" s="26">
        <f t="shared" ref="R108:R130" si="36">(10^(Q108/10))</f>
        <v>1</v>
      </c>
      <c r="S108" s="26">
        <f t="shared" ref="S108:S113" si="37">Q108+10</f>
        <v>10</v>
      </c>
      <c r="T108" s="35">
        <f t="shared" si="35"/>
        <v>10</v>
      </c>
      <c r="U108" s="37"/>
      <c r="V108" s="34">
        <f>V107</f>
        <v>0</v>
      </c>
      <c r="W108" s="26">
        <f t="shared" ref="W108:W130" si="38">(10^(V108/10))</f>
        <v>1</v>
      </c>
      <c r="X108" s="28">
        <f t="shared" ref="X108:X113" si="39">V108+10</f>
        <v>10</v>
      </c>
      <c r="Y108" s="35">
        <f t="shared" ref="Y108:Y130" si="40">(10^(X108/10))</f>
        <v>10</v>
      </c>
      <c r="Z108" s="37"/>
      <c r="AA108" s="34">
        <f t="shared" ref="AA108:AA130" si="41">10*LOG10(10^(Q108/10)+10^(V108/10))</f>
        <v>3.0102999566398121</v>
      </c>
      <c r="AB108" s="26">
        <f t="shared" ref="AB108:AB126" si="42">(10^(AA108/10))</f>
        <v>2</v>
      </c>
      <c r="AC108" s="147">
        <f t="shared" ref="AC108:AC113" si="43">AA108+10</f>
        <v>13.010299956639813</v>
      </c>
      <c r="AD108" s="27">
        <f t="shared" ref="AD108:AD130" si="44">(10^(AC108/10))</f>
        <v>20.000000000000007</v>
      </c>
    </row>
    <row r="109" spans="16:30" ht="15.75" thickBot="1" x14ac:dyDescent="0.3">
      <c r="P109" s="31">
        <v>8.3333333333333301E-2</v>
      </c>
      <c r="Q109" s="32">
        <f>Q107</f>
        <v>0</v>
      </c>
      <c r="R109" s="26">
        <f t="shared" si="36"/>
        <v>1</v>
      </c>
      <c r="S109" s="26">
        <f t="shared" si="37"/>
        <v>10</v>
      </c>
      <c r="T109" s="35">
        <f t="shared" si="35"/>
        <v>10</v>
      </c>
      <c r="U109" s="37"/>
      <c r="V109" s="34">
        <f t="shared" ref="V109:V127" si="45">V108</f>
        <v>0</v>
      </c>
      <c r="W109" s="26">
        <f t="shared" si="38"/>
        <v>1</v>
      </c>
      <c r="X109" s="28">
        <f t="shared" si="39"/>
        <v>10</v>
      </c>
      <c r="Y109" s="35">
        <f t="shared" si="40"/>
        <v>10</v>
      </c>
      <c r="Z109" s="37"/>
      <c r="AA109" s="34">
        <f t="shared" si="41"/>
        <v>3.0102999566398121</v>
      </c>
      <c r="AB109" s="26">
        <f t="shared" si="42"/>
        <v>2</v>
      </c>
      <c r="AC109" s="147">
        <f t="shared" si="43"/>
        <v>13.010299956639813</v>
      </c>
      <c r="AD109" s="27">
        <f t="shared" si="44"/>
        <v>20.000000000000007</v>
      </c>
    </row>
    <row r="110" spans="16:30" ht="15.75" thickBot="1" x14ac:dyDescent="0.3">
      <c r="P110" s="31">
        <v>0.125</v>
      </c>
      <c r="Q110" s="32">
        <f>Q107</f>
        <v>0</v>
      </c>
      <c r="R110" s="26">
        <f t="shared" si="36"/>
        <v>1</v>
      </c>
      <c r="S110" s="26">
        <f t="shared" si="37"/>
        <v>10</v>
      </c>
      <c r="T110" s="35">
        <f t="shared" si="35"/>
        <v>10</v>
      </c>
      <c r="U110" s="37"/>
      <c r="V110" s="34">
        <f t="shared" si="45"/>
        <v>0</v>
      </c>
      <c r="W110" s="26">
        <f t="shared" si="38"/>
        <v>1</v>
      </c>
      <c r="X110" s="28">
        <f t="shared" si="39"/>
        <v>10</v>
      </c>
      <c r="Y110" s="35">
        <f t="shared" si="40"/>
        <v>10</v>
      </c>
      <c r="Z110" s="37"/>
      <c r="AA110" s="34">
        <f t="shared" si="41"/>
        <v>3.0102999566398121</v>
      </c>
      <c r="AB110" s="26">
        <f t="shared" si="42"/>
        <v>2</v>
      </c>
      <c r="AC110" s="147">
        <f t="shared" si="43"/>
        <v>13.010299956639813</v>
      </c>
      <c r="AD110" s="27">
        <f t="shared" si="44"/>
        <v>20.000000000000007</v>
      </c>
    </row>
    <row r="111" spans="16:30" ht="15.75" thickBot="1" x14ac:dyDescent="0.3">
      <c r="P111" s="31">
        <v>0.16666666666666699</v>
      </c>
      <c r="Q111" s="32">
        <f>Q107</f>
        <v>0</v>
      </c>
      <c r="R111" s="26">
        <f t="shared" si="36"/>
        <v>1</v>
      </c>
      <c r="S111" s="26">
        <f t="shared" si="37"/>
        <v>10</v>
      </c>
      <c r="T111" s="35">
        <f t="shared" si="35"/>
        <v>10</v>
      </c>
      <c r="U111" s="37"/>
      <c r="V111" s="34">
        <f t="shared" si="45"/>
        <v>0</v>
      </c>
      <c r="W111" s="26">
        <f t="shared" si="38"/>
        <v>1</v>
      </c>
      <c r="X111" s="28">
        <f t="shared" si="39"/>
        <v>10</v>
      </c>
      <c r="Y111" s="35">
        <f t="shared" si="40"/>
        <v>10</v>
      </c>
      <c r="Z111" s="37"/>
      <c r="AA111" s="34">
        <f t="shared" si="41"/>
        <v>3.0102999566398121</v>
      </c>
      <c r="AB111" s="26">
        <f t="shared" si="42"/>
        <v>2</v>
      </c>
      <c r="AC111" s="147">
        <f t="shared" si="43"/>
        <v>13.010299956639813</v>
      </c>
      <c r="AD111" s="27">
        <f t="shared" si="44"/>
        <v>20.000000000000007</v>
      </c>
    </row>
    <row r="112" spans="16:30" ht="15.75" thickBot="1" x14ac:dyDescent="0.3">
      <c r="P112" s="31">
        <v>0.20833333333333301</v>
      </c>
      <c r="Q112" s="32">
        <f>Q107</f>
        <v>0</v>
      </c>
      <c r="R112" s="26">
        <f t="shared" si="36"/>
        <v>1</v>
      </c>
      <c r="S112" s="26">
        <f t="shared" si="37"/>
        <v>10</v>
      </c>
      <c r="T112" s="35">
        <f t="shared" si="35"/>
        <v>10</v>
      </c>
      <c r="U112" s="37"/>
      <c r="V112" s="34">
        <f t="shared" si="45"/>
        <v>0</v>
      </c>
      <c r="W112" s="26">
        <f t="shared" si="38"/>
        <v>1</v>
      </c>
      <c r="X112" s="28">
        <f t="shared" si="39"/>
        <v>10</v>
      </c>
      <c r="Y112" s="35">
        <f t="shared" si="40"/>
        <v>10</v>
      </c>
      <c r="Z112" s="37"/>
      <c r="AA112" s="34">
        <f t="shared" si="41"/>
        <v>3.0102999566398121</v>
      </c>
      <c r="AB112" s="26">
        <f t="shared" si="42"/>
        <v>2</v>
      </c>
      <c r="AC112" s="147">
        <f t="shared" si="43"/>
        <v>13.010299956639813</v>
      </c>
      <c r="AD112" s="27">
        <f t="shared" si="44"/>
        <v>20.000000000000007</v>
      </c>
    </row>
    <row r="113" spans="16:30" x14ac:dyDescent="0.25">
      <c r="P113" s="31">
        <v>0.25</v>
      </c>
      <c r="Q113" s="32">
        <f>Q107</f>
        <v>0</v>
      </c>
      <c r="R113" s="26">
        <f t="shared" si="36"/>
        <v>1</v>
      </c>
      <c r="S113" s="26">
        <f t="shared" si="37"/>
        <v>10</v>
      </c>
      <c r="T113" s="35">
        <f t="shared" si="35"/>
        <v>10</v>
      </c>
      <c r="U113" s="37"/>
      <c r="V113" s="34">
        <f t="shared" si="45"/>
        <v>0</v>
      </c>
      <c r="W113" s="26">
        <f t="shared" si="38"/>
        <v>1</v>
      </c>
      <c r="X113" s="28">
        <f t="shared" si="39"/>
        <v>10</v>
      </c>
      <c r="Y113" s="35">
        <f t="shared" si="40"/>
        <v>10</v>
      </c>
      <c r="Z113" s="37"/>
      <c r="AA113" s="34">
        <f t="shared" si="41"/>
        <v>3.0102999566398121</v>
      </c>
      <c r="AB113" s="26">
        <f t="shared" si="42"/>
        <v>2</v>
      </c>
      <c r="AC113" s="147">
        <f t="shared" si="43"/>
        <v>13.010299956639813</v>
      </c>
      <c r="AD113" s="27">
        <f t="shared" si="44"/>
        <v>20.000000000000007</v>
      </c>
    </row>
    <row r="114" spans="16:30" x14ac:dyDescent="0.25">
      <c r="P114" s="31">
        <v>0.29166666666666702</v>
      </c>
      <c r="Q114" s="32">
        <f>G13</f>
        <v>0</v>
      </c>
      <c r="R114" s="26">
        <f t="shared" si="36"/>
        <v>1</v>
      </c>
      <c r="S114" s="26">
        <f>Q114</f>
        <v>0</v>
      </c>
      <c r="T114" s="35">
        <f t="shared" si="35"/>
        <v>1</v>
      </c>
      <c r="U114" s="37"/>
      <c r="V114" s="34">
        <f>C74</f>
        <v>76.579041666899656</v>
      </c>
      <c r="W114" s="26">
        <f t="shared" si="38"/>
        <v>45488767.158149503</v>
      </c>
      <c r="X114" s="26">
        <f>V114</f>
        <v>76.579041666899656</v>
      </c>
      <c r="Y114" s="35">
        <f t="shared" si="40"/>
        <v>45488767.158149503</v>
      </c>
      <c r="Z114" s="37"/>
      <c r="AA114" s="34">
        <f t="shared" si="41"/>
        <v>76.579041762372555</v>
      </c>
      <c r="AB114" s="26">
        <f t="shared" si="42"/>
        <v>45488768.15814954</v>
      </c>
      <c r="AC114" s="26">
        <f>AA114</f>
        <v>76.579041762372555</v>
      </c>
      <c r="AD114" s="27">
        <f t="shared" si="44"/>
        <v>45488768.15814954</v>
      </c>
    </row>
    <row r="115" spans="16:30" x14ac:dyDescent="0.25">
      <c r="P115" s="31">
        <v>0.33333333333333298</v>
      </c>
      <c r="Q115" s="32">
        <f>Q114</f>
        <v>0</v>
      </c>
      <c r="R115" s="26">
        <f t="shared" si="36"/>
        <v>1</v>
      </c>
      <c r="S115" s="26">
        <f t="shared" ref="S115:S128" si="46">Q115</f>
        <v>0</v>
      </c>
      <c r="T115" s="35">
        <f t="shared" si="35"/>
        <v>1</v>
      </c>
      <c r="U115" s="37"/>
      <c r="V115" s="34">
        <f t="shared" si="45"/>
        <v>76.579041666899656</v>
      </c>
      <c r="W115" s="26">
        <f t="shared" si="38"/>
        <v>45488767.158149503</v>
      </c>
      <c r="X115" s="26">
        <f t="shared" ref="X115:X125" si="47">V115</f>
        <v>76.579041666899656</v>
      </c>
      <c r="Y115" s="35">
        <f t="shared" si="40"/>
        <v>45488767.158149503</v>
      </c>
      <c r="Z115" s="37"/>
      <c r="AA115" s="34">
        <f t="shared" si="41"/>
        <v>76.579041762372555</v>
      </c>
      <c r="AB115" s="26">
        <f t="shared" si="42"/>
        <v>45488768.15814954</v>
      </c>
      <c r="AC115" s="26">
        <f t="shared" ref="AC115:AC125" si="48">AA115</f>
        <v>76.579041762372555</v>
      </c>
      <c r="AD115" s="27">
        <f t="shared" si="44"/>
        <v>45488768.15814954</v>
      </c>
    </row>
    <row r="116" spans="16:30" x14ac:dyDescent="0.25">
      <c r="P116" s="31">
        <v>0.375</v>
      </c>
      <c r="Q116" s="32">
        <f>Q114</f>
        <v>0</v>
      </c>
      <c r="R116" s="26">
        <f t="shared" si="36"/>
        <v>1</v>
      </c>
      <c r="S116" s="26">
        <f t="shared" si="46"/>
        <v>0</v>
      </c>
      <c r="T116" s="35">
        <f t="shared" si="35"/>
        <v>1</v>
      </c>
      <c r="U116" s="37"/>
      <c r="V116" s="34">
        <f t="shared" si="45"/>
        <v>76.579041666899656</v>
      </c>
      <c r="W116" s="26">
        <f t="shared" si="38"/>
        <v>45488767.158149503</v>
      </c>
      <c r="X116" s="26">
        <f t="shared" si="47"/>
        <v>76.579041666899656</v>
      </c>
      <c r="Y116" s="35">
        <f t="shared" si="40"/>
        <v>45488767.158149503</v>
      </c>
      <c r="Z116" s="37"/>
      <c r="AA116" s="34">
        <f t="shared" si="41"/>
        <v>76.579041762372555</v>
      </c>
      <c r="AB116" s="26">
        <f t="shared" si="42"/>
        <v>45488768.15814954</v>
      </c>
      <c r="AC116" s="26">
        <f t="shared" si="48"/>
        <v>76.579041762372555</v>
      </c>
      <c r="AD116" s="27">
        <f t="shared" si="44"/>
        <v>45488768.15814954</v>
      </c>
    </row>
    <row r="117" spans="16:30" x14ac:dyDescent="0.25">
      <c r="P117" s="31">
        <v>0.41666666666666702</v>
      </c>
      <c r="Q117" s="32">
        <f>Q114</f>
        <v>0</v>
      </c>
      <c r="R117" s="26">
        <f t="shared" si="36"/>
        <v>1</v>
      </c>
      <c r="S117" s="26">
        <f t="shared" si="46"/>
        <v>0</v>
      </c>
      <c r="T117" s="35">
        <f t="shared" si="35"/>
        <v>1</v>
      </c>
      <c r="U117" s="37"/>
      <c r="V117" s="34">
        <f t="shared" si="45"/>
        <v>76.579041666899656</v>
      </c>
      <c r="W117" s="26">
        <f t="shared" si="38"/>
        <v>45488767.158149503</v>
      </c>
      <c r="X117" s="26">
        <f t="shared" si="47"/>
        <v>76.579041666899656</v>
      </c>
      <c r="Y117" s="35">
        <f t="shared" si="40"/>
        <v>45488767.158149503</v>
      </c>
      <c r="Z117" s="37"/>
      <c r="AA117" s="34">
        <f t="shared" si="41"/>
        <v>76.579041762372555</v>
      </c>
      <c r="AB117" s="26">
        <f t="shared" si="42"/>
        <v>45488768.15814954</v>
      </c>
      <c r="AC117" s="26">
        <f t="shared" si="48"/>
        <v>76.579041762372555</v>
      </c>
      <c r="AD117" s="27">
        <f t="shared" si="44"/>
        <v>45488768.15814954</v>
      </c>
    </row>
    <row r="118" spans="16:30" x14ac:dyDescent="0.25">
      <c r="P118" s="31">
        <v>0.45833333333333298</v>
      </c>
      <c r="Q118" s="32">
        <f>Q114</f>
        <v>0</v>
      </c>
      <c r="R118" s="26">
        <f t="shared" si="36"/>
        <v>1</v>
      </c>
      <c r="S118" s="26">
        <f t="shared" si="46"/>
        <v>0</v>
      </c>
      <c r="T118" s="35">
        <f t="shared" si="35"/>
        <v>1</v>
      </c>
      <c r="U118" s="37"/>
      <c r="V118" s="34">
        <f t="shared" si="45"/>
        <v>76.579041666899656</v>
      </c>
      <c r="W118" s="26">
        <f t="shared" si="38"/>
        <v>45488767.158149503</v>
      </c>
      <c r="X118" s="26">
        <f t="shared" si="47"/>
        <v>76.579041666899656</v>
      </c>
      <c r="Y118" s="35">
        <f t="shared" si="40"/>
        <v>45488767.158149503</v>
      </c>
      <c r="Z118" s="37"/>
      <c r="AA118" s="34">
        <f t="shared" si="41"/>
        <v>76.579041762372555</v>
      </c>
      <c r="AB118" s="26">
        <f t="shared" si="42"/>
        <v>45488768.15814954</v>
      </c>
      <c r="AC118" s="26">
        <f t="shared" si="48"/>
        <v>76.579041762372555</v>
      </c>
      <c r="AD118" s="27">
        <f t="shared" si="44"/>
        <v>45488768.15814954</v>
      </c>
    </row>
    <row r="119" spans="16:30" x14ac:dyDescent="0.25">
      <c r="P119" s="31">
        <v>0.5</v>
      </c>
      <c r="Q119" s="32">
        <f>Q114</f>
        <v>0</v>
      </c>
      <c r="R119" s="26">
        <f t="shared" si="36"/>
        <v>1</v>
      </c>
      <c r="S119" s="26">
        <f t="shared" si="46"/>
        <v>0</v>
      </c>
      <c r="T119" s="35">
        <f t="shared" si="35"/>
        <v>1</v>
      </c>
      <c r="U119" s="37"/>
      <c r="V119" s="34">
        <f t="shared" si="45"/>
        <v>76.579041666899656</v>
      </c>
      <c r="W119" s="26">
        <f t="shared" si="38"/>
        <v>45488767.158149503</v>
      </c>
      <c r="X119" s="26">
        <f t="shared" si="47"/>
        <v>76.579041666899656</v>
      </c>
      <c r="Y119" s="35">
        <f t="shared" si="40"/>
        <v>45488767.158149503</v>
      </c>
      <c r="Z119" s="37"/>
      <c r="AA119" s="34">
        <f t="shared" si="41"/>
        <v>76.579041762372555</v>
      </c>
      <c r="AB119" s="26">
        <f t="shared" si="42"/>
        <v>45488768.15814954</v>
      </c>
      <c r="AC119" s="26">
        <f t="shared" si="48"/>
        <v>76.579041762372555</v>
      </c>
      <c r="AD119" s="27">
        <f t="shared" si="44"/>
        <v>45488768.15814954</v>
      </c>
    </row>
    <row r="120" spans="16:30" x14ac:dyDescent="0.25">
      <c r="P120" s="31">
        <v>0.54166666666666696</v>
      </c>
      <c r="Q120" s="32">
        <f>Q114</f>
        <v>0</v>
      </c>
      <c r="R120" s="26">
        <f t="shared" si="36"/>
        <v>1</v>
      </c>
      <c r="S120" s="26">
        <f t="shared" si="46"/>
        <v>0</v>
      </c>
      <c r="T120" s="35">
        <f t="shared" si="35"/>
        <v>1</v>
      </c>
      <c r="U120" s="37"/>
      <c r="V120" s="34">
        <f t="shared" si="45"/>
        <v>76.579041666899656</v>
      </c>
      <c r="W120" s="26">
        <f t="shared" si="38"/>
        <v>45488767.158149503</v>
      </c>
      <c r="X120" s="26">
        <f t="shared" si="47"/>
        <v>76.579041666899656</v>
      </c>
      <c r="Y120" s="35">
        <f t="shared" si="40"/>
        <v>45488767.158149503</v>
      </c>
      <c r="Z120" s="37"/>
      <c r="AA120" s="34">
        <f t="shared" si="41"/>
        <v>76.579041762372555</v>
      </c>
      <c r="AB120" s="26">
        <f t="shared" si="42"/>
        <v>45488768.15814954</v>
      </c>
      <c r="AC120" s="26">
        <f t="shared" si="48"/>
        <v>76.579041762372555</v>
      </c>
      <c r="AD120" s="27">
        <f t="shared" si="44"/>
        <v>45488768.15814954</v>
      </c>
    </row>
    <row r="121" spans="16:30" x14ac:dyDescent="0.25">
      <c r="P121" s="31">
        <v>0.58333333333333304</v>
      </c>
      <c r="Q121" s="32">
        <f>Q114</f>
        <v>0</v>
      </c>
      <c r="R121" s="26">
        <f t="shared" si="36"/>
        <v>1</v>
      </c>
      <c r="S121" s="26">
        <f t="shared" si="46"/>
        <v>0</v>
      </c>
      <c r="T121" s="35">
        <f t="shared" si="35"/>
        <v>1</v>
      </c>
      <c r="U121" s="37"/>
      <c r="V121" s="34">
        <f t="shared" si="45"/>
        <v>76.579041666899656</v>
      </c>
      <c r="W121" s="26">
        <f t="shared" si="38"/>
        <v>45488767.158149503</v>
      </c>
      <c r="X121" s="26">
        <f t="shared" si="47"/>
        <v>76.579041666899656</v>
      </c>
      <c r="Y121" s="35">
        <f t="shared" si="40"/>
        <v>45488767.158149503</v>
      </c>
      <c r="Z121" s="37"/>
      <c r="AA121" s="34">
        <f t="shared" si="41"/>
        <v>76.579041762372555</v>
      </c>
      <c r="AB121" s="26">
        <f t="shared" si="42"/>
        <v>45488768.15814954</v>
      </c>
      <c r="AC121" s="26">
        <f t="shared" si="48"/>
        <v>76.579041762372555</v>
      </c>
      <c r="AD121" s="27">
        <f t="shared" si="44"/>
        <v>45488768.15814954</v>
      </c>
    </row>
    <row r="122" spans="16:30" x14ac:dyDescent="0.25">
      <c r="P122" s="31">
        <v>0.625</v>
      </c>
      <c r="Q122" s="32">
        <f>Q114</f>
        <v>0</v>
      </c>
      <c r="R122" s="26">
        <f t="shared" si="36"/>
        <v>1</v>
      </c>
      <c r="S122" s="26">
        <f t="shared" si="46"/>
        <v>0</v>
      </c>
      <c r="T122" s="35">
        <f t="shared" si="35"/>
        <v>1</v>
      </c>
      <c r="U122" s="37"/>
      <c r="V122" s="34">
        <f t="shared" si="45"/>
        <v>76.579041666899656</v>
      </c>
      <c r="W122" s="26">
        <f t="shared" si="38"/>
        <v>45488767.158149503</v>
      </c>
      <c r="X122" s="26">
        <f t="shared" si="47"/>
        <v>76.579041666899656</v>
      </c>
      <c r="Y122" s="35">
        <f t="shared" si="40"/>
        <v>45488767.158149503</v>
      </c>
      <c r="Z122" s="37"/>
      <c r="AA122" s="34">
        <f t="shared" si="41"/>
        <v>76.579041762372555</v>
      </c>
      <c r="AB122" s="26">
        <f t="shared" si="42"/>
        <v>45488768.15814954</v>
      </c>
      <c r="AC122" s="26">
        <f t="shared" si="48"/>
        <v>76.579041762372555</v>
      </c>
      <c r="AD122" s="27">
        <f t="shared" si="44"/>
        <v>45488768.15814954</v>
      </c>
    </row>
    <row r="123" spans="16:30" x14ac:dyDescent="0.25">
      <c r="P123" s="31">
        <v>0.66666666666666696</v>
      </c>
      <c r="Q123" s="32">
        <f>Q114</f>
        <v>0</v>
      </c>
      <c r="R123" s="26">
        <f t="shared" si="36"/>
        <v>1</v>
      </c>
      <c r="S123" s="26">
        <f t="shared" si="46"/>
        <v>0</v>
      </c>
      <c r="T123" s="35">
        <f t="shared" si="35"/>
        <v>1</v>
      </c>
      <c r="U123" s="37"/>
      <c r="V123" s="34">
        <f t="shared" si="45"/>
        <v>76.579041666899656</v>
      </c>
      <c r="W123" s="26">
        <f t="shared" si="38"/>
        <v>45488767.158149503</v>
      </c>
      <c r="X123" s="26">
        <f t="shared" si="47"/>
        <v>76.579041666899656</v>
      </c>
      <c r="Y123" s="35">
        <f t="shared" si="40"/>
        <v>45488767.158149503</v>
      </c>
      <c r="Z123" s="37"/>
      <c r="AA123" s="34">
        <f t="shared" si="41"/>
        <v>76.579041762372555</v>
      </c>
      <c r="AB123" s="26">
        <f t="shared" si="42"/>
        <v>45488768.15814954</v>
      </c>
      <c r="AC123" s="26">
        <f t="shared" si="48"/>
        <v>76.579041762372555</v>
      </c>
      <c r="AD123" s="27">
        <f t="shared" si="44"/>
        <v>45488768.15814954</v>
      </c>
    </row>
    <row r="124" spans="16:30" x14ac:dyDescent="0.25">
      <c r="P124" s="31">
        <v>0.70833333333333304</v>
      </c>
      <c r="Q124" s="32">
        <f>Q114</f>
        <v>0</v>
      </c>
      <c r="R124" s="26">
        <f t="shared" si="36"/>
        <v>1</v>
      </c>
      <c r="S124" s="26">
        <f t="shared" si="46"/>
        <v>0</v>
      </c>
      <c r="T124" s="35">
        <f t="shared" si="35"/>
        <v>1</v>
      </c>
      <c r="U124" s="37"/>
      <c r="V124" s="34">
        <f t="shared" si="45"/>
        <v>76.579041666899656</v>
      </c>
      <c r="W124" s="26">
        <f t="shared" si="38"/>
        <v>45488767.158149503</v>
      </c>
      <c r="X124" s="26">
        <f t="shared" si="47"/>
        <v>76.579041666899656</v>
      </c>
      <c r="Y124" s="35">
        <f t="shared" si="40"/>
        <v>45488767.158149503</v>
      </c>
      <c r="Z124" s="37"/>
      <c r="AA124" s="34">
        <f t="shared" si="41"/>
        <v>76.579041762372555</v>
      </c>
      <c r="AB124" s="26">
        <f t="shared" si="42"/>
        <v>45488768.15814954</v>
      </c>
      <c r="AC124" s="26">
        <f t="shared" si="48"/>
        <v>76.579041762372555</v>
      </c>
      <c r="AD124" s="27">
        <f t="shared" si="44"/>
        <v>45488768.15814954</v>
      </c>
    </row>
    <row r="125" spans="16:30" x14ac:dyDescent="0.25">
      <c r="P125" s="31">
        <v>0.75</v>
      </c>
      <c r="Q125" s="32">
        <f>Q114</f>
        <v>0</v>
      </c>
      <c r="R125" s="26">
        <f t="shared" si="36"/>
        <v>1</v>
      </c>
      <c r="S125" s="26">
        <f t="shared" si="46"/>
        <v>0</v>
      </c>
      <c r="T125" s="35">
        <f t="shared" si="35"/>
        <v>1</v>
      </c>
      <c r="U125" s="37"/>
      <c r="V125" s="34">
        <f t="shared" si="45"/>
        <v>76.579041666899656</v>
      </c>
      <c r="W125" s="26">
        <f t="shared" si="38"/>
        <v>45488767.158149503</v>
      </c>
      <c r="X125" s="26">
        <f t="shared" si="47"/>
        <v>76.579041666899656</v>
      </c>
      <c r="Y125" s="35">
        <f t="shared" si="40"/>
        <v>45488767.158149503</v>
      </c>
      <c r="Z125" s="37"/>
      <c r="AA125" s="34">
        <f t="shared" si="41"/>
        <v>76.579041762372555</v>
      </c>
      <c r="AB125" s="26">
        <f t="shared" si="42"/>
        <v>45488768.15814954</v>
      </c>
      <c r="AC125" s="26">
        <f t="shared" si="48"/>
        <v>76.579041762372555</v>
      </c>
      <c r="AD125" s="27">
        <f t="shared" si="44"/>
        <v>45488768.15814954</v>
      </c>
    </row>
    <row r="126" spans="16:30" x14ac:dyDescent="0.25">
      <c r="P126" s="31">
        <v>0.79166666666666696</v>
      </c>
      <c r="Q126" s="32">
        <f>Q114</f>
        <v>0</v>
      </c>
      <c r="R126" s="26">
        <f t="shared" si="36"/>
        <v>1</v>
      </c>
      <c r="S126" s="26">
        <f t="shared" si="46"/>
        <v>0</v>
      </c>
      <c r="T126" s="35">
        <f t="shared" si="35"/>
        <v>1</v>
      </c>
      <c r="U126" s="37"/>
      <c r="V126" s="34">
        <v>0</v>
      </c>
      <c r="W126" s="26">
        <f t="shared" si="38"/>
        <v>1</v>
      </c>
      <c r="X126" s="26">
        <v>0</v>
      </c>
      <c r="Y126" s="35">
        <f t="shared" si="40"/>
        <v>1</v>
      </c>
      <c r="Z126" s="37"/>
      <c r="AA126" s="34">
        <f t="shared" si="41"/>
        <v>3.0102999566398121</v>
      </c>
      <c r="AB126" s="26">
        <f t="shared" si="42"/>
        <v>2</v>
      </c>
      <c r="AC126" s="26">
        <f>AA126</f>
        <v>3.0102999566398121</v>
      </c>
      <c r="AD126" s="27">
        <f t="shared" si="44"/>
        <v>2</v>
      </c>
    </row>
    <row r="127" spans="16:30" x14ac:dyDescent="0.25">
      <c r="P127" s="31">
        <v>0.83333333333333304</v>
      </c>
      <c r="Q127" s="32">
        <f>Q114</f>
        <v>0</v>
      </c>
      <c r="R127" s="26">
        <f t="shared" si="36"/>
        <v>1</v>
      </c>
      <c r="S127" s="26">
        <f t="shared" si="46"/>
        <v>0</v>
      </c>
      <c r="T127" s="35">
        <f t="shared" si="35"/>
        <v>1</v>
      </c>
      <c r="U127" s="37"/>
      <c r="V127" s="34">
        <f t="shared" si="45"/>
        <v>0</v>
      </c>
      <c r="W127" s="26">
        <f t="shared" si="38"/>
        <v>1</v>
      </c>
      <c r="X127" s="26">
        <v>0</v>
      </c>
      <c r="Y127" s="35">
        <f t="shared" si="40"/>
        <v>1</v>
      </c>
      <c r="Z127" s="37"/>
      <c r="AA127" s="34">
        <f t="shared" si="41"/>
        <v>3.0102999566398121</v>
      </c>
      <c r="AB127" s="26">
        <f>(10^(AA127/10))</f>
        <v>2</v>
      </c>
      <c r="AC127" s="26">
        <f>AA127</f>
        <v>3.0102999566398121</v>
      </c>
      <c r="AD127" s="27">
        <f t="shared" si="44"/>
        <v>2</v>
      </c>
    </row>
    <row r="128" spans="16:30" x14ac:dyDescent="0.25">
      <c r="P128" s="31">
        <v>0.875</v>
      </c>
      <c r="Q128" s="32">
        <f>Q114</f>
        <v>0</v>
      </c>
      <c r="R128" s="26">
        <f t="shared" si="36"/>
        <v>1</v>
      </c>
      <c r="S128" s="26">
        <f t="shared" si="46"/>
        <v>0</v>
      </c>
      <c r="T128" s="35">
        <f t="shared" si="35"/>
        <v>1</v>
      </c>
      <c r="U128" s="37"/>
      <c r="V128" s="34">
        <f>V127</f>
        <v>0</v>
      </c>
      <c r="W128" s="26">
        <f t="shared" si="38"/>
        <v>1</v>
      </c>
      <c r="X128" s="26">
        <v>0</v>
      </c>
      <c r="Y128" s="35">
        <f t="shared" si="40"/>
        <v>1</v>
      </c>
      <c r="Z128" s="37"/>
      <c r="AA128" s="34">
        <f t="shared" si="41"/>
        <v>3.0102999566398121</v>
      </c>
      <c r="AB128" s="26">
        <f t="shared" ref="AB128:AB130" si="49">(10^(AA128/10))</f>
        <v>2</v>
      </c>
      <c r="AC128" s="26">
        <f>AA128</f>
        <v>3.0102999566398121</v>
      </c>
      <c r="AD128" s="27">
        <f t="shared" si="44"/>
        <v>2</v>
      </c>
    </row>
    <row r="129" spans="16:30" x14ac:dyDescent="0.25">
      <c r="P129" s="31">
        <v>0.91666666666666696</v>
      </c>
      <c r="Q129" s="32">
        <f>Q107</f>
        <v>0</v>
      </c>
      <c r="R129" s="26">
        <f t="shared" si="36"/>
        <v>1</v>
      </c>
      <c r="S129" s="26">
        <f>Q129+10</f>
        <v>10</v>
      </c>
      <c r="T129" s="35">
        <f t="shared" si="35"/>
        <v>10</v>
      </c>
      <c r="U129" s="37"/>
      <c r="V129" s="34">
        <v>0</v>
      </c>
      <c r="W129" s="26">
        <f t="shared" si="38"/>
        <v>1</v>
      </c>
      <c r="X129" s="28">
        <f t="shared" ref="X129:X130" si="50">V129+10</f>
        <v>10</v>
      </c>
      <c r="Y129" s="35">
        <f t="shared" si="40"/>
        <v>10</v>
      </c>
      <c r="Z129" s="37"/>
      <c r="AA129" s="34">
        <f t="shared" si="41"/>
        <v>3.0102999566398121</v>
      </c>
      <c r="AB129" s="26">
        <f t="shared" si="49"/>
        <v>2</v>
      </c>
      <c r="AC129" s="26">
        <f>AA129+10</f>
        <v>13.010299956639813</v>
      </c>
      <c r="AD129" s="27">
        <f t="shared" si="44"/>
        <v>20.000000000000007</v>
      </c>
    </row>
    <row r="130" spans="16:30" ht="15.75" thickBot="1" x14ac:dyDescent="0.3">
      <c r="P130" s="44">
        <v>0.95833333333333304</v>
      </c>
      <c r="Q130" s="32">
        <f>Q107</f>
        <v>0</v>
      </c>
      <c r="R130" s="46">
        <f t="shared" si="36"/>
        <v>1</v>
      </c>
      <c r="S130" s="46">
        <f>Q130+10</f>
        <v>10</v>
      </c>
      <c r="T130" s="47">
        <f t="shared" si="35"/>
        <v>10</v>
      </c>
      <c r="U130" s="48"/>
      <c r="V130" s="45">
        <v>0</v>
      </c>
      <c r="W130" s="46">
        <f t="shared" si="38"/>
        <v>1</v>
      </c>
      <c r="X130" s="28">
        <f t="shared" si="50"/>
        <v>10</v>
      </c>
      <c r="Y130" s="47">
        <f t="shared" si="40"/>
        <v>10</v>
      </c>
      <c r="Z130" s="48"/>
      <c r="AA130" s="34">
        <f t="shared" si="41"/>
        <v>3.0102999566398121</v>
      </c>
      <c r="AB130" s="150">
        <f t="shared" si="49"/>
        <v>2</v>
      </c>
      <c r="AC130" s="150">
        <f>AA130+10</f>
        <v>13.010299956639813</v>
      </c>
      <c r="AD130" s="151">
        <f t="shared" si="44"/>
        <v>20.000000000000007</v>
      </c>
    </row>
    <row r="131" spans="16:30" ht="15.75" thickBot="1" x14ac:dyDescent="0.3">
      <c r="P131" s="50"/>
      <c r="Q131" s="51"/>
      <c r="R131" s="51"/>
      <c r="S131" s="51"/>
      <c r="T131" s="52"/>
      <c r="U131" s="51"/>
      <c r="V131" s="50"/>
      <c r="W131" s="51"/>
      <c r="X131" s="51"/>
      <c r="Y131" s="52"/>
      <c r="Z131" s="51"/>
      <c r="AA131" s="53" t="s">
        <v>13</v>
      </c>
      <c r="AB131" s="64">
        <f>10*LOG(1/(COUNT(AB114:AB127))*SUM(AB114:AB127))</f>
        <v>75.909573897890738</v>
      </c>
      <c r="AC131" s="49"/>
      <c r="AD131" s="54"/>
    </row>
    <row r="132" spans="16:30" ht="15.75" thickBot="1" x14ac:dyDescent="0.3">
      <c r="P132" s="53"/>
      <c r="Q132" s="49"/>
      <c r="R132" s="49"/>
      <c r="S132" s="49"/>
      <c r="T132" s="54"/>
      <c r="U132" s="49"/>
      <c r="V132" s="53"/>
      <c r="W132" s="49"/>
      <c r="X132" s="49"/>
      <c r="Y132" s="54"/>
      <c r="Z132" s="49"/>
      <c r="AA132" s="53" t="s">
        <v>2</v>
      </c>
      <c r="AB132" s="64">
        <f>10*LOG(1/(COUNT(AB107:AB113,AB129:AB130))*SUM(AB107:AB113,AB129:AB130))</f>
        <v>3.0102999566398121</v>
      </c>
      <c r="AC132" s="49"/>
      <c r="AD132" s="54"/>
    </row>
    <row r="133" spans="16:30" x14ac:dyDescent="0.25">
      <c r="P133" s="53"/>
      <c r="Q133" s="49"/>
      <c r="R133" s="56" t="s">
        <v>12</v>
      </c>
      <c r="S133" s="57"/>
      <c r="T133" s="58" t="s">
        <v>11</v>
      </c>
      <c r="U133" s="57"/>
      <c r="V133" s="59"/>
      <c r="W133" s="56" t="s">
        <v>12</v>
      </c>
      <c r="X133" s="57"/>
      <c r="Y133" s="58" t="s">
        <v>11</v>
      </c>
      <c r="Z133" s="57"/>
      <c r="AA133" s="59"/>
      <c r="AB133" s="57" t="s">
        <v>12</v>
      </c>
      <c r="AC133" s="57"/>
      <c r="AD133" s="58" t="s">
        <v>11</v>
      </c>
    </row>
    <row r="134" spans="16:30" ht="15.75" thickBot="1" x14ac:dyDescent="0.3">
      <c r="P134" s="14"/>
      <c r="Q134" s="55"/>
      <c r="R134" s="60">
        <f>10*LOG(1/(COUNT(R107:R130))*SUM(R107:R130))</f>
        <v>0</v>
      </c>
      <c r="S134" s="61"/>
      <c r="T134" s="62">
        <f>10*LOG(1/(COUNT(T107:T130))*SUM(T107:T130))</f>
        <v>6.40978057358332</v>
      </c>
      <c r="U134" s="61"/>
      <c r="V134" s="63"/>
      <c r="W134" s="60">
        <f>10*LOG(1/(COUNT(W107:W130))*SUM(W107:W130))</f>
        <v>73.568741805732742</v>
      </c>
      <c r="X134" s="61"/>
      <c r="Y134" s="62">
        <f>10*LOG(1/(COUNT(Y107:Y130))*SUM(Y107:Y130))</f>
        <v>73.56874245017481</v>
      </c>
      <c r="Z134" s="61"/>
      <c r="AA134" s="63"/>
      <c r="AB134" s="64">
        <f>10*LOG(1/(COUNT(AB107:AB130))*SUM(AB107:AB130))</f>
        <v>73.568741996678554</v>
      </c>
      <c r="AC134" s="61"/>
      <c r="AD134" s="62">
        <f>10*LOG(1/(COUNT(AD107:AD130))*SUM(AD107:AD130))</f>
        <v>73.568743285562519</v>
      </c>
    </row>
    <row r="137" spans="16:30" x14ac:dyDescent="0.25">
      <c r="P137">
        <f>A14</f>
        <v>0</v>
      </c>
    </row>
    <row r="139" spans="16:30" ht="15.75" thickBot="1" x14ac:dyDescent="0.3">
      <c r="P139" s="303" t="s">
        <v>21</v>
      </c>
      <c r="Q139" s="303"/>
      <c r="R139" s="303"/>
      <c r="S139" s="303"/>
      <c r="T139" s="303"/>
    </row>
    <row r="140" spans="16:30" ht="45.75" thickBot="1" x14ac:dyDescent="0.3">
      <c r="P140" s="38" t="s">
        <v>14</v>
      </c>
      <c r="Q140" s="39" t="s">
        <v>15</v>
      </c>
      <c r="R140" s="40" t="s">
        <v>17</v>
      </c>
      <c r="S140" s="40" t="s">
        <v>16</v>
      </c>
      <c r="T140" s="41" t="s">
        <v>17</v>
      </c>
      <c r="U140" s="42"/>
      <c r="V140" s="39" t="s">
        <v>18</v>
      </c>
      <c r="W140" s="40" t="s">
        <v>17</v>
      </c>
      <c r="X140" s="40" t="s">
        <v>16</v>
      </c>
      <c r="Y140" s="41" t="s">
        <v>17</v>
      </c>
      <c r="Z140" s="43"/>
      <c r="AA140" s="39" t="s">
        <v>19</v>
      </c>
      <c r="AB140" s="40" t="s">
        <v>17</v>
      </c>
      <c r="AC140" s="40" t="s">
        <v>16</v>
      </c>
      <c r="AD140" s="41" t="s">
        <v>17</v>
      </c>
    </row>
    <row r="141" spans="16:30" ht="15.75" thickBot="1" x14ac:dyDescent="0.3">
      <c r="P141" s="30">
        <v>0</v>
      </c>
      <c r="Q141" s="32">
        <f>H14</f>
        <v>0</v>
      </c>
      <c r="R141" s="28">
        <f>(10^(Q141/10))</f>
        <v>1</v>
      </c>
      <c r="S141" s="28">
        <f>Q141+10</f>
        <v>10</v>
      </c>
      <c r="T141" s="33">
        <f t="shared" ref="T141:T164" si="51">(10^(S141/10))</f>
        <v>10</v>
      </c>
      <c r="U141" s="36"/>
      <c r="V141" s="32">
        <v>0</v>
      </c>
      <c r="W141" s="28">
        <f>(10^(V141/10))</f>
        <v>1</v>
      </c>
      <c r="X141" s="28">
        <f>V141+10</f>
        <v>10</v>
      </c>
      <c r="Y141" s="33">
        <f>(10^(X141/10))</f>
        <v>10</v>
      </c>
      <c r="Z141" s="36"/>
      <c r="AA141" s="34">
        <f>10*LOG10(10^(Q141/10)+10^(V141/10))</f>
        <v>3.0102999566398121</v>
      </c>
      <c r="AB141" s="147">
        <f>(10^(AA141/10))</f>
        <v>2</v>
      </c>
      <c r="AC141" s="147">
        <f>AA141+10</f>
        <v>13.010299956639813</v>
      </c>
      <c r="AD141" s="148">
        <f>(10^(AC141/10))</f>
        <v>20.000000000000007</v>
      </c>
    </row>
    <row r="142" spans="16:30" ht="15.75" thickBot="1" x14ac:dyDescent="0.3">
      <c r="P142" s="31">
        <v>4.1666666666666699E-2</v>
      </c>
      <c r="Q142" s="32">
        <f>Q141</f>
        <v>0</v>
      </c>
      <c r="R142" s="26">
        <f t="shared" ref="R142:R164" si="52">(10^(Q142/10))</f>
        <v>1</v>
      </c>
      <c r="S142" s="26">
        <f t="shared" ref="S142:S147" si="53">Q142+10</f>
        <v>10</v>
      </c>
      <c r="T142" s="35">
        <f t="shared" si="51"/>
        <v>10</v>
      </c>
      <c r="U142" s="37"/>
      <c r="V142" s="34">
        <f>V141</f>
        <v>0</v>
      </c>
      <c r="W142" s="26">
        <f t="shared" ref="W142:W164" si="54">(10^(V142/10))</f>
        <v>1</v>
      </c>
      <c r="X142" s="28">
        <f t="shared" ref="X142:X147" si="55">V142+10</f>
        <v>10</v>
      </c>
      <c r="Y142" s="35">
        <f t="shared" ref="Y142:Y164" si="56">(10^(X142/10))</f>
        <v>10</v>
      </c>
      <c r="Z142" s="37"/>
      <c r="AA142" s="34">
        <f t="shared" ref="AA142:AA164" si="57">10*LOG10(10^(Q142/10)+10^(V142/10))</f>
        <v>3.0102999566398121</v>
      </c>
      <c r="AB142" s="26">
        <f t="shared" ref="AB142:AB160" si="58">(10^(AA142/10))</f>
        <v>2</v>
      </c>
      <c r="AC142" s="147">
        <f t="shared" ref="AC142:AC147" si="59">AA142+10</f>
        <v>13.010299956639813</v>
      </c>
      <c r="AD142" s="27">
        <f t="shared" ref="AD142:AD164" si="60">(10^(AC142/10))</f>
        <v>20.000000000000007</v>
      </c>
    </row>
    <row r="143" spans="16:30" ht="15.75" thickBot="1" x14ac:dyDescent="0.3">
      <c r="P143" s="31">
        <v>8.3333333333333301E-2</v>
      </c>
      <c r="Q143" s="32">
        <f>Q141</f>
        <v>0</v>
      </c>
      <c r="R143" s="26">
        <f t="shared" si="52"/>
        <v>1</v>
      </c>
      <c r="S143" s="26">
        <f t="shared" si="53"/>
        <v>10</v>
      </c>
      <c r="T143" s="35">
        <f t="shared" si="51"/>
        <v>10</v>
      </c>
      <c r="U143" s="37"/>
      <c r="V143" s="34">
        <f t="shared" ref="V143:V161" si="61">V142</f>
        <v>0</v>
      </c>
      <c r="W143" s="26">
        <f t="shared" si="54"/>
        <v>1</v>
      </c>
      <c r="X143" s="28">
        <f t="shared" si="55"/>
        <v>10</v>
      </c>
      <c r="Y143" s="35">
        <f t="shared" si="56"/>
        <v>10</v>
      </c>
      <c r="Z143" s="37"/>
      <c r="AA143" s="34">
        <f t="shared" si="57"/>
        <v>3.0102999566398121</v>
      </c>
      <c r="AB143" s="26">
        <f t="shared" si="58"/>
        <v>2</v>
      </c>
      <c r="AC143" s="147">
        <f t="shared" si="59"/>
        <v>13.010299956639813</v>
      </c>
      <c r="AD143" s="27">
        <f t="shared" si="60"/>
        <v>20.000000000000007</v>
      </c>
    </row>
    <row r="144" spans="16:30" ht="15.75" thickBot="1" x14ac:dyDescent="0.3">
      <c r="P144" s="31">
        <v>0.125</v>
      </c>
      <c r="Q144" s="32">
        <f>Q141</f>
        <v>0</v>
      </c>
      <c r="R144" s="26">
        <f t="shared" si="52"/>
        <v>1</v>
      </c>
      <c r="S144" s="26">
        <f t="shared" si="53"/>
        <v>10</v>
      </c>
      <c r="T144" s="35">
        <f t="shared" si="51"/>
        <v>10</v>
      </c>
      <c r="U144" s="37"/>
      <c r="V144" s="34">
        <f t="shared" si="61"/>
        <v>0</v>
      </c>
      <c r="W144" s="26">
        <f t="shared" si="54"/>
        <v>1</v>
      </c>
      <c r="X144" s="28">
        <f t="shared" si="55"/>
        <v>10</v>
      </c>
      <c r="Y144" s="35">
        <f t="shared" si="56"/>
        <v>10</v>
      </c>
      <c r="Z144" s="37"/>
      <c r="AA144" s="34">
        <f t="shared" si="57"/>
        <v>3.0102999566398121</v>
      </c>
      <c r="AB144" s="26">
        <f t="shared" si="58"/>
        <v>2</v>
      </c>
      <c r="AC144" s="147">
        <f t="shared" si="59"/>
        <v>13.010299956639813</v>
      </c>
      <c r="AD144" s="27">
        <f t="shared" si="60"/>
        <v>20.000000000000007</v>
      </c>
    </row>
    <row r="145" spans="16:30" ht="15.75" thickBot="1" x14ac:dyDescent="0.3">
      <c r="P145" s="31">
        <v>0.16666666666666699</v>
      </c>
      <c r="Q145" s="32">
        <f>Q141</f>
        <v>0</v>
      </c>
      <c r="R145" s="26">
        <f t="shared" si="52"/>
        <v>1</v>
      </c>
      <c r="S145" s="26">
        <f t="shared" si="53"/>
        <v>10</v>
      </c>
      <c r="T145" s="35">
        <f t="shared" si="51"/>
        <v>10</v>
      </c>
      <c r="U145" s="37"/>
      <c r="V145" s="34">
        <f t="shared" si="61"/>
        <v>0</v>
      </c>
      <c r="W145" s="26">
        <f t="shared" si="54"/>
        <v>1</v>
      </c>
      <c r="X145" s="28">
        <f t="shared" si="55"/>
        <v>10</v>
      </c>
      <c r="Y145" s="35">
        <f t="shared" si="56"/>
        <v>10</v>
      </c>
      <c r="Z145" s="37"/>
      <c r="AA145" s="34">
        <f t="shared" si="57"/>
        <v>3.0102999566398121</v>
      </c>
      <c r="AB145" s="26">
        <f t="shared" si="58"/>
        <v>2</v>
      </c>
      <c r="AC145" s="147">
        <f t="shared" si="59"/>
        <v>13.010299956639813</v>
      </c>
      <c r="AD145" s="27">
        <f t="shared" si="60"/>
        <v>20.000000000000007</v>
      </c>
    </row>
    <row r="146" spans="16:30" ht="15.75" thickBot="1" x14ac:dyDescent="0.3">
      <c r="P146" s="31">
        <v>0.20833333333333301</v>
      </c>
      <c r="Q146" s="32">
        <f>Q141</f>
        <v>0</v>
      </c>
      <c r="R146" s="26">
        <f t="shared" si="52"/>
        <v>1</v>
      </c>
      <c r="S146" s="26">
        <f t="shared" si="53"/>
        <v>10</v>
      </c>
      <c r="T146" s="35">
        <f t="shared" si="51"/>
        <v>10</v>
      </c>
      <c r="U146" s="37"/>
      <c r="V146" s="34">
        <f t="shared" si="61"/>
        <v>0</v>
      </c>
      <c r="W146" s="26">
        <f t="shared" si="54"/>
        <v>1</v>
      </c>
      <c r="X146" s="28">
        <f t="shared" si="55"/>
        <v>10</v>
      </c>
      <c r="Y146" s="35">
        <f t="shared" si="56"/>
        <v>10</v>
      </c>
      <c r="Z146" s="37"/>
      <c r="AA146" s="34">
        <f t="shared" si="57"/>
        <v>3.0102999566398121</v>
      </c>
      <c r="AB146" s="26">
        <f t="shared" si="58"/>
        <v>2</v>
      </c>
      <c r="AC146" s="147">
        <f t="shared" si="59"/>
        <v>13.010299956639813</v>
      </c>
      <c r="AD146" s="27">
        <f t="shared" si="60"/>
        <v>20.000000000000007</v>
      </c>
    </row>
    <row r="147" spans="16:30" x14ac:dyDescent="0.25">
      <c r="P147" s="31">
        <v>0.25</v>
      </c>
      <c r="Q147" s="32">
        <f>Q141</f>
        <v>0</v>
      </c>
      <c r="R147" s="26">
        <f t="shared" si="52"/>
        <v>1</v>
      </c>
      <c r="S147" s="26">
        <f t="shared" si="53"/>
        <v>10</v>
      </c>
      <c r="T147" s="35">
        <f t="shared" si="51"/>
        <v>10</v>
      </c>
      <c r="U147" s="37"/>
      <c r="V147" s="34">
        <f t="shared" si="61"/>
        <v>0</v>
      </c>
      <c r="W147" s="26">
        <f t="shared" si="54"/>
        <v>1</v>
      </c>
      <c r="X147" s="28">
        <f t="shared" si="55"/>
        <v>10</v>
      </c>
      <c r="Y147" s="35">
        <f t="shared" si="56"/>
        <v>10</v>
      </c>
      <c r="Z147" s="37"/>
      <c r="AA147" s="34">
        <f t="shared" si="57"/>
        <v>3.0102999566398121</v>
      </c>
      <c r="AB147" s="26">
        <f t="shared" si="58"/>
        <v>2</v>
      </c>
      <c r="AC147" s="147">
        <f t="shared" si="59"/>
        <v>13.010299956639813</v>
      </c>
      <c r="AD147" s="27">
        <f t="shared" si="60"/>
        <v>20.000000000000007</v>
      </c>
    </row>
    <row r="148" spans="16:30" x14ac:dyDescent="0.25">
      <c r="P148" s="31">
        <v>0.29166666666666702</v>
      </c>
      <c r="Q148" s="32">
        <f>G14</f>
        <v>0</v>
      </c>
      <c r="R148" s="26">
        <f t="shared" si="52"/>
        <v>1</v>
      </c>
      <c r="S148" s="26">
        <f>Q148</f>
        <v>0</v>
      </c>
      <c r="T148" s="35">
        <f t="shared" si="51"/>
        <v>1</v>
      </c>
      <c r="U148" s="37"/>
      <c r="V148" s="34">
        <f>D74</f>
        <v>0</v>
      </c>
      <c r="W148" s="26">
        <f t="shared" si="54"/>
        <v>1</v>
      </c>
      <c r="X148" s="26">
        <f>V148</f>
        <v>0</v>
      </c>
      <c r="Y148" s="35">
        <f t="shared" si="56"/>
        <v>1</v>
      </c>
      <c r="Z148" s="37"/>
      <c r="AA148" s="34">
        <f t="shared" si="57"/>
        <v>3.0102999566398121</v>
      </c>
      <c r="AB148" s="26">
        <f t="shared" si="58"/>
        <v>2</v>
      </c>
      <c r="AC148" s="26">
        <f>AA148</f>
        <v>3.0102999566398121</v>
      </c>
      <c r="AD148" s="27">
        <f t="shared" si="60"/>
        <v>2</v>
      </c>
    </row>
    <row r="149" spans="16:30" x14ac:dyDescent="0.25">
      <c r="P149" s="31">
        <v>0.33333333333333298</v>
      </c>
      <c r="Q149" s="32">
        <f>Q148</f>
        <v>0</v>
      </c>
      <c r="R149" s="26">
        <f t="shared" si="52"/>
        <v>1</v>
      </c>
      <c r="S149" s="26">
        <f t="shared" ref="S149:S162" si="62">Q149</f>
        <v>0</v>
      </c>
      <c r="T149" s="35">
        <f t="shared" si="51"/>
        <v>1</v>
      </c>
      <c r="U149" s="37"/>
      <c r="V149" s="34">
        <f t="shared" si="61"/>
        <v>0</v>
      </c>
      <c r="W149" s="26">
        <f t="shared" si="54"/>
        <v>1</v>
      </c>
      <c r="X149" s="26">
        <f t="shared" ref="X149:X159" si="63">V149</f>
        <v>0</v>
      </c>
      <c r="Y149" s="35">
        <f t="shared" si="56"/>
        <v>1</v>
      </c>
      <c r="Z149" s="37"/>
      <c r="AA149" s="34">
        <f t="shared" si="57"/>
        <v>3.0102999566398121</v>
      </c>
      <c r="AB149" s="26">
        <f t="shared" si="58"/>
        <v>2</v>
      </c>
      <c r="AC149" s="26">
        <f t="shared" ref="AC149:AC159" si="64">AA149</f>
        <v>3.0102999566398121</v>
      </c>
      <c r="AD149" s="27">
        <f t="shared" si="60"/>
        <v>2</v>
      </c>
    </row>
    <row r="150" spans="16:30" x14ac:dyDescent="0.25">
      <c r="P150" s="31">
        <v>0.375</v>
      </c>
      <c r="Q150" s="32">
        <f>Q148</f>
        <v>0</v>
      </c>
      <c r="R150" s="26">
        <f t="shared" si="52"/>
        <v>1</v>
      </c>
      <c r="S150" s="26">
        <f t="shared" si="62"/>
        <v>0</v>
      </c>
      <c r="T150" s="35">
        <f t="shared" si="51"/>
        <v>1</v>
      </c>
      <c r="U150" s="37"/>
      <c r="V150" s="34">
        <f t="shared" si="61"/>
        <v>0</v>
      </c>
      <c r="W150" s="26">
        <f t="shared" si="54"/>
        <v>1</v>
      </c>
      <c r="X150" s="26">
        <f t="shared" si="63"/>
        <v>0</v>
      </c>
      <c r="Y150" s="35">
        <f t="shared" si="56"/>
        <v>1</v>
      </c>
      <c r="Z150" s="37"/>
      <c r="AA150" s="34">
        <f t="shared" si="57"/>
        <v>3.0102999566398121</v>
      </c>
      <c r="AB150" s="26">
        <f t="shared" si="58"/>
        <v>2</v>
      </c>
      <c r="AC150" s="26">
        <f t="shared" si="64"/>
        <v>3.0102999566398121</v>
      </c>
      <c r="AD150" s="27">
        <f t="shared" si="60"/>
        <v>2</v>
      </c>
    </row>
    <row r="151" spans="16:30" x14ac:dyDescent="0.25">
      <c r="P151" s="31">
        <v>0.41666666666666702</v>
      </c>
      <c r="Q151" s="32">
        <f>Q148</f>
        <v>0</v>
      </c>
      <c r="R151" s="26">
        <f t="shared" si="52"/>
        <v>1</v>
      </c>
      <c r="S151" s="26">
        <f t="shared" si="62"/>
        <v>0</v>
      </c>
      <c r="T151" s="35">
        <f t="shared" si="51"/>
        <v>1</v>
      </c>
      <c r="U151" s="37"/>
      <c r="V151" s="34">
        <f t="shared" si="61"/>
        <v>0</v>
      </c>
      <c r="W151" s="26">
        <f t="shared" si="54"/>
        <v>1</v>
      </c>
      <c r="X151" s="26">
        <f t="shared" si="63"/>
        <v>0</v>
      </c>
      <c r="Y151" s="35">
        <f t="shared" si="56"/>
        <v>1</v>
      </c>
      <c r="Z151" s="37"/>
      <c r="AA151" s="34">
        <f t="shared" si="57"/>
        <v>3.0102999566398121</v>
      </c>
      <c r="AB151" s="26">
        <f t="shared" si="58"/>
        <v>2</v>
      </c>
      <c r="AC151" s="26">
        <f t="shared" si="64"/>
        <v>3.0102999566398121</v>
      </c>
      <c r="AD151" s="27">
        <f t="shared" si="60"/>
        <v>2</v>
      </c>
    </row>
    <row r="152" spans="16:30" x14ac:dyDescent="0.25">
      <c r="P152" s="31">
        <v>0.45833333333333298</v>
      </c>
      <c r="Q152" s="32">
        <f>Q148</f>
        <v>0</v>
      </c>
      <c r="R152" s="26">
        <f t="shared" si="52"/>
        <v>1</v>
      </c>
      <c r="S152" s="26">
        <f t="shared" si="62"/>
        <v>0</v>
      </c>
      <c r="T152" s="35">
        <f t="shared" si="51"/>
        <v>1</v>
      </c>
      <c r="U152" s="37"/>
      <c r="V152" s="34">
        <f t="shared" si="61"/>
        <v>0</v>
      </c>
      <c r="W152" s="26">
        <f t="shared" si="54"/>
        <v>1</v>
      </c>
      <c r="X152" s="26">
        <f t="shared" si="63"/>
        <v>0</v>
      </c>
      <c r="Y152" s="35">
        <f t="shared" si="56"/>
        <v>1</v>
      </c>
      <c r="Z152" s="37"/>
      <c r="AA152" s="34">
        <f t="shared" si="57"/>
        <v>3.0102999566398121</v>
      </c>
      <c r="AB152" s="26">
        <f t="shared" si="58"/>
        <v>2</v>
      </c>
      <c r="AC152" s="26">
        <f t="shared" si="64"/>
        <v>3.0102999566398121</v>
      </c>
      <c r="AD152" s="27">
        <f t="shared" si="60"/>
        <v>2</v>
      </c>
    </row>
    <row r="153" spans="16:30" x14ac:dyDescent="0.25">
      <c r="P153" s="31">
        <v>0.5</v>
      </c>
      <c r="Q153" s="32">
        <f>Q148</f>
        <v>0</v>
      </c>
      <c r="R153" s="26">
        <f t="shared" si="52"/>
        <v>1</v>
      </c>
      <c r="S153" s="26">
        <f t="shared" si="62"/>
        <v>0</v>
      </c>
      <c r="T153" s="35">
        <f t="shared" si="51"/>
        <v>1</v>
      </c>
      <c r="U153" s="37"/>
      <c r="V153" s="34">
        <f t="shared" si="61"/>
        <v>0</v>
      </c>
      <c r="W153" s="26">
        <f t="shared" si="54"/>
        <v>1</v>
      </c>
      <c r="X153" s="26">
        <f t="shared" si="63"/>
        <v>0</v>
      </c>
      <c r="Y153" s="35">
        <f t="shared" si="56"/>
        <v>1</v>
      </c>
      <c r="Z153" s="37"/>
      <c r="AA153" s="34">
        <f t="shared" si="57"/>
        <v>3.0102999566398121</v>
      </c>
      <c r="AB153" s="26">
        <f t="shared" si="58"/>
        <v>2</v>
      </c>
      <c r="AC153" s="26">
        <f t="shared" si="64"/>
        <v>3.0102999566398121</v>
      </c>
      <c r="AD153" s="27">
        <f t="shared" si="60"/>
        <v>2</v>
      </c>
    </row>
    <row r="154" spans="16:30" x14ac:dyDescent="0.25">
      <c r="P154" s="31">
        <v>0.54166666666666696</v>
      </c>
      <c r="Q154" s="32">
        <f>Q148</f>
        <v>0</v>
      </c>
      <c r="R154" s="26">
        <f t="shared" si="52"/>
        <v>1</v>
      </c>
      <c r="S154" s="26">
        <f t="shared" si="62"/>
        <v>0</v>
      </c>
      <c r="T154" s="35">
        <f t="shared" si="51"/>
        <v>1</v>
      </c>
      <c r="U154" s="37"/>
      <c r="V154" s="34">
        <f t="shared" si="61"/>
        <v>0</v>
      </c>
      <c r="W154" s="26">
        <f t="shared" si="54"/>
        <v>1</v>
      </c>
      <c r="X154" s="26">
        <f t="shared" si="63"/>
        <v>0</v>
      </c>
      <c r="Y154" s="35">
        <f t="shared" si="56"/>
        <v>1</v>
      </c>
      <c r="Z154" s="37"/>
      <c r="AA154" s="34">
        <f t="shared" si="57"/>
        <v>3.0102999566398121</v>
      </c>
      <c r="AB154" s="26">
        <f t="shared" si="58"/>
        <v>2</v>
      </c>
      <c r="AC154" s="26">
        <f t="shared" si="64"/>
        <v>3.0102999566398121</v>
      </c>
      <c r="AD154" s="27">
        <f t="shared" si="60"/>
        <v>2</v>
      </c>
    </row>
    <row r="155" spans="16:30" x14ac:dyDescent="0.25">
      <c r="P155" s="31">
        <v>0.58333333333333304</v>
      </c>
      <c r="Q155" s="32">
        <f>Q148</f>
        <v>0</v>
      </c>
      <c r="R155" s="26">
        <f t="shared" si="52"/>
        <v>1</v>
      </c>
      <c r="S155" s="26">
        <f t="shared" si="62"/>
        <v>0</v>
      </c>
      <c r="T155" s="35">
        <f t="shared" si="51"/>
        <v>1</v>
      </c>
      <c r="U155" s="37"/>
      <c r="V155" s="34">
        <f t="shared" si="61"/>
        <v>0</v>
      </c>
      <c r="W155" s="26">
        <f t="shared" si="54"/>
        <v>1</v>
      </c>
      <c r="X155" s="26">
        <f t="shared" si="63"/>
        <v>0</v>
      </c>
      <c r="Y155" s="35">
        <f t="shared" si="56"/>
        <v>1</v>
      </c>
      <c r="Z155" s="37"/>
      <c r="AA155" s="34">
        <f t="shared" si="57"/>
        <v>3.0102999566398121</v>
      </c>
      <c r="AB155" s="26">
        <f t="shared" si="58"/>
        <v>2</v>
      </c>
      <c r="AC155" s="26">
        <f t="shared" si="64"/>
        <v>3.0102999566398121</v>
      </c>
      <c r="AD155" s="27">
        <f t="shared" si="60"/>
        <v>2</v>
      </c>
    </row>
    <row r="156" spans="16:30" x14ac:dyDescent="0.25">
      <c r="P156" s="31">
        <v>0.625</v>
      </c>
      <c r="Q156" s="32">
        <f>Q148</f>
        <v>0</v>
      </c>
      <c r="R156" s="26">
        <f t="shared" si="52"/>
        <v>1</v>
      </c>
      <c r="S156" s="26">
        <f t="shared" si="62"/>
        <v>0</v>
      </c>
      <c r="T156" s="35">
        <f t="shared" si="51"/>
        <v>1</v>
      </c>
      <c r="U156" s="37"/>
      <c r="V156" s="34">
        <f t="shared" si="61"/>
        <v>0</v>
      </c>
      <c r="W156" s="26">
        <f t="shared" si="54"/>
        <v>1</v>
      </c>
      <c r="X156" s="26">
        <f t="shared" si="63"/>
        <v>0</v>
      </c>
      <c r="Y156" s="35">
        <f t="shared" si="56"/>
        <v>1</v>
      </c>
      <c r="Z156" s="37"/>
      <c r="AA156" s="34">
        <f t="shared" si="57"/>
        <v>3.0102999566398121</v>
      </c>
      <c r="AB156" s="26">
        <f t="shared" si="58"/>
        <v>2</v>
      </c>
      <c r="AC156" s="26">
        <f t="shared" si="64"/>
        <v>3.0102999566398121</v>
      </c>
      <c r="AD156" s="27">
        <f t="shared" si="60"/>
        <v>2</v>
      </c>
    </row>
    <row r="157" spans="16:30" x14ac:dyDescent="0.25">
      <c r="P157" s="31">
        <v>0.66666666666666696</v>
      </c>
      <c r="Q157" s="32">
        <f>Q148</f>
        <v>0</v>
      </c>
      <c r="R157" s="26">
        <f t="shared" si="52"/>
        <v>1</v>
      </c>
      <c r="S157" s="26">
        <f t="shared" si="62"/>
        <v>0</v>
      </c>
      <c r="T157" s="35">
        <f t="shared" si="51"/>
        <v>1</v>
      </c>
      <c r="U157" s="37"/>
      <c r="V157" s="34">
        <f t="shared" si="61"/>
        <v>0</v>
      </c>
      <c r="W157" s="26">
        <f t="shared" si="54"/>
        <v>1</v>
      </c>
      <c r="X157" s="26">
        <f t="shared" si="63"/>
        <v>0</v>
      </c>
      <c r="Y157" s="35">
        <f t="shared" si="56"/>
        <v>1</v>
      </c>
      <c r="Z157" s="37"/>
      <c r="AA157" s="34">
        <f t="shared" si="57"/>
        <v>3.0102999566398121</v>
      </c>
      <c r="AB157" s="26">
        <f t="shared" si="58"/>
        <v>2</v>
      </c>
      <c r="AC157" s="26">
        <f t="shared" si="64"/>
        <v>3.0102999566398121</v>
      </c>
      <c r="AD157" s="27">
        <f t="shared" si="60"/>
        <v>2</v>
      </c>
    </row>
    <row r="158" spans="16:30" x14ac:dyDescent="0.25">
      <c r="P158" s="31">
        <v>0.70833333333333304</v>
      </c>
      <c r="Q158" s="32">
        <f>Q148</f>
        <v>0</v>
      </c>
      <c r="R158" s="26">
        <f t="shared" si="52"/>
        <v>1</v>
      </c>
      <c r="S158" s="26">
        <f t="shared" si="62"/>
        <v>0</v>
      </c>
      <c r="T158" s="35">
        <f t="shared" si="51"/>
        <v>1</v>
      </c>
      <c r="U158" s="37"/>
      <c r="V158" s="34">
        <f t="shared" si="61"/>
        <v>0</v>
      </c>
      <c r="W158" s="26">
        <f t="shared" si="54"/>
        <v>1</v>
      </c>
      <c r="X158" s="26">
        <f t="shared" si="63"/>
        <v>0</v>
      </c>
      <c r="Y158" s="35">
        <f t="shared" si="56"/>
        <v>1</v>
      </c>
      <c r="Z158" s="37"/>
      <c r="AA158" s="34">
        <f t="shared" si="57"/>
        <v>3.0102999566398121</v>
      </c>
      <c r="AB158" s="26">
        <f t="shared" si="58"/>
        <v>2</v>
      </c>
      <c r="AC158" s="26">
        <f t="shared" si="64"/>
        <v>3.0102999566398121</v>
      </c>
      <c r="AD158" s="27">
        <f t="shared" si="60"/>
        <v>2</v>
      </c>
    </row>
    <row r="159" spans="16:30" x14ac:dyDescent="0.25">
      <c r="P159" s="31">
        <v>0.75</v>
      </c>
      <c r="Q159" s="32">
        <f>Q148</f>
        <v>0</v>
      </c>
      <c r="R159" s="26">
        <f t="shared" si="52"/>
        <v>1</v>
      </c>
      <c r="S159" s="26">
        <f t="shared" si="62"/>
        <v>0</v>
      </c>
      <c r="T159" s="35">
        <f t="shared" si="51"/>
        <v>1</v>
      </c>
      <c r="U159" s="37"/>
      <c r="V159" s="34">
        <f t="shared" si="61"/>
        <v>0</v>
      </c>
      <c r="W159" s="26">
        <f t="shared" si="54"/>
        <v>1</v>
      </c>
      <c r="X159" s="26">
        <f t="shared" si="63"/>
        <v>0</v>
      </c>
      <c r="Y159" s="35">
        <f t="shared" si="56"/>
        <v>1</v>
      </c>
      <c r="Z159" s="37"/>
      <c r="AA159" s="34">
        <f t="shared" si="57"/>
        <v>3.0102999566398121</v>
      </c>
      <c r="AB159" s="26">
        <f t="shared" si="58"/>
        <v>2</v>
      </c>
      <c r="AC159" s="26">
        <f t="shared" si="64"/>
        <v>3.0102999566398121</v>
      </c>
      <c r="AD159" s="27">
        <f t="shared" si="60"/>
        <v>2</v>
      </c>
    </row>
    <row r="160" spans="16:30" x14ac:dyDescent="0.25">
      <c r="P160" s="31">
        <v>0.79166666666666696</v>
      </c>
      <c r="Q160" s="32">
        <f>Q148</f>
        <v>0</v>
      </c>
      <c r="R160" s="26">
        <f t="shared" si="52"/>
        <v>1</v>
      </c>
      <c r="S160" s="26">
        <f t="shared" si="62"/>
        <v>0</v>
      </c>
      <c r="T160" s="35">
        <f t="shared" si="51"/>
        <v>1</v>
      </c>
      <c r="U160" s="37"/>
      <c r="V160" s="34">
        <v>0</v>
      </c>
      <c r="W160" s="26">
        <f t="shared" si="54"/>
        <v>1</v>
      </c>
      <c r="X160" s="26">
        <v>0</v>
      </c>
      <c r="Y160" s="35">
        <f t="shared" si="56"/>
        <v>1</v>
      </c>
      <c r="Z160" s="37"/>
      <c r="AA160" s="34">
        <f t="shared" si="57"/>
        <v>3.0102999566398121</v>
      </c>
      <c r="AB160" s="26">
        <f t="shared" si="58"/>
        <v>2</v>
      </c>
      <c r="AC160" s="26">
        <f>AA160</f>
        <v>3.0102999566398121</v>
      </c>
      <c r="AD160" s="27">
        <f t="shared" si="60"/>
        <v>2</v>
      </c>
    </row>
    <row r="161" spans="16:30" x14ac:dyDescent="0.25">
      <c r="P161" s="31">
        <v>0.83333333333333304</v>
      </c>
      <c r="Q161" s="32">
        <f>Q148</f>
        <v>0</v>
      </c>
      <c r="R161" s="26">
        <f t="shared" si="52"/>
        <v>1</v>
      </c>
      <c r="S161" s="26">
        <f t="shared" si="62"/>
        <v>0</v>
      </c>
      <c r="T161" s="35">
        <f t="shared" si="51"/>
        <v>1</v>
      </c>
      <c r="U161" s="37"/>
      <c r="V161" s="34">
        <f t="shared" si="61"/>
        <v>0</v>
      </c>
      <c r="W161" s="26">
        <f t="shared" si="54"/>
        <v>1</v>
      </c>
      <c r="X161" s="26">
        <v>0</v>
      </c>
      <c r="Y161" s="35">
        <f t="shared" si="56"/>
        <v>1</v>
      </c>
      <c r="Z161" s="37"/>
      <c r="AA161" s="34">
        <f t="shared" si="57"/>
        <v>3.0102999566398121</v>
      </c>
      <c r="AB161" s="26">
        <f>(10^(AA161/10))</f>
        <v>2</v>
      </c>
      <c r="AC161" s="26">
        <f>AA161</f>
        <v>3.0102999566398121</v>
      </c>
      <c r="AD161" s="27">
        <f t="shared" si="60"/>
        <v>2</v>
      </c>
    </row>
    <row r="162" spans="16:30" x14ac:dyDescent="0.25">
      <c r="P162" s="31">
        <v>0.875</v>
      </c>
      <c r="Q162" s="32">
        <f>Q148</f>
        <v>0</v>
      </c>
      <c r="R162" s="26">
        <f t="shared" si="52"/>
        <v>1</v>
      </c>
      <c r="S162" s="26">
        <f t="shared" si="62"/>
        <v>0</v>
      </c>
      <c r="T162" s="35">
        <f t="shared" si="51"/>
        <v>1</v>
      </c>
      <c r="U162" s="37"/>
      <c r="V162" s="34">
        <f>V161</f>
        <v>0</v>
      </c>
      <c r="W162" s="26">
        <f t="shared" si="54"/>
        <v>1</v>
      </c>
      <c r="X162" s="26">
        <v>0</v>
      </c>
      <c r="Y162" s="35">
        <f t="shared" si="56"/>
        <v>1</v>
      </c>
      <c r="Z162" s="37"/>
      <c r="AA162" s="34">
        <f t="shared" si="57"/>
        <v>3.0102999566398121</v>
      </c>
      <c r="AB162" s="26">
        <f t="shared" ref="AB162:AB164" si="65">(10^(AA162/10))</f>
        <v>2</v>
      </c>
      <c r="AC162" s="26">
        <f>AA162</f>
        <v>3.0102999566398121</v>
      </c>
      <c r="AD162" s="27">
        <f t="shared" si="60"/>
        <v>2</v>
      </c>
    </row>
    <row r="163" spans="16:30" x14ac:dyDescent="0.25">
      <c r="P163" s="31">
        <v>0.91666666666666696</v>
      </c>
      <c r="Q163" s="32">
        <f>Q141</f>
        <v>0</v>
      </c>
      <c r="R163" s="26">
        <f t="shared" si="52"/>
        <v>1</v>
      </c>
      <c r="S163" s="26">
        <f>Q163+10</f>
        <v>10</v>
      </c>
      <c r="T163" s="35">
        <f t="shared" si="51"/>
        <v>10</v>
      </c>
      <c r="U163" s="37"/>
      <c r="V163" s="34">
        <v>0</v>
      </c>
      <c r="W163" s="26">
        <f t="shared" si="54"/>
        <v>1</v>
      </c>
      <c r="X163" s="28">
        <f t="shared" ref="X163:X164" si="66">V163+10</f>
        <v>10</v>
      </c>
      <c r="Y163" s="35">
        <f t="shared" si="56"/>
        <v>10</v>
      </c>
      <c r="Z163" s="37"/>
      <c r="AA163" s="34">
        <f t="shared" si="57"/>
        <v>3.0102999566398121</v>
      </c>
      <c r="AB163" s="26">
        <f t="shared" si="65"/>
        <v>2</v>
      </c>
      <c r="AC163" s="26">
        <f>AA163+10</f>
        <v>13.010299956639813</v>
      </c>
      <c r="AD163" s="27">
        <f t="shared" si="60"/>
        <v>20.000000000000007</v>
      </c>
    </row>
    <row r="164" spans="16:30" ht="15.75" thickBot="1" x14ac:dyDescent="0.3">
      <c r="P164" s="44">
        <v>0.95833333333333304</v>
      </c>
      <c r="Q164" s="32">
        <f>Q141</f>
        <v>0</v>
      </c>
      <c r="R164" s="46">
        <f t="shared" si="52"/>
        <v>1</v>
      </c>
      <c r="S164" s="46">
        <f>Q164+10</f>
        <v>10</v>
      </c>
      <c r="T164" s="47">
        <f t="shared" si="51"/>
        <v>10</v>
      </c>
      <c r="U164" s="48"/>
      <c r="V164" s="45">
        <v>0</v>
      </c>
      <c r="W164" s="46">
        <f t="shared" si="54"/>
        <v>1</v>
      </c>
      <c r="X164" s="28">
        <f t="shared" si="66"/>
        <v>10</v>
      </c>
      <c r="Y164" s="47">
        <f t="shared" si="56"/>
        <v>10</v>
      </c>
      <c r="Z164" s="48"/>
      <c r="AA164" s="34">
        <f t="shared" si="57"/>
        <v>3.0102999566398121</v>
      </c>
      <c r="AB164" s="150">
        <f t="shared" si="65"/>
        <v>2</v>
      </c>
      <c r="AC164" s="150">
        <f>AA164+10</f>
        <v>13.010299956639813</v>
      </c>
      <c r="AD164" s="151">
        <f t="shared" si="60"/>
        <v>20.000000000000007</v>
      </c>
    </row>
    <row r="165" spans="16:30" ht="15.75" thickBot="1" x14ac:dyDescent="0.3">
      <c r="P165" s="50"/>
      <c r="Q165" s="51"/>
      <c r="R165" s="51"/>
      <c r="S165" s="51"/>
      <c r="T165" s="52"/>
      <c r="U165" s="51"/>
      <c r="V165" s="50"/>
      <c r="W165" s="51"/>
      <c r="X165" s="51"/>
      <c r="Y165" s="52"/>
      <c r="Z165" s="51"/>
      <c r="AA165" s="53" t="s">
        <v>13</v>
      </c>
      <c r="AB165" s="64">
        <f>10*LOG(1/(COUNT(AB148:AB161))*SUM(AB148:AB161))</f>
        <v>3.0102999566398121</v>
      </c>
      <c r="AC165" s="49"/>
      <c r="AD165" s="54"/>
    </row>
    <row r="166" spans="16:30" ht="15.75" thickBot="1" x14ac:dyDescent="0.3">
      <c r="P166" s="53"/>
      <c r="Q166" s="49"/>
      <c r="R166" s="49"/>
      <c r="S166" s="49"/>
      <c r="T166" s="54"/>
      <c r="U166" s="49"/>
      <c r="V166" s="53"/>
      <c r="W166" s="49"/>
      <c r="X166" s="49"/>
      <c r="Y166" s="54"/>
      <c r="Z166" s="49"/>
      <c r="AA166" s="53" t="s">
        <v>2</v>
      </c>
      <c r="AB166" s="64">
        <f>10*LOG(1/(COUNT(AB141:AB147,AB163:AB164))*SUM(AB141:AB147,AB163:AB164))</f>
        <v>3.0102999566398121</v>
      </c>
      <c r="AC166" s="49"/>
      <c r="AD166" s="54"/>
    </row>
    <row r="167" spans="16:30" x14ac:dyDescent="0.25">
      <c r="P167" s="53"/>
      <c r="Q167" s="49"/>
      <c r="R167" s="56" t="s">
        <v>12</v>
      </c>
      <c r="S167" s="57"/>
      <c r="T167" s="58" t="s">
        <v>11</v>
      </c>
      <c r="U167" s="57"/>
      <c r="V167" s="59"/>
      <c r="W167" s="56" t="s">
        <v>12</v>
      </c>
      <c r="X167" s="57"/>
      <c r="Y167" s="58" t="s">
        <v>11</v>
      </c>
      <c r="Z167" s="57"/>
      <c r="AA167" s="59"/>
      <c r="AB167" s="57" t="s">
        <v>12</v>
      </c>
      <c r="AC167" s="57"/>
      <c r="AD167" s="58" t="s">
        <v>11</v>
      </c>
    </row>
    <row r="168" spans="16:30" ht="15.75" thickBot="1" x14ac:dyDescent="0.3">
      <c r="P168" s="14"/>
      <c r="Q168" s="55"/>
      <c r="R168" s="60">
        <f>10*LOG(1/(COUNT(R141:R164))*SUM(R141:R164))</f>
        <v>0</v>
      </c>
      <c r="S168" s="61"/>
      <c r="T168" s="62">
        <f>10*LOG(1/(COUNT(T141:T164))*SUM(T141:T164))</f>
        <v>6.40978057358332</v>
      </c>
      <c r="U168" s="61"/>
      <c r="V168" s="63"/>
      <c r="W168" s="60">
        <f>10*LOG(1/(COUNT(W141:W164))*SUM(W141:W164))</f>
        <v>0</v>
      </c>
      <c r="X168" s="61"/>
      <c r="Y168" s="62">
        <f>10*LOG(1/(COUNT(Y141:Y164))*SUM(Y141:Y164))</f>
        <v>6.40978057358332</v>
      </c>
      <c r="Z168" s="61"/>
      <c r="AA168" s="63"/>
      <c r="AB168" s="64">
        <f>10*LOG(1/(COUNT(AB141:AB164))*SUM(AB141:AB164))</f>
        <v>3.0102999566398121</v>
      </c>
      <c r="AC168" s="61"/>
      <c r="AD168" s="62">
        <f>10*LOG(1/(COUNT(AD141:AD164))*SUM(AD141:AD164))</f>
        <v>9.4200805302231334</v>
      </c>
    </row>
    <row r="171" spans="16:30" x14ac:dyDescent="0.25">
      <c r="P171">
        <f>A15</f>
        <v>0</v>
      </c>
    </row>
    <row r="173" spans="16:30" ht="15.75" thickBot="1" x14ac:dyDescent="0.3">
      <c r="P173" s="303" t="s">
        <v>21</v>
      </c>
      <c r="Q173" s="303"/>
      <c r="R173" s="303"/>
      <c r="S173" s="303"/>
      <c r="T173" s="303"/>
    </row>
    <row r="174" spans="16:30" ht="45.75" thickBot="1" x14ac:dyDescent="0.3">
      <c r="P174" s="38" t="s">
        <v>14</v>
      </c>
      <c r="Q174" s="39" t="s">
        <v>15</v>
      </c>
      <c r="R174" s="40" t="s">
        <v>17</v>
      </c>
      <c r="S174" s="40" t="s">
        <v>16</v>
      </c>
      <c r="T174" s="41" t="s">
        <v>17</v>
      </c>
      <c r="U174" s="42"/>
      <c r="V174" s="39" t="s">
        <v>18</v>
      </c>
      <c r="W174" s="40" t="s">
        <v>17</v>
      </c>
      <c r="X174" s="40" t="s">
        <v>16</v>
      </c>
      <c r="Y174" s="41" t="s">
        <v>17</v>
      </c>
      <c r="Z174" s="43"/>
      <c r="AA174" s="39" t="s">
        <v>19</v>
      </c>
      <c r="AB174" s="40" t="s">
        <v>17</v>
      </c>
      <c r="AC174" s="40" t="s">
        <v>16</v>
      </c>
      <c r="AD174" s="41" t="s">
        <v>17</v>
      </c>
    </row>
    <row r="175" spans="16:30" ht="15.75" thickBot="1" x14ac:dyDescent="0.3">
      <c r="P175" s="30">
        <v>0</v>
      </c>
      <c r="Q175" s="32">
        <f>H15</f>
        <v>0</v>
      </c>
      <c r="R175" s="28">
        <f>(10^(Q175/10))</f>
        <v>1</v>
      </c>
      <c r="S175" s="28">
        <f>Q175+10</f>
        <v>10</v>
      </c>
      <c r="T175" s="33">
        <f t="shared" ref="T175:T198" si="67">(10^(S175/10))</f>
        <v>10</v>
      </c>
      <c r="U175" s="36"/>
      <c r="V175" s="32">
        <v>0</v>
      </c>
      <c r="W175" s="28">
        <f>(10^(V175/10))</f>
        <v>1</v>
      </c>
      <c r="X175" s="28">
        <f>V175+10</f>
        <v>10</v>
      </c>
      <c r="Y175" s="33">
        <f>(10^(X175/10))</f>
        <v>10</v>
      </c>
      <c r="Z175" s="36"/>
      <c r="AA175" s="34">
        <f>10*LOG10(10^(Q175/10)+10^(V175/10))</f>
        <v>3.0102999566398121</v>
      </c>
      <c r="AB175" s="147">
        <f>(10^(AA175/10))</f>
        <v>2</v>
      </c>
      <c r="AC175" s="147">
        <f>AA175+10</f>
        <v>13.010299956639813</v>
      </c>
      <c r="AD175" s="148">
        <f>(10^(AC175/10))</f>
        <v>20.000000000000007</v>
      </c>
    </row>
    <row r="176" spans="16:30" ht="15.75" thickBot="1" x14ac:dyDescent="0.3">
      <c r="P176" s="31">
        <v>4.1666666666666699E-2</v>
      </c>
      <c r="Q176" s="32">
        <f>Q175</f>
        <v>0</v>
      </c>
      <c r="R176" s="26">
        <f t="shared" ref="R176:R198" si="68">(10^(Q176/10))</f>
        <v>1</v>
      </c>
      <c r="S176" s="26">
        <f t="shared" ref="S176:S181" si="69">Q176+10</f>
        <v>10</v>
      </c>
      <c r="T176" s="35">
        <f t="shared" si="67"/>
        <v>10</v>
      </c>
      <c r="U176" s="37"/>
      <c r="V176" s="34">
        <f>V175</f>
        <v>0</v>
      </c>
      <c r="W176" s="26">
        <f t="shared" ref="W176:W198" si="70">(10^(V176/10))</f>
        <v>1</v>
      </c>
      <c r="X176" s="28">
        <f t="shared" ref="X176:X181" si="71">V176+10</f>
        <v>10</v>
      </c>
      <c r="Y176" s="35">
        <f t="shared" ref="Y176:Y198" si="72">(10^(X176/10))</f>
        <v>10</v>
      </c>
      <c r="Z176" s="37"/>
      <c r="AA176" s="34">
        <f t="shared" ref="AA176:AA198" si="73">10*LOG10(10^(Q176/10)+10^(V176/10))</f>
        <v>3.0102999566398121</v>
      </c>
      <c r="AB176" s="26">
        <f t="shared" ref="AB176:AB194" si="74">(10^(AA176/10))</f>
        <v>2</v>
      </c>
      <c r="AC176" s="147">
        <f t="shared" ref="AC176:AC181" si="75">AA176+10</f>
        <v>13.010299956639813</v>
      </c>
      <c r="AD176" s="27">
        <f t="shared" ref="AD176:AD198" si="76">(10^(AC176/10))</f>
        <v>20.000000000000007</v>
      </c>
    </row>
    <row r="177" spans="16:30" ht="15.75" thickBot="1" x14ac:dyDescent="0.3">
      <c r="P177" s="31">
        <v>8.3333333333333301E-2</v>
      </c>
      <c r="Q177" s="32">
        <f>Q175</f>
        <v>0</v>
      </c>
      <c r="R177" s="26">
        <f t="shared" si="68"/>
        <v>1</v>
      </c>
      <c r="S177" s="26">
        <f t="shared" si="69"/>
        <v>10</v>
      </c>
      <c r="T177" s="35">
        <f t="shared" si="67"/>
        <v>10</v>
      </c>
      <c r="U177" s="37"/>
      <c r="V177" s="34">
        <f t="shared" ref="V177:V195" si="77">V176</f>
        <v>0</v>
      </c>
      <c r="W177" s="26">
        <f t="shared" si="70"/>
        <v>1</v>
      </c>
      <c r="X177" s="28">
        <f t="shared" si="71"/>
        <v>10</v>
      </c>
      <c r="Y177" s="35">
        <f t="shared" si="72"/>
        <v>10</v>
      </c>
      <c r="Z177" s="37"/>
      <c r="AA177" s="34">
        <f t="shared" si="73"/>
        <v>3.0102999566398121</v>
      </c>
      <c r="AB177" s="26">
        <f t="shared" si="74"/>
        <v>2</v>
      </c>
      <c r="AC177" s="147">
        <f t="shared" si="75"/>
        <v>13.010299956639813</v>
      </c>
      <c r="AD177" s="27">
        <f t="shared" si="76"/>
        <v>20.000000000000007</v>
      </c>
    </row>
    <row r="178" spans="16:30" ht="15.75" thickBot="1" x14ac:dyDescent="0.3">
      <c r="P178" s="31">
        <v>0.125</v>
      </c>
      <c r="Q178" s="32">
        <f>Q175</f>
        <v>0</v>
      </c>
      <c r="R178" s="26">
        <f t="shared" si="68"/>
        <v>1</v>
      </c>
      <c r="S178" s="26">
        <f t="shared" si="69"/>
        <v>10</v>
      </c>
      <c r="T178" s="35">
        <f t="shared" si="67"/>
        <v>10</v>
      </c>
      <c r="U178" s="37"/>
      <c r="V178" s="34">
        <f t="shared" si="77"/>
        <v>0</v>
      </c>
      <c r="W178" s="26">
        <f t="shared" si="70"/>
        <v>1</v>
      </c>
      <c r="X178" s="28">
        <f t="shared" si="71"/>
        <v>10</v>
      </c>
      <c r="Y178" s="35">
        <f t="shared" si="72"/>
        <v>10</v>
      </c>
      <c r="Z178" s="37"/>
      <c r="AA178" s="34">
        <f t="shared" si="73"/>
        <v>3.0102999566398121</v>
      </c>
      <c r="AB178" s="26">
        <f t="shared" si="74"/>
        <v>2</v>
      </c>
      <c r="AC178" s="147">
        <f t="shared" si="75"/>
        <v>13.010299956639813</v>
      </c>
      <c r="AD178" s="27">
        <f t="shared" si="76"/>
        <v>20.000000000000007</v>
      </c>
    </row>
    <row r="179" spans="16:30" ht="15.75" thickBot="1" x14ac:dyDescent="0.3">
      <c r="P179" s="31">
        <v>0.16666666666666699</v>
      </c>
      <c r="Q179" s="32">
        <f>Q175</f>
        <v>0</v>
      </c>
      <c r="R179" s="26">
        <f t="shared" si="68"/>
        <v>1</v>
      </c>
      <c r="S179" s="26">
        <f t="shared" si="69"/>
        <v>10</v>
      </c>
      <c r="T179" s="35">
        <f t="shared" si="67"/>
        <v>10</v>
      </c>
      <c r="U179" s="37"/>
      <c r="V179" s="34">
        <f t="shared" si="77"/>
        <v>0</v>
      </c>
      <c r="W179" s="26">
        <f t="shared" si="70"/>
        <v>1</v>
      </c>
      <c r="X179" s="28">
        <f t="shared" si="71"/>
        <v>10</v>
      </c>
      <c r="Y179" s="35">
        <f t="shared" si="72"/>
        <v>10</v>
      </c>
      <c r="Z179" s="37"/>
      <c r="AA179" s="34">
        <f t="shared" si="73"/>
        <v>3.0102999566398121</v>
      </c>
      <c r="AB179" s="26">
        <f t="shared" si="74"/>
        <v>2</v>
      </c>
      <c r="AC179" s="147">
        <f t="shared" si="75"/>
        <v>13.010299956639813</v>
      </c>
      <c r="AD179" s="27">
        <f t="shared" si="76"/>
        <v>20.000000000000007</v>
      </c>
    </row>
    <row r="180" spans="16:30" ht="15.75" thickBot="1" x14ac:dyDescent="0.3">
      <c r="P180" s="31">
        <v>0.20833333333333301</v>
      </c>
      <c r="Q180" s="32">
        <f>Q175</f>
        <v>0</v>
      </c>
      <c r="R180" s="26">
        <f t="shared" si="68"/>
        <v>1</v>
      </c>
      <c r="S180" s="26">
        <f t="shared" si="69"/>
        <v>10</v>
      </c>
      <c r="T180" s="35">
        <f t="shared" si="67"/>
        <v>10</v>
      </c>
      <c r="U180" s="37"/>
      <c r="V180" s="34">
        <f t="shared" si="77"/>
        <v>0</v>
      </c>
      <c r="W180" s="26">
        <f t="shared" si="70"/>
        <v>1</v>
      </c>
      <c r="X180" s="28">
        <f t="shared" si="71"/>
        <v>10</v>
      </c>
      <c r="Y180" s="35">
        <f t="shared" si="72"/>
        <v>10</v>
      </c>
      <c r="Z180" s="37"/>
      <c r="AA180" s="34">
        <f t="shared" si="73"/>
        <v>3.0102999566398121</v>
      </c>
      <c r="AB180" s="26">
        <f t="shared" si="74"/>
        <v>2</v>
      </c>
      <c r="AC180" s="147">
        <f t="shared" si="75"/>
        <v>13.010299956639813</v>
      </c>
      <c r="AD180" s="27">
        <f t="shared" si="76"/>
        <v>20.000000000000007</v>
      </c>
    </row>
    <row r="181" spans="16:30" x14ac:dyDescent="0.25">
      <c r="P181" s="31">
        <v>0.25</v>
      </c>
      <c r="Q181" s="32">
        <f>Q175</f>
        <v>0</v>
      </c>
      <c r="R181" s="26">
        <f t="shared" si="68"/>
        <v>1</v>
      </c>
      <c r="S181" s="26">
        <f t="shared" si="69"/>
        <v>10</v>
      </c>
      <c r="T181" s="35">
        <f t="shared" si="67"/>
        <v>10</v>
      </c>
      <c r="U181" s="37"/>
      <c r="V181" s="34">
        <f t="shared" si="77"/>
        <v>0</v>
      </c>
      <c r="W181" s="26">
        <f t="shared" si="70"/>
        <v>1</v>
      </c>
      <c r="X181" s="28">
        <f t="shared" si="71"/>
        <v>10</v>
      </c>
      <c r="Y181" s="35">
        <f t="shared" si="72"/>
        <v>10</v>
      </c>
      <c r="Z181" s="37"/>
      <c r="AA181" s="34">
        <f t="shared" si="73"/>
        <v>3.0102999566398121</v>
      </c>
      <c r="AB181" s="26">
        <f t="shared" si="74"/>
        <v>2</v>
      </c>
      <c r="AC181" s="147">
        <f t="shared" si="75"/>
        <v>13.010299956639813</v>
      </c>
      <c r="AD181" s="27">
        <f t="shared" si="76"/>
        <v>20.000000000000007</v>
      </c>
    </row>
    <row r="182" spans="16:30" x14ac:dyDescent="0.25">
      <c r="P182" s="31">
        <v>0.29166666666666702</v>
      </c>
      <c r="Q182" s="32">
        <f>G15</f>
        <v>0</v>
      </c>
      <c r="R182" s="26">
        <f t="shared" si="68"/>
        <v>1</v>
      </c>
      <c r="S182" s="26">
        <f>Q182</f>
        <v>0</v>
      </c>
      <c r="T182" s="35">
        <f t="shared" si="67"/>
        <v>1</v>
      </c>
      <c r="U182" s="37"/>
      <c r="V182" s="34">
        <f>E74</f>
        <v>0</v>
      </c>
      <c r="W182" s="26">
        <f t="shared" si="70"/>
        <v>1</v>
      </c>
      <c r="X182" s="26">
        <f>V182</f>
        <v>0</v>
      </c>
      <c r="Y182" s="35">
        <f t="shared" si="72"/>
        <v>1</v>
      </c>
      <c r="Z182" s="37"/>
      <c r="AA182" s="34">
        <f t="shared" si="73"/>
        <v>3.0102999566398121</v>
      </c>
      <c r="AB182" s="26">
        <f t="shared" si="74"/>
        <v>2</v>
      </c>
      <c r="AC182" s="26">
        <f>AA182</f>
        <v>3.0102999566398121</v>
      </c>
      <c r="AD182" s="27">
        <f t="shared" si="76"/>
        <v>2</v>
      </c>
    </row>
    <row r="183" spans="16:30" x14ac:dyDescent="0.25">
      <c r="P183" s="31">
        <v>0.33333333333333298</v>
      </c>
      <c r="Q183" s="32">
        <f>Q182</f>
        <v>0</v>
      </c>
      <c r="R183" s="26">
        <f t="shared" si="68"/>
        <v>1</v>
      </c>
      <c r="S183" s="26">
        <f t="shared" ref="S183:S196" si="78">Q183</f>
        <v>0</v>
      </c>
      <c r="T183" s="35">
        <f t="shared" si="67"/>
        <v>1</v>
      </c>
      <c r="U183" s="37"/>
      <c r="V183" s="34">
        <f t="shared" si="77"/>
        <v>0</v>
      </c>
      <c r="W183" s="26">
        <f t="shared" si="70"/>
        <v>1</v>
      </c>
      <c r="X183" s="26">
        <f t="shared" ref="X183:X193" si="79">V183</f>
        <v>0</v>
      </c>
      <c r="Y183" s="35">
        <f t="shared" si="72"/>
        <v>1</v>
      </c>
      <c r="Z183" s="37"/>
      <c r="AA183" s="34">
        <f t="shared" si="73"/>
        <v>3.0102999566398121</v>
      </c>
      <c r="AB183" s="26">
        <f t="shared" si="74"/>
        <v>2</v>
      </c>
      <c r="AC183" s="26">
        <f t="shared" ref="AC183:AC193" si="80">AA183</f>
        <v>3.0102999566398121</v>
      </c>
      <c r="AD183" s="27">
        <f t="shared" si="76"/>
        <v>2</v>
      </c>
    </row>
    <row r="184" spans="16:30" x14ac:dyDescent="0.25">
      <c r="P184" s="31">
        <v>0.375</v>
      </c>
      <c r="Q184" s="32">
        <f>Q182</f>
        <v>0</v>
      </c>
      <c r="R184" s="26">
        <f t="shared" si="68"/>
        <v>1</v>
      </c>
      <c r="S184" s="26">
        <f t="shared" si="78"/>
        <v>0</v>
      </c>
      <c r="T184" s="35">
        <f t="shared" si="67"/>
        <v>1</v>
      </c>
      <c r="U184" s="37"/>
      <c r="V184" s="34">
        <f t="shared" si="77"/>
        <v>0</v>
      </c>
      <c r="W184" s="26">
        <f t="shared" si="70"/>
        <v>1</v>
      </c>
      <c r="X184" s="26">
        <f t="shared" si="79"/>
        <v>0</v>
      </c>
      <c r="Y184" s="35">
        <f t="shared" si="72"/>
        <v>1</v>
      </c>
      <c r="Z184" s="37"/>
      <c r="AA184" s="34">
        <f t="shared" si="73"/>
        <v>3.0102999566398121</v>
      </c>
      <c r="AB184" s="26">
        <f t="shared" si="74"/>
        <v>2</v>
      </c>
      <c r="AC184" s="26">
        <f t="shared" si="80"/>
        <v>3.0102999566398121</v>
      </c>
      <c r="AD184" s="27">
        <f t="shared" si="76"/>
        <v>2</v>
      </c>
    </row>
    <row r="185" spans="16:30" x14ac:dyDescent="0.25">
      <c r="P185" s="31">
        <v>0.41666666666666702</v>
      </c>
      <c r="Q185" s="32">
        <f>Q182</f>
        <v>0</v>
      </c>
      <c r="R185" s="26">
        <f t="shared" si="68"/>
        <v>1</v>
      </c>
      <c r="S185" s="26">
        <f t="shared" si="78"/>
        <v>0</v>
      </c>
      <c r="T185" s="35">
        <f t="shared" si="67"/>
        <v>1</v>
      </c>
      <c r="U185" s="37"/>
      <c r="V185" s="34">
        <f t="shared" si="77"/>
        <v>0</v>
      </c>
      <c r="W185" s="26">
        <f t="shared" si="70"/>
        <v>1</v>
      </c>
      <c r="X185" s="26">
        <f t="shared" si="79"/>
        <v>0</v>
      </c>
      <c r="Y185" s="35">
        <f t="shared" si="72"/>
        <v>1</v>
      </c>
      <c r="Z185" s="37"/>
      <c r="AA185" s="34">
        <f t="shared" si="73"/>
        <v>3.0102999566398121</v>
      </c>
      <c r="AB185" s="26">
        <f t="shared" si="74"/>
        <v>2</v>
      </c>
      <c r="AC185" s="26">
        <f t="shared" si="80"/>
        <v>3.0102999566398121</v>
      </c>
      <c r="AD185" s="27">
        <f t="shared" si="76"/>
        <v>2</v>
      </c>
    </row>
    <row r="186" spans="16:30" x14ac:dyDescent="0.25">
      <c r="P186" s="31">
        <v>0.45833333333333298</v>
      </c>
      <c r="Q186" s="32">
        <f>Q182</f>
        <v>0</v>
      </c>
      <c r="R186" s="26">
        <f t="shared" si="68"/>
        <v>1</v>
      </c>
      <c r="S186" s="26">
        <f t="shared" si="78"/>
        <v>0</v>
      </c>
      <c r="T186" s="35">
        <f t="shared" si="67"/>
        <v>1</v>
      </c>
      <c r="U186" s="37"/>
      <c r="V186" s="34">
        <f t="shared" si="77"/>
        <v>0</v>
      </c>
      <c r="W186" s="26">
        <f t="shared" si="70"/>
        <v>1</v>
      </c>
      <c r="X186" s="26">
        <f t="shared" si="79"/>
        <v>0</v>
      </c>
      <c r="Y186" s="35">
        <f t="shared" si="72"/>
        <v>1</v>
      </c>
      <c r="Z186" s="37"/>
      <c r="AA186" s="34">
        <f t="shared" si="73"/>
        <v>3.0102999566398121</v>
      </c>
      <c r="AB186" s="26">
        <f t="shared" si="74"/>
        <v>2</v>
      </c>
      <c r="AC186" s="26">
        <f t="shared" si="80"/>
        <v>3.0102999566398121</v>
      </c>
      <c r="AD186" s="27">
        <f t="shared" si="76"/>
        <v>2</v>
      </c>
    </row>
    <row r="187" spans="16:30" x14ac:dyDescent="0.25">
      <c r="P187" s="31">
        <v>0.5</v>
      </c>
      <c r="Q187" s="32">
        <f>Q182</f>
        <v>0</v>
      </c>
      <c r="R187" s="26">
        <f t="shared" si="68"/>
        <v>1</v>
      </c>
      <c r="S187" s="26">
        <f t="shared" si="78"/>
        <v>0</v>
      </c>
      <c r="T187" s="35">
        <f t="shared" si="67"/>
        <v>1</v>
      </c>
      <c r="U187" s="37"/>
      <c r="V187" s="34">
        <f t="shared" si="77"/>
        <v>0</v>
      </c>
      <c r="W187" s="26">
        <f t="shared" si="70"/>
        <v>1</v>
      </c>
      <c r="X187" s="26">
        <f t="shared" si="79"/>
        <v>0</v>
      </c>
      <c r="Y187" s="35">
        <f t="shared" si="72"/>
        <v>1</v>
      </c>
      <c r="Z187" s="37"/>
      <c r="AA187" s="34">
        <f t="shared" si="73"/>
        <v>3.0102999566398121</v>
      </c>
      <c r="AB187" s="26">
        <f t="shared" si="74"/>
        <v>2</v>
      </c>
      <c r="AC187" s="26">
        <f t="shared" si="80"/>
        <v>3.0102999566398121</v>
      </c>
      <c r="AD187" s="27">
        <f t="shared" si="76"/>
        <v>2</v>
      </c>
    </row>
    <row r="188" spans="16:30" x14ac:dyDescent="0.25">
      <c r="P188" s="31">
        <v>0.54166666666666696</v>
      </c>
      <c r="Q188" s="32">
        <f>Q182</f>
        <v>0</v>
      </c>
      <c r="R188" s="26">
        <f t="shared" si="68"/>
        <v>1</v>
      </c>
      <c r="S188" s="26">
        <f t="shared" si="78"/>
        <v>0</v>
      </c>
      <c r="T188" s="35">
        <f t="shared" si="67"/>
        <v>1</v>
      </c>
      <c r="U188" s="37"/>
      <c r="V188" s="34">
        <f t="shared" si="77"/>
        <v>0</v>
      </c>
      <c r="W188" s="26">
        <f t="shared" si="70"/>
        <v>1</v>
      </c>
      <c r="X188" s="26">
        <f t="shared" si="79"/>
        <v>0</v>
      </c>
      <c r="Y188" s="35">
        <f t="shared" si="72"/>
        <v>1</v>
      </c>
      <c r="Z188" s="37"/>
      <c r="AA188" s="34">
        <f t="shared" si="73"/>
        <v>3.0102999566398121</v>
      </c>
      <c r="AB188" s="26">
        <f t="shared" si="74"/>
        <v>2</v>
      </c>
      <c r="AC188" s="26">
        <f t="shared" si="80"/>
        <v>3.0102999566398121</v>
      </c>
      <c r="AD188" s="27">
        <f t="shared" si="76"/>
        <v>2</v>
      </c>
    </row>
    <row r="189" spans="16:30" x14ac:dyDescent="0.25">
      <c r="P189" s="31">
        <v>0.58333333333333304</v>
      </c>
      <c r="Q189" s="32">
        <f>Q182</f>
        <v>0</v>
      </c>
      <c r="R189" s="26">
        <f t="shared" si="68"/>
        <v>1</v>
      </c>
      <c r="S189" s="26">
        <f t="shared" si="78"/>
        <v>0</v>
      </c>
      <c r="T189" s="35">
        <f t="shared" si="67"/>
        <v>1</v>
      </c>
      <c r="U189" s="37"/>
      <c r="V189" s="34">
        <f t="shared" si="77"/>
        <v>0</v>
      </c>
      <c r="W189" s="26">
        <f t="shared" si="70"/>
        <v>1</v>
      </c>
      <c r="X189" s="26">
        <f t="shared" si="79"/>
        <v>0</v>
      </c>
      <c r="Y189" s="35">
        <f t="shared" si="72"/>
        <v>1</v>
      </c>
      <c r="Z189" s="37"/>
      <c r="AA189" s="34">
        <f t="shared" si="73"/>
        <v>3.0102999566398121</v>
      </c>
      <c r="AB189" s="26">
        <f t="shared" si="74"/>
        <v>2</v>
      </c>
      <c r="AC189" s="26">
        <f t="shared" si="80"/>
        <v>3.0102999566398121</v>
      </c>
      <c r="AD189" s="27">
        <f t="shared" si="76"/>
        <v>2</v>
      </c>
    </row>
    <row r="190" spans="16:30" x14ac:dyDescent="0.25">
      <c r="P190" s="31">
        <v>0.625</v>
      </c>
      <c r="Q190" s="32">
        <f>Q182</f>
        <v>0</v>
      </c>
      <c r="R190" s="26">
        <f t="shared" si="68"/>
        <v>1</v>
      </c>
      <c r="S190" s="26">
        <f t="shared" si="78"/>
        <v>0</v>
      </c>
      <c r="T190" s="35">
        <f t="shared" si="67"/>
        <v>1</v>
      </c>
      <c r="U190" s="37"/>
      <c r="V190" s="34">
        <f t="shared" si="77"/>
        <v>0</v>
      </c>
      <c r="W190" s="26">
        <f t="shared" si="70"/>
        <v>1</v>
      </c>
      <c r="X190" s="26">
        <f t="shared" si="79"/>
        <v>0</v>
      </c>
      <c r="Y190" s="35">
        <f t="shared" si="72"/>
        <v>1</v>
      </c>
      <c r="Z190" s="37"/>
      <c r="AA190" s="34">
        <f t="shared" si="73"/>
        <v>3.0102999566398121</v>
      </c>
      <c r="AB190" s="26">
        <f t="shared" si="74"/>
        <v>2</v>
      </c>
      <c r="AC190" s="26">
        <f t="shared" si="80"/>
        <v>3.0102999566398121</v>
      </c>
      <c r="AD190" s="27">
        <f t="shared" si="76"/>
        <v>2</v>
      </c>
    </row>
    <row r="191" spans="16:30" x14ac:dyDescent="0.25">
      <c r="P191" s="31">
        <v>0.66666666666666696</v>
      </c>
      <c r="Q191" s="32">
        <f>Q182</f>
        <v>0</v>
      </c>
      <c r="R191" s="26">
        <f t="shared" si="68"/>
        <v>1</v>
      </c>
      <c r="S191" s="26">
        <f t="shared" si="78"/>
        <v>0</v>
      </c>
      <c r="T191" s="35">
        <f t="shared" si="67"/>
        <v>1</v>
      </c>
      <c r="U191" s="37"/>
      <c r="V191" s="34">
        <f t="shared" si="77"/>
        <v>0</v>
      </c>
      <c r="W191" s="26">
        <f t="shared" si="70"/>
        <v>1</v>
      </c>
      <c r="X191" s="26">
        <f t="shared" si="79"/>
        <v>0</v>
      </c>
      <c r="Y191" s="35">
        <f t="shared" si="72"/>
        <v>1</v>
      </c>
      <c r="Z191" s="37"/>
      <c r="AA191" s="34">
        <f t="shared" si="73"/>
        <v>3.0102999566398121</v>
      </c>
      <c r="AB191" s="26">
        <f t="shared" si="74"/>
        <v>2</v>
      </c>
      <c r="AC191" s="26">
        <f t="shared" si="80"/>
        <v>3.0102999566398121</v>
      </c>
      <c r="AD191" s="27">
        <f t="shared" si="76"/>
        <v>2</v>
      </c>
    </row>
    <row r="192" spans="16:30" x14ac:dyDescent="0.25">
      <c r="P192" s="31">
        <v>0.70833333333333304</v>
      </c>
      <c r="Q192" s="32">
        <f>Q182</f>
        <v>0</v>
      </c>
      <c r="R192" s="26">
        <f t="shared" si="68"/>
        <v>1</v>
      </c>
      <c r="S192" s="26">
        <f t="shared" si="78"/>
        <v>0</v>
      </c>
      <c r="T192" s="35">
        <f t="shared" si="67"/>
        <v>1</v>
      </c>
      <c r="U192" s="37"/>
      <c r="V192" s="34">
        <f t="shared" si="77"/>
        <v>0</v>
      </c>
      <c r="W192" s="26">
        <f t="shared" si="70"/>
        <v>1</v>
      </c>
      <c r="X192" s="26">
        <f t="shared" si="79"/>
        <v>0</v>
      </c>
      <c r="Y192" s="35">
        <f t="shared" si="72"/>
        <v>1</v>
      </c>
      <c r="Z192" s="37"/>
      <c r="AA192" s="34">
        <f t="shared" si="73"/>
        <v>3.0102999566398121</v>
      </c>
      <c r="AB192" s="26">
        <f t="shared" si="74"/>
        <v>2</v>
      </c>
      <c r="AC192" s="26">
        <f t="shared" si="80"/>
        <v>3.0102999566398121</v>
      </c>
      <c r="AD192" s="27">
        <f t="shared" si="76"/>
        <v>2</v>
      </c>
    </row>
    <row r="193" spans="16:30" x14ac:dyDescent="0.25">
      <c r="P193" s="31">
        <v>0.75</v>
      </c>
      <c r="Q193" s="32">
        <f>Q182</f>
        <v>0</v>
      </c>
      <c r="R193" s="26">
        <f t="shared" si="68"/>
        <v>1</v>
      </c>
      <c r="S193" s="26">
        <f t="shared" si="78"/>
        <v>0</v>
      </c>
      <c r="T193" s="35">
        <f t="shared" si="67"/>
        <v>1</v>
      </c>
      <c r="U193" s="37"/>
      <c r="V193" s="34">
        <f t="shared" si="77"/>
        <v>0</v>
      </c>
      <c r="W193" s="26">
        <f t="shared" si="70"/>
        <v>1</v>
      </c>
      <c r="X193" s="26">
        <f t="shared" si="79"/>
        <v>0</v>
      </c>
      <c r="Y193" s="35">
        <f t="shared" si="72"/>
        <v>1</v>
      </c>
      <c r="Z193" s="37"/>
      <c r="AA193" s="34">
        <f t="shared" si="73"/>
        <v>3.0102999566398121</v>
      </c>
      <c r="AB193" s="26">
        <f t="shared" si="74"/>
        <v>2</v>
      </c>
      <c r="AC193" s="26">
        <f t="shared" si="80"/>
        <v>3.0102999566398121</v>
      </c>
      <c r="AD193" s="27">
        <f t="shared" si="76"/>
        <v>2</v>
      </c>
    </row>
    <row r="194" spans="16:30" x14ac:dyDescent="0.25">
      <c r="P194" s="31">
        <v>0.79166666666666696</v>
      </c>
      <c r="Q194" s="32">
        <f>Q182</f>
        <v>0</v>
      </c>
      <c r="R194" s="26">
        <f t="shared" si="68"/>
        <v>1</v>
      </c>
      <c r="S194" s="26">
        <f t="shared" si="78"/>
        <v>0</v>
      </c>
      <c r="T194" s="35">
        <f t="shared" si="67"/>
        <v>1</v>
      </c>
      <c r="U194" s="37"/>
      <c r="V194" s="34">
        <v>0</v>
      </c>
      <c r="W194" s="26">
        <f t="shared" si="70"/>
        <v>1</v>
      </c>
      <c r="X194" s="26">
        <v>0</v>
      </c>
      <c r="Y194" s="35">
        <f t="shared" si="72"/>
        <v>1</v>
      </c>
      <c r="Z194" s="37"/>
      <c r="AA194" s="34">
        <f t="shared" si="73"/>
        <v>3.0102999566398121</v>
      </c>
      <c r="AB194" s="26">
        <f t="shared" si="74"/>
        <v>2</v>
      </c>
      <c r="AC194" s="26">
        <f>AA194</f>
        <v>3.0102999566398121</v>
      </c>
      <c r="AD194" s="27">
        <f t="shared" si="76"/>
        <v>2</v>
      </c>
    </row>
    <row r="195" spans="16:30" x14ac:dyDescent="0.25">
      <c r="P195" s="31">
        <v>0.83333333333333304</v>
      </c>
      <c r="Q195" s="32">
        <f>Q182</f>
        <v>0</v>
      </c>
      <c r="R195" s="26">
        <f t="shared" si="68"/>
        <v>1</v>
      </c>
      <c r="S195" s="26">
        <f t="shared" si="78"/>
        <v>0</v>
      </c>
      <c r="T195" s="35">
        <f t="shared" si="67"/>
        <v>1</v>
      </c>
      <c r="U195" s="37"/>
      <c r="V195" s="34">
        <f t="shared" si="77"/>
        <v>0</v>
      </c>
      <c r="W195" s="26">
        <f t="shared" si="70"/>
        <v>1</v>
      </c>
      <c r="X195" s="26">
        <v>0</v>
      </c>
      <c r="Y195" s="35">
        <f t="shared" si="72"/>
        <v>1</v>
      </c>
      <c r="Z195" s="37"/>
      <c r="AA195" s="34">
        <f t="shared" si="73"/>
        <v>3.0102999566398121</v>
      </c>
      <c r="AB195" s="26">
        <f>(10^(AA195/10))</f>
        <v>2</v>
      </c>
      <c r="AC195" s="26">
        <f>AA195</f>
        <v>3.0102999566398121</v>
      </c>
      <c r="AD195" s="27">
        <f t="shared" si="76"/>
        <v>2</v>
      </c>
    </row>
    <row r="196" spans="16:30" x14ac:dyDescent="0.25">
      <c r="P196" s="31">
        <v>0.875</v>
      </c>
      <c r="Q196" s="32">
        <f>Q182</f>
        <v>0</v>
      </c>
      <c r="R196" s="26">
        <f t="shared" si="68"/>
        <v>1</v>
      </c>
      <c r="S196" s="26">
        <f t="shared" si="78"/>
        <v>0</v>
      </c>
      <c r="T196" s="35">
        <f t="shared" si="67"/>
        <v>1</v>
      </c>
      <c r="U196" s="37"/>
      <c r="V196" s="34">
        <f>V195</f>
        <v>0</v>
      </c>
      <c r="W196" s="26">
        <f t="shared" si="70"/>
        <v>1</v>
      </c>
      <c r="X196" s="26">
        <v>0</v>
      </c>
      <c r="Y196" s="35">
        <f t="shared" si="72"/>
        <v>1</v>
      </c>
      <c r="Z196" s="37"/>
      <c r="AA196" s="34">
        <f t="shared" si="73"/>
        <v>3.0102999566398121</v>
      </c>
      <c r="AB196" s="26">
        <f t="shared" ref="AB196:AB198" si="81">(10^(AA196/10))</f>
        <v>2</v>
      </c>
      <c r="AC196" s="26">
        <f>AA196</f>
        <v>3.0102999566398121</v>
      </c>
      <c r="AD196" s="27">
        <f t="shared" si="76"/>
        <v>2</v>
      </c>
    </row>
    <row r="197" spans="16:30" x14ac:dyDescent="0.25">
      <c r="P197" s="31">
        <v>0.91666666666666696</v>
      </c>
      <c r="Q197" s="32">
        <f>Q175</f>
        <v>0</v>
      </c>
      <c r="R197" s="26">
        <f t="shared" si="68"/>
        <v>1</v>
      </c>
      <c r="S197" s="26">
        <f>Q197+10</f>
        <v>10</v>
      </c>
      <c r="T197" s="35">
        <f t="shared" si="67"/>
        <v>10</v>
      </c>
      <c r="U197" s="37"/>
      <c r="V197" s="34">
        <v>0</v>
      </c>
      <c r="W197" s="26">
        <f t="shared" si="70"/>
        <v>1</v>
      </c>
      <c r="X197" s="28">
        <f t="shared" ref="X197:X198" si="82">V197+10</f>
        <v>10</v>
      </c>
      <c r="Y197" s="35">
        <f t="shared" si="72"/>
        <v>10</v>
      </c>
      <c r="Z197" s="37"/>
      <c r="AA197" s="34">
        <f t="shared" si="73"/>
        <v>3.0102999566398121</v>
      </c>
      <c r="AB197" s="26">
        <f t="shared" si="81"/>
        <v>2</v>
      </c>
      <c r="AC197" s="26">
        <f>AA197+10</f>
        <v>13.010299956639813</v>
      </c>
      <c r="AD197" s="27">
        <f t="shared" si="76"/>
        <v>20.000000000000007</v>
      </c>
    </row>
    <row r="198" spans="16:30" ht="15.75" thickBot="1" x14ac:dyDescent="0.3">
      <c r="P198" s="44">
        <v>0.95833333333333304</v>
      </c>
      <c r="Q198" s="32">
        <f>Q175</f>
        <v>0</v>
      </c>
      <c r="R198" s="46">
        <f t="shared" si="68"/>
        <v>1</v>
      </c>
      <c r="S198" s="46">
        <f>Q198+10</f>
        <v>10</v>
      </c>
      <c r="T198" s="47">
        <f t="shared" si="67"/>
        <v>10</v>
      </c>
      <c r="U198" s="48"/>
      <c r="V198" s="45">
        <v>0</v>
      </c>
      <c r="W198" s="46">
        <f t="shared" si="70"/>
        <v>1</v>
      </c>
      <c r="X198" s="28">
        <f t="shared" si="82"/>
        <v>10</v>
      </c>
      <c r="Y198" s="47">
        <f t="shared" si="72"/>
        <v>10</v>
      </c>
      <c r="Z198" s="48"/>
      <c r="AA198" s="34">
        <f t="shared" si="73"/>
        <v>3.0102999566398121</v>
      </c>
      <c r="AB198" s="150">
        <f t="shared" si="81"/>
        <v>2</v>
      </c>
      <c r="AC198" s="150">
        <f>AA198+10</f>
        <v>13.010299956639813</v>
      </c>
      <c r="AD198" s="151">
        <f t="shared" si="76"/>
        <v>20.000000000000007</v>
      </c>
    </row>
    <row r="199" spans="16:30" ht="15.75" thickBot="1" x14ac:dyDescent="0.3">
      <c r="P199" s="50"/>
      <c r="Q199" s="51"/>
      <c r="R199" s="51"/>
      <c r="S199" s="51"/>
      <c r="T199" s="52"/>
      <c r="U199" s="51"/>
      <c r="V199" s="50"/>
      <c r="W199" s="51"/>
      <c r="X199" s="51"/>
      <c r="Y199" s="52"/>
      <c r="Z199" s="51"/>
      <c r="AA199" s="53" t="s">
        <v>13</v>
      </c>
      <c r="AB199" s="64">
        <f>10*LOG(1/(COUNT(AB182:AB195))*SUM(AB182:AB195))</f>
        <v>3.0102999566398121</v>
      </c>
      <c r="AC199" s="49"/>
      <c r="AD199" s="54"/>
    </row>
    <row r="200" spans="16:30" ht="15.75" thickBot="1" x14ac:dyDescent="0.3">
      <c r="P200" s="53"/>
      <c r="Q200" s="49"/>
      <c r="R200" s="49"/>
      <c r="S200" s="49"/>
      <c r="T200" s="54"/>
      <c r="U200" s="49"/>
      <c r="V200" s="53"/>
      <c r="W200" s="49"/>
      <c r="X200" s="49"/>
      <c r="Y200" s="54"/>
      <c r="Z200" s="49"/>
      <c r="AA200" s="53" t="s">
        <v>2</v>
      </c>
      <c r="AB200" s="64">
        <f>10*LOG(1/(COUNT(AB175:AB181,AB197:AB198))*SUM(AB175:AB181,AB197:AB198))</f>
        <v>3.0102999566398121</v>
      </c>
      <c r="AC200" s="49"/>
      <c r="AD200" s="54"/>
    </row>
    <row r="201" spans="16:30" x14ac:dyDescent="0.25">
      <c r="P201" s="53"/>
      <c r="Q201" s="49"/>
      <c r="R201" s="56" t="s">
        <v>12</v>
      </c>
      <c r="S201" s="57"/>
      <c r="T201" s="58" t="s">
        <v>11</v>
      </c>
      <c r="U201" s="57"/>
      <c r="V201" s="59"/>
      <c r="W201" s="56" t="s">
        <v>12</v>
      </c>
      <c r="X201" s="57"/>
      <c r="Y201" s="58" t="s">
        <v>11</v>
      </c>
      <c r="Z201" s="57"/>
      <c r="AA201" s="59"/>
      <c r="AB201" s="57" t="s">
        <v>12</v>
      </c>
      <c r="AC201" s="57"/>
      <c r="AD201" s="58" t="s">
        <v>11</v>
      </c>
    </row>
    <row r="202" spans="16:30" ht="15.75" thickBot="1" x14ac:dyDescent="0.3">
      <c r="P202" s="14"/>
      <c r="Q202" s="55"/>
      <c r="R202" s="60">
        <f>10*LOG(1/(COUNT(R175:R198))*SUM(R175:R198))</f>
        <v>0</v>
      </c>
      <c r="S202" s="61"/>
      <c r="T202" s="62">
        <f>10*LOG(1/(COUNT(T175:T198))*SUM(T175:T198))</f>
        <v>6.40978057358332</v>
      </c>
      <c r="U202" s="61"/>
      <c r="V202" s="63"/>
      <c r="W202" s="60">
        <f>10*LOG(1/(COUNT(W175:W198))*SUM(W175:W198))</f>
        <v>0</v>
      </c>
      <c r="X202" s="61"/>
      <c r="Y202" s="62">
        <f>10*LOG(1/(COUNT(Y175:Y198))*SUM(Y175:Y198))</f>
        <v>6.40978057358332</v>
      </c>
      <c r="Z202" s="61"/>
      <c r="AA202" s="63"/>
      <c r="AB202" s="64">
        <f>10*LOG(1/(COUNT(AB175:AB198))*SUM(AB175:AB198))</f>
        <v>3.0102999566398121</v>
      </c>
      <c r="AC202" s="61"/>
      <c r="AD202" s="62">
        <f>10*LOG(1/(COUNT(AD175:AD198))*SUM(AD175:AD198))</f>
        <v>9.4200805302231334</v>
      </c>
    </row>
    <row r="205" spans="16:30" x14ac:dyDescent="0.25">
      <c r="P205">
        <f>A16</f>
        <v>0</v>
      </c>
    </row>
    <row r="207" spans="16:30" ht="15.75" thickBot="1" x14ac:dyDescent="0.3">
      <c r="P207" s="303" t="s">
        <v>21</v>
      </c>
      <c r="Q207" s="303"/>
      <c r="R207" s="303"/>
      <c r="S207" s="303"/>
      <c r="T207" s="303"/>
    </row>
    <row r="208" spans="16:30" ht="45.75" thickBot="1" x14ac:dyDescent="0.3">
      <c r="P208" s="38" t="s">
        <v>14</v>
      </c>
      <c r="Q208" s="39" t="s">
        <v>15</v>
      </c>
      <c r="R208" s="40" t="s">
        <v>17</v>
      </c>
      <c r="S208" s="40" t="s">
        <v>16</v>
      </c>
      <c r="T208" s="41" t="s">
        <v>17</v>
      </c>
      <c r="U208" s="42"/>
      <c r="V208" s="39" t="s">
        <v>18</v>
      </c>
      <c r="W208" s="40" t="s">
        <v>17</v>
      </c>
      <c r="X208" s="40" t="s">
        <v>16</v>
      </c>
      <c r="Y208" s="41" t="s">
        <v>17</v>
      </c>
      <c r="Z208" s="43"/>
      <c r="AA208" s="39" t="s">
        <v>19</v>
      </c>
      <c r="AB208" s="40" t="s">
        <v>17</v>
      </c>
      <c r="AC208" s="40" t="s">
        <v>16</v>
      </c>
      <c r="AD208" s="41" t="s">
        <v>17</v>
      </c>
    </row>
    <row r="209" spans="16:30" ht="15.75" thickBot="1" x14ac:dyDescent="0.3">
      <c r="P209" s="30">
        <v>0</v>
      </c>
      <c r="Q209" s="32">
        <f>H16</f>
        <v>0</v>
      </c>
      <c r="R209" s="28">
        <f>(10^(Q209/10))</f>
        <v>1</v>
      </c>
      <c r="S209" s="28">
        <f>Q209+10</f>
        <v>10</v>
      </c>
      <c r="T209" s="33">
        <f t="shared" ref="T209:T232" si="83">(10^(S209/10))</f>
        <v>10</v>
      </c>
      <c r="U209" s="36"/>
      <c r="V209" s="32">
        <v>0</v>
      </c>
      <c r="W209" s="28">
        <f>(10^(V209/10))</f>
        <v>1</v>
      </c>
      <c r="X209" s="28">
        <f>V209+10</f>
        <v>10</v>
      </c>
      <c r="Y209" s="33">
        <f>(10^(X209/10))</f>
        <v>10</v>
      </c>
      <c r="Z209" s="36"/>
      <c r="AA209" s="34">
        <f>10*LOG10(10^(Q209/10)+10^(V209/10))</f>
        <v>3.0102999566398121</v>
      </c>
      <c r="AB209" s="147">
        <f>(10^(AA209/10))</f>
        <v>2</v>
      </c>
      <c r="AC209" s="147">
        <f>AA209+10</f>
        <v>13.010299956639813</v>
      </c>
      <c r="AD209" s="148">
        <f>(10^(AC209/10))</f>
        <v>20.000000000000007</v>
      </c>
    </row>
    <row r="210" spans="16:30" ht="15.75" thickBot="1" x14ac:dyDescent="0.3">
      <c r="P210" s="31">
        <v>4.1666666666666699E-2</v>
      </c>
      <c r="Q210" s="32">
        <f>Q209</f>
        <v>0</v>
      </c>
      <c r="R210" s="26">
        <f t="shared" ref="R210:R232" si="84">(10^(Q210/10))</f>
        <v>1</v>
      </c>
      <c r="S210" s="26">
        <f t="shared" ref="S210:S215" si="85">Q210+10</f>
        <v>10</v>
      </c>
      <c r="T210" s="35">
        <f t="shared" si="83"/>
        <v>10</v>
      </c>
      <c r="U210" s="37"/>
      <c r="V210" s="34">
        <f>V209</f>
        <v>0</v>
      </c>
      <c r="W210" s="26">
        <f t="shared" ref="W210:W232" si="86">(10^(V210/10))</f>
        <v>1</v>
      </c>
      <c r="X210" s="28">
        <f t="shared" ref="X210:X215" si="87">V210+10</f>
        <v>10</v>
      </c>
      <c r="Y210" s="35">
        <f t="shared" ref="Y210:Y232" si="88">(10^(X210/10))</f>
        <v>10</v>
      </c>
      <c r="Z210" s="37"/>
      <c r="AA210" s="34">
        <f t="shared" ref="AA210:AA232" si="89">10*LOG10(10^(Q210/10)+10^(V210/10))</f>
        <v>3.0102999566398121</v>
      </c>
      <c r="AB210" s="26">
        <f t="shared" ref="AB210:AB228" si="90">(10^(AA210/10))</f>
        <v>2</v>
      </c>
      <c r="AC210" s="147">
        <f t="shared" ref="AC210:AC215" si="91">AA210+10</f>
        <v>13.010299956639813</v>
      </c>
      <c r="AD210" s="27">
        <f t="shared" ref="AD210:AD232" si="92">(10^(AC210/10))</f>
        <v>20.000000000000007</v>
      </c>
    </row>
    <row r="211" spans="16:30" ht="15.75" thickBot="1" x14ac:dyDescent="0.3">
      <c r="P211" s="31">
        <v>8.3333333333333301E-2</v>
      </c>
      <c r="Q211" s="32">
        <f>Q209</f>
        <v>0</v>
      </c>
      <c r="R211" s="26">
        <f t="shared" si="84"/>
        <v>1</v>
      </c>
      <c r="S211" s="26">
        <f t="shared" si="85"/>
        <v>10</v>
      </c>
      <c r="T211" s="35">
        <f t="shared" si="83"/>
        <v>10</v>
      </c>
      <c r="U211" s="37"/>
      <c r="V211" s="34">
        <f t="shared" ref="V211:V229" si="93">V210</f>
        <v>0</v>
      </c>
      <c r="W211" s="26">
        <f t="shared" si="86"/>
        <v>1</v>
      </c>
      <c r="X211" s="28">
        <f t="shared" si="87"/>
        <v>10</v>
      </c>
      <c r="Y211" s="35">
        <f t="shared" si="88"/>
        <v>10</v>
      </c>
      <c r="Z211" s="37"/>
      <c r="AA211" s="34">
        <f t="shared" si="89"/>
        <v>3.0102999566398121</v>
      </c>
      <c r="AB211" s="26">
        <f t="shared" si="90"/>
        <v>2</v>
      </c>
      <c r="AC211" s="147">
        <f t="shared" si="91"/>
        <v>13.010299956639813</v>
      </c>
      <c r="AD211" s="27">
        <f t="shared" si="92"/>
        <v>20.000000000000007</v>
      </c>
    </row>
    <row r="212" spans="16:30" ht="15.75" thickBot="1" x14ac:dyDescent="0.3">
      <c r="P212" s="31">
        <v>0.125</v>
      </c>
      <c r="Q212" s="32">
        <f>Q209</f>
        <v>0</v>
      </c>
      <c r="R212" s="26">
        <f t="shared" si="84"/>
        <v>1</v>
      </c>
      <c r="S212" s="26">
        <f t="shared" si="85"/>
        <v>10</v>
      </c>
      <c r="T212" s="35">
        <f t="shared" si="83"/>
        <v>10</v>
      </c>
      <c r="U212" s="37"/>
      <c r="V212" s="34">
        <f t="shared" si="93"/>
        <v>0</v>
      </c>
      <c r="W212" s="26">
        <f t="shared" si="86"/>
        <v>1</v>
      </c>
      <c r="X212" s="28">
        <f t="shared" si="87"/>
        <v>10</v>
      </c>
      <c r="Y212" s="35">
        <f t="shared" si="88"/>
        <v>10</v>
      </c>
      <c r="Z212" s="37"/>
      <c r="AA212" s="34">
        <f t="shared" si="89"/>
        <v>3.0102999566398121</v>
      </c>
      <c r="AB212" s="26">
        <f t="shared" si="90"/>
        <v>2</v>
      </c>
      <c r="AC212" s="147">
        <f t="shared" si="91"/>
        <v>13.010299956639813</v>
      </c>
      <c r="AD212" s="27">
        <f t="shared" si="92"/>
        <v>20.000000000000007</v>
      </c>
    </row>
    <row r="213" spans="16:30" ht="15.75" thickBot="1" x14ac:dyDescent="0.3">
      <c r="P213" s="31">
        <v>0.16666666666666699</v>
      </c>
      <c r="Q213" s="32">
        <f>Q209</f>
        <v>0</v>
      </c>
      <c r="R213" s="26">
        <f t="shared" si="84"/>
        <v>1</v>
      </c>
      <c r="S213" s="26">
        <f t="shared" si="85"/>
        <v>10</v>
      </c>
      <c r="T213" s="35">
        <f t="shared" si="83"/>
        <v>10</v>
      </c>
      <c r="U213" s="37"/>
      <c r="V213" s="34">
        <f t="shared" si="93"/>
        <v>0</v>
      </c>
      <c r="W213" s="26">
        <f t="shared" si="86"/>
        <v>1</v>
      </c>
      <c r="X213" s="28">
        <f t="shared" si="87"/>
        <v>10</v>
      </c>
      <c r="Y213" s="35">
        <f t="shared" si="88"/>
        <v>10</v>
      </c>
      <c r="Z213" s="37"/>
      <c r="AA213" s="34">
        <f t="shared" si="89"/>
        <v>3.0102999566398121</v>
      </c>
      <c r="AB213" s="26">
        <f t="shared" si="90"/>
        <v>2</v>
      </c>
      <c r="AC213" s="147">
        <f t="shared" si="91"/>
        <v>13.010299956639813</v>
      </c>
      <c r="AD213" s="27">
        <f t="shared" si="92"/>
        <v>20.000000000000007</v>
      </c>
    </row>
    <row r="214" spans="16:30" ht="15.75" thickBot="1" x14ac:dyDescent="0.3">
      <c r="P214" s="31">
        <v>0.20833333333333301</v>
      </c>
      <c r="Q214" s="32">
        <f>Q209</f>
        <v>0</v>
      </c>
      <c r="R214" s="26">
        <f t="shared" si="84"/>
        <v>1</v>
      </c>
      <c r="S214" s="26">
        <f t="shared" si="85"/>
        <v>10</v>
      </c>
      <c r="T214" s="35">
        <f t="shared" si="83"/>
        <v>10</v>
      </c>
      <c r="U214" s="37"/>
      <c r="V214" s="34">
        <f t="shared" si="93"/>
        <v>0</v>
      </c>
      <c r="W214" s="26">
        <f t="shared" si="86"/>
        <v>1</v>
      </c>
      <c r="X214" s="28">
        <f t="shared" si="87"/>
        <v>10</v>
      </c>
      <c r="Y214" s="35">
        <f t="shared" si="88"/>
        <v>10</v>
      </c>
      <c r="Z214" s="37"/>
      <c r="AA214" s="34">
        <f t="shared" si="89"/>
        <v>3.0102999566398121</v>
      </c>
      <c r="AB214" s="26">
        <f t="shared" si="90"/>
        <v>2</v>
      </c>
      <c r="AC214" s="147">
        <f t="shared" si="91"/>
        <v>13.010299956639813</v>
      </c>
      <c r="AD214" s="27">
        <f t="shared" si="92"/>
        <v>20.000000000000007</v>
      </c>
    </row>
    <row r="215" spans="16:30" x14ac:dyDescent="0.25">
      <c r="P215" s="31">
        <v>0.25</v>
      </c>
      <c r="Q215" s="32">
        <f>Q209</f>
        <v>0</v>
      </c>
      <c r="R215" s="26">
        <f t="shared" si="84"/>
        <v>1</v>
      </c>
      <c r="S215" s="26">
        <f t="shared" si="85"/>
        <v>10</v>
      </c>
      <c r="T215" s="35">
        <f t="shared" si="83"/>
        <v>10</v>
      </c>
      <c r="U215" s="37"/>
      <c r="V215" s="34">
        <f t="shared" si="93"/>
        <v>0</v>
      </c>
      <c r="W215" s="26">
        <f t="shared" si="86"/>
        <v>1</v>
      </c>
      <c r="X215" s="28">
        <f t="shared" si="87"/>
        <v>10</v>
      </c>
      <c r="Y215" s="35">
        <f t="shared" si="88"/>
        <v>10</v>
      </c>
      <c r="Z215" s="37"/>
      <c r="AA215" s="34">
        <f t="shared" si="89"/>
        <v>3.0102999566398121</v>
      </c>
      <c r="AB215" s="26">
        <f t="shared" si="90"/>
        <v>2</v>
      </c>
      <c r="AC215" s="147">
        <f t="shared" si="91"/>
        <v>13.010299956639813</v>
      </c>
      <c r="AD215" s="27">
        <f t="shared" si="92"/>
        <v>20.000000000000007</v>
      </c>
    </row>
    <row r="216" spans="16:30" x14ac:dyDescent="0.25">
      <c r="P216" s="31">
        <v>0.29166666666666702</v>
      </c>
      <c r="Q216" s="32">
        <f>G16</f>
        <v>0</v>
      </c>
      <c r="R216" s="26">
        <f t="shared" si="84"/>
        <v>1</v>
      </c>
      <c r="S216" s="26">
        <f>Q216</f>
        <v>0</v>
      </c>
      <c r="T216" s="35">
        <f t="shared" si="83"/>
        <v>1</v>
      </c>
      <c r="U216" s="37"/>
      <c r="V216" s="34">
        <f>F74</f>
        <v>0</v>
      </c>
      <c r="W216" s="26">
        <f t="shared" si="86"/>
        <v>1</v>
      </c>
      <c r="X216" s="26">
        <f>V216</f>
        <v>0</v>
      </c>
      <c r="Y216" s="35">
        <f t="shared" si="88"/>
        <v>1</v>
      </c>
      <c r="Z216" s="37"/>
      <c r="AA216" s="34">
        <f t="shared" si="89"/>
        <v>3.0102999566398121</v>
      </c>
      <c r="AB216" s="26">
        <f t="shared" si="90"/>
        <v>2</v>
      </c>
      <c r="AC216" s="26">
        <f>AA216</f>
        <v>3.0102999566398121</v>
      </c>
      <c r="AD216" s="27">
        <f t="shared" si="92"/>
        <v>2</v>
      </c>
    </row>
    <row r="217" spans="16:30" x14ac:dyDescent="0.25">
      <c r="P217" s="31">
        <v>0.33333333333333298</v>
      </c>
      <c r="Q217" s="32">
        <f>Q216</f>
        <v>0</v>
      </c>
      <c r="R217" s="26">
        <f t="shared" si="84"/>
        <v>1</v>
      </c>
      <c r="S217" s="26">
        <f t="shared" ref="S217:S230" si="94">Q217</f>
        <v>0</v>
      </c>
      <c r="T217" s="35">
        <f t="shared" si="83"/>
        <v>1</v>
      </c>
      <c r="U217" s="37"/>
      <c r="V217" s="34">
        <f t="shared" si="93"/>
        <v>0</v>
      </c>
      <c r="W217" s="26">
        <f t="shared" si="86"/>
        <v>1</v>
      </c>
      <c r="X217" s="26">
        <f t="shared" ref="X217:X227" si="95">V217</f>
        <v>0</v>
      </c>
      <c r="Y217" s="35">
        <f t="shared" si="88"/>
        <v>1</v>
      </c>
      <c r="Z217" s="37"/>
      <c r="AA217" s="34">
        <f t="shared" si="89"/>
        <v>3.0102999566398121</v>
      </c>
      <c r="AB217" s="26">
        <f t="shared" si="90"/>
        <v>2</v>
      </c>
      <c r="AC217" s="26">
        <f t="shared" ref="AC217:AC227" si="96">AA217</f>
        <v>3.0102999566398121</v>
      </c>
      <c r="AD217" s="27">
        <f t="shared" si="92"/>
        <v>2</v>
      </c>
    </row>
    <row r="218" spans="16:30" x14ac:dyDescent="0.25">
      <c r="P218" s="31">
        <v>0.375</v>
      </c>
      <c r="Q218" s="32">
        <f>Q216</f>
        <v>0</v>
      </c>
      <c r="R218" s="26">
        <f t="shared" si="84"/>
        <v>1</v>
      </c>
      <c r="S218" s="26">
        <f t="shared" si="94"/>
        <v>0</v>
      </c>
      <c r="T218" s="35">
        <f t="shared" si="83"/>
        <v>1</v>
      </c>
      <c r="U218" s="37"/>
      <c r="V218" s="34">
        <f t="shared" si="93"/>
        <v>0</v>
      </c>
      <c r="W218" s="26">
        <f t="shared" si="86"/>
        <v>1</v>
      </c>
      <c r="X218" s="26">
        <f t="shared" si="95"/>
        <v>0</v>
      </c>
      <c r="Y218" s="35">
        <f t="shared" si="88"/>
        <v>1</v>
      </c>
      <c r="Z218" s="37"/>
      <c r="AA218" s="34">
        <f t="shared" si="89"/>
        <v>3.0102999566398121</v>
      </c>
      <c r="AB218" s="26">
        <f t="shared" si="90"/>
        <v>2</v>
      </c>
      <c r="AC218" s="26">
        <f t="shared" si="96"/>
        <v>3.0102999566398121</v>
      </c>
      <c r="AD218" s="27">
        <f t="shared" si="92"/>
        <v>2</v>
      </c>
    </row>
    <row r="219" spans="16:30" x14ac:dyDescent="0.25">
      <c r="P219" s="31">
        <v>0.41666666666666702</v>
      </c>
      <c r="Q219" s="32">
        <f>Q216</f>
        <v>0</v>
      </c>
      <c r="R219" s="26">
        <f t="shared" si="84"/>
        <v>1</v>
      </c>
      <c r="S219" s="26">
        <f t="shared" si="94"/>
        <v>0</v>
      </c>
      <c r="T219" s="35">
        <f t="shared" si="83"/>
        <v>1</v>
      </c>
      <c r="U219" s="37"/>
      <c r="V219" s="34">
        <f t="shared" si="93"/>
        <v>0</v>
      </c>
      <c r="W219" s="26">
        <f t="shared" si="86"/>
        <v>1</v>
      </c>
      <c r="X219" s="26">
        <f t="shared" si="95"/>
        <v>0</v>
      </c>
      <c r="Y219" s="35">
        <f t="shared" si="88"/>
        <v>1</v>
      </c>
      <c r="Z219" s="37"/>
      <c r="AA219" s="34">
        <f t="shared" si="89"/>
        <v>3.0102999566398121</v>
      </c>
      <c r="AB219" s="26">
        <f t="shared" si="90"/>
        <v>2</v>
      </c>
      <c r="AC219" s="26">
        <f t="shared" si="96"/>
        <v>3.0102999566398121</v>
      </c>
      <c r="AD219" s="27">
        <f t="shared" si="92"/>
        <v>2</v>
      </c>
    </row>
    <row r="220" spans="16:30" x14ac:dyDescent="0.25">
      <c r="P220" s="31">
        <v>0.45833333333333298</v>
      </c>
      <c r="Q220" s="32">
        <f>Q216</f>
        <v>0</v>
      </c>
      <c r="R220" s="26">
        <f t="shared" si="84"/>
        <v>1</v>
      </c>
      <c r="S220" s="26">
        <f t="shared" si="94"/>
        <v>0</v>
      </c>
      <c r="T220" s="35">
        <f t="shared" si="83"/>
        <v>1</v>
      </c>
      <c r="U220" s="37"/>
      <c r="V220" s="34">
        <f t="shared" si="93"/>
        <v>0</v>
      </c>
      <c r="W220" s="26">
        <f t="shared" si="86"/>
        <v>1</v>
      </c>
      <c r="X220" s="26">
        <f t="shared" si="95"/>
        <v>0</v>
      </c>
      <c r="Y220" s="35">
        <f t="shared" si="88"/>
        <v>1</v>
      </c>
      <c r="Z220" s="37"/>
      <c r="AA220" s="34">
        <f t="shared" si="89"/>
        <v>3.0102999566398121</v>
      </c>
      <c r="AB220" s="26">
        <f t="shared" si="90"/>
        <v>2</v>
      </c>
      <c r="AC220" s="26">
        <f t="shared" si="96"/>
        <v>3.0102999566398121</v>
      </c>
      <c r="AD220" s="27">
        <f t="shared" si="92"/>
        <v>2</v>
      </c>
    </row>
    <row r="221" spans="16:30" x14ac:dyDescent="0.25">
      <c r="P221" s="31">
        <v>0.5</v>
      </c>
      <c r="Q221" s="32">
        <f>Q216</f>
        <v>0</v>
      </c>
      <c r="R221" s="26">
        <f t="shared" si="84"/>
        <v>1</v>
      </c>
      <c r="S221" s="26">
        <f t="shared" si="94"/>
        <v>0</v>
      </c>
      <c r="T221" s="35">
        <f t="shared" si="83"/>
        <v>1</v>
      </c>
      <c r="U221" s="37"/>
      <c r="V221" s="34">
        <f t="shared" si="93"/>
        <v>0</v>
      </c>
      <c r="W221" s="26">
        <f t="shared" si="86"/>
        <v>1</v>
      </c>
      <c r="X221" s="26">
        <f t="shared" si="95"/>
        <v>0</v>
      </c>
      <c r="Y221" s="35">
        <f t="shared" si="88"/>
        <v>1</v>
      </c>
      <c r="Z221" s="37"/>
      <c r="AA221" s="34">
        <f t="shared" si="89"/>
        <v>3.0102999566398121</v>
      </c>
      <c r="AB221" s="26">
        <f t="shared" si="90"/>
        <v>2</v>
      </c>
      <c r="AC221" s="26">
        <f t="shared" si="96"/>
        <v>3.0102999566398121</v>
      </c>
      <c r="AD221" s="27">
        <f t="shared" si="92"/>
        <v>2</v>
      </c>
    </row>
    <row r="222" spans="16:30" x14ac:dyDescent="0.25">
      <c r="P222" s="31">
        <v>0.54166666666666696</v>
      </c>
      <c r="Q222" s="32">
        <f>Q216</f>
        <v>0</v>
      </c>
      <c r="R222" s="26">
        <f t="shared" si="84"/>
        <v>1</v>
      </c>
      <c r="S222" s="26">
        <f t="shared" si="94"/>
        <v>0</v>
      </c>
      <c r="T222" s="35">
        <f t="shared" si="83"/>
        <v>1</v>
      </c>
      <c r="U222" s="37"/>
      <c r="V222" s="34">
        <f t="shared" si="93"/>
        <v>0</v>
      </c>
      <c r="W222" s="26">
        <f t="shared" si="86"/>
        <v>1</v>
      </c>
      <c r="X222" s="26">
        <f t="shared" si="95"/>
        <v>0</v>
      </c>
      <c r="Y222" s="35">
        <f t="shared" si="88"/>
        <v>1</v>
      </c>
      <c r="Z222" s="37"/>
      <c r="AA222" s="34">
        <f t="shared" si="89"/>
        <v>3.0102999566398121</v>
      </c>
      <c r="AB222" s="26">
        <f t="shared" si="90"/>
        <v>2</v>
      </c>
      <c r="AC222" s="26">
        <f t="shared" si="96"/>
        <v>3.0102999566398121</v>
      </c>
      <c r="AD222" s="27">
        <f t="shared" si="92"/>
        <v>2</v>
      </c>
    </row>
    <row r="223" spans="16:30" x14ac:dyDescent="0.25">
      <c r="P223" s="31">
        <v>0.58333333333333304</v>
      </c>
      <c r="Q223" s="32">
        <f>Q216</f>
        <v>0</v>
      </c>
      <c r="R223" s="26">
        <f t="shared" si="84"/>
        <v>1</v>
      </c>
      <c r="S223" s="26">
        <f t="shared" si="94"/>
        <v>0</v>
      </c>
      <c r="T223" s="35">
        <f t="shared" si="83"/>
        <v>1</v>
      </c>
      <c r="U223" s="37"/>
      <c r="V223" s="34">
        <f t="shared" si="93"/>
        <v>0</v>
      </c>
      <c r="W223" s="26">
        <f t="shared" si="86"/>
        <v>1</v>
      </c>
      <c r="X223" s="26">
        <f t="shared" si="95"/>
        <v>0</v>
      </c>
      <c r="Y223" s="35">
        <f t="shared" si="88"/>
        <v>1</v>
      </c>
      <c r="Z223" s="37"/>
      <c r="AA223" s="34">
        <f t="shared" si="89"/>
        <v>3.0102999566398121</v>
      </c>
      <c r="AB223" s="26">
        <f t="shared" si="90"/>
        <v>2</v>
      </c>
      <c r="AC223" s="26">
        <f t="shared" si="96"/>
        <v>3.0102999566398121</v>
      </c>
      <c r="AD223" s="27">
        <f t="shared" si="92"/>
        <v>2</v>
      </c>
    </row>
    <row r="224" spans="16:30" x14ac:dyDescent="0.25">
      <c r="P224" s="31">
        <v>0.625</v>
      </c>
      <c r="Q224" s="32">
        <f>Q216</f>
        <v>0</v>
      </c>
      <c r="R224" s="26">
        <f t="shared" si="84"/>
        <v>1</v>
      </c>
      <c r="S224" s="26">
        <f t="shared" si="94"/>
        <v>0</v>
      </c>
      <c r="T224" s="35">
        <f t="shared" si="83"/>
        <v>1</v>
      </c>
      <c r="U224" s="37"/>
      <c r="V224" s="34">
        <f t="shared" si="93"/>
        <v>0</v>
      </c>
      <c r="W224" s="26">
        <f t="shared" si="86"/>
        <v>1</v>
      </c>
      <c r="X224" s="26">
        <f t="shared" si="95"/>
        <v>0</v>
      </c>
      <c r="Y224" s="35">
        <f t="shared" si="88"/>
        <v>1</v>
      </c>
      <c r="Z224" s="37"/>
      <c r="AA224" s="34">
        <f t="shared" si="89"/>
        <v>3.0102999566398121</v>
      </c>
      <c r="AB224" s="26">
        <f t="shared" si="90"/>
        <v>2</v>
      </c>
      <c r="AC224" s="26">
        <f t="shared" si="96"/>
        <v>3.0102999566398121</v>
      </c>
      <c r="AD224" s="27">
        <f t="shared" si="92"/>
        <v>2</v>
      </c>
    </row>
    <row r="225" spans="16:30" x14ac:dyDescent="0.25">
      <c r="P225" s="31">
        <v>0.66666666666666696</v>
      </c>
      <c r="Q225" s="32">
        <f>Q216</f>
        <v>0</v>
      </c>
      <c r="R225" s="26">
        <f t="shared" si="84"/>
        <v>1</v>
      </c>
      <c r="S225" s="26">
        <f t="shared" si="94"/>
        <v>0</v>
      </c>
      <c r="T225" s="35">
        <f t="shared" si="83"/>
        <v>1</v>
      </c>
      <c r="U225" s="37"/>
      <c r="V225" s="34">
        <f t="shared" si="93"/>
        <v>0</v>
      </c>
      <c r="W225" s="26">
        <f t="shared" si="86"/>
        <v>1</v>
      </c>
      <c r="X225" s="26">
        <f t="shared" si="95"/>
        <v>0</v>
      </c>
      <c r="Y225" s="35">
        <f t="shared" si="88"/>
        <v>1</v>
      </c>
      <c r="Z225" s="37"/>
      <c r="AA225" s="34">
        <f t="shared" si="89"/>
        <v>3.0102999566398121</v>
      </c>
      <c r="AB225" s="26">
        <f t="shared" si="90"/>
        <v>2</v>
      </c>
      <c r="AC225" s="26">
        <f t="shared" si="96"/>
        <v>3.0102999566398121</v>
      </c>
      <c r="AD225" s="27">
        <f t="shared" si="92"/>
        <v>2</v>
      </c>
    </row>
    <row r="226" spans="16:30" x14ac:dyDescent="0.25">
      <c r="P226" s="31">
        <v>0.70833333333333304</v>
      </c>
      <c r="Q226" s="32">
        <f>Q216</f>
        <v>0</v>
      </c>
      <c r="R226" s="26">
        <f t="shared" si="84"/>
        <v>1</v>
      </c>
      <c r="S226" s="26">
        <f t="shared" si="94"/>
        <v>0</v>
      </c>
      <c r="T226" s="35">
        <f t="shared" si="83"/>
        <v>1</v>
      </c>
      <c r="U226" s="37"/>
      <c r="V226" s="34">
        <f t="shared" si="93"/>
        <v>0</v>
      </c>
      <c r="W226" s="26">
        <f t="shared" si="86"/>
        <v>1</v>
      </c>
      <c r="X226" s="26">
        <f t="shared" si="95"/>
        <v>0</v>
      </c>
      <c r="Y226" s="35">
        <f t="shared" si="88"/>
        <v>1</v>
      </c>
      <c r="Z226" s="37"/>
      <c r="AA226" s="34">
        <f t="shared" si="89"/>
        <v>3.0102999566398121</v>
      </c>
      <c r="AB226" s="26">
        <f t="shared" si="90"/>
        <v>2</v>
      </c>
      <c r="AC226" s="26">
        <f t="shared" si="96"/>
        <v>3.0102999566398121</v>
      </c>
      <c r="AD226" s="27">
        <f t="shared" si="92"/>
        <v>2</v>
      </c>
    </row>
    <row r="227" spans="16:30" x14ac:dyDescent="0.25">
      <c r="P227" s="31">
        <v>0.75</v>
      </c>
      <c r="Q227" s="32">
        <f>Q216</f>
        <v>0</v>
      </c>
      <c r="R227" s="26">
        <f t="shared" si="84"/>
        <v>1</v>
      </c>
      <c r="S227" s="26">
        <f t="shared" si="94"/>
        <v>0</v>
      </c>
      <c r="T227" s="35">
        <f t="shared" si="83"/>
        <v>1</v>
      </c>
      <c r="U227" s="37"/>
      <c r="V227" s="34">
        <f t="shared" si="93"/>
        <v>0</v>
      </c>
      <c r="W227" s="26">
        <f t="shared" si="86"/>
        <v>1</v>
      </c>
      <c r="X227" s="26">
        <f t="shared" si="95"/>
        <v>0</v>
      </c>
      <c r="Y227" s="35">
        <f t="shared" si="88"/>
        <v>1</v>
      </c>
      <c r="Z227" s="37"/>
      <c r="AA227" s="34">
        <f t="shared" si="89"/>
        <v>3.0102999566398121</v>
      </c>
      <c r="AB227" s="26">
        <f t="shared" si="90"/>
        <v>2</v>
      </c>
      <c r="AC227" s="26">
        <f t="shared" si="96"/>
        <v>3.0102999566398121</v>
      </c>
      <c r="AD227" s="27">
        <f t="shared" si="92"/>
        <v>2</v>
      </c>
    </row>
    <row r="228" spans="16:30" x14ac:dyDescent="0.25">
      <c r="P228" s="31">
        <v>0.79166666666666696</v>
      </c>
      <c r="Q228" s="32">
        <f>Q216</f>
        <v>0</v>
      </c>
      <c r="R228" s="26">
        <f t="shared" si="84"/>
        <v>1</v>
      </c>
      <c r="S228" s="26">
        <f t="shared" si="94"/>
        <v>0</v>
      </c>
      <c r="T228" s="35">
        <f t="shared" si="83"/>
        <v>1</v>
      </c>
      <c r="U228" s="37"/>
      <c r="V228" s="34">
        <v>0</v>
      </c>
      <c r="W228" s="26">
        <f t="shared" si="86"/>
        <v>1</v>
      </c>
      <c r="X228" s="26">
        <v>0</v>
      </c>
      <c r="Y228" s="35">
        <f t="shared" si="88"/>
        <v>1</v>
      </c>
      <c r="Z228" s="37"/>
      <c r="AA228" s="34">
        <f t="shared" si="89"/>
        <v>3.0102999566398121</v>
      </c>
      <c r="AB228" s="26">
        <f t="shared" si="90"/>
        <v>2</v>
      </c>
      <c r="AC228" s="26">
        <f>AA228</f>
        <v>3.0102999566398121</v>
      </c>
      <c r="AD228" s="27">
        <f t="shared" si="92"/>
        <v>2</v>
      </c>
    </row>
    <row r="229" spans="16:30" x14ac:dyDescent="0.25">
      <c r="P229" s="31">
        <v>0.83333333333333304</v>
      </c>
      <c r="Q229" s="32">
        <f>Q216</f>
        <v>0</v>
      </c>
      <c r="R229" s="26">
        <f t="shared" si="84"/>
        <v>1</v>
      </c>
      <c r="S229" s="26">
        <f t="shared" si="94"/>
        <v>0</v>
      </c>
      <c r="T229" s="35">
        <f t="shared" si="83"/>
        <v>1</v>
      </c>
      <c r="U229" s="37"/>
      <c r="V229" s="34">
        <f t="shared" si="93"/>
        <v>0</v>
      </c>
      <c r="W229" s="26">
        <f t="shared" si="86"/>
        <v>1</v>
      </c>
      <c r="X229" s="26">
        <v>0</v>
      </c>
      <c r="Y229" s="35">
        <f t="shared" si="88"/>
        <v>1</v>
      </c>
      <c r="Z229" s="37"/>
      <c r="AA229" s="34">
        <f t="shared" si="89"/>
        <v>3.0102999566398121</v>
      </c>
      <c r="AB229" s="26">
        <f>(10^(AA229/10))</f>
        <v>2</v>
      </c>
      <c r="AC229" s="26">
        <f>AA229</f>
        <v>3.0102999566398121</v>
      </c>
      <c r="AD229" s="27">
        <f t="shared" si="92"/>
        <v>2</v>
      </c>
    </row>
    <row r="230" spans="16:30" x14ac:dyDescent="0.25">
      <c r="P230" s="31">
        <v>0.875</v>
      </c>
      <c r="Q230" s="32">
        <f>Q216</f>
        <v>0</v>
      </c>
      <c r="R230" s="26">
        <f t="shared" si="84"/>
        <v>1</v>
      </c>
      <c r="S230" s="26">
        <f t="shared" si="94"/>
        <v>0</v>
      </c>
      <c r="T230" s="35">
        <f t="shared" si="83"/>
        <v>1</v>
      </c>
      <c r="U230" s="37"/>
      <c r="V230" s="34">
        <f>V229</f>
        <v>0</v>
      </c>
      <c r="W230" s="26">
        <f t="shared" si="86"/>
        <v>1</v>
      </c>
      <c r="X230" s="26">
        <v>0</v>
      </c>
      <c r="Y230" s="35">
        <f t="shared" si="88"/>
        <v>1</v>
      </c>
      <c r="Z230" s="37"/>
      <c r="AA230" s="34">
        <f t="shared" si="89"/>
        <v>3.0102999566398121</v>
      </c>
      <c r="AB230" s="26">
        <f t="shared" ref="AB230:AB232" si="97">(10^(AA230/10))</f>
        <v>2</v>
      </c>
      <c r="AC230" s="26">
        <f>AA230</f>
        <v>3.0102999566398121</v>
      </c>
      <c r="AD230" s="27">
        <f t="shared" si="92"/>
        <v>2</v>
      </c>
    </row>
    <row r="231" spans="16:30" x14ac:dyDescent="0.25">
      <c r="P231" s="31">
        <v>0.91666666666666696</v>
      </c>
      <c r="Q231" s="32">
        <f>Q209</f>
        <v>0</v>
      </c>
      <c r="R231" s="26">
        <f t="shared" si="84"/>
        <v>1</v>
      </c>
      <c r="S231" s="26">
        <f>Q231+10</f>
        <v>10</v>
      </c>
      <c r="T231" s="35">
        <f t="shared" si="83"/>
        <v>10</v>
      </c>
      <c r="U231" s="37"/>
      <c r="V231" s="34">
        <v>0</v>
      </c>
      <c r="W231" s="26">
        <f t="shared" si="86"/>
        <v>1</v>
      </c>
      <c r="X231" s="28">
        <f t="shared" ref="X231:X232" si="98">V231+10</f>
        <v>10</v>
      </c>
      <c r="Y231" s="35">
        <f t="shared" si="88"/>
        <v>10</v>
      </c>
      <c r="Z231" s="37"/>
      <c r="AA231" s="34">
        <f t="shared" si="89"/>
        <v>3.0102999566398121</v>
      </c>
      <c r="AB231" s="26">
        <f t="shared" si="97"/>
        <v>2</v>
      </c>
      <c r="AC231" s="26">
        <f>AA231+10</f>
        <v>13.010299956639813</v>
      </c>
      <c r="AD231" s="27">
        <f t="shared" si="92"/>
        <v>20.000000000000007</v>
      </c>
    </row>
    <row r="232" spans="16:30" ht="15.75" thickBot="1" x14ac:dyDescent="0.3">
      <c r="P232" s="44">
        <v>0.95833333333333304</v>
      </c>
      <c r="Q232" s="32">
        <f>Q209</f>
        <v>0</v>
      </c>
      <c r="R232" s="46">
        <f t="shared" si="84"/>
        <v>1</v>
      </c>
      <c r="S232" s="46">
        <f>Q232+10</f>
        <v>10</v>
      </c>
      <c r="T232" s="47">
        <f t="shared" si="83"/>
        <v>10</v>
      </c>
      <c r="U232" s="48"/>
      <c r="V232" s="45">
        <v>0</v>
      </c>
      <c r="W232" s="46">
        <f t="shared" si="86"/>
        <v>1</v>
      </c>
      <c r="X232" s="28">
        <f t="shared" si="98"/>
        <v>10</v>
      </c>
      <c r="Y232" s="47">
        <f t="shared" si="88"/>
        <v>10</v>
      </c>
      <c r="Z232" s="48"/>
      <c r="AA232" s="34">
        <f t="shared" si="89"/>
        <v>3.0102999566398121</v>
      </c>
      <c r="AB232" s="150">
        <f t="shared" si="97"/>
        <v>2</v>
      </c>
      <c r="AC232" s="150">
        <f>AA232+10</f>
        <v>13.010299956639813</v>
      </c>
      <c r="AD232" s="151">
        <f t="shared" si="92"/>
        <v>20.000000000000007</v>
      </c>
    </row>
    <row r="233" spans="16:30" ht="15.75" thickBot="1" x14ac:dyDescent="0.3">
      <c r="P233" s="50"/>
      <c r="Q233" s="51"/>
      <c r="R233" s="51"/>
      <c r="S233" s="51"/>
      <c r="T233" s="52"/>
      <c r="U233" s="51"/>
      <c r="V233" s="50"/>
      <c r="W233" s="51"/>
      <c r="X233" s="51"/>
      <c r="Y233" s="52"/>
      <c r="Z233" s="51"/>
      <c r="AA233" s="53" t="s">
        <v>13</v>
      </c>
      <c r="AB233" s="64">
        <f>10*LOG(1/(COUNT(AB216:AB229))*SUM(AB216:AB229))</f>
        <v>3.0102999566398121</v>
      </c>
      <c r="AC233" s="49"/>
      <c r="AD233" s="54"/>
    </row>
    <row r="234" spans="16:30" ht="15.75" thickBot="1" x14ac:dyDescent="0.3">
      <c r="P234" s="53"/>
      <c r="Q234" s="49"/>
      <c r="R234" s="49"/>
      <c r="S234" s="49"/>
      <c r="T234" s="54"/>
      <c r="U234" s="49"/>
      <c r="V234" s="53"/>
      <c r="W234" s="49"/>
      <c r="X234" s="49"/>
      <c r="Y234" s="54"/>
      <c r="Z234" s="49"/>
      <c r="AA234" s="53" t="s">
        <v>2</v>
      </c>
      <c r="AB234" s="64">
        <f>10*LOG(1/(COUNT(AB209:AB215,AB231:AB232))*SUM(AB209:AB215,AB231:AB232))</f>
        <v>3.0102999566398121</v>
      </c>
      <c r="AC234" s="49"/>
      <c r="AD234" s="54"/>
    </row>
    <row r="235" spans="16:30" x14ac:dyDescent="0.25">
      <c r="P235" s="53"/>
      <c r="Q235" s="49"/>
      <c r="R235" s="56" t="s">
        <v>12</v>
      </c>
      <c r="S235" s="57"/>
      <c r="T235" s="58" t="s">
        <v>11</v>
      </c>
      <c r="U235" s="57"/>
      <c r="V235" s="59"/>
      <c r="W235" s="56" t="s">
        <v>12</v>
      </c>
      <c r="X235" s="57"/>
      <c r="Y235" s="58" t="s">
        <v>11</v>
      </c>
      <c r="Z235" s="57"/>
      <c r="AA235" s="59"/>
      <c r="AB235" s="57" t="s">
        <v>12</v>
      </c>
      <c r="AC235" s="57"/>
      <c r="AD235" s="58" t="s">
        <v>11</v>
      </c>
    </row>
    <row r="236" spans="16:30" ht="15.75" thickBot="1" x14ac:dyDescent="0.3">
      <c r="P236" s="14"/>
      <c r="Q236" s="55"/>
      <c r="R236" s="60">
        <f>10*LOG(1/(COUNT(R209:R232))*SUM(R209:R232))</f>
        <v>0</v>
      </c>
      <c r="S236" s="61"/>
      <c r="T236" s="62">
        <f>10*LOG(1/(COUNT(T209:T232))*SUM(T209:T232))</f>
        <v>6.40978057358332</v>
      </c>
      <c r="U236" s="61"/>
      <c r="V236" s="63"/>
      <c r="W236" s="60">
        <f>10*LOG(1/(COUNT(W209:W232))*SUM(W209:W232))</f>
        <v>0</v>
      </c>
      <c r="X236" s="61"/>
      <c r="Y236" s="62">
        <f>10*LOG(1/(COUNT(Y209:Y232))*SUM(Y209:Y232))</f>
        <v>6.40978057358332</v>
      </c>
      <c r="Z236" s="61"/>
      <c r="AA236" s="63"/>
      <c r="AB236" s="64">
        <f>10*LOG(1/(COUNT(AB209:AB232))*SUM(AB209:AB232))</f>
        <v>3.0102999566398121</v>
      </c>
      <c r="AC236" s="61"/>
      <c r="AD236" s="62">
        <f>10*LOG(1/(COUNT(AD209:AD232))*SUM(AD209:AD232))</f>
        <v>9.4200805302231334</v>
      </c>
    </row>
    <row r="239" spans="16:30" x14ac:dyDescent="0.25">
      <c r="P239">
        <f>A17</f>
        <v>0</v>
      </c>
    </row>
    <row r="241" spans="16:30" ht="15.75" thickBot="1" x14ac:dyDescent="0.3">
      <c r="P241" s="303" t="s">
        <v>21</v>
      </c>
      <c r="Q241" s="303"/>
      <c r="R241" s="303"/>
      <c r="S241" s="303"/>
      <c r="T241" s="303"/>
    </row>
    <row r="242" spans="16:30" ht="45.75" thickBot="1" x14ac:dyDescent="0.3">
      <c r="P242" s="38" t="s">
        <v>14</v>
      </c>
      <c r="Q242" s="39" t="s">
        <v>15</v>
      </c>
      <c r="R242" s="40" t="s">
        <v>17</v>
      </c>
      <c r="S242" s="40" t="s">
        <v>16</v>
      </c>
      <c r="T242" s="41" t="s">
        <v>17</v>
      </c>
      <c r="U242" s="42"/>
      <c r="V242" s="39" t="s">
        <v>18</v>
      </c>
      <c r="W242" s="40" t="s">
        <v>17</v>
      </c>
      <c r="X242" s="40" t="s">
        <v>16</v>
      </c>
      <c r="Y242" s="41" t="s">
        <v>17</v>
      </c>
      <c r="Z242" s="43"/>
      <c r="AA242" s="39" t="s">
        <v>19</v>
      </c>
      <c r="AB242" s="40" t="s">
        <v>17</v>
      </c>
      <c r="AC242" s="40" t="s">
        <v>16</v>
      </c>
      <c r="AD242" s="41" t="s">
        <v>17</v>
      </c>
    </row>
    <row r="243" spans="16:30" ht="15.75" thickBot="1" x14ac:dyDescent="0.3">
      <c r="P243" s="30">
        <v>0</v>
      </c>
      <c r="Q243" s="32">
        <f>H17</f>
        <v>0</v>
      </c>
      <c r="R243" s="28">
        <f>(10^(Q243/10))</f>
        <v>1</v>
      </c>
      <c r="S243" s="28">
        <f>Q243+10</f>
        <v>10</v>
      </c>
      <c r="T243" s="33">
        <f t="shared" ref="T243:T266" si="99">(10^(S243/10))</f>
        <v>10</v>
      </c>
      <c r="U243" s="36"/>
      <c r="V243" s="32">
        <v>0</v>
      </c>
      <c r="W243" s="28">
        <f>(10^(V243/10))</f>
        <v>1</v>
      </c>
      <c r="X243" s="28">
        <f>V243+10</f>
        <v>10</v>
      </c>
      <c r="Y243" s="33">
        <f>(10^(X243/10))</f>
        <v>10</v>
      </c>
      <c r="Z243" s="36"/>
      <c r="AA243" s="34">
        <f>10*LOG10(10^(Q243/10)+10^(V243/10))</f>
        <v>3.0102999566398121</v>
      </c>
      <c r="AB243" s="147">
        <f>(10^(AA243/10))</f>
        <v>2</v>
      </c>
      <c r="AC243" s="147">
        <f>AA243+10</f>
        <v>13.010299956639813</v>
      </c>
      <c r="AD243" s="148">
        <f>(10^(AC243/10))</f>
        <v>20.000000000000007</v>
      </c>
    </row>
    <row r="244" spans="16:30" ht="15.75" thickBot="1" x14ac:dyDescent="0.3">
      <c r="P244" s="31">
        <v>4.1666666666666699E-2</v>
      </c>
      <c r="Q244" s="32">
        <f>Q243</f>
        <v>0</v>
      </c>
      <c r="R244" s="26">
        <f t="shared" ref="R244:R266" si="100">(10^(Q244/10))</f>
        <v>1</v>
      </c>
      <c r="S244" s="26">
        <f t="shared" ref="S244:S249" si="101">Q244+10</f>
        <v>10</v>
      </c>
      <c r="T244" s="35">
        <f t="shared" si="99"/>
        <v>10</v>
      </c>
      <c r="U244" s="37"/>
      <c r="V244" s="34">
        <f>V243</f>
        <v>0</v>
      </c>
      <c r="W244" s="26">
        <f t="shared" ref="W244:W266" si="102">(10^(V244/10))</f>
        <v>1</v>
      </c>
      <c r="X244" s="28">
        <f t="shared" ref="X244:X249" si="103">V244+10</f>
        <v>10</v>
      </c>
      <c r="Y244" s="35">
        <f t="shared" ref="Y244:Y266" si="104">(10^(X244/10))</f>
        <v>10</v>
      </c>
      <c r="Z244" s="37"/>
      <c r="AA244" s="34">
        <f t="shared" ref="AA244:AA266" si="105">10*LOG10(10^(Q244/10)+10^(V244/10))</f>
        <v>3.0102999566398121</v>
      </c>
      <c r="AB244" s="26">
        <f t="shared" ref="AB244:AB262" si="106">(10^(AA244/10))</f>
        <v>2</v>
      </c>
      <c r="AC244" s="147">
        <f t="shared" ref="AC244:AC249" si="107">AA244+10</f>
        <v>13.010299956639813</v>
      </c>
      <c r="AD244" s="27">
        <f t="shared" ref="AD244:AD266" si="108">(10^(AC244/10))</f>
        <v>20.000000000000007</v>
      </c>
    </row>
    <row r="245" spans="16:30" ht="15.75" thickBot="1" x14ac:dyDescent="0.3">
      <c r="P245" s="31">
        <v>8.3333333333333301E-2</v>
      </c>
      <c r="Q245" s="32">
        <f>Q243</f>
        <v>0</v>
      </c>
      <c r="R245" s="26">
        <f t="shared" si="100"/>
        <v>1</v>
      </c>
      <c r="S245" s="26">
        <f t="shared" si="101"/>
        <v>10</v>
      </c>
      <c r="T245" s="35">
        <f t="shared" si="99"/>
        <v>10</v>
      </c>
      <c r="U245" s="37"/>
      <c r="V245" s="34">
        <f t="shared" ref="V245:V263" si="109">V244</f>
        <v>0</v>
      </c>
      <c r="W245" s="26">
        <f t="shared" si="102"/>
        <v>1</v>
      </c>
      <c r="X245" s="28">
        <f t="shared" si="103"/>
        <v>10</v>
      </c>
      <c r="Y245" s="35">
        <f t="shared" si="104"/>
        <v>10</v>
      </c>
      <c r="Z245" s="37"/>
      <c r="AA245" s="34">
        <f t="shared" si="105"/>
        <v>3.0102999566398121</v>
      </c>
      <c r="AB245" s="26">
        <f t="shared" si="106"/>
        <v>2</v>
      </c>
      <c r="AC245" s="147">
        <f t="shared" si="107"/>
        <v>13.010299956639813</v>
      </c>
      <c r="AD245" s="27">
        <f t="shared" si="108"/>
        <v>20.000000000000007</v>
      </c>
    </row>
    <row r="246" spans="16:30" ht="15.75" thickBot="1" x14ac:dyDescent="0.3">
      <c r="P246" s="31">
        <v>0.125</v>
      </c>
      <c r="Q246" s="32">
        <f>Q243</f>
        <v>0</v>
      </c>
      <c r="R246" s="26">
        <f t="shared" si="100"/>
        <v>1</v>
      </c>
      <c r="S246" s="26">
        <f t="shared" si="101"/>
        <v>10</v>
      </c>
      <c r="T246" s="35">
        <f t="shared" si="99"/>
        <v>10</v>
      </c>
      <c r="U246" s="37"/>
      <c r="V246" s="34">
        <f t="shared" si="109"/>
        <v>0</v>
      </c>
      <c r="W246" s="26">
        <f t="shared" si="102"/>
        <v>1</v>
      </c>
      <c r="X246" s="28">
        <f t="shared" si="103"/>
        <v>10</v>
      </c>
      <c r="Y246" s="35">
        <f t="shared" si="104"/>
        <v>10</v>
      </c>
      <c r="Z246" s="37"/>
      <c r="AA246" s="34">
        <f t="shared" si="105"/>
        <v>3.0102999566398121</v>
      </c>
      <c r="AB246" s="26">
        <f t="shared" si="106"/>
        <v>2</v>
      </c>
      <c r="AC246" s="147">
        <f t="shared" si="107"/>
        <v>13.010299956639813</v>
      </c>
      <c r="AD246" s="27">
        <f t="shared" si="108"/>
        <v>20.000000000000007</v>
      </c>
    </row>
    <row r="247" spans="16:30" ht="15.75" thickBot="1" x14ac:dyDescent="0.3">
      <c r="P247" s="31">
        <v>0.16666666666666699</v>
      </c>
      <c r="Q247" s="32">
        <f>Q243</f>
        <v>0</v>
      </c>
      <c r="R247" s="26">
        <f t="shared" si="100"/>
        <v>1</v>
      </c>
      <c r="S247" s="26">
        <f t="shared" si="101"/>
        <v>10</v>
      </c>
      <c r="T247" s="35">
        <f t="shared" si="99"/>
        <v>10</v>
      </c>
      <c r="U247" s="37"/>
      <c r="V247" s="34">
        <f t="shared" si="109"/>
        <v>0</v>
      </c>
      <c r="W247" s="26">
        <f t="shared" si="102"/>
        <v>1</v>
      </c>
      <c r="X247" s="28">
        <f t="shared" si="103"/>
        <v>10</v>
      </c>
      <c r="Y247" s="35">
        <f t="shared" si="104"/>
        <v>10</v>
      </c>
      <c r="Z247" s="37"/>
      <c r="AA247" s="34">
        <f t="shared" si="105"/>
        <v>3.0102999566398121</v>
      </c>
      <c r="AB247" s="26">
        <f t="shared" si="106"/>
        <v>2</v>
      </c>
      <c r="AC247" s="147">
        <f t="shared" si="107"/>
        <v>13.010299956639813</v>
      </c>
      <c r="AD247" s="27">
        <f t="shared" si="108"/>
        <v>20.000000000000007</v>
      </c>
    </row>
    <row r="248" spans="16:30" ht="15.75" thickBot="1" x14ac:dyDescent="0.3">
      <c r="P248" s="31">
        <v>0.20833333333333301</v>
      </c>
      <c r="Q248" s="32">
        <f>Q243</f>
        <v>0</v>
      </c>
      <c r="R248" s="26">
        <f t="shared" si="100"/>
        <v>1</v>
      </c>
      <c r="S248" s="26">
        <f t="shared" si="101"/>
        <v>10</v>
      </c>
      <c r="T248" s="35">
        <f t="shared" si="99"/>
        <v>10</v>
      </c>
      <c r="U248" s="37"/>
      <c r="V248" s="34">
        <f t="shared" si="109"/>
        <v>0</v>
      </c>
      <c r="W248" s="26">
        <f t="shared" si="102"/>
        <v>1</v>
      </c>
      <c r="X248" s="28">
        <f t="shared" si="103"/>
        <v>10</v>
      </c>
      <c r="Y248" s="35">
        <f t="shared" si="104"/>
        <v>10</v>
      </c>
      <c r="Z248" s="37"/>
      <c r="AA248" s="34">
        <f t="shared" si="105"/>
        <v>3.0102999566398121</v>
      </c>
      <c r="AB248" s="26">
        <f t="shared" si="106"/>
        <v>2</v>
      </c>
      <c r="AC248" s="147">
        <f t="shared" si="107"/>
        <v>13.010299956639813</v>
      </c>
      <c r="AD248" s="27">
        <f t="shared" si="108"/>
        <v>20.000000000000007</v>
      </c>
    </row>
    <row r="249" spans="16:30" x14ac:dyDescent="0.25">
      <c r="P249" s="31">
        <v>0.25</v>
      </c>
      <c r="Q249" s="32">
        <f>Q243</f>
        <v>0</v>
      </c>
      <c r="R249" s="26">
        <f t="shared" si="100"/>
        <v>1</v>
      </c>
      <c r="S249" s="26">
        <f t="shared" si="101"/>
        <v>10</v>
      </c>
      <c r="T249" s="35">
        <f t="shared" si="99"/>
        <v>10</v>
      </c>
      <c r="U249" s="37"/>
      <c r="V249" s="34">
        <f t="shared" si="109"/>
        <v>0</v>
      </c>
      <c r="W249" s="26">
        <f t="shared" si="102"/>
        <v>1</v>
      </c>
      <c r="X249" s="28">
        <f t="shared" si="103"/>
        <v>10</v>
      </c>
      <c r="Y249" s="35">
        <f t="shared" si="104"/>
        <v>10</v>
      </c>
      <c r="Z249" s="37"/>
      <c r="AA249" s="34">
        <f t="shared" si="105"/>
        <v>3.0102999566398121</v>
      </c>
      <c r="AB249" s="26">
        <f t="shared" si="106"/>
        <v>2</v>
      </c>
      <c r="AC249" s="147">
        <f t="shared" si="107"/>
        <v>13.010299956639813</v>
      </c>
      <c r="AD249" s="27">
        <f t="shared" si="108"/>
        <v>20.000000000000007</v>
      </c>
    </row>
    <row r="250" spans="16:30" x14ac:dyDescent="0.25">
      <c r="P250" s="31">
        <v>0.29166666666666702</v>
      </c>
      <c r="Q250" s="32">
        <f>G17</f>
        <v>0</v>
      </c>
      <c r="R250" s="26">
        <f t="shared" si="100"/>
        <v>1</v>
      </c>
      <c r="S250" s="26">
        <f>Q250</f>
        <v>0</v>
      </c>
      <c r="T250" s="35">
        <f t="shared" si="99"/>
        <v>1</v>
      </c>
      <c r="U250" s="37"/>
      <c r="V250" s="34">
        <f>G74</f>
        <v>0</v>
      </c>
      <c r="W250" s="26">
        <f t="shared" si="102"/>
        <v>1</v>
      </c>
      <c r="X250" s="26">
        <f>V250</f>
        <v>0</v>
      </c>
      <c r="Y250" s="35">
        <f t="shared" si="104"/>
        <v>1</v>
      </c>
      <c r="Z250" s="37"/>
      <c r="AA250" s="34">
        <f t="shared" si="105"/>
        <v>3.0102999566398121</v>
      </c>
      <c r="AB250" s="26">
        <f t="shared" si="106"/>
        <v>2</v>
      </c>
      <c r="AC250" s="26">
        <f>AA250</f>
        <v>3.0102999566398121</v>
      </c>
      <c r="AD250" s="27">
        <f t="shared" si="108"/>
        <v>2</v>
      </c>
    </row>
    <row r="251" spans="16:30" x14ac:dyDescent="0.25">
      <c r="P251" s="31">
        <v>0.33333333333333298</v>
      </c>
      <c r="Q251" s="32">
        <f>Q250</f>
        <v>0</v>
      </c>
      <c r="R251" s="26">
        <f t="shared" si="100"/>
        <v>1</v>
      </c>
      <c r="S251" s="26">
        <f t="shared" ref="S251:S264" si="110">Q251</f>
        <v>0</v>
      </c>
      <c r="T251" s="35">
        <f t="shared" si="99"/>
        <v>1</v>
      </c>
      <c r="U251" s="37"/>
      <c r="V251" s="34">
        <f t="shared" si="109"/>
        <v>0</v>
      </c>
      <c r="W251" s="26">
        <f t="shared" si="102"/>
        <v>1</v>
      </c>
      <c r="X251" s="26">
        <f t="shared" ref="X251:X261" si="111">V251</f>
        <v>0</v>
      </c>
      <c r="Y251" s="35">
        <f t="shared" si="104"/>
        <v>1</v>
      </c>
      <c r="Z251" s="37"/>
      <c r="AA251" s="34">
        <f t="shared" si="105"/>
        <v>3.0102999566398121</v>
      </c>
      <c r="AB251" s="26">
        <f t="shared" si="106"/>
        <v>2</v>
      </c>
      <c r="AC251" s="26">
        <f t="shared" ref="AC251:AC261" si="112">AA251</f>
        <v>3.0102999566398121</v>
      </c>
      <c r="AD251" s="27">
        <f t="shared" si="108"/>
        <v>2</v>
      </c>
    </row>
    <row r="252" spans="16:30" x14ac:dyDescent="0.25">
      <c r="P252" s="31">
        <v>0.375</v>
      </c>
      <c r="Q252" s="32">
        <f>Q250</f>
        <v>0</v>
      </c>
      <c r="R252" s="26">
        <f t="shared" si="100"/>
        <v>1</v>
      </c>
      <c r="S252" s="26">
        <f t="shared" si="110"/>
        <v>0</v>
      </c>
      <c r="T252" s="35">
        <f t="shared" si="99"/>
        <v>1</v>
      </c>
      <c r="U252" s="37"/>
      <c r="V252" s="34">
        <f t="shared" si="109"/>
        <v>0</v>
      </c>
      <c r="W252" s="26">
        <f t="shared" si="102"/>
        <v>1</v>
      </c>
      <c r="X252" s="26">
        <f t="shared" si="111"/>
        <v>0</v>
      </c>
      <c r="Y252" s="35">
        <f t="shared" si="104"/>
        <v>1</v>
      </c>
      <c r="Z252" s="37"/>
      <c r="AA252" s="34">
        <f t="shared" si="105"/>
        <v>3.0102999566398121</v>
      </c>
      <c r="AB252" s="26">
        <f t="shared" si="106"/>
        <v>2</v>
      </c>
      <c r="AC252" s="26">
        <f t="shared" si="112"/>
        <v>3.0102999566398121</v>
      </c>
      <c r="AD252" s="27">
        <f t="shared" si="108"/>
        <v>2</v>
      </c>
    </row>
    <row r="253" spans="16:30" x14ac:dyDescent="0.25">
      <c r="P253" s="31">
        <v>0.41666666666666702</v>
      </c>
      <c r="Q253" s="32">
        <f>Q250</f>
        <v>0</v>
      </c>
      <c r="R253" s="26">
        <f t="shared" si="100"/>
        <v>1</v>
      </c>
      <c r="S253" s="26">
        <f t="shared" si="110"/>
        <v>0</v>
      </c>
      <c r="T253" s="35">
        <f t="shared" si="99"/>
        <v>1</v>
      </c>
      <c r="U253" s="37"/>
      <c r="V253" s="34">
        <f t="shared" si="109"/>
        <v>0</v>
      </c>
      <c r="W253" s="26">
        <f t="shared" si="102"/>
        <v>1</v>
      </c>
      <c r="X253" s="26">
        <f t="shared" si="111"/>
        <v>0</v>
      </c>
      <c r="Y253" s="35">
        <f t="shared" si="104"/>
        <v>1</v>
      </c>
      <c r="Z253" s="37"/>
      <c r="AA253" s="34">
        <f t="shared" si="105"/>
        <v>3.0102999566398121</v>
      </c>
      <c r="AB253" s="26">
        <f t="shared" si="106"/>
        <v>2</v>
      </c>
      <c r="AC253" s="26">
        <f t="shared" si="112"/>
        <v>3.0102999566398121</v>
      </c>
      <c r="AD253" s="27">
        <f t="shared" si="108"/>
        <v>2</v>
      </c>
    </row>
    <row r="254" spans="16:30" x14ac:dyDescent="0.25">
      <c r="P254" s="31">
        <v>0.45833333333333298</v>
      </c>
      <c r="Q254" s="32">
        <f>Q250</f>
        <v>0</v>
      </c>
      <c r="R254" s="26">
        <f t="shared" si="100"/>
        <v>1</v>
      </c>
      <c r="S254" s="26">
        <f t="shared" si="110"/>
        <v>0</v>
      </c>
      <c r="T254" s="35">
        <f t="shared" si="99"/>
        <v>1</v>
      </c>
      <c r="U254" s="37"/>
      <c r="V254" s="34">
        <f t="shared" si="109"/>
        <v>0</v>
      </c>
      <c r="W254" s="26">
        <f t="shared" si="102"/>
        <v>1</v>
      </c>
      <c r="X254" s="26">
        <f t="shared" si="111"/>
        <v>0</v>
      </c>
      <c r="Y254" s="35">
        <f t="shared" si="104"/>
        <v>1</v>
      </c>
      <c r="Z254" s="37"/>
      <c r="AA254" s="34">
        <f t="shared" si="105"/>
        <v>3.0102999566398121</v>
      </c>
      <c r="AB254" s="26">
        <f t="shared" si="106"/>
        <v>2</v>
      </c>
      <c r="AC254" s="26">
        <f t="shared" si="112"/>
        <v>3.0102999566398121</v>
      </c>
      <c r="AD254" s="27">
        <f t="shared" si="108"/>
        <v>2</v>
      </c>
    </row>
    <row r="255" spans="16:30" x14ac:dyDescent="0.25">
      <c r="P255" s="31">
        <v>0.5</v>
      </c>
      <c r="Q255" s="32">
        <f>Q250</f>
        <v>0</v>
      </c>
      <c r="R255" s="26">
        <f t="shared" si="100"/>
        <v>1</v>
      </c>
      <c r="S255" s="26">
        <f t="shared" si="110"/>
        <v>0</v>
      </c>
      <c r="T255" s="35">
        <f t="shared" si="99"/>
        <v>1</v>
      </c>
      <c r="U255" s="37"/>
      <c r="V255" s="34">
        <f t="shared" si="109"/>
        <v>0</v>
      </c>
      <c r="W255" s="26">
        <f t="shared" si="102"/>
        <v>1</v>
      </c>
      <c r="X255" s="26">
        <f t="shared" si="111"/>
        <v>0</v>
      </c>
      <c r="Y255" s="35">
        <f t="shared" si="104"/>
        <v>1</v>
      </c>
      <c r="Z255" s="37"/>
      <c r="AA255" s="34">
        <f t="shared" si="105"/>
        <v>3.0102999566398121</v>
      </c>
      <c r="AB255" s="26">
        <f t="shared" si="106"/>
        <v>2</v>
      </c>
      <c r="AC255" s="26">
        <f t="shared" si="112"/>
        <v>3.0102999566398121</v>
      </c>
      <c r="AD255" s="27">
        <f t="shared" si="108"/>
        <v>2</v>
      </c>
    </row>
    <row r="256" spans="16:30" x14ac:dyDescent="0.25">
      <c r="P256" s="31">
        <v>0.54166666666666696</v>
      </c>
      <c r="Q256" s="32">
        <f>Q250</f>
        <v>0</v>
      </c>
      <c r="R256" s="26">
        <f t="shared" si="100"/>
        <v>1</v>
      </c>
      <c r="S256" s="26">
        <f t="shared" si="110"/>
        <v>0</v>
      </c>
      <c r="T256" s="35">
        <f t="shared" si="99"/>
        <v>1</v>
      </c>
      <c r="U256" s="37"/>
      <c r="V256" s="34">
        <f t="shared" si="109"/>
        <v>0</v>
      </c>
      <c r="W256" s="26">
        <f t="shared" si="102"/>
        <v>1</v>
      </c>
      <c r="X256" s="26">
        <f t="shared" si="111"/>
        <v>0</v>
      </c>
      <c r="Y256" s="35">
        <f t="shared" si="104"/>
        <v>1</v>
      </c>
      <c r="Z256" s="37"/>
      <c r="AA256" s="34">
        <f t="shared" si="105"/>
        <v>3.0102999566398121</v>
      </c>
      <c r="AB256" s="26">
        <f t="shared" si="106"/>
        <v>2</v>
      </c>
      <c r="AC256" s="26">
        <f t="shared" si="112"/>
        <v>3.0102999566398121</v>
      </c>
      <c r="AD256" s="27">
        <f t="shared" si="108"/>
        <v>2</v>
      </c>
    </row>
    <row r="257" spans="16:30" x14ac:dyDescent="0.25">
      <c r="P257" s="31">
        <v>0.58333333333333304</v>
      </c>
      <c r="Q257" s="32">
        <f>Q250</f>
        <v>0</v>
      </c>
      <c r="R257" s="26">
        <f t="shared" si="100"/>
        <v>1</v>
      </c>
      <c r="S257" s="26">
        <f t="shared" si="110"/>
        <v>0</v>
      </c>
      <c r="T257" s="35">
        <f t="shared" si="99"/>
        <v>1</v>
      </c>
      <c r="U257" s="37"/>
      <c r="V257" s="34">
        <f t="shared" si="109"/>
        <v>0</v>
      </c>
      <c r="W257" s="26">
        <f t="shared" si="102"/>
        <v>1</v>
      </c>
      <c r="X257" s="26">
        <f t="shared" si="111"/>
        <v>0</v>
      </c>
      <c r="Y257" s="35">
        <f t="shared" si="104"/>
        <v>1</v>
      </c>
      <c r="Z257" s="37"/>
      <c r="AA257" s="34">
        <f t="shared" si="105"/>
        <v>3.0102999566398121</v>
      </c>
      <c r="AB257" s="26">
        <f t="shared" si="106"/>
        <v>2</v>
      </c>
      <c r="AC257" s="26">
        <f t="shared" si="112"/>
        <v>3.0102999566398121</v>
      </c>
      <c r="AD257" s="27">
        <f t="shared" si="108"/>
        <v>2</v>
      </c>
    </row>
    <row r="258" spans="16:30" x14ac:dyDescent="0.25">
      <c r="P258" s="31">
        <v>0.625</v>
      </c>
      <c r="Q258" s="32">
        <f>Q250</f>
        <v>0</v>
      </c>
      <c r="R258" s="26">
        <f t="shared" si="100"/>
        <v>1</v>
      </c>
      <c r="S258" s="26">
        <f t="shared" si="110"/>
        <v>0</v>
      </c>
      <c r="T258" s="35">
        <f t="shared" si="99"/>
        <v>1</v>
      </c>
      <c r="U258" s="37"/>
      <c r="V258" s="34">
        <f t="shared" si="109"/>
        <v>0</v>
      </c>
      <c r="W258" s="26">
        <f t="shared" si="102"/>
        <v>1</v>
      </c>
      <c r="X258" s="26">
        <f t="shared" si="111"/>
        <v>0</v>
      </c>
      <c r="Y258" s="35">
        <f t="shared" si="104"/>
        <v>1</v>
      </c>
      <c r="Z258" s="37"/>
      <c r="AA258" s="34">
        <f t="shared" si="105"/>
        <v>3.0102999566398121</v>
      </c>
      <c r="AB258" s="26">
        <f t="shared" si="106"/>
        <v>2</v>
      </c>
      <c r="AC258" s="26">
        <f t="shared" si="112"/>
        <v>3.0102999566398121</v>
      </c>
      <c r="AD258" s="27">
        <f t="shared" si="108"/>
        <v>2</v>
      </c>
    </row>
    <row r="259" spans="16:30" x14ac:dyDescent="0.25">
      <c r="P259" s="31">
        <v>0.66666666666666696</v>
      </c>
      <c r="Q259" s="32">
        <f>Q250</f>
        <v>0</v>
      </c>
      <c r="R259" s="26">
        <f t="shared" si="100"/>
        <v>1</v>
      </c>
      <c r="S259" s="26">
        <f t="shared" si="110"/>
        <v>0</v>
      </c>
      <c r="T259" s="35">
        <f t="shared" si="99"/>
        <v>1</v>
      </c>
      <c r="U259" s="37"/>
      <c r="V259" s="34">
        <f t="shared" si="109"/>
        <v>0</v>
      </c>
      <c r="W259" s="26">
        <f t="shared" si="102"/>
        <v>1</v>
      </c>
      <c r="X259" s="26">
        <f t="shared" si="111"/>
        <v>0</v>
      </c>
      <c r="Y259" s="35">
        <f t="shared" si="104"/>
        <v>1</v>
      </c>
      <c r="Z259" s="37"/>
      <c r="AA259" s="34">
        <f t="shared" si="105"/>
        <v>3.0102999566398121</v>
      </c>
      <c r="AB259" s="26">
        <f t="shared" si="106"/>
        <v>2</v>
      </c>
      <c r="AC259" s="26">
        <f t="shared" si="112"/>
        <v>3.0102999566398121</v>
      </c>
      <c r="AD259" s="27">
        <f t="shared" si="108"/>
        <v>2</v>
      </c>
    </row>
    <row r="260" spans="16:30" x14ac:dyDescent="0.25">
      <c r="P260" s="31">
        <v>0.70833333333333304</v>
      </c>
      <c r="Q260" s="32">
        <f>Q250</f>
        <v>0</v>
      </c>
      <c r="R260" s="26">
        <f t="shared" si="100"/>
        <v>1</v>
      </c>
      <c r="S260" s="26">
        <f t="shared" si="110"/>
        <v>0</v>
      </c>
      <c r="T260" s="35">
        <f t="shared" si="99"/>
        <v>1</v>
      </c>
      <c r="U260" s="37"/>
      <c r="V260" s="34">
        <f t="shared" si="109"/>
        <v>0</v>
      </c>
      <c r="W260" s="26">
        <f t="shared" si="102"/>
        <v>1</v>
      </c>
      <c r="X260" s="26">
        <f t="shared" si="111"/>
        <v>0</v>
      </c>
      <c r="Y260" s="35">
        <f t="shared" si="104"/>
        <v>1</v>
      </c>
      <c r="Z260" s="37"/>
      <c r="AA260" s="34">
        <f t="shared" si="105"/>
        <v>3.0102999566398121</v>
      </c>
      <c r="AB260" s="26">
        <f t="shared" si="106"/>
        <v>2</v>
      </c>
      <c r="AC260" s="26">
        <f t="shared" si="112"/>
        <v>3.0102999566398121</v>
      </c>
      <c r="AD260" s="27">
        <f t="shared" si="108"/>
        <v>2</v>
      </c>
    </row>
    <row r="261" spans="16:30" x14ac:dyDescent="0.25">
      <c r="P261" s="31">
        <v>0.75</v>
      </c>
      <c r="Q261" s="32">
        <f>Q250</f>
        <v>0</v>
      </c>
      <c r="R261" s="26">
        <f t="shared" si="100"/>
        <v>1</v>
      </c>
      <c r="S261" s="26">
        <f t="shared" si="110"/>
        <v>0</v>
      </c>
      <c r="T261" s="35">
        <f t="shared" si="99"/>
        <v>1</v>
      </c>
      <c r="U261" s="37"/>
      <c r="V261" s="34">
        <f t="shared" si="109"/>
        <v>0</v>
      </c>
      <c r="W261" s="26">
        <f t="shared" si="102"/>
        <v>1</v>
      </c>
      <c r="X261" s="26">
        <f t="shared" si="111"/>
        <v>0</v>
      </c>
      <c r="Y261" s="35">
        <f t="shared" si="104"/>
        <v>1</v>
      </c>
      <c r="Z261" s="37"/>
      <c r="AA261" s="34">
        <f t="shared" si="105"/>
        <v>3.0102999566398121</v>
      </c>
      <c r="AB261" s="26">
        <f t="shared" si="106"/>
        <v>2</v>
      </c>
      <c r="AC261" s="26">
        <f t="shared" si="112"/>
        <v>3.0102999566398121</v>
      </c>
      <c r="AD261" s="27">
        <f t="shared" si="108"/>
        <v>2</v>
      </c>
    </row>
    <row r="262" spans="16:30" x14ac:dyDescent="0.25">
      <c r="P262" s="31">
        <v>0.79166666666666696</v>
      </c>
      <c r="Q262" s="32">
        <f>Q250</f>
        <v>0</v>
      </c>
      <c r="R262" s="26">
        <f t="shared" si="100"/>
        <v>1</v>
      </c>
      <c r="S262" s="26">
        <f t="shared" si="110"/>
        <v>0</v>
      </c>
      <c r="T262" s="35">
        <f t="shared" si="99"/>
        <v>1</v>
      </c>
      <c r="U262" s="37"/>
      <c r="V262" s="34">
        <v>0</v>
      </c>
      <c r="W262" s="26">
        <f t="shared" si="102"/>
        <v>1</v>
      </c>
      <c r="X262" s="26">
        <v>0</v>
      </c>
      <c r="Y262" s="35">
        <f t="shared" si="104"/>
        <v>1</v>
      </c>
      <c r="Z262" s="37"/>
      <c r="AA262" s="34">
        <f t="shared" si="105"/>
        <v>3.0102999566398121</v>
      </c>
      <c r="AB262" s="26">
        <f t="shared" si="106"/>
        <v>2</v>
      </c>
      <c r="AC262" s="26">
        <f>AA262</f>
        <v>3.0102999566398121</v>
      </c>
      <c r="AD262" s="27">
        <f t="shared" si="108"/>
        <v>2</v>
      </c>
    </row>
    <row r="263" spans="16:30" x14ac:dyDescent="0.25">
      <c r="P263" s="31">
        <v>0.83333333333333304</v>
      </c>
      <c r="Q263" s="32">
        <f>Q250</f>
        <v>0</v>
      </c>
      <c r="R263" s="26">
        <f t="shared" si="100"/>
        <v>1</v>
      </c>
      <c r="S263" s="26">
        <f t="shared" si="110"/>
        <v>0</v>
      </c>
      <c r="T263" s="35">
        <f t="shared" si="99"/>
        <v>1</v>
      </c>
      <c r="U263" s="37"/>
      <c r="V263" s="34">
        <f t="shared" si="109"/>
        <v>0</v>
      </c>
      <c r="W263" s="26">
        <f t="shared" si="102"/>
        <v>1</v>
      </c>
      <c r="X263" s="26">
        <v>0</v>
      </c>
      <c r="Y263" s="35">
        <f t="shared" si="104"/>
        <v>1</v>
      </c>
      <c r="Z263" s="37"/>
      <c r="AA263" s="34">
        <f t="shared" si="105"/>
        <v>3.0102999566398121</v>
      </c>
      <c r="AB263" s="26">
        <f>(10^(AA263/10))</f>
        <v>2</v>
      </c>
      <c r="AC263" s="26">
        <f>AA263</f>
        <v>3.0102999566398121</v>
      </c>
      <c r="AD263" s="27">
        <f t="shared" si="108"/>
        <v>2</v>
      </c>
    </row>
    <row r="264" spans="16:30" x14ac:dyDescent="0.25">
      <c r="P264" s="31">
        <v>0.875</v>
      </c>
      <c r="Q264" s="32">
        <f>Q250</f>
        <v>0</v>
      </c>
      <c r="R264" s="26">
        <f t="shared" si="100"/>
        <v>1</v>
      </c>
      <c r="S264" s="26">
        <f t="shared" si="110"/>
        <v>0</v>
      </c>
      <c r="T264" s="35">
        <f t="shared" si="99"/>
        <v>1</v>
      </c>
      <c r="U264" s="37"/>
      <c r="V264" s="34">
        <f>V263</f>
        <v>0</v>
      </c>
      <c r="W264" s="26">
        <f t="shared" si="102"/>
        <v>1</v>
      </c>
      <c r="X264" s="26">
        <v>0</v>
      </c>
      <c r="Y264" s="35">
        <f t="shared" si="104"/>
        <v>1</v>
      </c>
      <c r="Z264" s="37"/>
      <c r="AA264" s="34">
        <f t="shared" si="105"/>
        <v>3.0102999566398121</v>
      </c>
      <c r="AB264" s="26">
        <f t="shared" ref="AB264:AB266" si="113">(10^(AA264/10))</f>
        <v>2</v>
      </c>
      <c r="AC264" s="26">
        <f>AA264</f>
        <v>3.0102999566398121</v>
      </c>
      <c r="AD264" s="27">
        <f t="shared" si="108"/>
        <v>2</v>
      </c>
    </row>
    <row r="265" spans="16:30" x14ac:dyDescent="0.25">
      <c r="P265" s="31">
        <v>0.91666666666666696</v>
      </c>
      <c r="Q265" s="32">
        <f>Q243</f>
        <v>0</v>
      </c>
      <c r="R265" s="26">
        <f t="shared" si="100"/>
        <v>1</v>
      </c>
      <c r="S265" s="26">
        <f>Q265+10</f>
        <v>10</v>
      </c>
      <c r="T265" s="35">
        <f t="shared" si="99"/>
        <v>10</v>
      </c>
      <c r="U265" s="37"/>
      <c r="V265" s="34">
        <v>0</v>
      </c>
      <c r="W265" s="26">
        <f t="shared" si="102"/>
        <v>1</v>
      </c>
      <c r="X265" s="28">
        <f t="shared" ref="X265:X266" si="114">V265+10</f>
        <v>10</v>
      </c>
      <c r="Y265" s="35">
        <f t="shared" si="104"/>
        <v>10</v>
      </c>
      <c r="Z265" s="37"/>
      <c r="AA265" s="34">
        <f t="shared" si="105"/>
        <v>3.0102999566398121</v>
      </c>
      <c r="AB265" s="26">
        <f t="shared" si="113"/>
        <v>2</v>
      </c>
      <c r="AC265" s="26">
        <f>AA265+10</f>
        <v>13.010299956639813</v>
      </c>
      <c r="AD265" s="27">
        <f t="shared" si="108"/>
        <v>20.000000000000007</v>
      </c>
    </row>
    <row r="266" spans="16:30" ht="15.75" thickBot="1" x14ac:dyDescent="0.3">
      <c r="P266" s="44">
        <v>0.95833333333333304</v>
      </c>
      <c r="Q266" s="32">
        <f>Q243</f>
        <v>0</v>
      </c>
      <c r="R266" s="46">
        <f t="shared" si="100"/>
        <v>1</v>
      </c>
      <c r="S266" s="46">
        <f>Q266+10</f>
        <v>10</v>
      </c>
      <c r="T266" s="47">
        <f t="shared" si="99"/>
        <v>10</v>
      </c>
      <c r="U266" s="48"/>
      <c r="V266" s="45">
        <v>0</v>
      </c>
      <c r="W266" s="46">
        <f t="shared" si="102"/>
        <v>1</v>
      </c>
      <c r="X266" s="28">
        <f t="shared" si="114"/>
        <v>10</v>
      </c>
      <c r="Y266" s="47">
        <f t="shared" si="104"/>
        <v>10</v>
      </c>
      <c r="Z266" s="48"/>
      <c r="AA266" s="34">
        <f t="shared" si="105"/>
        <v>3.0102999566398121</v>
      </c>
      <c r="AB266" s="150">
        <f t="shared" si="113"/>
        <v>2</v>
      </c>
      <c r="AC266" s="150">
        <f>AA266+10</f>
        <v>13.010299956639813</v>
      </c>
      <c r="AD266" s="151">
        <f t="shared" si="108"/>
        <v>20.000000000000007</v>
      </c>
    </row>
    <row r="267" spans="16:30" ht="15.75" thickBot="1" x14ac:dyDescent="0.3">
      <c r="P267" s="50"/>
      <c r="Q267" s="51"/>
      <c r="R267" s="51"/>
      <c r="S267" s="51"/>
      <c r="T267" s="52"/>
      <c r="U267" s="51"/>
      <c r="V267" s="50"/>
      <c r="W267" s="51"/>
      <c r="X267" s="51"/>
      <c r="Y267" s="52"/>
      <c r="Z267" s="51"/>
      <c r="AA267" s="53" t="s">
        <v>13</v>
      </c>
      <c r="AB267" s="64">
        <f>10*LOG(1/(COUNT(AB250:AB263))*SUM(AB250:AB263))</f>
        <v>3.0102999566398121</v>
      </c>
      <c r="AC267" s="49"/>
      <c r="AD267" s="54"/>
    </row>
    <row r="268" spans="16:30" ht="15.75" thickBot="1" x14ac:dyDescent="0.3">
      <c r="P268" s="53"/>
      <c r="Q268" s="49"/>
      <c r="R268" s="49"/>
      <c r="S268" s="49"/>
      <c r="T268" s="54"/>
      <c r="U268" s="49"/>
      <c r="V268" s="53"/>
      <c r="W268" s="49"/>
      <c r="X268" s="49"/>
      <c r="Y268" s="54"/>
      <c r="Z268" s="49"/>
      <c r="AA268" s="53" t="s">
        <v>2</v>
      </c>
      <c r="AB268" s="64">
        <f>10*LOG(1/(COUNT(AB243:AB249,AB265:AB266))*SUM(AB243:AB249,AB265:AB266))</f>
        <v>3.0102999566398121</v>
      </c>
      <c r="AC268" s="49"/>
      <c r="AD268" s="54"/>
    </row>
    <row r="269" spans="16:30" x14ac:dyDescent="0.25">
      <c r="P269" s="53"/>
      <c r="Q269" s="49"/>
      <c r="R269" s="56" t="s">
        <v>12</v>
      </c>
      <c r="S269" s="57"/>
      <c r="T269" s="58" t="s">
        <v>11</v>
      </c>
      <c r="U269" s="57"/>
      <c r="V269" s="59"/>
      <c r="W269" s="56" t="s">
        <v>12</v>
      </c>
      <c r="X269" s="57"/>
      <c r="Y269" s="58" t="s">
        <v>11</v>
      </c>
      <c r="Z269" s="57"/>
      <c r="AA269" s="59"/>
      <c r="AB269" s="57" t="s">
        <v>12</v>
      </c>
      <c r="AC269" s="57"/>
      <c r="AD269" s="58" t="s">
        <v>11</v>
      </c>
    </row>
    <row r="270" spans="16:30" ht="15.75" thickBot="1" x14ac:dyDescent="0.3">
      <c r="P270" s="14"/>
      <c r="Q270" s="55"/>
      <c r="R270" s="60">
        <f>10*LOG(1/(COUNT(R243:R266))*SUM(R243:R266))</f>
        <v>0</v>
      </c>
      <c r="S270" s="61"/>
      <c r="T270" s="62">
        <f>10*LOG(1/(COUNT(T243:T266))*SUM(T243:T266))</f>
        <v>6.40978057358332</v>
      </c>
      <c r="U270" s="61"/>
      <c r="V270" s="63"/>
      <c r="W270" s="60">
        <f>10*LOG(1/(COUNT(W243:W266))*SUM(W243:W266))</f>
        <v>0</v>
      </c>
      <c r="X270" s="61"/>
      <c r="Y270" s="62">
        <f>10*LOG(1/(COUNT(Y243:Y266))*SUM(Y243:Y266))</f>
        <v>6.40978057358332</v>
      </c>
      <c r="Z270" s="61"/>
      <c r="AA270" s="63"/>
      <c r="AB270" s="64">
        <f>10*LOG(1/(COUNT(AB243:AB266))*SUM(AB243:AB266))</f>
        <v>3.0102999566398121</v>
      </c>
      <c r="AC270" s="61"/>
      <c r="AD270" s="62">
        <f>10*LOG(1/(COUNT(AD243:AD266))*SUM(AD243:AD266))</f>
        <v>9.4200805302231334</v>
      </c>
    </row>
    <row r="273" spans="16:30" x14ac:dyDescent="0.25">
      <c r="P273">
        <f>A18</f>
        <v>0</v>
      </c>
    </row>
    <row r="275" spans="16:30" ht="15.75" thickBot="1" x14ac:dyDescent="0.3">
      <c r="P275" s="303" t="s">
        <v>21</v>
      </c>
      <c r="Q275" s="303"/>
      <c r="R275" s="303"/>
      <c r="S275" s="303"/>
      <c r="T275" s="303"/>
    </row>
    <row r="276" spans="16:30" ht="45.75" thickBot="1" x14ac:dyDescent="0.3">
      <c r="P276" s="38" t="s">
        <v>14</v>
      </c>
      <c r="Q276" s="39" t="s">
        <v>15</v>
      </c>
      <c r="R276" s="40" t="s">
        <v>17</v>
      </c>
      <c r="S276" s="40" t="s">
        <v>16</v>
      </c>
      <c r="T276" s="41" t="s">
        <v>17</v>
      </c>
      <c r="U276" s="42"/>
      <c r="V276" s="39" t="s">
        <v>18</v>
      </c>
      <c r="W276" s="40" t="s">
        <v>17</v>
      </c>
      <c r="X276" s="40" t="s">
        <v>16</v>
      </c>
      <c r="Y276" s="41" t="s">
        <v>17</v>
      </c>
      <c r="Z276" s="43"/>
      <c r="AA276" s="39" t="s">
        <v>19</v>
      </c>
      <c r="AB276" s="40" t="s">
        <v>17</v>
      </c>
      <c r="AC276" s="40" t="s">
        <v>16</v>
      </c>
      <c r="AD276" s="41" t="s">
        <v>17</v>
      </c>
    </row>
    <row r="277" spans="16:30" ht="15.75" thickBot="1" x14ac:dyDescent="0.3">
      <c r="P277" s="30">
        <v>0</v>
      </c>
      <c r="Q277" s="32">
        <f>H18</f>
        <v>0</v>
      </c>
      <c r="R277" s="28">
        <f>(10^(Q277/10))</f>
        <v>1</v>
      </c>
      <c r="S277" s="28">
        <f>Q277+10</f>
        <v>10</v>
      </c>
      <c r="T277" s="33">
        <f t="shared" ref="T277:T300" si="115">(10^(S277/10))</f>
        <v>10</v>
      </c>
      <c r="U277" s="36"/>
      <c r="V277" s="32">
        <v>0</v>
      </c>
      <c r="W277" s="28">
        <f>(10^(V277/10))</f>
        <v>1</v>
      </c>
      <c r="X277" s="28">
        <f>V277+10</f>
        <v>10</v>
      </c>
      <c r="Y277" s="33">
        <f>(10^(X277/10))</f>
        <v>10</v>
      </c>
      <c r="Z277" s="36"/>
      <c r="AA277" s="34">
        <f>10*LOG10(10^(Q277/10)+10^(V277/10))</f>
        <v>3.0102999566398121</v>
      </c>
      <c r="AB277" s="147">
        <f>(10^(AA277/10))</f>
        <v>2</v>
      </c>
      <c r="AC277" s="147">
        <f>AA277+10</f>
        <v>13.010299956639813</v>
      </c>
      <c r="AD277" s="148">
        <f>(10^(AC277/10))</f>
        <v>20.000000000000007</v>
      </c>
    </row>
    <row r="278" spans="16:30" ht="15.75" thickBot="1" x14ac:dyDescent="0.3">
      <c r="P278" s="31">
        <v>4.1666666666666699E-2</v>
      </c>
      <c r="Q278" s="32">
        <f>Q277</f>
        <v>0</v>
      </c>
      <c r="R278" s="26">
        <f t="shared" ref="R278:R300" si="116">(10^(Q278/10))</f>
        <v>1</v>
      </c>
      <c r="S278" s="26">
        <f t="shared" ref="S278:S283" si="117">Q278+10</f>
        <v>10</v>
      </c>
      <c r="T278" s="35">
        <f t="shared" si="115"/>
        <v>10</v>
      </c>
      <c r="U278" s="37"/>
      <c r="V278" s="34">
        <f>V277</f>
        <v>0</v>
      </c>
      <c r="W278" s="26">
        <f t="shared" ref="W278:W300" si="118">(10^(V278/10))</f>
        <v>1</v>
      </c>
      <c r="X278" s="28">
        <f t="shared" ref="X278:X283" si="119">V278+10</f>
        <v>10</v>
      </c>
      <c r="Y278" s="35">
        <f t="shared" ref="Y278:Y300" si="120">(10^(X278/10))</f>
        <v>10</v>
      </c>
      <c r="Z278" s="37"/>
      <c r="AA278" s="34">
        <f t="shared" ref="AA278:AA300" si="121">10*LOG10(10^(Q278/10)+10^(V278/10))</f>
        <v>3.0102999566398121</v>
      </c>
      <c r="AB278" s="26">
        <f t="shared" ref="AB278:AB296" si="122">(10^(AA278/10))</f>
        <v>2</v>
      </c>
      <c r="AC278" s="147">
        <f t="shared" ref="AC278:AC283" si="123">AA278+10</f>
        <v>13.010299956639813</v>
      </c>
      <c r="AD278" s="27">
        <f t="shared" ref="AD278:AD300" si="124">(10^(AC278/10))</f>
        <v>20.000000000000007</v>
      </c>
    </row>
    <row r="279" spans="16:30" ht="15.75" thickBot="1" x14ac:dyDescent="0.3">
      <c r="P279" s="31">
        <v>8.3333333333333301E-2</v>
      </c>
      <c r="Q279" s="32">
        <f>Q277</f>
        <v>0</v>
      </c>
      <c r="R279" s="26">
        <f t="shared" si="116"/>
        <v>1</v>
      </c>
      <c r="S279" s="26">
        <f t="shared" si="117"/>
        <v>10</v>
      </c>
      <c r="T279" s="35">
        <f t="shared" si="115"/>
        <v>10</v>
      </c>
      <c r="U279" s="37"/>
      <c r="V279" s="34">
        <f t="shared" ref="V279:V297" si="125">V278</f>
        <v>0</v>
      </c>
      <c r="W279" s="26">
        <f t="shared" si="118"/>
        <v>1</v>
      </c>
      <c r="X279" s="28">
        <f t="shared" si="119"/>
        <v>10</v>
      </c>
      <c r="Y279" s="35">
        <f t="shared" si="120"/>
        <v>10</v>
      </c>
      <c r="Z279" s="37"/>
      <c r="AA279" s="34">
        <f t="shared" si="121"/>
        <v>3.0102999566398121</v>
      </c>
      <c r="AB279" s="26">
        <f t="shared" si="122"/>
        <v>2</v>
      </c>
      <c r="AC279" s="147">
        <f t="shared" si="123"/>
        <v>13.010299956639813</v>
      </c>
      <c r="AD279" s="27">
        <f t="shared" si="124"/>
        <v>20.000000000000007</v>
      </c>
    </row>
    <row r="280" spans="16:30" ht="15.75" thickBot="1" x14ac:dyDescent="0.3">
      <c r="P280" s="31">
        <v>0.125</v>
      </c>
      <c r="Q280" s="32">
        <f>Q277</f>
        <v>0</v>
      </c>
      <c r="R280" s="26">
        <f t="shared" si="116"/>
        <v>1</v>
      </c>
      <c r="S280" s="26">
        <f t="shared" si="117"/>
        <v>10</v>
      </c>
      <c r="T280" s="35">
        <f t="shared" si="115"/>
        <v>10</v>
      </c>
      <c r="U280" s="37"/>
      <c r="V280" s="34">
        <f t="shared" si="125"/>
        <v>0</v>
      </c>
      <c r="W280" s="26">
        <f t="shared" si="118"/>
        <v>1</v>
      </c>
      <c r="X280" s="28">
        <f t="shared" si="119"/>
        <v>10</v>
      </c>
      <c r="Y280" s="35">
        <f t="shared" si="120"/>
        <v>10</v>
      </c>
      <c r="Z280" s="37"/>
      <c r="AA280" s="34">
        <f t="shared" si="121"/>
        <v>3.0102999566398121</v>
      </c>
      <c r="AB280" s="26">
        <f t="shared" si="122"/>
        <v>2</v>
      </c>
      <c r="AC280" s="147">
        <f t="shared" si="123"/>
        <v>13.010299956639813</v>
      </c>
      <c r="AD280" s="27">
        <f t="shared" si="124"/>
        <v>20.000000000000007</v>
      </c>
    </row>
    <row r="281" spans="16:30" ht="15.75" thickBot="1" x14ac:dyDescent="0.3">
      <c r="P281" s="31">
        <v>0.16666666666666699</v>
      </c>
      <c r="Q281" s="32">
        <f>Q277</f>
        <v>0</v>
      </c>
      <c r="R281" s="26">
        <f t="shared" si="116"/>
        <v>1</v>
      </c>
      <c r="S281" s="26">
        <f t="shared" si="117"/>
        <v>10</v>
      </c>
      <c r="T281" s="35">
        <f t="shared" si="115"/>
        <v>10</v>
      </c>
      <c r="U281" s="37"/>
      <c r="V281" s="34">
        <f t="shared" si="125"/>
        <v>0</v>
      </c>
      <c r="W281" s="26">
        <f t="shared" si="118"/>
        <v>1</v>
      </c>
      <c r="X281" s="28">
        <f t="shared" si="119"/>
        <v>10</v>
      </c>
      <c r="Y281" s="35">
        <f t="shared" si="120"/>
        <v>10</v>
      </c>
      <c r="Z281" s="37"/>
      <c r="AA281" s="34">
        <f t="shared" si="121"/>
        <v>3.0102999566398121</v>
      </c>
      <c r="AB281" s="26">
        <f t="shared" si="122"/>
        <v>2</v>
      </c>
      <c r="AC281" s="147">
        <f t="shared" si="123"/>
        <v>13.010299956639813</v>
      </c>
      <c r="AD281" s="27">
        <f t="shared" si="124"/>
        <v>20.000000000000007</v>
      </c>
    </row>
    <row r="282" spans="16:30" ht="15.75" thickBot="1" x14ac:dyDescent="0.3">
      <c r="P282" s="31">
        <v>0.20833333333333301</v>
      </c>
      <c r="Q282" s="32">
        <f>Q277</f>
        <v>0</v>
      </c>
      <c r="R282" s="26">
        <f t="shared" si="116"/>
        <v>1</v>
      </c>
      <c r="S282" s="26">
        <f t="shared" si="117"/>
        <v>10</v>
      </c>
      <c r="T282" s="35">
        <f t="shared" si="115"/>
        <v>10</v>
      </c>
      <c r="U282" s="37"/>
      <c r="V282" s="34">
        <f t="shared" si="125"/>
        <v>0</v>
      </c>
      <c r="W282" s="26">
        <f t="shared" si="118"/>
        <v>1</v>
      </c>
      <c r="X282" s="28">
        <f t="shared" si="119"/>
        <v>10</v>
      </c>
      <c r="Y282" s="35">
        <f t="shared" si="120"/>
        <v>10</v>
      </c>
      <c r="Z282" s="37"/>
      <c r="AA282" s="34">
        <f t="shared" si="121"/>
        <v>3.0102999566398121</v>
      </c>
      <c r="AB282" s="26">
        <f t="shared" si="122"/>
        <v>2</v>
      </c>
      <c r="AC282" s="147">
        <f t="shared" si="123"/>
        <v>13.010299956639813</v>
      </c>
      <c r="AD282" s="27">
        <f t="shared" si="124"/>
        <v>20.000000000000007</v>
      </c>
    </row>
    <row r="283" spans="16:30" x14ac:dyDescent="0.25">
      <c r="P283" s="31">
        <v>0.25</v>
      </c>
      <c r="Q283" s="32">
        <f>Q277</f>
        <v>0</v>
      </c>
      <c r="R283" s="26">
        <f t="shared" si="116"/>
        <v>1</v>
      </c>
      <c r="S283" s="26">
        <f t="shared" si="117"/>
        <v>10</v>
      </c>
      <c r="T283" s="35">
        <f t="shared" si="115"/>
        <v>10</v>
      </c>
      <c r="U283" s="37"/>
      <c r="V283" s="34">
        <f t="shared" si="125"/>
        <v>0</v>
      </c>
      <c r="W283" s="26">
        <f t="shared" si="118"/>
        <v>1</v>
      </c>
      <c r="X283" s="28">
        <f t="shared" si="119"/>
        <v>10</v>
      </c>
      <c r="Y283" s="35">
        <f t="shared" si="120"/>
        <v>10</v>
      </c>
      <c r="Z283" s="37"/>
      <c r="AA283" s="34">
        <f t="shared" si="121"/>
        <v>3.0102999566398121</v>
      </c>
      <c r="AB283" s="26">
        <f t="shared" si="122"/>
        <v>2</v>
      </c>
      <c r="AC283" s="147">
        <f t="shared" si="123"/>
        <v>13.010299956639813</v>
      </c>
      <c r="AD283" s="27">
        <f t="shared" si="124"/>
        <v>20.000000000000007</v>
      </c>
    </row>
    <row r="284" spans="16:30" x14ac:dyDescent="0.25">
      <c r="P284" s="31">
        <v>0.29166666666666702</v>
      </c>
      <c r="Q284" s="32">
        <f>G18</f>
        <v>0</v>
      </c>
      <c r="R284" s="26">
        <f t="shared" si="116"/>
        <v>1</v>
      </c>
      <c r="S284" s="26">
        <f>Q284</f>
        <v>0</v>
      </c>
      <c r="T284" s="35">
        <f t="shared" si="115"/>
        <v>1</v>
      </c>
      <c r="U284" s="37"/>
      <c r="V284" s="34">
        <f>H74</f>
        <v>0</v>
      </c>
      <c r="W284" s="26">
        <f t="shared" si="118"/>
        <v>1</v>
      </c>
      <c r="X284" s="26">
        <f>V284</f>
        <v>0</v>
      </c>
      <c r="Y284" s="35">
        <f t="shared" si="120"/>
        <v>1</v>
      </c>
      <c r="Z284" s="37"/>
      <c r="AA284" s="34">
        <f t="shared" si="121"/>
        <v>3.0102999566398121</v>
      </c>
      <c r="AB284" s="26">
        <f t="shared" si="122"/>
        <v>2</v>
      </c>
      <c r="AC284" s="26">
        <f>AA284</f>
        <v>3.0102999566398121</v>
      </c>
      <c r="AD284" s="27">
        <f t="shared" si="124"/>
        <v>2</v>
      </c>
    </row>
    <row r="285" spans="16:30" x14ac:dyDescent="0.25">
      <c r="P285" s="31">
        <v>0.33333333333333298</v>
      </c>
      <c r="Q285" s="32">
        <f>Q284</f>
        <v>0</v>
      </c>
      <c r="R285" s="26">
        <f t="shared" si="116"/>
        <v>1</v>
      </c>
      <c r="S285" s="26">
        <f t="shared" ref="S285:S298" si="126">Q285</f>
        <v>0</v>
      </c>
      <c r="T285" s="35">
        <f t="shared" si="115"/>
        <v>1</v>
      </c>
      <c r="U285" s="37"/>
      <c r="V285" s="34">
        <f t="shared" si="125"/>
        <v>0</v>
      </c>
      <c r="W285" s="26">
        <f t="shared" si="118"/>
        <v>1</v>
      </c>
      <c r="X285" s="26">
        <f t="shared" ref="X285:X295" si="127">V285</f>
        <v>0</v>
      </c>
      <c r="Y285" s="35">
        <f t="shared" si="120"/>
        <v>1</v>
      </c>
      <c r="Z285" s="37"/>
      <c r="AA285" s="34">
        <f t="shared" si="121"/>
        <v>3.0102999566398121</v>
      </c>
      <c r="AB285" s="26">
        <f t="shared" si="122"/>
        <v>2</v>
      </c>
      <c r="AC285" s="26">
        <f t="shared" ref="AC285:AC295" si="128">AA285</f>
        <v>3.0102999566398121</v>
      </c>
      <c r="AD285" s="27">
        <f t="shared" si="124"/>
        <v>2</v>
      </c>
    </row>
    <row r="286" spans="16:30" x14ac:dyDescent="0.25">
      <c r="P286" s="31">
        <v>0.375</v>
      </c>
      <c r="Q286" s="32">
        <f>Q284</f>
        <v>0</v>
      </c>
      <c r="R286" s="26">
        <f t="shared" si="116"/>
        <v>1</v>
      </c>
      <c r="S286" s="26">
        <f t="shared" si="126"/>
        <v>0</v>
      </c>
      <c r="T286" s="35">
        <f t="shared" si="115"/>
        <v>1</v>
      </c>
      <c r="U286" s="37"/>
      <c r="V286" s="34">
        <f t="shared" si="125"/>
        <v>0</v>
      </c>
      <c r="W286" s="26">
        <f t="shared" si="118"/>
        <v>1</v>
      </c>
      <c r="X286" s="26">
        <f t="shared" si="127"/>
        <v>0</v>
      </c>
      <c r="Y286" s="35">
        <f t="shared" si="120"/>
        <v>1</v>
      </c>
      <c r="Z286" s="37"/>
      <c r="AA286" s="34">
        <f t="shared" si="121"/>
        <v>3.0102999566398121</v>
      </c>
      <c r="AB286" s="26">
        <f t="shared" si="122"/>
        <v>2</v>
      </c>
      <c r="AC286" s="26">
        <f t="shared" si="128"/>
        <v>3.0102999566398121</v>
      </c>
      <c r="AD286" s="27">
        <f t="shared" si="124"/>
        <v>2</v>
      </c>
    </row>
    <row r="287" spans="16:30" x14ac:dyDescent="0.25">
      <c r="P287" s="31">
        <v>0.41666666666666702</v>
      </c>
      <c r="Q287" s="32">
        <f>Q284</f>
        <v>0</v>
      </c>
      <c r="R287" s="26">
        <f t="shared" si="116"/>
        <v>1</v>
      </c>
      <c r="S287" s="26">
        <f t="shared" si="126"/>
        <v>0</v>
      </c>
      <c r="T287" s="35">
        <f t="shared" si="115"/>
        <v>1</v>
      </c>
      <c r="U287" s="37"/>
      <c r="V287" s="34">
        <f t="shared" si="125"/>
        <v>0</v>
      </c>
      <c r="W287" s="26">
        <f t="shared" si="118"/>
        <v>1</v>
      </c>
      <c r="X287" s="26">
        <f t="shared" si="127"/>
        <v>0</v>
      </c>
      <c r="Y287" s="35">
        <f t="shared" si="120"/>
        <v>1</v>
      </c>
      <c r="Z287" s="37"/>
      <c r="AA287" s="34">
        <f t="shared" si="121"/>
        <v>3.0102999566398121</v>
      </c>
      <c r="AB287" s="26">
        <f t="shared" si="122"/>
        <v>2</v>
      </c>
      <c r="AC287" s="26">
        <f t="shared" si="128"/>
        <v>3.0102999566398121</v>
      </c>
      <c r="AD287" s="27">
        <f t="shared" si="124"/>
        <v>2</v>
      </c>
    </row>
    <row r="288" spans="16:30" x14ac:dyDescent="0.25">
      <c r="P288" s="31">
        <v>0.45833333333333298</v>
      </c>
      <c r="Q288" s="32">
        <f>Q284</f>
        <v>0</v>
      </c>
      <c r="R288" s="26">
        <f t="shared" si="116"/>
        <v>1</v>
      </c>
      <c r="S288" s="26">
        <f t="shared" si="126"/>
        <v>0</v>
      </c>
      <c r="T288" s="35">
        <f t="shared" si="115"/>
        <v>1</v>
      </c>
      <c r="U288" s="37"/>
      <c r="V288" s="34">
        <f t="shared" si="125"/>
        <v>0</v>
      </c>
      <c r="W288" s="26">
        <f t="shared" si="118"/>
        <v>1</v>
      </c>
      <c r="X288" s="26">
        <f t="shared" si="127"/>
        <v>0</v>
      </c>
      <c r="Y288" s="35">
        <f t="shared" si="120"/>
        <v>1</v>
      </c>
      <c r="Z288" s="37"/>
      <c r="AA288" s="34">
        <f t="shared" si="121"/>
        <v>3.0102999566398121</v>
      </c>
      <c r="AB288" s="26">
        <f t="shared" si="122"/>
        <v>2</v>
      </c>
      <c r="AC288" s="26">
        <f t="shared" si="128"/>
        <v>3.0102999566398121</v>
      </c>
      <c r="AD288" s="27">
        <f t="shared" si="124"/>
        <v>2</v>
      </c>
    </row>
    <row r="289" spans="16:30" x14ac:dyDescent="0.25">
      <c r="P289" s="31">
        <v>0.5</v>
      </c>
      <c r="Q289" s="32">
        <f>Q284</f>
        <v>0</v>
      </c>
      <c r="R289" s="26">
        <f t="shared" si="116"/>
        <v>1</v>
      </c>
      <c r="S289" s="26">
        <f t="shared" si="126"/>
        <v>0</v>
      </c>
      <c r="T289" s="35">
        <f t="shared" si="115"/>
        <v>1</v>
      </c>
      <c r="U289" s="37"/>
      <c r="V289" s="34">
        <f t="shared" si="125"/>
        <v>0</v>
      </c>
      <c r="W289" s="26">
        <f t="shared" si="118"/>
        <v>1</v>
      </c>
      <c r="X289" s="26">
        <f t="shared" si="127"/>
        <v>0</v>
      </c>
      <c r="Y289" s="35">
        <f t="shared" si="120"/>
        <v>1</v>
      </c>
      <c r="Z289" s="37"/>
      <c r="AA289" s="34">
        <f t="shared" si="121"/>
        <v>3.0102999566398121</v>
      </c>
      <c r="AB289" s="26">
        <f t="shared" si="122"/>
        <v>2</v>
      </c>
      <c r="AC289" s="26">
        <f t="shared" si="128"/>
        <v>3.0102999566398121</v>
      </c>
      <c r="AD289" s="27">
        <f t="shared" si="124"/>
        <v>2</v>
      </c>
    </row>
    <row r="290" spans="16:30" x14ac:dyDescent="0.25">
      <c r="P290" s="31">
        <v>0.54166666666666696</v>
      </c>
      <c r="Q290" s="32">
        <f>Q284</f>
        <v>0</v>
      </c>
      <c r="R290" s="26">
        <f t="shared" si="116"/>
        <v>1</v>
      </c>
      <c r="S290" s="26">
        <f t="shared" si="126"/>
        <v>0</v>
      </c>
      <c r="T290" s="35">
        <f t="shared" si="115"/>
        <v>1</v>
      </c>
      <c r="U290" s="37"/>
      <c r="V290" s="34">
        <f t="shared" si="125"/>
        <v>0</v>
      </c>
      <c r="W290" s="26">
        <f t="shared" si="118"/>
        <v>1</v>
      </c>
      <c r="X290" s="26">
        <f t="shared" si="127"/>
        <v>0</v>
      </c>
      <c r="Y290" s="35">
        <f t="shared" si="120"/>
        <v>1</v>
      </c>
      <c r="Z290" s="37"/>
      <c r="AA290" s="34">
        <f t="shared" si="121"/>
        <v>3.0102999566398121</v>
      </c>
      <c r="AB290" s="26">
        <f t="shared" si="122"/>
        <v>2</v>
      </c>
      <c r="AC290" s="26">
        <f t="shared" si="128"/>
        <v>3.0102999566398121</v>
      </c>
      <c r="AD290" s="27">
        <f t="shared" si="124"/>
        <v>2</v>
      </c>
    </row>
    <row r="291" spans="16:30" x14ac:dyDescent="0.25">
      <c r="P291" s="31">
        <v>0.58333333333333304</v>
      </c>
      <c r="Q291" s="32">
        <f>Q284</f>
        <v>0</v>
      </c>
      <c r="R291" s="26">
        <f t="shared" si="116"/>
        <v>1</v>
      </c>
      <c r="S291" s="26">
        <f t="shared" si="126"/>
        <v>0</v>
      </c>
      <c r="T291" s="35">
        <f t="shared" si="115"/>
        <v>1</v>
      </c>
      <c r="U291" s="37"/>
      <c r="V291" s="34">
        <f t="shared" si="125"/>
        <v>0</v>
      </c>
      <c r="W291" s="26">
        <f t="shared" si="118"/>
        <v>1</v>
      </c>
      <c r="X291" s="26">
        <f t="shared" si="127"/>
        <v>0</v>
      </c>
      <c r="Y291" s="35">
        <f t="shared" si="120"/>
        <v>1</v>
      </c>
      <c r="Z291" s="37"/>
      <c r="AA291" s="34">
        <f t="shared" si="121"/>
        <v>3.0102999566398121</v>
      </c>
      <c r="AB291" s="26">
        <f t="shared" si="122"/>
        <v>2</v>
      </c>
      <c r="AC291" s="26">
        <f t="shared" si="128"/>
        <v>3.0102999566398121</v>
      </c>
      <c r="AD291" s="27">
        <f t="shared" si="124"/>
        <v>2</v>
      </c>
    </row>
    <row r="292" spans="16:30" x14ac:dyDescent="0.25">
      <c r="P292" s="31">
        <v>0.625</v>
      </c>
      <c r="Q292" s="32">
        <f>Q284</f>
        <v>0</v>
      </c>
      <c r="R292" s="26">
        <f t="shared" si="116"/>
        <v>1</v>
      </c>
      <c r="S292" s="26">
        <f t="shared" si="126"/>
        <v>0</v>
      </c>
      <c r="T292" s="35">
        <f t="shared" si="115"/>
        <v>1</v>
      </c>
      <c r="U292" s="37"/>
      <c r="V292" s="34">
        <f t="shared" si="125"/>
        <v>0</v>
      </c>
      <c r="W292" s="26">
        <f t="shared" si="118"/>
        <v>1</v>
      </c>
      <c r="X292" s="26">
        <f t="shared" si="127"/>
        <v>0</v>
      </c>
      <c r="Y292" s="35">
        <f t="shared" si="120"/>
        <v>1</v>
      </c>
      <c r="Z292" s="37"/>
      <c r="AA292" s="34">
        <f t="shared" si="121"/>
        <v>3.0102999566398121</v>
      </c>
      <c r="AB292" s="26">
        <f t="shared" si="122"/>
        <v>2</v>
      </c>
      <c r="AC292" s="26">
        <f t="shared" si="128"/>
        <v>3.0102999566398121</v>
      </c>
      <c r="AD292" s="27">
        <f t="shared" si="124"/>
        <v>2</v>
      </c>
    </row>
    <row r="293" spans="16:30" x14ac:dyDescent="0.25">
      <c r="P293" s="31">
        <v>0.66666666666666696</v>
      </c>
      <c r="Q293" s="32">
        <f>Q284</f>
        <v>0</v>
      </c>
      <c r="R293" s="26">
        <f t="shared" si="116"/>
        <v>1</v>
      </c>
      <c r="S293" s="26">
        <f t="shared" si="126"/>
        <v>0</v>
      </c>
      <c r="T293" s="35">
        <f t="shared" si="115"/>
        <v>1</v>
      </c>
      <c r="U293" s="37"/>
      <c r="V293" s="34">
        <f t="shared" si="125"/>
        <v>0</v>
      </c>
      <c r="W293" s="26">
        <f t="shared" si="118"/>
        <v>1</v>
      </c>
      <c r="X293" s="26">
        <f t="shared" si="127"/>
        <v>0</v>
      </c>
      <c r="Y293" s="35">
        <f t="shared" si="120"/>
        <v>1</v>
      </c>
      <c r="Z293" s="37"/>
      <c r="AA293" s="34">
        <f t="shared" si="121"/>
        <v>3.0102999566398121</v>
      </c>
      <c r="AB293" s="26">
        <f t="shared" si="122"/>
        <v>2</v>
      </c>
      <c r="AC293" s="26">
        <f t="shared" si="128"/>
        <v>3.0102999566398121</v>
      </c>
      <c r="AD293" s="27">
        <f t="shared" si="124"/>
        <v>2</v>
      </c>
    </row>
    <row r="294" spans="16:30" x14ac:dyDescent="0.25">
      <c r="P294" s="31">
        <v>0.70833333333333304</v>
      </c>
      <c r="Q294" s="32">
        <f>Q284</f>
        <v>0</v>
      </c>
      <c r="R294" s="26">
        <f t="shared" si="116"/>
        <v>1</v>
      </c>
      <c r="S294" s="26">
        <f t="shared" si="126"/>
        <v>0</v>
      </c>
      <c r="T294" s="35">
        <f t="shared" si="115"/>
        <v>1</v>
      </c>
      <c r="U294" s="37"/>
      <c r="V294" s="34">
        <f t="shared" si="125"/>
        <v>0</v>
      </c>
      <c r="W294" s="26">
        <f t="shared" si="118"/>
        <v>1</v>
      </c>
      <c r="X294" s="26">
        <f t="shared" si="127"/>
        <v>0</v>
      </c>
      <c r="Y294" s="35">
        <f t="shared" si="120"/>
        <v>1</v>
      </c>
      <c r="Z294" s="37"/>
      <c r="AA294" s="34">
        <f t="shared" si="121"/>
        <v>3.0102999566398121</v>
      </c>
      <c r="AB294" s="26">
        <f t="shared" si="122"/>
        <v>2</v>
      </c>
      <c r="AC294" s="26">
        <f t="shared" si="128"/>
        <v>3.0102999566398121</v>
      </c>
      <c r="AD294" s="27">
        <f t="shared" si="124"/>
        <v>2</v>
      </c>
    </row>
    <row r="295" spans="16:30" x14ac:dyDescent="0.25">
      <c r="P295" s="31">
        <v>0.75</v>
      </c>
      <c r="Q295" s="32">
        <f>Q284</f>
        <v>0</v>
      </c>
      <c r="R295" s="26">
        <f t="shared" si="116"/>
        <v>1</v>
      </c>
      <c r="S295" s="26">
        <f t="shared" si="126"/>
        <v>0</v>
      </c>
      <c r="T295" s="35">
        <f t="shared" si="115"/>
        <v>1</v>
      </c>
      <c r="U295" s="37"/>
      <c r="V295" s="34">
        <f t="shared" si="125"/>
        <v>0</v>
      </c>
      <c r="W295" s="26">
        <f t="shared" si="118"/>
        <v>1</v>
      </c>
      <c r="X295" s="26">
        <f t="shared" si="127"/>
        <v>0</v>
      </c>
      <c r="Y295" s="35">
        <f t="shared" si="120"/>
        <v>1</v>
      </c>
      <c r="Z295" s="37"/>
      <c r="AA295" s="34">
        <f t="shared" si="121"/>
        <v>3.0102999566398121</v>
      </c>
      <c r="AB295" s="26">
        <f t="shared" si="122"/>
        <v>2</v>
      </c>
      <c r="AC295" s="26">
        <f t="shared" si="128"/>
        <v>3.0102999566398121</v>
      </c>
      <c r="AD295" s="27">
        <f t="shared" si="124"/>
        <v>2</v>
      </c>
    </row>
    <row r="296" spans="16:30" x14ac:dyDescent="0.25">
      <c r="P296" s="31">
        <v>0.79166666666666696</v>
      </c>
      <c r="Q296" s="32">
        <f>Q284</f>
        <v>0</v>
      </c>
      <c r="R296" s="26">
        <f t="shared" si="116"/>
        <v>1</v>
      </c>
      <c r="S296" s="26">
        <f t="shared" si="126"/>
        <v>0</v>
      </c>
      <c r="T296" s="35">
        <f t="shared" si="115"/>
        <v>1</v>
      </c>
      <c r="U296" s="37"/>
      <c r="V296" s="34">
        <v>0</v>
      </c>
      <c r="W296" s="26">
        <f t="shared" si="118"/>
        <v>1</v>
      </c>
      <c r="X296" s="26">
        <v>0</v>
      </c>
      <c r="Y296" s="35">
        <f t="shared" si="120"/>
        <v>1</v>
      </c>
      <c r="Z296" s="37"/>
      <c r="AA296" s="34">
        <f t="shared" si="121"/>
        <v>3.0102999566398121</v>
      </c>
      <c r="AB296" s="26">
        <f t="shared" si="122"/>
        <v>2</v>
      </c>
      <c r="AC296" s="26">
        <f>AA296</f>
        <v>3.0102999566398121</v>
      </c>
      <c r="AD296" s="27">
        <f t="shared" si="124"/>
        <v>2</v>
      </c>
    </row>
    <row r="297" spans="16:30" x14ac:dyDescent="0.25">
      <c r="P297" s="31">
        <v>0.83333333333333304</v>
      </c>
      <c r="Q297" s="32">
        <f>Q284</f>
        <v>0</v>
      </c>
      <c r="R297" s="26">
        <f t="shared" si="116"/>
        <v>1</v>
      </c>
      <c r="S297" s="26">
        <f t="shared" si="126"/>
        <v>0</v>
      </c>
      <c r="T297" s="35">
        <f t="shared" si="115"/>
        <v>1</v>
      </c>
      <c r="U297" s="37"/>
      <c r="V297" s="34">
        <f t="shared" si="125"/>
        <v>0</v>
      </c>
      <c r="W297" s="26">
        <f t="shared" si="118"/>
        <v>1</v>
      </c>
      <c r="X297" s="26">
        <v>0</v>
      </c>
      <c r="Y297" s="35">
        <f t="shared" si="120"/>
        <v>1</v>
      </c>
      <c r="Z297" s="37"/>
      <c r="AA297" s="34">
        <f t="shared" si="121"/>
        <v>3.0102999566398121</v>
      </c>
      <c r="AB297" s="26">
        <f>(10^(AA297/10))</f>
        <v>2</v>
      </c>
      <c r="AC297" s="26">
        <f>AA297</f>
        <v>3.0102999566398121</v>
      </c>
      <c r="AD297" s="27">
        <f t="shared" si="124"/>
        <v>2</v>
      </c>
    </row>
    <row r="298" spans="16:30" x14ac:dyDescent="0.25">
      <c r="P298" s="31">
        <v>0.875</v>
      </c>
      <c r="Q298" s="32">
        <f>Q284</f>
        <v>0</v>
      </c>
      <c r="R298" s="26">
        <f t="shared" si="116"/>
        <v>1</v>
      </c>
      <c r="S298" s="26">
        <f t="shared" si="126"/>
        <v>0</v>
      </c>
      <c r="T298" s="35">
        <f t="shared" si="115"/>
        <v>1</v>
      </c>
      <c r="U298" s="37"/>
      <c r="V298" s="34">
        <f>V297</f>
        <v>0</v>
      </c>
      <c r="W298" s="26">
        <f t="shared" si="118"/>
        <v>1</v>
      </c>
      <c r="X298" s="26">
        <v>0</v>
      </c>
      <c r="Y298" s="35">
        <f t="shared" si="120"/>
        <v>1</v>
      </c>
      <c r="Z298" s="37"/>
      <c r="AA298" s="34">
        <f t="shared" si="121"/>
        <v>3.0102999566398121</v>
      </c>
      <c r="AB298" s="26">
        <f t="shared" ref="AB298:AB300" si="129">(10^(AA298/10))</f>
        <v>2</v>
      </c>
      <c r="AC298" s="26">
        <f>AA298</f>
        <v>3.0102999566398121</v>
      </c>
      <c r="AD298" s="27">
        <f t="shared" si="124"/>
        <v>2</v>
      </c>
    </row>
    <row r="299" spans="16:30" x14ac:dyDescent="0.25">
      <c r="P299" s="31">
        <v>0.91666666666666696</v>
      </c>
      <c r="Q299" s="32">
        <f>Q277</f>
        <v>0</v>
      </c>
      <c r="R299" s="26">
        <f t="shared" si="116"/>
        <v>1</v>
      </c>
      <c r="S299" s="26">
        <f>Q299+10</f>
        <v>10</v>
      </c>
      <c r="T299" s="35">
        <f t="shared" si="115"/>
        <v>10</v>
      </c>
      <c r="U299" s="37"/>
      <c r="V299" s="34">
        <v>0</v>
      </c>
      <c r="W299" s="26">
        <f t="shared" si="118"/>
        <v>1</v>
      </c>
      <c r="X299" s="28">
        <f t="shared" ref="X299:X300" si="130">V299+10</f>
        <v>10</v>
      </c>
      <c r="Y299" s="35">
        <f t="shared" si="120"/>
        <v>10</v>
      </c>
      <c r="Z299" s="37"/>
      <c r="AA299" s="34">
        <f t="shared" si="121"/>
        <v>3.0102999566398121</v>
      </c>
      <c r="AB299" s="26">
        <f t="shared" si="129"/>
        <v>2</v>
      </c>
      <c r="AC299" s="26">
        <f>AA299+10</f>
        <v>13.010299956639813</v>
      </c>
      <c r="AD299" s="27">
        <f t="shared" si="124"/>
        <v>20.000000000000007</v>
      </c>
    </row>
    <row r="300" spans="16:30" ht="15.75" thickBot="1" x14ac:dyDescent="0.3">
      <c r="P300" s="44">
        <v>0.95833333333333304</v>
      </c>
      <c r="Q300" s="32">
        <f>Q277</f>
        <v>0</v>
      </c>
      <c r="R300" s="46">
        <f t="shared" si="116"/>
        <v>1</v>
      </c>
      <c r="S300" s="46">
        <f>Q300+10</f>
        <v>10</v>
      </c>
      <c r="T300" s="47">
        <f t="shared" si="115"/>
        <v>10</v>
      </c>
      <c r="U300" s="48"/>
      <c r="V300" s="45">
        <v>0</v>
      </c>
      <c r="W300" s="46">
        <f t="shared" si="118"/>
        <v>1</v>
      </c>
      <c r="X300" s="28">
        <f t="shared" si="130"/>
        <v>10</v>
      </c>
      <c r="Y300" s="47">
        <f t="shared" si="120"/>
        <v>10</v>
      </c>
      <c r="Z300" s="48"/>
      <c r="AA300" s="34">
        <f t="shared" si="121"/>
        <v>3.0102999566398121</v>
      </c>
      <c r="AB300" s="150">
        <f t="shared" si="129"/>
        <v>2</v>
      </c>
      <c r="AC300" s="150">
        <f>AA300+10</f>
        <v>13.010299956639813</v>
      </c>
      <c r="AD300" s="151">
        <f t="shared" si="124"/>
        <v>20.000000000000007</v>
      </c>
    </row>
    <row r="301" spans="16:30" ht="15.75" thickBot="1" x14ac:dyDescent="0.3">
      <c r="P301" s="50"/>
      <c r="Q301" s="51"/>
      <c r="R301" s="51"/>
      <c r="S301" s="51"/>
      <c r="T301" s="52"/>
      <c r="U301" s="51"/>
      <c r="V301" s="50"/>
      <c r="W301" s="51"/>
      <c r="X301" s="51"/>
      <c r="Y301" s="52"/>
      <c r="Z301" s="51"/>
      <c r="AA301" s="53" t="s">
        <v>13</v>
      </c>
      <c r="AB301" s="64">
        <f>10*LOG(1/(COUNT(AB284:AB297))*SUM(AB284:AB297))</f>
        <v>3.0102999566398121</v>
      </c>
      <c r="AC301" s="49"/>
      <c r="AD301" s="54"/>
    </row>
    <row r="302" spans="16:30" ht="15.75" thickBot="1" x14ac:dyDescent="0.3">
      <c r="P302" s="53"/>
      <c r="Q302" s="49"/>
      <c r="R302" s="49"/>
      <c r="S302" s="49"/>
      <c r="T302" s="54"/>
      <c r="U302" s="49"/>
      <c r="V302" s="53"/>
      <c r="W302" s="49"/>
      <c r="X302" s="49"/>
      <c r="Y302" s="54"/>
      <c r="Z302" s="49"/>
      <c r="AA302" s="53" t="s">
        <v>2</v>
      </c>
      <c r="AB302" s="64">
        <f>10*LOG(1/(COUNT(AB277:AB283,AB299:AB300))*SUM(AB277:AB283,AB299:AB300))</f>
        <v>3.0102999566398121</v>
      </c>
      <c r="AC302" s="49"/>
      <c r="AD302" s="54"/>
    </row>
    <row r="303" spans="16:30" x14ac:dyDescent="0.25">
      <c r="P303" s="53"/>
      <c r="Q303" s="49"/>
      <c r="R303" s="56" t="s">
        <v>12</v>
      </c>
      <c r="S303" s="57"/>
      <c r="T303" s="58" t="s">
        <v>11</v>
      </c>
      <c r="U303" s="57"/>
      <c r="V303" s="59"/>
      <c r="W303" s="56" t="s">
        <v>12</v>
      </c>
      <c r="X303" s="57"/>
      <c r="Y303" s="58" t="s">
        <v>11</v>
      </c>
      <c r="Z303" s="57"/>
      <c r="AA303" s="59"/>
      <c r="AB303" s="57" t="s">
        <v>12</v>
      </c>
      <c r="AC303" s="57"/>
      <c r="AD303" s="58" t="s">
        <v>11</v>
      </c>
    </row>
    <row r="304" spans="16:30" ht="15.75" thickBot="1" x14ac:dyDescent="0.3">
      <c r="P304" s="14"/>
      <c r="Q304" s="55"/>
      <c r="R304" s="60">
        <f>10*LOG(1/(COUNT(R277:R300))*SUM(R277:R300))</f>
        <v>0</v>
      </c>
      <c r="S304" s="61"/>
      <c r="T304" s="62">
        <f>10*LOG(1/(COUNT(T277:T300))*SUM(T277:T300))</f>
        <v>6.40978057358332</v>
      </c>
      <c r="U304" s="61"/>
      <c r="V304" s="63"/>
      <c r="W304" s="60">
        <f>10*LOG(1/(COUNT(W277:W300))*SUM(W277:W300))</f>
        <v>0</v>
      </c>
      <c r="X304" s="61"/>
      <c r="Y304" s="62">
        <f>10*LOG(1/(COUNT(Y277:Y300))*SUM(Y277:Y300))</f>
        <v>6.40978057358332</v>
      </c>
      <c r="Z304" s="61"/>
      <c r="AA304" s="63"/>
      <c r="AB304" s="64">
        <f>10*LOG(1/(COUNT(AB277:AB300))*SUM(AB277:AB300))</f>
        <v>3.0102999566398121</v>
      </c>
      <c r="AC304" s="61"/>
      <c r="AD304" s="62">
        <f>10*LOG(1/(COUNT(AD277:AD300))*SUM(AD277:AD300))</f>
        <v>9.4200805302231334</v>
      </c>
    </row>
  </sheetData>
  <mergeCells count="26">
    <mergeCell ref="A1:H1"/>
    <mergeCell ref="AA1:AB2"/>
    <mergeCell ref="AC1:AE1"/>
    <mergeCell ref="A2:H2"/>
    <mergeCell ref="A3:H3"/>
    <mergeCell ref="L3:L5"/>
    <mergeCell ref="AA3:AA6"/>
    <mergeCell ref="A4:H4"/>
    <mergeCell ref="P105:T105"/>
    <mergeCell ref="A9:A11"/>
    <mergeCell ref="B9:B11"/>
    <mergeCell ref="C9:D9"/>
    <mergeCell ref="E9:H9"/>
    <mergeCell ref="A22:A24"/>
    <mergeCell ref="B22:C22"/>
    <mergeCell ref="E22:H22"/>
    <mergeCell ref="A38:A39"/>
    <mergeCell ref="B38:B39"/>
    <mergeCell ref="A58:A59"/>
    <mergeCell ref="P71:T71"/>
    <mergeCell ref="A77:A78"/>
    <mergeCell ref="P139:T139"/>
    <mergeCell ref="P173:T173"/>
    <mergeCell ref="P207:T207"/>
    <mergeCell ref="P241:T241"/>
    <mergeCell ref="P275:T275"/>
  </mergeCells>
  <conditionalFormatting sqref="B60:B73 D60:H73">
    <cfRule type="expression" dxfId="16" priority="1">
      <formula>B60=0</formula>
    </cfRule>
  </conditionalFormatting>
  <dataValidations count="3">
    <dataValidation type="list" allowBlank="1" showInputMessage="1" showErrorMessage="1" sqref="B40:B53" xr:uid="{25E5E300-4847-4779-A139-89942A8FFB72}">
      <formula1>$AP$1:$AP$16</formula1>
    </dataValidation>
    <dataValidation type="list" allowBlank="1" showInputMessage="1" showErrorMessage="1" sqref="B32:B35 B12:B20 B6" xr:uid="{BBD670B9-3673-428C-B8CD-4CB64925BB60}">
      <formula1>$AB$3:$AB$6</formula1>
    </dataValidation>
    <dataValidation type="list" allowBlank="1" showInputMessage="1" showErrorMessage="1" sqref="A40:A53" xr:uid="{68E6A2F0-0C95-4955-9A39-D2466CECC545}">
      <formula1>$AJ$2:$AJ$65</formula1>
    </dataValidation>
  </dataValidations>
  <pageMargins left="0.7" right="0.7" top="0.75" bottom="0.75" header="0.3" footer="0.3"/>
  <pageSetup scale="40"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A02338-D693-4950-A51F-86241E146DE9}">
  <dimension ref="A1:AR304"/>
  <sheetViews>
    <sheetView zoomScaleNormal="100" workbookViewId="0">
      <selection activeCell="B26" sqref="B26:C26"/>
    </sheetView>
  </sheetViews>
  <sheetFormatPr defaultRowHeight="15" x14ac:dyDescent="0.25"/>
  <cols>
    <col min="1" max="1" width="31.140625" customWidth="1"/>
    <col min="2" max="2" width="27" bestFit="1" customWidth="1"/>
    <col min="3" max="4" width="23.140625" customWidth="1"/>
    <col min="5" max="5" width="27.85546875" customWidth="1"/>
    <col min="6" max="6" width="30.28515625" customWidth="1"/>
    <col min="7" max="7" width="22.85546875" customWidth="1"/>
    <col min="8" max="8" width="24.7109375" customWidth="1"/>
    <col min="9" max="11" width="9.140625" customWidth="1"/>
    <col min="12" max="12" width="18.7109375" hidden="1" customWidth="1"/>
    <col min="13" max="14" width="20" hidden="1" customWidth="1"/>
    <col min="15" max="15" width="9.140625" hidden="1" customWidth="1"/>
    <col min="16" max="20" width="12.7109375" hidden="1" customWidth="1"/>
    <col min="21" max="21" width="2.7109375" hidden="1" customWidth="1"/>
    <col min="22" max="22" width="12.7109375" hidden="1" customWidth="1"/>
    <col min="23" max="23" width="15.42578125" hidden="1" customWidth="1"/>
    <col min="24" max="25" width="12.7109375" hidden="1" customWidth="1"/>
    <col min="26" max="26" width="2.5703125" hidden="1" customWidth="1"/>
    <col min="27" max="27" width="17" hidden="1" customWidth="1"/>
    <col min="28" max="28" width="17.42578125" hidden="1" customWidth="1"/>
    <col min="29" max="30" width="12.7109375" hidden="1" customWidth="1"/>
    <col min="31" max="35" width="9.140625" hidden="1" customWidth="1"/>
    <col min="36" max="36" width="33.42578125" hidden="1" customWidth="1"/>
    <col min="37" max="37" width="12.140625" hidden="1" customWidth="1"/>
    <col min="38" max="40" width="16.140625" hidden="1" customWidth="1"/>
    <col min="41" max="44" width="9.140625" hidden="1" customWidth="1"/>
    <col min="45" max="117" width="9.140625" customWidth="1"/>
  </cols>
  <sheetData>
    <row r="1" spans="1:42" ht="21.75" thickBot="1" x14ac:dyDescent="0.4">
      <c r="A1" s="304" t="s">
        <v>205</v>
      </c>
      <c r="B1" s="304"/>
      <c r="C1" s="304"/>
      <c r="D1" s="304"/>
      <c r="E1" s="304"/>
      <c r="F1" s="304"/>
      <c r="G1" s="304"/>
      <c r="H1" s="304"/>
      <c r="AA1" s="295" t="s">
        <v>36</v>
      </c>
      <c r="AB1" s="296"/>
      <c r="AC1" s="280" t="s">
        <v>35</v>
      </c>
      <c r="AD1" s="281"/>
      <c r="AE1" s="282"/>
      <c r="AJ1" s="188" t="s">
        <v>70</v>
      </c>
      <c r="AK1" s="189" t="s">
        <v>71</v>
      </c>
      <c r="AL1" s="189" t="s">
        <v>72</v>
      </c>
      <c r="AM1" s="189" t="s">
        <v>73</v>
      </c>
      <c r="AN1" s="190" t="s">
        <v>74</v>
      </c>
      <c r="AP1">
        <v>1</v>
      </c>
    </row>
    <row r="2" spans="1:42" ht="21.75" thickBot="1" x14ac:dyDescent="0.4">
      <c r="A2" s="304" t="s">
        <v>148</v>
      </c>
      <c r="B2" s="304"/>
      <c r="C2" s="304"/>
      <c r="D2" s="304"/>
      <c r="E2" s="304"/>
      <c r="F2" s="304"/>
      <c r="G2" s="304"/>
      <c r="H2" s="304"/>
      <c r="AA2" s="297"/>
      <c r="AB2" s="298"/>
      <c r="AC2" s="123" t="s">
        <v>3</v>
      </c>
      <c r="AD2" s="124" t="s">
        <v>32</v>
      </c>
      <c r="AE2" s="125" t="s">
        <v>33</v>
      </c>
      <c r="AJ2" s="186" t="s">
        <v>75</v>
      </c>
      <c r="AK2" s="187" t="s">
        <v>76</v>
      </c>
      <c r="AL2" s="187">
        <v>50</v>
      </c>
      <c r="AM2" s="187">
        <v>85</v>
      </c>
      <c r="AN2" s="29" t="s">
        <v>77</v>
      </c>
      <c r="AP2">
        <v>2</v>
      </c>
    </row>
    <row r="3" spans="1:42" ht="22.15" customHeight="1" x14ac:dyDescent="0.35">
      <c r="A3" s="304" t="s">
        <v>147</v>
      </c>
      <c r="B3" s="304"/>
      <c r="C3" s="304"/>
      <c r="D3" s="304"/>
      <c r="E3" s="304"/>
      <c r="F3" s="304"/>
      <c r="G3" s="304"/>
      <c r="H3" s="304"/>
      <c r="L3" s="306" t="s">
        <v>42</v>
      </c>
      <c r="M3" s="25" t="s">
        <v>25</v>
      </c>
      <c r="N3" s="15" t="s">
        <v>26</v>
      </c>
      <c r="O3" s="15" t="s">
        <v>27</v>
      </c>
      <c r="P3" s="15" t="s">
        <v>28</v>
      </c>
      <c r="Q3" s="15" t="s">
        <v>29</v>
      </c>
      <c r="R3" s="15" t="s">
        <v>30</v>
      </c>
      <c r="S3" s="16" t="s">
        <v>31</v>
      </c>
      <c r="AA3" s="283" t="s">
        <v>34</v>
      </c>
      <c r="AB3" s="120" t="s">
        <v>3</v>
      </c>
      <c r="AC3" s="127">
        <v>55</v>
      </c>
      <c r="AD3" s="128">
        <v>57</v>
      </c>
      <c r="AE3" s="129">
        <v>60</v>
      </c>
      <c r="AF3" s="119">
        <v>1</v>
      </c>
      <c r="AJ3" s="183" t="s">
        <v>78</v>
      </c>
      <c r="AK3" s="167" t="s">
        <v>76</v>
      </c>
      <c r="AL3" s="167">
        <v>20</v>
      </c>
      <c r="AM3" s="167">
        <v>85</v>
      </c>
      <c r="AN3" s="27">
        <v>84</v>
      </c>
      <c r="AP3">
        <v>3</v>
      </c>
    </row>
    <row r="4" spans="1:42" ht="19.5" customHeight="1" x14ac:dyDescent="0.35">
      <c r="A4" s="304" t="s">
        <v>144</v>
      </c>
      <c r="B4" s="304"/>
      <c r="C4" s="304"/>
      <c r="D4" s="304"/>
      <c r="E4" s="304"/>
      <c r="F4" s="304"/>
      <c r="G4" s="304"/>
      <c r="H4" s="304"/>
      <c r="L4" s="307"/>
      <c r="M4" s="135"/>
      <c r="N4" s="136"/>
      <c r="O4" s="136"/>
      <c r="P4" s="136"/>
      <c r="Q4" s="136"/>
      <c r="R4" s="136"/>
      <c r="S4" s="137"/>
      <c r="AA4" s="284"/>
      <c r="AB4" s="138"/>
      <c r="AC4" s="139"/>
      <c r="AD4" s="140"/>
      <c r="AE4" s="141"/>
      <c r="AF4" s="119"/>
      <c r="AJ4" s="183" t="s">
        <v>79</v>
      </c>
      <c r="AK4" s="167" t="s">
        <v>76</v>
      </c>
      <c r="AL4" s="167">
        <v>40</v>
      </c>
      <c r="AM4" s="167">
        <v>80</v>
      </c>
      <c r="AN4" s="27">
        <v>78</v>
      </c>
      <c r="AP4">
        <v>4</v>
      </c>
    </row>
    <row r="5" spans="1:42" ht="15" customHeight="1" thickBot="1" x14ac:dyDescent="0.4">
      <c r="A5" s="116"/>
      <c r="B5" s="116"/>
      <c r="C5" s="271"/>
      <c r="D5" s="271"/>
      <c r="E5" s="271"/>
      <c r="F5" s="271"/>
      <c r="G5" s="271"/>
      <c r="H5" s="271"/>
      <c r="L5" s="307"/>
      <c r="M5" s="13" t="s">
        <v>20</v>
      </c>
      <c r="N5" s="5" t="s">
        <v>20</v>
      </c>
      <c r="O5" s="5" t="s">
        <v>20</v>
      </c>
      <c r="P5" s="5" t="s">
        <v>20</v>
      </c>
      <c r="Q5" s="5" t="s">
        <v>20</v>
      </c>
      <c r="R5" s="5" t="s">
        <v>20</v>
      </c>
      <c r="S5" s="6" t="s">
        <v>20</v>
      </c>
      <c r="AA5" s="285"/>
      <c r="AB5" s="121" t="s">
        <v>32</v>
      </c>
      <c r="AC5" s="130">
        <v>57</v>
      </c>
      <c r="AD5" s="126">
        <v>60</v>
      </c>
      <c r="AE5" s="131">
        <v>65</v>
      </c>
      <c r="AF5" s="119">
        <v>2</v>
      </c>
      <c r="AJ5" s="183" t="s">
        <v>80</v>
      </c>
      <c r="AK5" s="167" t="s">
        <v>76</v>
      </c>
      <c r="AL5" s="167">
        <v>20</v>
      </c>
      <c r="AM5" s="167">
        <v>80</v>
      </c>
      <c r="AN5" s="27" t="s">
        <v>77</v>
      </c>
      <c r="AP5">
        <v>5</v>
      </c>
    </row>
    <row r="6" spans="1:42" ht="15" customHeight="1" thickBot="1" x14ac:dyDescent="0.4">
      <c r="A6" s="118" t="s">
        <v>49</v>
      </c>
      <c r="B6" s="117" t="s">
        <v>33</v>
      </c>
      <c r="C6" s="271"/>
      <c r="D6" s="271"/>
      <c r="E6" s="271"/>
      <c r="F6" s="271"/>
      <c r="G6" s="271"/>
      <c r="H6" s="271"/>
      <c r="L6" s="171" t="str">
        <f t="shared" ref="L6:L19" si="0">A60</f>
        <v>Crane</v>
      </c>
      <c r="M6" s="88">
        <f>IF(AND($E40&gt;=0.5,$C$12&gt;0),SQRT((($C$12-$B$25)^2)+(($C$25-$D$12)^2)),"")</f>
        <v>268.15907405899924</v>
      </c>
      <c r="N6" s="89" t="str">
        <f t="shared" ref="N6:N19" si="1">IF(AND($E40&gt;=0.5,$C$13&gt;0),SQRT((($C$13-$B$26)^2)+(($C$26-$D$13)^2)),"")</f>
        <v/>
      </c>
      <c r="O6" s="89" t="str">
        <f t="shared" ref="O6:P19" si="2">IF(AND($E40&gt;=0.5,$C$15&gt;0),SQRT((($C$15-$B$28)^2)+(($C$28-$D$15)^2)),"")</f>
        <v/>
      </c>
      <c r="P6" s="89" t="str">
        <f t="shared" si="2"/>
        <v/>
      </c>
      <c r="Q6" s="89" t="str">
        <f t="shared" ref="Q6:Q19" si="3">IF(AND($E40&gt;=0.5,$C$16&gt;0),SQRT((($C$16-$B$29)^2)+(($C$29-$D$16)^2)),"")</f>
        <v/>
      </c>
      <c r="R6" s="89" t="str">
        <f t="shared" ref="R6:R19" si="4">IF(AND($E40&gt;=0.5,$C$17&gt;0),SQRT((($C$17-$B$30)^2)+(($C$30-$D$17)^2)),"")</f>
        <v/>
      </c>
      <c r="S6" s="90" t="str">
        <f t="shared" ref="S6:S19" si="5">IF(AND($E40&gt;=0.5,$C$18&gt;0),SQRT((($C$18-$B$31)^2)+(($C$31-$D$18)^2)),"")</f>
        <v/>
      </c>
      <c r="AA6" s="286"/>
      <c r="AB6" s="122" t="s">
        <v>33</v>
      </c>
      <c r="AC6" s="132">
        <v>60</v>
      </c>
      <c r="AD6" s="133">
        <v>65</v>
      </c>
      <c r="AE6" s="134">
        <v>70</v>
      </c>
      <c r="AF6" s="119">
        <v>3</v>
      </c>
      <c r="AJ6" s="183" t="s">
        <v>81</v>
      </c>
      <c r="AK6" s="167" t="s">
        <v>82</v>
      </c>
      <c r="AL6" s="167">
        <v>100</v>
      </c>
      <c r="AM6" s="167">
        <v>94</v>
      </c>
      <c r="AN6" s="27" t="s">
        <v>77</v>
      </c>
      <c r="AP6">
        <v>6</v>
      </c>
    </row>
    <row r="7" spans="1:42" ht="15" customHeight="1" x14ac:dyDescent="0.35">
      <c r="A7" s="271"/>
      <c r="B7" s="271"/>
      <c r="C7" s="271"/>
      <c r="D7" s="271"/>
      <c r="E7" s="271"/>
      <c r="F7" s="271"/>
      <c r="G7" s="271"/>
      <c r="H7" s="271"/>
      <c r="L7" s="172" t="str">
        <f t="shared" si="0"/>
        <v>Vibratory Pile Driver</v>
      </c>
      <c r="M7" s="91">
        <f>IF(AND($E41&gt;=0.5,$C$12&gt;0),SQRT((($C$12-$B$25)^2)+(($C$25-$D$12)^2)),"")</f>
        <v>268.15907405899924</v>
      </c>
      <c r="N7" s="92" t="str">
        <f t="shared" si="1"/>
        <v/>
      </c>
      <c r="O7" s="92" t="str">
        <f t="shared" si="2"/>
        <v/>
      </c>
      <c r="P7" s="92" t="str">
        <f t="shared" si="2"/>
        <v/>
      </c>
      <c r="Q7" s="92" t="str">
        <f t="shared" si="3"/>
        <v/>
      </c>
      <c r="R7" s="92" t="str">
        <f t="shared" si="4"/>
        <v/>
      </c>
      <c r="S7" s="93" t="str">
        <f t="shared" si="5"/>
        <v/>
      </c>
      <c r="AC7" s="119">
        <v>1</v>
      </c>
      <c r="AD7" s="119">
        <v>2</v>
      </c>
      <c r="AE7" s="119">
        <v>3</v>
      </c>
      <c r="AF7" s="119"/>
      <c r="AJ7" s="183" t="s">
        <v>83</v>
      </c>
      <c r="AK7" s="167" t="s">
        <v>76</v>
      </c>
      <c r="AL7" s="167">
        <v>50</v>
      </c>
      <c r="AM7" s="167">
        <v>80</v>
      </c>
      <c r="AN7" s="27">
        <v>83</v>
      </c>
      <c r="AP7">
        <v>7</v>
      </c>
    </row>
    <row r="8" spans="1:42" ht="15" customHeight="1" thickBot="1" x14ac:dyDescent="0.3">
      <c r="A8" s="8" t="s">
        <v>45</v>
      </c>
      <c r="L8" s="172" t="str">
        <f t="shared" si="0"/>
        <v>Pickup Truck</v>
      </c>
      <c r="M8" s="91">
        <f>IF(AND($E42&gt;=0.5,$C$12&gt;0),SQRT((($C$12-$B$25)^2)+(($C$25-$D$12)^2)),"")</f>
        <v>268.15907405899924</v>
      </c>
      <c r="N8" s="92" t="str">
        <f t="shared" si="1"/>
        <v/>
      </c>
      <c r="O8" s="92" t="str">
        <f t="shared" si="2"/>
        <v/>
      </c>
      <c r="P8" s="92" t="str">
        <f t="shared" si="2"/>
        <v/>
      </c>
      <c r="Q8" s="92" t="str">
        <f t="shared" si="3"/>
        <v/>
      </c>
      <c r="R8" s="92" t="str">
        <f t="shared" si="4"/>
        <v/>
      </c>
      <c r="S8" s="93" t="str">
        <f t="shared" si="5"/>
        <v/>
      </c>
      <c r="AJ8" s="183" t="s">
        <v>84</v>
      </c>
      <c r="AK8" s="167" t="s">
        <v>76</v>
      </c>
      <c r="AL8" s="167">
        <v>20</v>
      </c>
      <c r="AM8" s="167">
        <v>85</v>
      </c>
      <c r="AN8" s="27">
        <v>84</v>
      </c>
      <c r="AP8">
        <v>8</v>
      </c>
    </row>
    <row r="9" spans="1:42" ht="15" customHeight="1" thickBot="1" x14ac:dyDescent="0.3">
      <c r="A9" s="293" t="s">
        <v>0</v>
      </c>
      <c r="B9" s="293" t="s">
        <v>1</v>
      </c>
      <c r="C9" s="289" t="s">
        <v>22</v>
      </c>
      <c r="D9" s="290"/>
      <c r="E9" s="291" t="s">
        <v>53</v>
      </c>
      <c r="F9" s="291"/>
      <c r="G9" s="291"/>
      <c r="H9" s="292"/>
      <c r="L9" s="172" t="str">
        <f t="shared" si="0"/>
        <v>Front End Loader</v>
      </c>
      <c r="M9" s="91">
        <f>IF(AND($E43&gt;=0.5,$C$12&gt;0),SQRT((($C$12-$B$25)^2)+(($C$25-$D$12)^2)),"")</f>
        <v>268.15907405899924</v>
      </c>
      <c r="N9" s="92" t="str">
        <f t="shared" si="1"/>
        <v/>
      </c>
      <c r="O9" s="92" t="str">
        <f t="shared" si="2"/>
        <v/>
      </c>
      <c r="P9" s="92" t="str">
        <f t="shared" si="2"/>
        <v/>
      </c>
      <c r="Q9" s="92" t="str">
        <f t="shared" si="3"/>
        <v/>
      </c>
      <c r="R9" s="92" t="str">
        <f t="shared" si="4"/>
        <v/>
      </c>
      <c r="S9" s="93" t="str">
        <f t="shared" si="5"/>
        <v/>
      </c>
      <c r="AB9" s="119">
        <f t="shared" ref="AB9:AB15" si="6">IF(B12="Residential",1,IF(B12="Commercial",2,IF(B12="industrial",3,0)))</f>
        <v>1</v>
      </c>
      <c r="AJ9" s="183" t="s">
        <v>85</v>
      </c>
      <c r="AK9" s="167" t="s">
        <v>82</v>
      </c>
      <c r="AL9" s="167">
        <v>20</v>
      </c>
      <c r="AM9" s="167">
        <v>93</v>
      </c>
      <c r="AN9" s="27">
        <v>87</v>
      </c>
      <c r="AP9">
        <v>9</v>
      </c>
    </row>
    <row r="10" spans="1:42" ht="15" customHeight="1" x14ac:dyDescent="0.25">
      <c r="A10" s="300"/>
      <c r="B10" s="300"/>
      <c r="C10" s="114" t="s">
        <v>23</v>
      </c>
      <c r="D10" s="115" t="s">
        <v>24</v>
      </c>
      <c r="E10" s="162" t="s">
        <v>12</v>
      </c>
      <c r="F10" s="163" t="s">
        <v>11</v>
      </c>
      <c r="G10" s="23" t="s">
        <v>13</v>
      </c>
      <c r="H10" s="24" t="s">
        <v>2</v>
      </c>
      <c r="L10" s="172" t="str">
        <f t="shared" si="0"/>
        <v>Trencher</v>
      </c>
      <c r="M10" s="91">
        <f>IF(AND($E44&gt;=0.5,$C$12&gt;0),SQRT((($C$12-$B$25)^2)+(($C$25-$D$12)^2)),"")</f>
        <v>268.15907405899924</v>
      </c>
      <c r="N10" s="92" t="str">
        <f t="shared" si="1"/>
        <v/>
      </c>
      <c r="O10" s="92" t="str">
        <f t="shared" si="2"/>
        <v/>
      </c>
      <c r="P10" s="92" t="str">
        <f t="shared" si="2"/>
        <v/>
      </c>
      <c r="Q10" s="92" t="str">
        <f t="shared" si="3"/>
        <v/>
      </c>
      <c r="R10" s="92" t="str">
        <f t="shared" si="4"/>
        <v/>
      </c>
      <c r="S10" s="93" t="str">
        <f t="shared" si="5"/>
        <v/>
      </c>
      <c r="AB10" s="119">
        <f t="shared" si="6"/>
        <v>0</v>
      </c>
      <c r="AJ10" s="183" t="s">
        <v>86</v>
      </c>
      <c r="AK10" s="167" t="s">
        <v>76</v>
      </c>
      <c r="AL10" s="167">
        <v>20</v>
      </c>
      <c r="AM10" s="167">
        <v>80</v>
      </c>
      <c r="AN10" s="27">
        <v>83</v>
      </c>
      <c r="AP10">
        <v>10</v>
      </c>
    </row>
    <row r="11" spans="1:42" ht="15" customHeight="1" thickBot="1" x14ac:dyDescent="0.3">
      <c r="A11" s="301"/>
      <c r="B11" s="301"/>
      <c r="C11" s="86" t="s">
        <v>20</v>
      </c>
      <c r="D11" s="87" t="s">
        <v>20</v>
      </c>
      <c r="E11" s="13" t="s">
        <v>5</v>
      </c>
      <c r="F11" s="6" t="s">
        <v>5</v>
      </c>
      <c r="G11" s="13" t="s">
        <v>5</v>
      </c>
      <c r="H11" s="6" t="s">
        <v>5</v>
      </c>
      <c r="L11" s="172" t="str">
        <f t="shared" si="0"/>
        <v>Crane</v>
      </c>
      <c r="M11" s="91">
        <f>IF(AND($E45&gt;=0.5,$C$12&gt;0),SQRT((($C$12-$B$26)^2)+(($C$26-$D$12)^2)),"")</f>
        <v>568.67841852876734</v>
      </c>
      <c r="N11" s="92" t="str">
        <f t="shared" si="1"/>
        <v/>
      </c>
      <c r="O11" s="92" t="str">
        <f t="shared" si="2"/>
        <v/>
      </c>
      <c r="P11" s="92" t="str">
        <f t="shared" si="2"/>
        <v/>
      </c>
      <c r="Q11" s="92" t="str">
        <f t="shared" si="3"/>
        <v/>
      </c>
      <c r="R11" s="92" t="str">
        <f t="shared" si="4"/>
        <v/>
      </c>
      <c r="S11" s="93" t="str">
        <f t="shared" si="5"/>
        <v/>
      </c>
      <c r="AB11" s="119">
        <f t="shared" si="6"/>
        <v>0</v>
      </c>
      <c r="AJ11" s="183" t="s">
        <v>87</v>
      </c>
      <c r="AK11" s="167" t="s">
        <v>76</v>
      </c>
      <c r="AL11" s="167">
        <v>40</v>
      </c>
      <c r="AM11" s="167">
        <v>80</v>
      </c>
      <c r="AN11" s="27">
        <v>78</v>
      </c>
      <c r="AP11">
        <v>11</v>
      </c>
    </row>
    <row r="12" spans="1:42" ht="15" customHeight="1" thickBot="1" x14ac:dyDescent="0.3">
      <c r="A12" s="240" t="s">
        <v>206</v>
      </c>
      <c r="B12" s="241" t="s">
        <v>3</v>
      </c>
      <c r="C12" s="242">
        <v>257187.44</v>
      </c>
      <c r="D12" s="243">
        <v>4258393.9800000004</v>
      </c>
      <c r="E12" s="244">
        <v>38.6</v>
      </c>
      <c r="F12" s="245">
        <v>42</v>
      </c>
      <c r="G12" s="246">
        <v>40</v>
      </c>
      <c r="H12" s="247">
        <v>34</v>
      </c>
      <c r="L12" s="172" t="str">
        <f t="shared" si="0"/>
        <v>Vibratory Pile Driver</v>
      </c>
      <c r="M12" s="91">
        <f>IF(AND($E46&gt;=0.5,$C$12&gt;0),SQRT((($C$12-$B$26)^2)+(($C$26-$D$12)^2)),"")</f>
        <v>568.67841852876734</v>
      </c>
      <c r="N12" s="92" t="str">
        <f t="shared" si="1"/>
        <v/>
      </c>
      <c r="O12" s="92" t="str">
        <f t="shared" si="2"/>
        <v/>
      </c>
      <c r="P12" s="92" t="str">
        <f t="shared" si="2"/>
        <v/>
      </c>
      <c r="Q12" s="92" t="str">
        <f t="shared" si="3"/>
        <v/>
      </c>
      <c r="R12" s="92" t="str">
        <f t="shared" si="4"/>
        <v/>
      </c>
      <c r="S12" s="93" t="str">
        <f t="shared" si="5"/>
        <v/>
      </c>
      <c r="AB12" s="119">
        <f t="shared" si="6"/>
        <v>0</v>
      </c>
      <c r="AJ12" s="183" t="s">
        <v>88</v>
      </c>
      <c r="AK12" s="167" t="s">
        <v>76</v>
      </c>
      <c r="AL12" s="167">
        <v>15</v>
      </c>
      <c r="AM12" s="167">
        <v>83</v>
      </c>
      <c r="AN12" s="27" t="s">
        <v>77</v>
      </c>
      <c r="AP12">
        <v>12</v>
      </c>
    </row>
    <row r="13" spans="1:42" ht="15" hidden="1" customHeight="1" x14ac:dyDescent="0.25">
      <c r="A13" s="228"/>
      <c r="B13" s="238"/>
      <c r="C13" s="174"/>
      <c r="D13" s="211"/>
      <c r="E13" s="17"/>
      <c r="F13" s="160"/>
      <c r="G13" s="239"/>
      <c r="H13" s="78"/>
      <c r="L13" s="172" t="str">
        <f t="shared" si="0"/>
        <v>Pickup Truck</v>
      </c>
      <c r="M13" s="91">
        <f>IF(AND($E47&gt;=0.5,$C$12&gt;0),SQRT((($C$12-$B$26)^2)+(($C$26-$D$12)^2)),"")</f>
        <v>568.67841852876734</v>
      </c>
      <c r="N13" s="92" t="str">
        <f t="shared" si="1"/>
        <v/>
      </c>
      <c r="O13" s="92" t="str">
        <f t="shared" si="2"/>
        <v/>
      </c>
      <c r="P13" s="92" t="str">
        <f t="shared" si="2"/>
        <v/>
      </c>
      <c r="Q13" s="92" t="str">
        <f t="shared" si="3"/>
        <v/>
      </c>
      <c r="R13" s="92" t="str">
        <f t="shared" si="4"/>
        <v/>
      </c>
      <c r="S13" s="93" t="str">
        <f t="shared" si="5"/>
        <v/>
      </c>
      <c r="AB13" s="119">
        <f t="shared" si="6"/>
        <v>0</v>
      </c>
      <c r="AJ13" s="183" t="s">
        <v>89</v>
      </c>
      <c r="AK13" s="167" t="s">
        <v>76</v>
      </c>
      <c r="AL13" s="167">
        <v>40</v>
      </c>
      <c r="AM13" s="167">
        <v>85</v>
      </c>
      <c r="AN13" s="27">
        <v>79</v>
      </c>
      <c r="AP13">
        <v>13</v>
      </c>
    </row>
    <row r="14" spans="1:42" ht="15" hidden="1" customHeight="1" x14ac:dyDescent="0.25">
      <c r="A14" s="212"/>
      <c r="B14" s="84"/>
      <c r="C14" s="176"/>
      <c r="D14" s="213"/>
      <c r="E14" s="112"/>
      <c r="F14" s="109"/>
      <c r="G14" s="75"/>
      <c r="H14" s="2"/>
      <c r="L14" s="172" t="str">
        <f t="shared" si="0"/>
        <v>Front End Loader</v>
      </c>
      <c r="M14" s="91">
        <f>IF(AND($E48&gt;=0.5,$C$12&gt;0),SQRT((($C$12-$B$26)^2)+(($C$26-$D$12)^2)),"")</f>
        <v>568.67841852876734</v>
      </c>
      <c r="N14" s="92" t="str">
        <f t="shared" si="1"/>
        <v/>
      </c>
      <c r="O14" s="92" t="str">
        <f t="shared" si="2"/>
        <v/>
      </c>
      <c r="P14" s="92" t="str">
        <f t="shared" si="2"/>
        <v/>
      </c>
      <c r="Q14" s="92" t="str">
        <f t="shared" si="3"/>
        <v/>
      </c>
      <c r="R14" s="92" t="str">
        <f t="shared" si="4"/>
        <v/>
      </c>
      <c r="S14" s="93" t="str">
        <f t="shared" si="5"/>
        <v/>
      </c>
      <c r="AB14" s="119">
        <f t="shared" si="6"/>
        <v>0</v>
      </c>
      <c r="AJ14" s="183" t="s">
        <v>90</v>
      </c>
      <c r="AK14" s="167" t="s">
        <v>76</v>
      </c>
      <c r="AL14" s="167">
        <v>20</v>
      </c>
      <c r="AM14" s="167">
        <v>82</v>
      </c>
      <c r="AN14" s="27">
        <v>81</v>
      </c>
      <c r="AP14">
        <v>14</v>
      </c>
    </row>
    <row r="15" spans="1:42" ht="15" hidden="1" customHeight="1" x14ac:dyDescent="0.25">
      <c r="A15" s="212"/>
      <c r="B15" s="84"/>
      <c r="C15" s="176"/>
      <c r="D15" s="213"/>
      <c r="E15" s="112"/>
      <c r="F15" s="109"/>
      <c r="G15" s="75"/>
      <c r="H15" s="2"/>
      <c r="L15" s="172" t="str">
        <f t="shared" si="0"/>
        <v>Trencher</v>
      </c>
      <c r="M15" s="91">
        <f>IF(AND($E49&gt;=0.5,$C$12&gt;0),SQRT((($C$12-$B$26)^2)+(($C$26-$D$12)^2)),"")</f>
        <v>568.67841852876734</v>
      </c>
      <c r="N15" s="92" t="str">
        <f t="shared" si="1"/>
        <v/>
      </c>
      <c r="O15" s="92" t="str">
        <f t="shared" si="2"/>
        <v/>
      </c>
      <c r="P15" s="92" t="str">
        <f t="shared" si="2"/>
        <v/>
      </c>
      <c r="Q15" s="92" t="str">
        <f t="shared" si="3"/>
        <v/>
      </c>
      <c r="R15" s="92" t="str">
        <f t="shared" si="4"/>
        <v/>
      </c>
      <c r="S15" s="93" t="str">
        <f t="shared" si="5"/>
        <v/>
      </c>
      <c r="AB15" s="119">
        <f t="shared" si="6"/>
        <v>0</v>
      </c>
      <c r="AJ15" s="183" t="s">
        <v>91</v>
      </c>
      <c r="AK15" s="167" t="s">
        <v>76</v>
      </c>
      <c r="AL15" s="167">
        <v>20</v>
      </c>
      <c r="AM15" s="167">
        <v>90</v>
      </c>
      <c r="AN15" s="27">
        <v>90</v>
      </c>
      <c r="AP15">
        <v>15</v>
      </c>
    </row>
    <row r="16" spans="1:42" ht="15" hidden="1" customHeight="1" x14ac:dyDescent="0.25">
      <c r="A16" s="212"/>
      <c r="B16" s="84"/>
      <c r="C16" s="176"/>
      <c r="D16" s="213"/>
      <c r="E16" s="112"/>
      <c r="F16" s="109"/>
      <c r="G16" s="75"/>
      <c r="H16" s="2"/>
      <c r="L16" s="172" t="str">
        <f t="shared" si="0"/>
        <v/>
      </c>
      <c r="M16" s="91">
        <f>IF(AND($E50&gt;=0.5,$C$12&gt;0),SQRT((($C$12-$B$25)^2)+(($C$25-$D$12)^2)),"")</f>
        <v>268.15907405899924</v>
      </c>
      <c r="N16" s="92" t="str">
        <f t="shared" si="1"/>
        <v/>
      </c>
      <c r="O16" s="92" t="str">
        <f t="shared" si="2"/>
        <v/>
      </c>
      <c r="P16" s="92" t="str">
        <f t="shared" si="2"/>
        <v/>
      </c>
      <c r="Q16" s="92" t="str">
        <f t="shared" si="3"/>
        <v/>
      </c>
      <c r="R16" s="92" t="str">
        <f t="shared" si="4"/>
        <v/>
      </c>
      <c r="S16" s="93" t="str">
        <f t="shared" si="5"/>
        <v/>
      </c>
      <c r="AB16" s="119"/>
      <c r="AJ16" s="183" t="s">
        <v>92</v>
      </c>
      <c r="AK16" s="167" t="s">
        <v>76</v>
      </c>
      <c r="AL16" s="167">
        <v>16</v>
      </c>
      <c r="AM16" s="167">
        <v>85</v>
      </c>
      <c r="AN16" s="27">
        <v>81</v>
      </c>
      <c r="AP16">
        <v>0</v>
      </c>
    </row>
    <row r="17" spans="1:40" s="49" customFormat="1" hidden="1" x14ac:dyDescent="0.25">
      <c r="A17" s="212"/>
      <c r="B17" s="84"/>
      <c r="C17" s="176"/>
      <c r="D17" s="213"/>
      <c r="E17" s="112" t="str">
        <f>IF(G17&gt;0,R270,"")</f>
        <v/>
      </c>
      <c r="F17" s="109" t="str">
        <f>IF(G17&gt;0,T270,"")</f>
        <v/>
      </c>
      <c r="G17" s="75"/>
      <c r="H17" s="2"/>
      <c r="L17" s="172" t="str">
        <f t="shared" si="0"/>
        <v/>
      </c>
      <c r="M17" s="91">
        <f>IF(AND($E51&gt;=0.5,$C$12&gt;0),SQRT((($C$12-$B$25)^2)+(($C$25-$D$12)^2)),"")</f>
        <v>268.15907405899924</v>
      </c>
      <c r="N17" s="92" t="str">
        <f t="shared" si="1"/>
        <v/>
      </c>
      <c r="O17" s="92" t="str">
        <f t="shared" si="2"/>
        <v/>
      </c>
      <c r="P17" s="92" t="str">
        <f t="shared" si="2"/>
        <v/>
      </c>
      <c r="Q17" s="92" t="str">
        <f t="shared" si="3"/>
        <v/>
      </c>
      <c r="R17" s="92" t="str">
        <f t="shared" si="4"/>
        <v/>
      </c>
      <c r="S17" s="93" t="str">
        <f t="shared" si="5"/>
        <v/>
      </c>
      <c r="T17"/>
      <c r="AB17" s="119">
        <f>IF(B6="Residential",1,IF(B6="Commercial",2,IF(B6="industrial",3,0)))</f>
        <v>3</v>
      </c>
      <c r="AJ17" s="183" t="s">
        <v>93</v>
      </c>
      <c r="AK17" s="167" t="s">
        <v>76</v>
      </c>
      <c r="AL17" s="167">
        <v>40</v>
      </c>
      <c r="AM17" s="167">
        <v>85</v>
      </c>
      <c r="AN17" s="27">
        <v>82</v>
      </c>
    </row>
    <row r="18" spans="1:40" ht="15.75" hidden="1" thickBot="1" x14ac:dyDescent="0.3">
      <c r="A18" s="214"/>
      <c r="B18" s="85"/>
      <c r="C18" s="178"/>
      <c r="D18" s="215"/>
      <c r="E18" s="113" t="str">
        <f>IF(G18&gt;0,R304,"")</f>
        <v/>
      </c>
      <c r="F18" s="110" t="str">
        <f>IF(G18&gt;0,T304,"")</f>
        <v/>
      </c>
      <c r="G18" s="76"/>
      <c r="H18" s="3"/>
      <c r="L18" s="172" t="str">
        <f t="shared" si="0"/>
        <v/>
      </c>
      <c r="M18" s="91">
        <f>IF(AND($E52&gt;=0.5,$C$12&gt;0),SQRT((($C$12-$B$25)^2)+(($C$25-$D$12)^2)),"")</f>
        <v>268.15907405899924</v>
      </c>
      <c r="N18" s="92" t="str">
        <f t="shared" si="1"/>
        <v/>
      </c>
      <c r="O18" s="92" t="str">
        <f t="shared" si="2"/>
        <v/>
      </c>
      <c r="P18" s="92" t="str">
        <f t="shared" si="2"/>
        <v/>
      </c>
      <c r="Q18" s="92" t="str">
        <f t="shared" si="3"/>
        <v/>
      </c>
      <c r="R18" s="92" t="str">
        <f t="shared" si="4"/>
        <v/>
      </c>
      <c r="S18" s="93" t="str">
        <f t="shared" si="5"/>
        <v/>
      </c>
      <c r="AJ18" s="183" t="s">
        <v>94</v>
      </c>
      <c r="AK18" s="167" t="s">
        <v>76</v>
      </c>
      <c r="AL18" s="167">
        <v>20</v>
      </c>
      <c r="AM18" s="167">
        <v>84</v>
      </c>
      <c r="AN18" s="27">
        <v>79</v>
      </c>
    </row>
    <row r="19" spans="1:40" ht="15.75" x14ac:dyDescent="0.25">
      <c r="A19" s="19" t="s">
        <v>61</v>
      </c>
      <c r="B19" s="143"/>
      <c r="C19" s="144"/>
      <c r="D19" s="144"/>
      <c r="E19" s="145"/>
      <c r="F19" s="145"/>
      <c r="G19" s="82"/>
      <c r="H19" s="82"/>
      <c r="L19" s="172" t="str">
        <f t="shared" si="0"/>
        <v/>
      </c>
      <c r="M19" s="91">
        <f>IF(AND($E53&gt;=0.5,$C$12&gt;0),SQRT((($C$12-$B$25)^2)+(($C$25-$D$12)^2)),"")</f>
        <v>268.15907405899924</v>
      </c>
      <c r="N19" s="92" t="str">
        <f t="shared" si="1"/>
        <v/>
      </c>
      <c r="O19" s="92" t="str">
        <f t="shared" si="2"/>
        <v/>
      </c>
      <c r="P19" s="92" t="str">
        <f t="shared" si="2"/>
        <v/>
      </c>
      <c r="Q19" s="92" t="str">
        <f t="shared" si="3"/>
        <v/>
      </c>
      <c r="R19" s="92" t="str">
        <f t="shared" si="4"/>
        <v/>
      </c>
      <c r="S19" s="93" t="str">
        <f t="shared" si="5"/>
        <v/>
      </c>
      <c r="AJ19" s="183" t="s">
        <v>95</v>
      </c>
      <c r="AK19" s="167" t="s">
        <v>76</v>
      </c>
      <c r="AL19" s="167">
        <v>50</v>
      </c>
      <c r="AM19" s="167">
        <v>80</v>
      </c>
      <c r="AN19" s="27">
        <v>80</v>
      </c>
    </row>
    <row r="20" spans="1:40" ht="14.25" customHeight="1" thickBot="1" x14ac:dyDescent="0.3">
      <c r="A20" s="19"/>
      <c r="B20" s="143"/>
      <c r="C20" s="144"/>
      <c r="D20" s="144"/>
      <c r="E20" s="145"/>
      <c r="F20" s="145"/>
      <c r="G20" s="82"/>
      <c r="H20" s="82"/>
      <c r="L20" s="97"/>
      <c r="AJ20" s="183" t="s">
        <v>96</v>
      </c>
      <c r="AK20" s="167" t="s">
        <v>76</v>
      </c>
      <c r="AL20" s="167">
        <v>40</v>
      </c>
      <c r="AM20" s="167">
        <v>84</v>
      </c>
      <c r="AN20" s="27">
        <v>76</v>
      </c>
    </row>
    <row r="21" spans="1:40" ht="75.75" thickBot="1" x14ac:dyDescent="0.3">
      <c r="A21" s="8" t="s">
        <v>69</v>
      </c>
      <c r="L21" s="272" t="s">
        <v>42</v>
      </c>
      <c r="M21" s="25" t="s">
        <v>25</v>
      </c>
      <c r="N21" s="15" t="s">
        <v>26</v>
      </c>
      <c r="O21" s="15" t="s">
        <v>27</v>
      </c>
      <c r="P21" s="15" t="s">
        <v>28</v>
      </c>
      <c r="Q21" s="15" t="s">
        <v>29</v>
      </c>
      <c r="R21" s="15" t="s">
        <v>30</v>
      </c>
      <c r="S21" s="16" t="s">
        <v>31</v>
      </c>
      <c r="AJ21" s="183" t="s">
        <v>97</v>
      </c>
      <c r="AK21" s="167" t="s">
        <v>76</v>
      </c>
      <c r="AL21" s="167">
        <v>40</v>
      </c>
      <c r="AM21" s="167">
        <v>85</v>
      </c>
      <c r="AN21" s="27">
        <v>81</v>
      </c>
    </row>
    <row r="22" spans="1:40" ht="15.75" thickBot="1" x14ac:dyDescent="0.3">
      <c r="A22" s="293" t="s">
        <v>154</v>
      </c>
      <c r="B22" s="289" t="s">
        <v>22</v>
      </c>
      <c r="C22" s="290"/>
      <c r="E22" s="302"/>
      <c r="F22" s="302"/>
      <c r="G22" s="302"/>
      <c r="H22" s="302"/>
      <c r="L22" s="220"/>
      <c r="M22" s="13" t="s">
        <v>6</v>
      </c>
      <c r="N22" s="5" t="s">
        <v>6</v>
      </c>
      <c r="O22" s="5" t="s">
        <v>6</v>
      </c>
      <c r="P22" s="5" t="s">
        <v>6</v>
      </c>
      <c r="Q22" s="5" t="s">
        <v>6</v>
      </c>
      <c r="R22" s="5" t="s">
        <v>6</v>
      </c>
      <c r="S22" s="6" t="s">
        <v>6</v>
      </c>
      <c r="AJ22" s="183" t="s">
        <v>98</v>
      </c>
      <c r="AK22" s="167" t="s">
        <v>76</v>
      </c>
      <c r="AL22" s="167">
        <v>40</v>
      </c>
      <c r="AM22" s="167">
        <v>84</v>
      </c>
      <c r="AN22" s="27">
        <v>74</v>
      </c>
    </row>
    <row r="23" spans="1:40" x14ac:dyDescent="0.25">
      <c r="A23" s="300"/>
      <c r="B23" s="114" t="s">
        <v>23</v>
      </c>
      <c r="C23" s="115" t="s">
        <v>24</v>
      </c>
      <c r="E23" s="270"/>
      <c r="H23" s="270"/>
      <c r="L23" s="101" t="str">
        <f t="shared" ref="L23:L36" si="7">IF(ISBLANK(A40),"",A40)</f>
        <v>Crane</v>
      </c>
      <c r="M23" s="98">
        <f t="shared" ref="M23:S36" si="8">IFERROR(CONVERT(M6,"m","ft"),"")</f>
        <v>879.78698838254331</v>
      </c>
      <c r="N23" s="89" t="str">
        <f t="shared" si="8"/>
        <v/>
      </c>
      <c r="O23" s="89" t="str">
        <f t="shared" si="8"/>
        <v/>
      </c>
      <c r="P23" s="89" t="str">
        <f t="shared" si="8"/>
        <v/>
      </c>
      <c r="Q23" s="89" t="str">
        <f t="shared" si="8"/>
        <v/>
      </c>
      <c r="R23" s="89" t="str">
        <f t="shared" si="8"/>
        <v/>
      </c>
      <c r="S23" s="90" t="str">
        <f t="shared" si="8"/>
        <v/>
      </c>
      <c r="AJ23" s="183" t="s">
        <v>99</v>
      </c>
      <c r="AK23" s="167" t="s">
        <v>76</v>
      </c>
      <c r="AL23" s="167">
        <v>40</v>
      </c>
      <c r="AM23" s="167">
        <v>80</v>
      </c>
      <c r="AN23" s="27">
        <v>79</v>
      </c>
    </row>
    <row r="24" spans="1:40" ht="15.75" thickBot="1" x14ac:dyDescent="0.3">
      <c r="A24" s="301"/>
      <c r="B24" s="86" t="s">
        <v>20</v>
      </c>
      <c r="C24" s="87" t="s">
        <v>20</v>
      </c>
      <c r="E24" s="270"/>
      <c r="H24" s="270"/>
      <c r="L24" s="102" t="str">
        <f t="shared" si="7"/>
        <v>Vibratory Pile Driver</v>
      </c>
      <c r="M24" s="99">
        <f t="shared" si="8"/>
        <v>879.78698838254331</v>
      </c>
      <c r="N24" s="92" t="str">
        <f t="shared" si="8"/>
        <v/>
      </c>
      <c r="O24" s="92" t="str">
        <f t="shared" si="8"/>
        <v/>
      </c>
      <c r="P24" s="92" t="str">
        <f t="shared" si="8"/>
        <v/>
      </c>
      <c r="Q24" s="92" t="str">
        <f t="shared" si="8"/>
        <v/>
      </c>
      <c r="R24" s="92" t="str">
        <f t="shared" si="8"/>
        <v/>
      </c>
      <c r="S24" s="93" t="str">
        <f t="shared" si="8"/>
        <v/>
      </c>
      <c r="AJ24" s="183" t="s">
        <v>100</v>
      </c>
      <c r="AK24" s="167" t="s">
        <v>76</v>
      </c>
      <c r="AL24" s="167">
        <v>50</v>
      </c>
      <c r="AM24" s="167">
        <v>82</v>
      </c>
      <c r="AN24" s="27">
        <v>81</v>
      </c>
    </row>
    <row r="25" spans="1:40" x14ac:dyDescent="0.25">
      <c r="A25" s="168" t="s">
        <v>150</v>
      </c>
      <c r="B25" s="229">
        <v>257182.31</v>
      </c>
      <c r="C25" s="175">
        <v>4258125.87</v>
      </c>
      <c r="E25" s="166"/>
      <c r="H25" s="20"/>
      <c r="L25" s="102" t="str">
        <f t="shared" si="7"/>
        <v>Pickup Truck</v>
      </c>
      <c r="M25" s="99">
        <f t="shared" si="8"/>
        <v>879.78698838254331</v>
      </c>
      <c r="N25" s="92" t="str">
        <f t="shared" si="8"/>
        <v/>
      </c>
      <c r="O25" s="92" t="str">
        <f t="shared" si="8"/>
        <v/>
      </c>
      <c r="P25" s="92" t="str">
        <f t="shared" si="8"/>
        <v/>
      </c>
      <c r="Q25" s="92" t="str">
        <f t="shared" si="8"/>
        <v/>
      </c>
      <c r="R25" s="92" t="str">
        <f t="shared" si="8"/>
        <v/>
      </c>
      <c r="S25" s="93" t="str">
        <f t="shared" si="8"/>
        <v/>
      </c>
      <c r="AJ25" s="183" t="s">
        <v>101</v>
      </c>
      <c r="AK25" s="167" t="s">
        <v>76</v>
      </c>
      <c r="AL25" s="167">
        <v>50</v>
      </c>
      <c r="AM25" s="167">
        <v>70</v>
      </c>
      <c r="AN25" s="27">
        <v>73</v>
      </c>
    </row>
    <row r="26" spans="1:40" x14ac:dyDescent="0.25">
      <c r="A26" s="169" t="s">
        <v>153</v>
      </c>
      <c r="B26" s="230">
        <v>257253.23</v>
      </c>
      <c r="C26" s="177">
        <v>4257829.12</v>
      </c>
      <c r="E26" s="166"/>
      <c r="H26" s="20"/>
      <c r="L26" s="102" t="str">
        <f t="shared" si="7"/>
        <v>Front End Loader</v>
      </c>
      <c r="M26" s="99">
        <f t="shared" si="8"/>
        <v>879.78698838254331</v>
      </c>
      <c r="N26" s="92" t="str">
        <f t="shared" si="8"/>
        <v/>
      </c>
      <c r="O26" s="92" t="str">
        <f t="shared" si="8"/>
        <v/>
      </c>
      <c r="P26" s="92" t="str">
        <f t="shared" si="8"/>
        <v/>
      </c>
      <c r="Q26" s="92" t="str">
        <f t="shared" si="8"/>
        <v/>
      </c>
      <c r="R26" s="92" t="str">
        <f t="shared" si="8"/>
        <v/>
      </c>
      <c r="S26" s="93" t="str">
        <f t="shared" si="8"/>
        <v/>
      </c>
      <c r="AJ26" s="183" t="s">
        <v>102</v>
      </c>
      <c r="AK26" s="167" t="s">
        <v>76</v>
      </c>
      <c r="AL26" s="167">
        <v>40</v>
      </c>
      <c r="AM26" s="167">
        <v>85</v>
      </c>
      <c r="AN26" s="27">
        <v>83</v>
      </c>
    </row>
    <row r="27" spans="1:40" x14ac:dyDescent="0.25">
      <c r="A27" s="169"/>
      <c r="B27" s="230"/>
      <c r="C27" s="177"/>
      <c r="E27" s="166"/>
      <c r="H27" s="20"/>
      <c r="L27" s="102" t="str">
        <f t="shared" si="7"/>
        <v>Trencher</v>
      </c>
      <c r="M27" s="99">
        <f t="shared" si="8"/>
        <v>879.78698838254331</v>
      </c>
      <c r="N27" s="92" t="str">
        <f t="shared" si="8"/>
        <v/>
      </c>
      <c r="O27" s="92" t="str">
        <f t="shared" si="8"/>
        <v/>
      </c>
      <c r="P27" s="92" t="str">
        <f t="shared" si="8"/>
        <v/>
      </c>
      <c r="Q27" s="92" t="str">
        <f t="shared" si="8"/>
        <v/>
      </c>
      <c r="R27" s="92" t="str">
        <f t="shared" si="8"/>
        <v/>
      </c>
      <c r="S27" s="93" t="str">
        <f t="shared" si="8"/>
        <v/>
      </c>
      <c r="AJ27" s="183" t="s">
        <v>103</v>
      </c>
      <c r="AK27" s="167" t="s">
        <v>76</v>
      </c>
      <c r="AL27" s="167">
        <v>40</v>
      </c>
      <c r="AM27" s="167">
        <v>85</v>
      </c>
      <c r="AN27" s="27" t="s">
        <v>77</v>
      </c>
    </row>
    <row r="28" spans="1:40" x14ac:dyDescent="0.25">
      <c r="A28" s="169" t="str">
        <f t="shared" ref="A28:A31" si="9">IF(ISBLANK(A15),"",A15)</f>
        <v/>
      </c>
      <c r="B28" s="230"/>
      <c r="C28" s="177"/>
      <c r="E28" s="166"/>
      <c r="H28" s="20"/>
      <c r="L28" s="102" t="str">
        <f t="shared" si="7"/>
        <v>Crane</v>
      </c>
      <c r="M28" s="99">
        <f t="shared" si="8"/>
        <v>1865.7428429421502</v>
      </c>
      <c r="N28" s="92" t="str">
        <f t="shared" si="8"/>
        <v/>
      </c>
      <c r="O28" s="92" t="str">
        <f t="shared" si="8"/>
        <v/>
      </c>
      <c r="P28" s="92" t="str">
        <f t="shared" si="8"/>
        <v/>
      </c>
      <c r="Q28" s="92" t="str">
        <f t="shared" si="8"/>
        <v/>
      </c>
      <c r="R28" s="92" t="str">
        <f t="shared" si="8"/>
        <v/>
      </c>
      <c r="S28" s="93" t="str">
        <f t="shared" si="8"/>
        <v/>
      </c>
      <c r="AJ28" s="183" t="s">
        <v>104</v>
      </c>
      <c r="AK28" s="167" t="s">
        <v>76</v>
      </c>
      <c r="AL28" s="167">
        <v>40</v>
      </c>
      <c r="AM28" s="167">
        <v>85</v>
      </c>
      <c r="AN28" s="27">
        <v>87</v>
      </c>
    </row>
    <row r="29" spans="1:40" x14ac:dyDescent="0.25">
      <c r="A29" s="169" t="str">
        <f t="shared" si="9"/>
        <v/>
      </c>
      <c r="B29" s="230"/>
      <c r="C29" s="177"/>
      <c r="E29" s="166"/>
      <c r="H29" s="20"/>
      <c r="L29" s="102" t="str">
        <f t="shared" si="7"/>
        <v>Vibratory Pile Driver</v>
      </c>
      <c r="M29" s="99">
        <f t="shared" si="8"/>
        <v>1865.7428429421502</v>
      </c>
      <c r="N29" s="92" t="str">
        <f t="shared" si="8"/>
        <v/>
      </c>
      <c r="O29" s="92" t="str">
        <f t="shared" si="8"/>
        <v/>
      </c>
      <c r="P29" s="92" t="str">
        <f t="shared" si="8"/>
        <v/>
      </c>
      <c r="Q29" s="92" t="str">
        <f t="shared" si="8"/>
        <v/>
      </c>
      <c r="R29" s="92" t="str">
        <f t="shared" si="8"/>
        <v/>
      </c>
      <c r="S29" s="93" t="str">
        <f t="shared" si="8"/>
        <v/>
      </c>
      <c r="AJ29" s="183" t="s">
        <v>105</v>
      </c>
      <c r="AK29" s="167" t="s">
        <v>76</v>
      </c>
      <c r="AL29" s="167">
        <v>25</v>
      </c>
      <c r="AM29" s="167">
        <v>80</v>
      </c>
      <c r="AN29" s="27">
        <v>82</v>
      </c>
    </row>
    <row r="30" spans="1:40" x14ac:dyDescent="0.25">
      <c r="A30" s="169" t="str">
        <f t="shared" si="9"/>
        <v/>
      </c>
      <c r="B30" s="230"/>
      <c r="C30" s="177"/>
      <c r="E30" s="166"/>
      <c r="H30" s="20"/>
      <c r="L30" s="102" t="str">
        <f t="shared" si="7"/>
        <v>Pickup Truck</v>
      </c>
      <c r="M30" s="99">
        <f t="shared" si="8"/>
        <v>1865.7428429421502</v>
      </c>
      <c r="N30" s="92" t="str">
        <f t="shared" si="8"/>
        <v/>
      </c>
      <c r="O30" s="92" t="str">
        <f t="shared" si="8"/>
        <v/>
      </c>
      <c r="P30" s="92" t="str">
        <f t="shared" si="8"/>
        <v/>
      </c>
      <c r="Q30" s="92" t="str">
        <f t="shared" si="8"/>
        <v/>
      </c>
      <c r="R30" s="92" t="str">
        <f t="shared" si="8"/>
        <v/>
      </c>
      <c r="S30" s="93" t="str">
        <f t="shared" si="8"/>
        <v/>
      </c>
      <c r="AJ30" s="183" t="s">
        <v>106</v>
      </c>
      <c r="AK30" s="167" t="s">
        <v>82</v>
      </c>
      <c r="AL30" s="167">
        <v>10</v>
      </c>
      <c r="AM30" s="167">
        <v>90</v>
      </c>
      <c r="AN30" s="27" t="s">
        <v>77</v>
      </c>
    </row>
    <row r="31" spans="1:40" ht="15.75" thickBot="1" x14ac:dyDescent="0.3">
      <c r="A31" s="170" t="str">
        <f t="shared" si="9"/>
        <v/>
      </c>
      <c r="B31" s="231"/>
      <c r="C31" s="179"/>
      <c r="E31" s="166"/>
      <c r="H31" s="20"/>
      <c r="L31" s="102" t="str">
        <f t="shared" si="7"/>
        <v>Front End Loader</v>
      </c>
      <c r="M31" s="99">
        <f t="shared" si="8"/>
        <v>1865.7428429421502</v>
      </c>
      <c r="N31" s="92" t="str">
        <f t="shared" si="8"/>
        <v/>
      </c>
      <c r="O31" s="92" t="str">
        <f t="shared" si="8"/>
        <v/>
      </c>
      <c r="P31" s="92" t="str">
        <f t="shared" si="8"/>
        <v/>
      </c>
      <c r="Q31" s="92" t="str">
        <f t="shared" si="8"/>
        <v/>
      </c>
      <c r="R31" s="92" t="str">
        <f t="shared" si="8"/>
        <v/>
      </c>
      <c r="S31" s="93" t="str">
        <f t="shared" si="8"/>
        <v/>
      </c>
      <c r="AJ31" s="183" t="s">
        <v>107</v>
      </c>
      <c r="AK31" s="167" t="s">
        <v>82</v>
      </c>
      <c r="AL31" s="167">
        <v>20</v>
      </c>
      <c r="AM31" s="167">
        <v>95</v>
      </c>
      <c r="AN31" s="27">
        <v>101</v>
      </c>
    </row>
    <row r="32" spans="1:40" ht="15.75" x14ac:dyDescent="0.25">
      <c r="A32" s="19" t="s">
        <v>155</v>
      </c>
      <c r="B32" s="143"/>
      <c r="C32" s="144"/>
      <c r="D32" s="144"/>
      <c r="E32" s="145"/>
      <c r="H32" s="82"/>
      <c r="L32" s="102" t="str">
        <f t="shared" si="7"/>
        <v>Trencher</v>
      </c>
      <c r="M32" s="99">
        <f t="shared" si="8"/>
        <v>1865.7428429421502</v>
      </c>
      <c r="N32" s="92" t="str">
        <f t="shared" si="8"/>
        <v/>
      </c>
      <c r="O32" s="92" t="str">
        <f t="shared" si="8"/>
        <v/>
      </c>
      <c r="P32" s="92" t="str">
        <f t="shared" si="8"/>
        <v/>
      </c>
      <c r="Q32" s="92" t="str">
        <f t="shared" si="8"/>
        <v/>
      </c>
      <c r="R32" s="92" t="str">
        <f t="shared" si="8"/>
        <v/>
      </c>
      <c r="S32" s="93" t="str">
        <f t="shared" si="8"/>
        <v/>
      </c>
      <c r="AJ32" s="183" t="s">
        <v>108</v>
      </c>
      <c r="AK32" s="167" t="s">
        <v>82</v>
      </c>
      <c r="AL32" s="167">
        <v>20</v>
      </c>
      <c r="AM32" s="167">
        <v>85</v>
      </c>
      <c r="AN32" s="27">
        <v>89</v>
      </c>
    </row>
    <row r="33" spans="1:40" ht="15.75" x14ac:dyDescent="0.25">
      <c r="A33" s="19" t="s">
        <v>156</v>
      </c>
      <c r="B33" s="143"/>
      <c r="C33" s="144"/>
      <c r="D33" s="144"/>
      <c r="E33" s="145"/>
      <c r="F33" s="145"/>
      <c r="G33" s="82"/>
      <c r="H33" s="82"/>
      <c r="L33" s="102" t="str">
        <f t="shared" si="7"/>
        <v/>
      </c>
      <c r="M33" s="99">
        <f t="shared" si="8"/>
        <v>879.78698838254331</v>
      </c>
      <c r="N33" s="92" t="str">
        <f t="shared" si="8"/>
        <v/>
      </c>
      <c r="O33" s="92" t="str">
        <f t="shared" si="8"/>
        <v/>
      </c>
      <c r="P33" s="92" t="str">
        <f t="shared" si="8"/>
        <v/>
      </c>
      <c r="Q33" s="92" t="str">
        <f t="shared" si="8"/>
        <v/>
      </c>
      <c r="R33" s="92" t="str">
        <f t="shared" si="8"/>
        <v/>
      </c>
      <c r="S33" s="93" t="str">
        <f t="shared" si="8"/>
        <v/>
      </c>
      <c r="AJ33" s="183" t="s">
        <v>109</v>
      </c>
      <c r="AK33" s="167" t="s">
        <v>76</v>
      </c>
      <c r="AL33" s="167">
        <v>20</v>
      </c>
      <c r="AM33" s="167">
        <v>85</v>
      </c>
      <c r="AN33" s="27">
        <v>75</v>
      </c>
    </row>
    <row r="34" spans="1:40" ht="16.5" customHeight="1" x14ac:dyDescent="0.25">
      <c r="A34" s="9"/>
      <c r="B34" s="143"/>
      <c r="C34" s="144"/>
      <c r="D34" s="144"/>
      <c r="E34" s="145"/>
      <c r="F34" s="145"/>
      <c r="G34" s="82"/>
      <c r="H34" s="82"/>
      <c r="L34" s="102" t="str">
        <f t="shared" si="7"/>
        <v/>
      </c>
      <c r="M34" s="99">
        <f t="shared" si="8"/>
        <v>879.78698838254331</v>
      </c>
      <c r="N34" s="92" t="str">
        <f t="shared" si="8"/>
        <v/>
      </c>
      <c r="O34" s="92" t="str">
        <f t="shared" si="8"/>
        <v/>
      </c>
      <c r="P34" s="92" t="str">
        <f t="shared" si="8"/>
        <v/>
      </c>
      <c r="Q34" s="92" t="str">
        <f t="shared" si="8"/>
        <v/>
      </c>
      <c r="R34" s="92" t="str">
        <f t="shared" si="8"/>
        <v/>
      </c>
      <c r="S34" s="93" t="str">
        <f t="shared" si="8"/>
        <v/>
      </c>
      <c r="AJ34" s="183" t="s">
        <v>110</v>
      </c>
      <c r="AK34" s="167" t="s">
        <v>82</v>
      </c>
      <c r="AL34" s="167">
        <v>20</v>
      </c>
      <c r="AM34" s="167">
        <v>90</v>
      </c>
      <c r="AN34" s="27">
        <v>90</v>
      </c>
    </row>
    <row r="35" spans="1:40" x14ac:dyDescent="0.25">
      <c r="A35" s="19"/>
      <c r="B35" s="143"/>
      <c r="C35" s="144"/>
      <c r="D35" s="144"/>
      <c r="E35" s="145"/>
      <c r="F35" s="145"/>
      <c r="G35" s="82"/>
      <c r="H35" s="82"/>
      <c r="L35" s="102" t="str">
        <f t="shared" si="7"/>
        <v/>
      </c>
      <c r="M35" s="99">
        <f t="shared" si="8"/>
        <v>879.78698838254331</v>
      </c>
      <c r="N35" s="92" t="str">
        <f t="shared" si="8"/>
        <v/>
      </c>
      <c r="O35" s="92" t="str">
        <f t="shared" si="8"/>
        <v/>
      </c>
      <c r="P35" s="92" t="str">
        <f t="shared" si="8"/>
        <v/>
      </c>
      <c r="Q35" s="92" t="str">
        <f t="shared" si="8"/>
        <v/>
      </c>
      <c r="R35" s="92" t="str">
        <f t="shared" si="8"/>
        <v/>
      </c>
      <c r="S35" s="93" t="str">
        <f t="shared" si="8"/>
        <v/>
      </c>
      <c r="AJ35" s="183" t="s">
        <v>111</v>
      </c>
      <c r="AK35" s="167" t="s">
        <v>76</v>
      </c>
      <c r="AL35" s="167">
        <v>20</v>
      </c>
      <c r="AM35" s="167">
        <v>85</v>
      </c>
      <c r="AN35" s="27">
        <v>90</v>
      </c>
    </row>
    <row r="36" spans="1:40" ht="15.75" thickBot="1" x14ac:dyDescent="0.3">
      <c r="A36" s="82"/>
      <c r="B36" s="82"/>
      <c r="C36" s="82"/>
      <c r="D36" s="82"/>
      <c r="E36" s="82"/>
      <c r="F36" s="49"/>
      <c r="G36" s="49"/>
      <c r="H36" s="49"/>
      <c r="L36" s="103" t="str">
        <f t="shared" si="7"/>
        <v/>
      </c>
      <c r="M36" s="100">
        <f t="shared" si="8"/>
        <v>879.78698838254331</v>
      </c>
      <c r="N36" s="95" t="str">
        <f t="shared" si="8"/>
        <v/>
      </c>
      <c r="O36" s="95" t="str">
        <f t="shared" si="8"/>
        <v/>
      </c>
      <c r="P36" s="95" t="str">
        <f t="shared" si="8"/>
        <v/>
      </c>
      <c r="Q36" s="95" t="str">
        <f t="shared" si="8"/>
        <v/>
      </c>
      <c r="R36" s="95" t="str">
        <f t="shared" si="8"/>
        <v/>
      </c>
      <c r="S36" s="96" t="str">
        <f t="shared" si="8"/>
        <v/>
      </c>
      <c r="AJ36" s="183" t="s">
        <v>112</v>
      </c>
      <c r="AK36" s="167" t="s">
        <v>76</v>
      </c>
      <c r="AL36" s="167">
        <v>50</v>
      </c>
      <c r="AM36" s="167">
        <v>85</v>
      </c>
      <c r="AN36" s="27">
        <v>77</v>
      </c>
    </row>
    <row r="37" spans="1:40" ht="15.75" thickBot="1" x14ac:dyDescent="0.3">
      <c r="A37" s="9" t="s">
        <v>44</v>
      </c>
      <c r="B37" s="1"/>
      <c r="C37" s="1"/>
      <c r="D37" s="1"/>
      <c r="E37" s="82"/>
      <c r="F37" s="49"/>
      <c r="G37" s="49"/>
      <c r="H37" s="49"/>
      <c r="L37" s="221"/>
      <c r="M37" s="222"/>
      <c r="N37" s="222"/>
      <c r="O37" s="222"/>
      <c r="P37" s="222"/>
      <c r="Q37" s="222"/>
      <c r="R37" s="222"/>
      <c r="S37" s="222"/>
      <c r="AJ37" s="183" t="s">
        <v>113</v>
      </c>
      <c r="AK37" s="167" t="s">
        <v>76</v>
      </c>
      <c r="AL37" s="167">
        <v>40</v>
      </c>
      <c r="AM37" s="167">
        <v>55</v>
      </c>
      <c r="AN37" s="27">
        <v>75</v>
      </c>
    </row>
    <row r="38" spans="1:40" ht="32.25" x14ac:dyDescent="0.25">
      <c r="A38" s="293" t="s">
        <v>0</v>
      </c>
      <c r="B38" s="287" t="s">
        <v>63</v>
      </c>
      <c r="C38" s="162" t="s">
        <v>141</v>
      </c>
      <c r="D38" s="15" t="s">
        <v>55</v>
      </c>
      <c r="E38" s="16" t="s">
        <v>54</v>
      </c>
      <c r="H38" s="182"/>
      <c r="L38" s="221"/>
      <c r="M38" s="222"/>
      <c r="N38" s="222"/>
      <c r="O38" s="222"/>
      <c r="P38" s="222"/>
      <c r="Q38" s="222"/>
      <c r="R38" s="222"/>
      <c r="S38" s="222"/>
      <c r="AJ38" s="183" t="s">
        <v>114</v>
      </c>
      <c r="AK38" s="167" t="s">
        <v>76</v>
      </c>
      <c r="AL38" s="167">
        <v>50</v>
      </c>
      <c r="AM38" s="167">
        <v>85</v>
      </c>
      <c r="AN38" s="27">
        <v>85</v>
      </c>
    </row>
    <row r="39" spans="1:40" ht="15.75" thickBot="1" x14ac:dyDescent="0.3">
      <c r="A39" s="294"/>
      <c r="B39" s="299"/>
      <c r="C39" s="164" t="s">
        <v>68</v>
      </c>
      <c r="D39" s="209" t="s">
        <v>6</v>
      </c>
      <c r="E39" s="7" t="s">
        <v>5</v>
      </c>
      <c r="H39" s="180"/>
      <c r="L39" s="221"/>
      <c r="M39" s="222"/>
      <c r="N39" s="222"/>
      <c r="O39" s="222"/>
      <c r="P39" s="222"/>
      <c r="Q39" s="222"/>
      <c r="R39" s="222"/>
      <c r="S39" s="222"/>
      <c r="AJ39" s="183" t="s">
        <v>115</v>
      </c>
      <c r="AK39" s="167" t="s">
        <v>76</v>
      </c>
      <c r="AL39" s="167">
        <v>50</v>
      </c>
      <c r="AM39" s="167">
        <v>77</v>
      </c>
      <c r="AN39" s="27">
        <v>81</v>
      </c>
    </row>
    <row r="40" spans="1:40" x14ac:dyDescent="0.25">
      <c r="A40" s="77" t="s">
        <v>92</v>
      </c>
      <c r="B40" s="191">
        <v>1</v>
      </c>
      <c r="C40" s="201">
        <f t="shared" ref="C40:C46" si="10">IFERROR(VLOOKUP(A40,$AJ$1:$AN$64,3,FALSE),"")</f>
        <v>16</v>
      </c>
      <c r="D40" s="218">
        <f t="shared" ref="D40:D46" si="11">IF(ISBLANK(A40),"",50)</f>
        <v>50</v>
      </c>
      <c r="E40" s="202">
        <f>IFERROR(IF(VLOOKUP(A40,$AJ$1:$AN$64,5,FALSE)="N/A",VLOOKUP(A40,$AJ$1:$AN$64,4,FALSE),VLOOKUP(A40,$AJ$1:$AN$64,5,FALSE)),"")</f>
        <v>81</v>
      </c>
      <c r="H40" s="181"/>
      <c r="AJ40" s="183" t="s">
        <v>116</v>
      </c>
      <c r="AK40" s="167" t="s">
        <v>76</v>
      </c>
      <c r="AL40" s="167">
        <v>100</v>
      </c>
      <c r="AM40" s="167">
        <v>82</v>
      </c>
      <c r="AN40" s="27">
        <v>73</v>
      </c>
    </row>
    <row r="41" spans="1:40" x14ac:dyDescent="0.25">
      <c r="A41" s="77" t="s">
        <v>132</v>
      </c>
      <c r="B41" s="71">
        <v>1</v>
      </c>
      <c r="C41" s="201">
        <f t="shared" si="10"/>
        <v>20</v>
      </c>
      <c r="D41" s="198">
        <f t="shared" si="11"/>
        <v>50</v>
      </c>
      <c r="E41" s="202">
        <f>IFERROR(IF(VLOOKUP(A41,$AJ$1:$AN$64,5,FALSE)="N/A",VLOOKUP(A41,$AJ$1:$AN$64,4,FALSE),VLOOKUP(A41,$AJ$1:$AN$64,5,FALSE)),"")</f>
        <v>101</v>
      </c>
      <c r="G41" s="22"/>
      <c r="H41" s="181"/>
      <c r="AJ41" s="183" t="s">
        <v>117</v>
      </c>
      <c r="AK41" s="167" t="s">
        <v>82</v>
      </c>
      <c r="AL41" s="167">
        <v>20</v>
      </c>
      <c r="AM41" s="167">
        <v>85</v>
      </c>
      <c r="AN41" s="27">
        <v>79</v>
      </c>
    </row>
    <row r="42" spans="1:40" x14ac:dyDescent="0.25">
      <c r="A42" s="77" t="s">
        <v>113</v>
      </c>
      <c r="B42" s="71">
        <v>1</v>
      </c>
      <c r="C42" s="201">
        <f t="shared" si="10"/>
        <v>40</v>
      </c>
      <c r="D42" s="198">
        <f t="shared" si="11"/>
        <v>50</v>
      </c>
      <c r="E42" s="202">
        <f>IFERROR(IF(VLOOKUP(A42,$AJ$1:$AN$64,5,FALSE)="N/A",VLOOKUP(A42,$AJ$1:$AN$64,4,FALSE),VLOOKUP(A42,$AJ$1:$AN$64,5,FALSE)),"")</f>
        <v>75</v>
      </c>
      <c r="H42" s="181"/>
      <c r="AJ42" s="183" t="s">
        <v>118</v>
      </c>
      <c r="AK42" s="167" t="s">
        <v>76</v>
      </c>
      <c r="AL42" s="167">
        <v>20</v>
      </c>
      <c r="AM42" s="167">
        <v>85</v>
      </c>
      <c r="AN42" s="27">
        <v>81</v>
      </c>
    </row>
    <row r="43" spans="1:40" x14ac:dyDescent="0.25">
      <c r="A43" s="77" t="s">
        <v>99</v>
      </c>
      <c r="B43" s="71">
        <v>1</v>
      </c>
      <c r="C43" s="201">
        <f t="shared" si="10"/>
        <v>40</v>
      </c>
      <c r="D43" s="198">
        <f t="shared" si="11"/>
        <v>50</v>
      </c>
      <c r="E43" s="202">
        <f>IFERROR(IF(VLOOKUP(A43,$AJ$1:$AN$64,5,FALSE)="N/A",VLOOKUP(A43,$AJ$1:$AN$64,4,FALSE),VLOOKUP(A43,$AJ$1:$AN$64,5,FALSE)),"")</f>
        <v>79</v>
      </c>
      <c r="H43" s="181"/>
      <c r="AC43" s="22"/>
      <c r="AJ43" s="183" t="s">
        <v>119</v>
      </c>
      <c r="AK43" s="167" t="s">
        <v>76</v>
      </c>
      <c r="AL43" s="167">
        <v>20</v>
      </c>
      <c r="AM43" s="167">
        <v>85</v>
      </c>
      <c r="AN43" s="27">
        <v>80</v>
      </c>
    </row>
    <row r="44" spans="1:40" x14ac:dyDescent="0.25">
      <c r="A44" s="77" t="s">
        <v>152</v>
      </c>
      <c r="B44" s="71">
        <v>1</v>
      </c>
      <c r="C44" s="201">
        <f t="shared" si="10"/>
        <v>50</v>
      </c>
      <c r="D44" s="198">
        <f t="shared" si="11"/>
        <v>50</v>
      </c>
      <c r="E44" s="202">
        <f>IFERROR(IF(VLOOKUP(A44,$AJ$1:$AN$64,5,FALSE)="N/A",VLOOKUP(A44,$AJ$1:$AN$64,4,FALSE),VLOOKUP(A44,$AJ$1:$AN$64,5,FALSE)),"")</f>
        <v>80</v>
      </c>
      <c r="H44" s="181"/>
      <c r="AJ44" s="183" t="s">
        <v>120</v>
      </c>
      <c r="AK44" s="167" t="s">
        <v>76</v>
      </c>
      <c r="AL44" s="167">
        <v>20</v>
      </c>
      <c r="AM44" s="167">
        <v>85</v>
      </c>
      <c r="AN44" s="27">
        <v>96</v>
      </c>
    </row>
    <row r="45" spans="1:40" x14ac:dyDescent="0.25">
      <c r="A45" s="77" t="s">
        <v>92</v>
      </c>
      <c r="B45" s="71">
        <v>2</v>
      </c>
      <c r="C45" s="201">
        <f t="shared" si="10"/>
        <v>16</v>
      </c>
      <c r="D45" s="198">
        <f t="shared" si="11"/>
        <v>50</v>
      </c>
      <c r="E45" s="202">
        <f t="shared" ref="E45:E49" si="12">IFERROR(IF(VLOOKUP(A45,$AJ$1:$AN$64,5,FALSE)="N/A",VLOOKUP(A45,$AJ$1:$AN$64,4,FALSE),VLOOKUP(A45,$AJ$1:$AN$64,5,FALSE)),"")</f>
        <v>81</v>
      </c>
      <c r="H45" s="181"/>
      <c r="AJ45" s="183" t="s">
        <v>121</v>
      </c>
      <c r="AK45" s="167" t="s">
        <v>76</v>
      </c>
      <c r="AL45" s="167">
        <v>40</v>
      </c>
      <c r="AM45" s="167">
        <v>85</v>
      </c>
      <c r="AN45" s="27">
        <v>84</v>
      </c>
    </row>
    <row r="46" spans="1:40" x14ac:dyDescent="0.25">
      <c r="A46" s="77" t="s">
        <v>132</v>
      </c>
      <c r="B46" s="71">
        <v>2</v>
      </c>
      <c r="C46" s="201">
        <f t="shared" si="10"/>
        <v>20</v>
      </c>
      <c r="D46" s="198">
        <f t="shared" si="11"/>
        <v>50</v>
      </c>
      <c r="E46" s="202">
        <f t="shared" si="12"/>
        <v>101</v>
      </c>
      <c r="H46" s="181"/>
      <c r="AJ46" s="183" t="s">
        <v>122</v>
      </c>
      <c r="AK46" s="167" t="s">
        <v>76</v>
      </c>
      <c r="AL46" s="167">
        <v>40</v>
      </c>
      <c r="AM46" s="167">
        <v>85</v>
      </c>
      <c r="AN46" s="27">
        <v>96</v>
      </c>
    </row>
    <row r="47" spans="1:40" x14ac:dyDescent="0.25">
      <c r="A47" s="77" t="s">
        <v>113</v>
      </c>
      <c r="B47" s="71">
        <v>2</v>
      </c>
      <c r="C47" s="201">
        <v>40</v>
      </c>
      <c r="D47" s="198">
        <v>50</v>
      </c>
      <c r="E47" s="202">
        <f t="shared" si="12"/>
        <v>75</v>
      </c>
      <c r="H47" s="181"/>
      <c r="AJ47" s="183" t="s">
        <v>123</v>
      </c>
      <c r="AK47" s="167" t="s">
        <v>76</v>
      </c>
      <c r="AL47" s="167">
        <v>100</v>
      </c>
      <c r="AM47" s="167">
        <v>78</v>
      </c>
      <c r="AN47" s="27">
        <v>78</v>
      </c>
    </row>
    <row r="48" spans="1:40" x14ac:dyDescent="0.25">
      <c r="A48" s="77" t="s">
        <v>99</v>
      </c>
      <c r="B48" s="71">
        <v>2</v>
      </c>
      <c r="C48" s="201">
        <f t="shared" ref="C48:C53" si="13">IFERROR(VLOOKUP(A48,$AJ$1:$AN$64,3,FALSE),"")</f>
        <v>40</v>
      </c>
      <c r="D48" s="198">
        <f t="shared" ref="D48:D53" si="14">IF(ISBLANK(A48),"",50)</f>
        <v>50</v>
      </c>
      <c r="E48" s="202">
        <f t="shared" si="12"/>
        <v>79</v>
      </c>
      <c r="H48" s="181"/>
      <c r="AJ48" s="183" t="s">
        <v>152</v>
      </c>
      <c r="AK48" s="167" t="s">
        <v>76</v>
      </c>
      <c r="AL48" s="167">
        <v>50</v>
      </c>
      <c r="AM48" s="167">
        <v>82</v>
      </c>
      <c r="AN48" s="27">
        <v>80</v>
      </c>
    </row>
    <row r="49" spans="1:40" x14ac:dyDescent="0.25">
      <c r="A49" s="77" t="s">
        <v>152</v>
      </c>
      <c r="B49" s="71">
        <v>2</v>
      </c>
      <c r="C49" s="201">
        <f t="shared" si="13"/>
        <v>50</v>
      </c>
      <c r="D49" s="198">
        <f t="shared" si="14"/>
        <v>50</v>
      </c>
      <c r="E49" s="202">
        <f t="shared" si="12"/>
        <v>80</v>
      </c>
      <c r="H49" s="181"/>
      <c r="AJ49" s="183" t="s">
        <v>125</v>
      </c>
      <c r="AK49" s="167" t="s">
        <v>76</v>
      </c>
      <c r="AL49" s="167">
        <v>50</v>
      </c>
      <c r="AM49" s="167">
        <v>80</v>
      </c>
      <c r="AN49" s="27" t="s">
        <v>77</v>
      </c>
    </row>
    <row r="50" spans="1:40" x14ac:dyDescent="0.25">
      <c r="A50" s="77"/>
      <c r="B50" s="71"/>
      <c r="C50" s="201" t="str">
        <f t="shared" si="13"/>
        <v/>
      </c>
      <c r="D50" s="198" t="str">
        <f t="shared" si="14"/>
        <v/>
      </c>
      <c r="E50" s="202" t="str">
        <f>IFERROR(IF(VLOOKUP(A50,$AJ$1:$AN$64,5,FALSE)="N/A",VLOOKUP(A50,$AJ$1:$AN$64,4,FALSE),VLOOKUP(A50,$AJ$1:$AN$64,5,FALSE)),"")</f>
        <v/>
      </c>
      <c r="H50" s="181"/>
      <c r="AJ50" s="183" t="s">
        <v>126</v>
      </c>
      <c r="AK50" s="167" t="s">
        <v>76</v>
      </c>
      <c r="AL50" s="167">
        <v>40</v>
      </c>
      <c r="AM50" s="167">
        <v>84</v>
      </c>
      <c r="AN50" s="27" t="s">
        <v>77</v>
      </c>
    </row>
    <row r="51" spans="1:40" x14ac:dyDescent="0.25">
      <c r="A51" s="77"/>
      <c r="B51" s="71"/>
      <c r="C51" s="201" t="str">
        <f t="shared" si="13"/>
        <v/>
      </c>
      <c r="D51" s="198" t="str">
        <f t="shared" si="14"/>
        <v/>
      </c>
      <c r="E51" s="202" t="str">
        <f>IFERROR(IF(VLOOKUP(A51,$AJ$1:$AN$64,5,FALSE)="N/A",VLOOKUP(A51,$AJ$1:$AN$64,4,FALSE),VLOOKUP(A51,$AJ$1:$AN$64,5,FALSE)),"")</f>
        <v/>
      </c>
      <c r="H51" s="181"/>
      <c r="AJ51" s="183" t="s">
        <v>127</v>
      </c>
      <c r="AK51" s="167" t="s">
        <v>76</v>
      </c>
      <c r="AL51" s="167">
        <v>40</v>
      </c>
      <c r="AM51" s="167">
        <v>85</v>
      </c>
      <c r="AN51" s="27">
        <v>85</v>
      </c>
    </row>
    <row r="52" spans="1:40" x14ac:dyDescent="0.25">
      <c r="A52" s="77"/>
      <c r="B52" s="71"/>
      <c r="C52" s="201" t="str">
        <f t="shared" si="13"/>
        <v/>
      </c>
      <c r="D52" s="198" t="str">
        <f t="shared" si="14"/>
        <v/>
      </c>
      <c r="E52" s="202" t="str">
        <f>IFERROR(IF(VLOOKUP(A52,$AJ$1:$AN$64,5,FALSE)="N/A",VLOOKUP(A52,$AJ$1:$AN$64,4,FALSE),VLOOKUP(A52,$AJ$1:$AN$64,5,FALSE)),"")</f>
        <v/>
      </c>
      <c r="H52" s="181"/>
      <c r="AJ52" s="183" t="s">
        <v>128</v>
      </c>
      <c r="AK52" s="167" t="s">
        <v>76</v>
      </c>
      <c r="AL52" s="167">
        <v>10</v>
      </c>
      <c r="AM52" s="167">
        <v>80</v>
      </c>
      <c r="AN52" s="27">
        <v>82</v>
      </c>
    </row>
    <row r="53" spans="1:40" ht="15.75" thickBot="1" x14ac:dyDescent="0.3">
      <c r="A53" s="14"/>
      <c r="B53" s="72"/>
      <c r="C53" s="203" t="str">
        <f t="shared" si="13"/>
        <v/>
      </c>
      <c r="D53" s="204" t="str">
        <f t="shared" si="14"/>
        <v/>
      </c>
      <c r="E53" s="205" t="str">
        <f>IFERROR(IF(VLOOKUP(A53,$AJ$1:$AN$64,5,FALSE)="N/A",VLOOKUP(A53,$AJ$1:$AN$64,4,FALSE),VLOOKUP(A53,$AJ$1:$AN$64,5,FALSE)),"")</f>
        <v/>
      </c>
      <c r="H53" s="181"/>
      <c r="AJ53" s="183" t="s">
        <v>129</v>
      </c>
      <c r="AK53" s="167" t="s">
        <v>76</v>
      </c>
      <c r="AL53" s="167">
        <v>100</v>
      </c>
      <c r="AM53" s="167">
        <v>85</v>
      </c>
      <c r="AN53" s="27">
        <v>79</v>
      </c>
    </row>
    <row r="54" spans="1:40" ht="15.75" x14ac:dyDescent="0.25">
      <c r="A54" s="19" t="s">
        <v>142</v>
      </c>
      <c r="AJ54" s="183" t="s">
        <v>130</v>
      </c>
      <c r="AK54" s="167" t="s">
        <v>76</v>
      </c>
      <c r="AL54" s="167">
        <v>50</v>
      </c>
      <c r="AM54" s="167">
        <v>85</v>
      </c>
      <c r="AN54" s="27">
        <v>87</v>
      </c>
    </row>
    <row r="55" spans="1:40" x14ac:dyDescent="0.25">
      <c r="A55" s="19"/>
      <c r="AJ55" s="183" t="s">
        <v>131</v>
      </c>
      <c r="AK55" s="167" t="s">
        <v>76</v>
      </c>
      <c r="AL55" s="167">
        <v>20</v>
      </c>
      <c r="AM55" s="167">
        <v>80</v>
      </c>
      <c r="AN55" s="27">
        <v>80</v>
      </c>
    </row>
    <row r="56" spans="1:40" x14ac:dyDescent="0.25">
      <c r="AJ56" s="183" t="s">
        <v>132</v>
      </c>
      <c r="AK56" s="167" t="s">
        <v>76</v>
      </c>
      <c r="AL56" s="167">
        <v>20</v>
      </c>
      <c r="AM56" s="167">
        <v>95</v>
      </c>
      <c r="AN56" s="27">
        <v>101</v>
      </c>
    </row>
    <row r="57" spans="1:40" ht="15.75" thickBot="1" x14ac:dyDescent="0.3">
      <c r="A57" s="8" t="s">
        <v>7</v>
      </c>
      <c r="AJ57" s="183" t="s">
        <v>133</v>
      </c>
      <c r="AK57" s="167" t="s">
        <v>76</v>
      </c>
      <c r="AL57" s="167">
        <v>5</v>
      </c>
      <c r="AM57" s="167">
        <v>85</v>
      </c>
      <c r="AN57" s="27">
        <v>83</v>
      </c>
    </row>
    <row r="58" spans="1:40" ht="30" x14ac:dyDescent="0.25">
      <c r="A58" s="293" t="s">
        <v>4</v>
      </c>
      <c r="B58" s="106" t="str">
        <f>IF(ISBLANK(A12),"",CONCATENATE("Leq - @ ",A12))</f>
        <v>Leq - @ NSA 16 - Residence</v>
      </c>
      <c r="C58" s="106" t="str">
        <f>IF(ISBLANK(A12),"",CONCATENATE("Leq - @ ",A12))</f>
        <v>Leq - @ NSA 16 - Residence</v>
      </c>
      <c r="D58" s="248"/>
      <c r="E58" s="248"/>
      <c r="F58" s="248"/>
      <c r="G58" s="248"/>
      <c r="H58" s="248"/>
      <c r="AJ58" s="183" t="s">
        <v>134</v>
      </c>
      <c r="AK58" s="167" t="s">
        <v>76</v>
      </c>
      <c r="AL58" s="167">
        <v>40</v>
      </c>
      <c r="AM58" s="167">
        <v>73</v>
      </c>
      <c r="AN58" s="27">
        <v>74</v>
      </c>
    </row>
    <row r="59" spans="1:40" ht="18.75" thickBot="1" x14ac:dyDescent="0.3">
      <c r="A59" s="301"/>
      <c r="B59" s="226" t="s">
        <v>185</v>
      </c>
      <c r="C59" s="226" t="s">
        <v>186</v>
      </c>
      <c r="D59" s="270"/>
      <c r="E59" s="270"/>
      <c r="F59" s="270"/>
      <c r="G59" s="270"/>
      <c r="H59" s="270"/>
      <c r="AJ59" s="183" t="s">
        <v>135</v>
      </c>
      <c r="AK59" s="167" t="s">
        <v>76</v>
      </c>
      <c r="AL59" s="167">
        <v>100</v>
      </c>
      <c r="AM59" s="167"/>
      <c r="AN59" s="27">
        <v>77</v>
      </c>
    </row>
    <row r="60" spans="1:40" x14ac:dyDescent="0.25">
      <c r="A60" s="223" t="str">
        <f>IF(ISBLANK(A40),"",A40)</f>
        <v>Crane</v>
      </c>
      <c r="B60" s="273">
        <f>IFERROR($E40-(20*LOG10(M23/$D40))+10*LOG($C40/100)+10*LOG($B40),0)</f>
        <v>48.13304921955455</v>
      </c>
      <c r="C60" s="274">
        <f>IFERROR($E40-(20*LOG10(M23/$D40))+10*LOG(100/100)+10*LOG($B40),0)</f>
        <v>56.0918493929953</v>
      </c>
      <c r="D60" s="166"/>
      <c r="E60" s="166"/>
      <c r="F60" s="166"/>
      <c r="G60" s="166"/>
      <c r="H60" s="166"/>
      <c r="AJ60" s="183" t="s">
        <v>136</v>
      </c>
      <c r="AK60" s="167"/>
      <c r="AL60" s="167">
        <v>100</v>
      </c>
      <c r="AM60" s="167"/>
      <c r="AN60" s="27">
        <v>84</v>
      </c>
    </row>
    <row r="61" spans="1:40" x14ac:dyDescent="0.25">
      <c r="A61" s="224" t="str">
        <f>IF(ISBLANK(A41),"",A41)</f>
        <v>Vibratory Pile Driver</v>
      </c>
      <c r="B61" s="275">
        <f t="shared" ref="B61:C69" si="15">IFERROR($E41-(20*LOG10(M24/$D41))+10*LOG($C41/100)+10*LOG($B41),0)</f>
        <v>69.102149349635113</v>
      </c>
      <c r="C61" s="276">
        <f t="shared" ref="C61:C64" si="16">IFERROR($E41-(20*LOG10(M24/$D41))+10*LOG(100/100)+10*LOG($B41),0)</f>
        <v>76.0918493929953</v>
      </c>
      <c r="D61" s="166"/>
      <c r="E61" s="166"/>
      <c r="F61" s="166"/>
      <c r="G61" s="166"/>
      <c r="H61" s="166"/>
      <c r="AJ61" s="183" t="s">
        <v>137</v>
      </c>
      <c r="AK61" s="167"/>
      <c r="AL61" s="167">
        <v>100</v>
      </c>
      <c r="AM61" s="167"/>
      <c r="AN61" s="27">
        <v>80</v>
      </c>
    </row>
    <row r="62" spans="1:40" x14ac:dyDescent="0.25">
      <c r="A62" s="224" t="str">
        <f t="shared" ref="A62:A73" si="17">IF(ISBLANK(A42),"",A42)</f>
        <v>Pickup Truck</v>
      </c>
      <c r="B62" s="275">
        <f t="shared" si="15"/>
        <v>46.112449306274925</v>
      </c>
      <c r="C62" s="276">
        <f t="shared" si="16"/>
        <v>50.0918493929953</v>
      </c>
      <c r="D62" s="166"/>
      <c r="E62" s="166"/>
      <c r="F62" s="166"/>
      <c r="G62" s="166"/>
      <c r="H62" s="166"/>
      <c r="AJ62" s="183" t="s">
        <v>138</v>
      </c>
      <c r="AK62" s="167"/>
      <c r="AL62" s="167">
        <v>100</v>
      </c>
      <c r="AM62" s="167"/>
      <c r="AN62" s="27">
        <v>85</v>
      </c>
    </row>
    <row r="63" spans="1:40" x14ac:dyDescent="0.25">
      <c r="A63" s="224" t="str">
        <f t="shared" si="17"/>
        <v>Front End Loader</v>
      </c>
      <c r="B63" s="275">
        <f t="shared" si="15"/>
        <v>50.112449306274925</v>
      </c>
      <c r="C63" s="276">
        <f t="shared" si="16"/>
        <v>54.0918493929953</v>
      </c>
      <c r="D63" s="166"/>
      <c r="E63" s="166"/>
      <c r="F63" s="166"/>
      <c r="G63" s="166"/>
      <c r="H63" s="166"/>
      <c r="AJ63" s="183" t="s">
        <v>139</v>
      </c>
      <c r="AK63" s="167"/>
      <c r="AL63" s="167">
        <v>100</v>
      </c>
      <c r="AM63" s="167"/>
      <c r="AN63" s="27">
        <v>82</v>
      </c>
    </row>
    <row r="64" spans="1:40" ht="15" customHeight="1" thickBot="1" x14ac:dyDescent="0.3">
      <c r="A64" s="224" t="str">
        <f t="shared" si="17"/>
        <v>Trencher</v>
      </c>
      <c r="B64" s="275">
        <f t="shared" si="15"/>
        <v>52.081549436355488</v>
      </c>
      <c r="C64" s="276">
        <f t="shared" si="16"/>
        <v>55.0918493929953</v>
      </c>
      <c r="D64" s="166"/>
      <c r="E64" s="166"/>
      <c r="F64" s="166"/>
      <c r="G64" s="166"/>
      <c r="H64" s="166"/>
      <c r="AJ64" s="184" t="s">
        <v>140</v>
      </c>
      <c r="AK64" s="185"/>
      <c r="AL64" s="185">
        <v>100</v>
      </c>
      <c r="AM64" s="185"/>
      <c r="AN64" s="151">
        <v>83</v>
      </c>
    </row>
    <row r="65" spans="1:30" x14ac:dyDescent="0.25">
      <c r="A65" s="224" t="str">
        <f t="shared" si="17"/>
        <v>Crane</v>
      </c>
      <c r="B65" s="275">
        <f t="shared" si="15"/>
        <v>44.61386418339751</v>
      </c>
      <c r="C65" s="276">
        <f>IFERROR($E45-(20*LOG10(N28/$D45))+10*LOG($C45/100)+10*LOG($B45),0)</f>
        <v>0</v>
      </c>
      <c r="D65" s="166"/>
      <c r="E65" s="166"/>
      <c r="F65" s="166"/>
      <c r="G65" s="166"/>
      <c r="H65" s="166"/>
    </row>
    <row r="66" spans="1:30" x14ac:dyDescent="0.25">
      <c r="A66" s="224" t="str">
        <f t="shared" si="17"/>
        <v>Vibratory Pile Driver</v>
      </c>
      <c r="B66" s="275">
        <f t="shared" si="15"/>
        <v>65.582964313478072</v>
      </c>
      <c r="C66" s="276">
        <f t="shared" si="15"/>
        <v>0</v>
      </c>
      <c r="D66" s="166"/>
      <c r="E66" s="166"/>
      <c r="F66" s="166"/>
      <c r="G66" s="166"/>
      <c r="H66" s="166"/>
    </row>
    <row r="67" spans="1:30" x14ac:dyDescent="0.25">
      <c r="A67" s="224" t="str">
        <f t="shared" si="17"/>
        <v>Pickup Truck</v>
      </c>
      <c r="B67" s="275">
        <f t="shared" si="15"/>
        <v>42.593264270117885</v>
      </c>
      <c r="C67" s="276">
        <f t="shared" si="15"/>
        <v>0</v>
      </c>
      <c r="D67" s="166"/>
      <c r="E67" s="166"/>
      <c r="F67" s="166"/>
      <c r="G67" s="166"/>
      <c r="H67" s="166"/>
    </row>
    <row r="68" spans="1:30" x14ac:dyDescent="0.25">
      <c r="A68" s="224" t="str">
        <f t="shared" si="17"/>
        <v>Front End Loader</v>
      </c>
      <c r="B68" s="275">
        <f t="shared" si="15"/>
        <v>46.593264270117885</v>
      </c>
      <c r="C68" s="276">
        <f t="shared" si="15"/>
        <v>0</v>
      </c>
      <c r="D68" s="166"/>
      <c r="E68" s="166"/>
      <c r="F68" s="166"/>
      <c r="G68" s="166"/>
      <c r="H68" s="166"/>
    </row>
    <row r="69" spans="1:30" x14ac:dyDescent="0.25">
      <c r="A69" s="224" t="str">
        <f t="shared" si="17"/>
        <v>Trencher</v>
      </c>
      <c r="B69" s="275">
        <f t="shared" si="15"/>
        <v>48.562364400198447</v>
      </c>
      <c r="C69" s="276">
        <f t="shared" si="15"/>
        <v>0</v>
      </c>
      <c r="D69" s="166"/>
      <c r="E69" s="166"/>
      <c r="F69" s="166"/>
      <c r="G69" s="166"/>
      <c r="H69" s="166"/>
      <c r="P69" t="str">
        <f>A12</f>
        <v>NSA 16 - Residence</v>
      </c>
    </row>
    <row r="70" spans="1:30" x14ac:dyDescent="0.25">
      <c r="A70" s="224" t="str">
        <f t="shared" si="17"/>
        <v/>
      </c>
      <c r="B70" s="275">
        <f>IFERROR($E50-(20*LOG10(M33/$D50))+10*LOG($C50/100)+10*LOG(#REF!/12)+10*LOG($B50),0)</f>
        <v>0</v>
      </c>
      <c r="C70" s="278">
        <f>IFERROR($E50-(20*LOG10(N33/$D50))+10*LOG($C50/100)+10*LOG(#REF!/12)+10*LOG($B50),0)</f>
        <v>0</v>
      </c>
      <c r="D70" s="166"/>
      <c r="E70" s="166"/>
      <c r="F70" s="166"/>
      <c r="G70" s="166"/>
      <c r="H70" s="166"/>
    </row>
    <row r="71" spans="1:30" ht="15.75" thickBot="1" x14ac:dyDescent="0.3">
      <c r="A71" s="224" t="str">
        <f t="shared" si="17"/>
        <v/>
      </c>
      <c r="B71" s="275">
        <f>IFERROR($E51-(20*LOG10(M34/$D51))+10*LOG($C51/100)+10*LOG(#REF!/12)+10*LOG($B51),0)</f>
        <v>0</v>
      </c>
      <c r="C71" s="278">
        <f>IFERROR($E51-(20*LOG10(N34/$D51))+10*LOG($C51/100)+10*LOG(#REF!/12)+10*LOG($B51),0)</f>
        <v>0</v>
      </c>
      <c r="D71" s="166"/>
      <c r="E71" s="166"/>
      <c r="F71" s="166"/>
      <c r="G71" s="166"/>
      <c r="H71" s="166"/>
      <c r="P71" s="303" t="s">
        <v>21</v>
      </c>
      <c r="Q71" s="303"/>
      <c r="R71" s="303"/>
      <c r="S71" s="303"/>
      <c r="T71" s="303"/>
    </row>
    <row r="72" spans="1:30" ht="17.25" customHeight="1" thickBot="1" x14ac:dyDescent="0.3">
      <c r="A72" s="224" t="str">
        <f t="shared" si="17"/>
        <v/>
      </c>
      <c r="B72" s="275">
        <f>IFERROR($E52-(20*LOG10(M35/$D52))+10*LOG($C52/100)+10*LOG(#REF!/12)+10*LOG($B52),0)</f>
        <v>0</v>
      </c>
      <c r="C72" s="278">
        <f>IFERROR($E52-(20*LOG10(N35/$D52))+10*LOG($C52/100)+10*LOG(#REF!/12)+10*LOG($B52),0)</f>
        <v>0</v>
      </c>
      <c r="D72" s="166"/>
      <c r="E72" s="166"/>
      <c r="F72" s="166"/>
      <c r="G72" s="166"/>
      <c r="H72" s="166"/>
      <c r="P72" s="38" t="s">
        <v>14</v>
      </c>
      <c r="Q72" s="39" t="s">
        <v>15</v>
      </c>
      <c r="R72" s="40" t="s">
        <v>17</v>
      </c>
      <c r="S72" s="40" t="s">
        <v>16</v>
      </c>
      <c r="T72" s="41" t="s">
        <v>17</v>
      </c>
      <c r="U72" s="42"/>
      <c r="V72" s="39" t="s">
        <v>18</v>
      </c>
      <c r="W72" s="40" t="s">
        <v>17</v>
      </c>
      <c r="X72" s="40" t="s">
        <v>16</v>
      </c>
      <c r="Y72" s="41" t="s">
        <v>17</v>
      </c>
      <c r="Z72" s="43"/>
      <c r="AA72" s="39" t="s">
        <v>19</v>
      </c>
      <c r="AB72" s="40" t="s">
        <v>17</v>
      </c>
      <c r="AC72" s="40" t="s">
        <v>16</v>
      </c>
      <c r="AD72" s="41" t="s">
        <v>17</v>
      </c>
    </row>
    <row r="73" spans="1:30" ht="15.75" thickBot="1" x14ac:dyDescent="0.3">
      <c r="A73" s="225" t="str">
        <f t="shared" si="17"/>
        <v/>
      </c>
      <c r="B73" s="277">
        <f>IFERROR($E53-(20*LOG10(M36/$D53))+10*LOG($C53/100)+10*LOG(#REF!/12)+10*LOG($B53),0)</f>
        <v>0</v>
      </c>
      <c r="C73" s="279">
        <f>IFERROR($E53-(20*LOG10(N36/$D53))+10*LOG($C53/100)+10*LOG(#REF!/12)+10*LOG($B53),0)</f>
        <v>0</v>
      </c>
      <c r="D73" s="166"/>
      <c r="E73" s="166"/>
      <c r="F73" s="166"/>
      <c r="G73" s="166"/>
      <c r="H73" s="166"/>
      <c r="P73" s="30">
        <v>0</v>
      </c>
      <c r="Q73" s="32">
        <f>H12</f>
        <v>34</v>
      </c>
      <c r="R73" s="28">
        <f>(10^(Q73/10))</f>
        <v>2511.8864315095811</v>
      </c>
      <c r="S73" s="28">
        <f>Q73+10</f>
        <v>44</v>
      </c>
      <c r="T73" s="33">
        <f t="shared" ref="T73:T96" si="18">(10^(S73/10))</f>
        <v>25118.86431509586</v>
      </c>
      <c r="U73" s="36"/>
      <c r="V73" s="32">
        <v>0</v>
      </c>
      <c r="W73" s="28">
        <f>(10^(V73/10))</f>
        <v>1</v>
      </c>
      <c r="X73" s="28">
        <f>V73+10</f>
        <v>10</v>
      </c>
      <c r="Y73" s="33">
        <f>(10^(X73/10))</f>
        <v>10</v>
      </c>
      <c r="Z73" s="36"/>
      <c r="AA73" s="34">
        <f>10*LOG10(10^(Q73/10)+10^(V73/10))</f>
        <v>34.001728613409902</v>
      </c>
      <c r="AB73" s="147">
        <f>(10^(AA73/10))</f>
        <v>2512.8864315095802</v>
      </c>
      <c r="AC73" s="147">
        <f>AA73+10</f>
        <v>44.001728613409902</v>
      </c>
      <c r="AD73" s="148">
        <f>(10^(AC73/10))</f>
        <v>25128.864315095783</v>
      </c>
    </row>
    <row r="74" spans="1:30" ht="18" thickBot="1" x14ac:dyDescent="0.3">
      <c r="A74" s="219" t="s">
        <v>43</v>
      </c>
      <c r="B74" s="227">
        <f>IF(B60=0,0,10*LOG10(10^(B60/10)+10^(B61/10)+10^(B62/10)+10^(B63/10)+10^(B64/10)+10^(B65/10)+10^(B66/10)+10^(B67/10)+10^(B68/10)+10^(B69/10)+10^(B70/10)+10^(B71/10)+10^(B72/10)+10^(B73/10)))</f>
        <v>70.89321676309774</v>
      </c>
      <c r="C74" s="227">
        <f>MAX(C60:C73)</f>
        <v>76.0918493929953</v>
      </c>
      <c r="D74" s="249"/>
      <c r="E74" s="249"/>
      <c r="F74" s="249"/>
      <c r="G74" s="249"/>
      <c r="H74" s="249"/>
      <c r="P74" s="31">
        <v>4.1666666666666699E-2</v>
      </c>
      <c r="Q74" s="34">
        <f>H12</f>
        <v>34</v>
      </c>
      <c r="R74" s="26">
        <f t="shared" ref="R74:R96" si="19">(10^(Q74/10))</f>
        <v>2511.8864315095811</v>
      </c>
      <c r="S74" s="26">
        <f t="shared" ref="S74:S79" si="20">Q74+10</f>
        <v>44</v>
      </c>
      <c r="T74" s="35">
        <f t="shared" si="18"/>
        <v>25118.86431509586</v>
      </c>
      <c r="U74" s="37"/>
      <c r="V74" s="34">
        <f>V73</f>
        <v>0</v>
      </c>
      <c r="W74" s="26">
        <f t="shared" ref="W74:W96" si="21">(10^(V74/10))</f>
        <v>1</v>
      </c>
      <c r="X74" s="28">
        <f t="shared" ref="X74:X79" si="22">V74+10</f>
        <v>10</v>
      </c>
      <c r="Y74" s="35">
        <f t="shared" ref="Y74:Y96" si="23">(10^(X74/10))</f>
        <v>10</v>
      </c>
      <c r="Z74" s="37"/>
      <c r="AA74" s="34">
        <f t="shared" ref="AA74:AA96" si="24">10*LOG10(10^(Q74/10)+10^(V74/10))</f>
        <v>34.001728613409902</v>
      </c>
      <c r="AB74" s="26">
        <f t="shared" ref="AB74:AB96" si="25">(10^(AA74/10))</f>
        <v>2512.8864315095802</v>
      </c>
      <c r="AC74" s="147">
        <f t="shared" ref="AC74:AC79" si="26">AA74+10</f>
        <v>44.001728613409902</v>
      </c>
      <c r="AD74" s="27">
        <f t="shared" ref="AD74:AD96" si="27">(10^(AC74/10))</f>
        <v>25128.864315095783</v>
      </c>
    </row>
    <row r="75" spans="1:30" ht="16.5" thickBot="1" x14ac:dyDescent="0.3">
      <c r="A75" s="19" t="s">
        <v>57</v>
      </c>
      <c r="P75" s="31">
        <v>8.3333333333333301E-2</v>
      </c>
      <c r="Q75" s="34">
        <f>H12</f>
        <v>34</v>
      </c>
      <c r="R75" s="26">
        <f t="shared" si="19"/>
        <v>2511.8864315095811</v>
      </c>
      <c r="S75" s="26">
        <f t="shared" si="20"/>
        <v>44</v>
      </c>
      <c r="T75" s="35">
        <f t="shared" si="18"/>
        <v>25118.86431509586</v>
      </c>
      <c r="U75" s="37"/>
      <c r="V75" s="34">
        <f>V74</f>
        <v>0</v>
      </c>
      <c r="W75" s="26">
        <f t="shared" si="21"/>
        <v>1</v>
      </c>
      <c r="X75" s="28">
        <f t="shared" si="22"/>
        <v>10</v>
      </c>
      <c r="Y75" s="35">
        <f t="shared" si="23"/>
        <v>10</v>
      </c>
      <c r="Z75" s="37"/>
      <c r="AA75" s="34">
        <f t="shared" si="24"/>
        <v>34.001728613409902</v>
      </c>
      <c r="AB75" s="26">
        <f t="shared" si="25"/>
        <v>2512.8864315095802</v>
      </c>
      <c r="AC75" s="147">
        <f t="shared" si="26"/>
        <v>44.001728613409902</v>
      </c>
      <c r="AD75" s="27">
        <f t="shared" si="27"/>
        <v>25128.864315095783</v>
      </c>
    </row>
    <row r="76" spans="1:30" ht="15.75" thickBot="1" x14ac:dyDescent="0.3">
      <c r="P76" s="31">
        <v>0.125</v>
      </c>
      <c r="Q76" s="34">
        <f>H12</f>
        <v>34</v>
      </c>
      <c r="R76" s="26">
        <f t="shared" si="19"/>
        <v>2511.8864315095811</v>
      </c>
      <c r="S76" s="26">
        <f t="shared" si="20"/>
        <v>44</v>
      </c>
      <c r="T76" s="35">
        <f t="shared" si="18"/>
        <v>25118.86431509586</v>
      </c>
      <c r="U76" s="37"/>
      <c r="V76" s="34">
        <f t="shared" ref="V76:V93" si="28">V75</f>
        <v>0</v>
      </c>
      <c r="W76" s="26">
        <f t="shared" si="21"/>
        <v>1</v>
      </c>
      <c r="X76" s="28">
        <f t="shared" si="22"/>
        <v>10</v>
      </c>
      <c r="Y76" s="35">
        <f t="shared" si="23"/>
        <v>10</v>
      </c>
      <c r="Z76" s="37"/>
      <c r="AA76" s="34">
        <f t="shared" si="24"/>
        <v>34.001728613409902</v>
      </c>
      <c r="AB76" s="26">
        <f t="shared" si="25"/>
        <v>2512.8864315095802</v>
      </c>
      <c r="AC76" s="147">
        <f t="shared" si="26"/>
        <v>44.001728613409902</v>
      </c>
      <c r="AD76" s="27">
        <f t="shared" si="27"/>
        <v>25128.864315095783</v>
      </c>
    </row>
    <row r="77" spans="1:30" ht="45.75" thickBot="1" x14ac:dyDescent="0.3">
      <c r="A77" s="287" t="s">
        <v>10</v>
      </c>
      <c r="B77" s="162" t="s">
        <v>145</v>
      </c>
      <c r="C77" s="163" t="s">
        <v>146</v>
      </c>
      <c r="D77" s="73" t="s">
        <v>48</v>
      </c>
      <c r="E77" s="73" t="s">
        <v>59</v>
      </c>
      <c r="F77" s="73" t="s">
        <v>158</v>
      </c>
      <c r="G77" s="15" t="s">
        <v>47</v>
      </c>
      <c r="H77" s="16" t="s">
        <v>46</v>
      </c>
      <c r="P77" s="31">
        <v>0.16666666666666699</v>
      </c>
      <c r="Q77" s="34">
        <f>H12</f>
        <v>34</v>
      </c>
      <c r="R77" s="26">
        <f t="shared" si="19"/>
        <v>2511.8864315095811</v>
      </c>
      <c r="S77" s="26">
        <f t="shared" si="20"/>
        <v>44</v>
      </c>
      <c r="T77" s="35">
        <f t="shared" si="18"/>
        <v>25118.86431509586</v>
      </c>
      <c r="U77" s="37"/>
      <c r="V77" s="34">
        <f t="shared" si="28"/>
        <v>0</v>
      </c>
      <c r="W77" s="26">
        <f t="shared" si="21"/>
        <v>1</v>
      </c>
      <c r="X77" s="28">
        <f t="shared" si="22"/>
        <v>10</v>
      </c>
      <c r="Y77" s="35">
        <f t="shared" si="23"/>
        <v>10</v>
      </c>
      <c r="Z77" s="37"/>
      <c r="AA77" s="34">
        <f t="shared" si="24"/>
        <v>34.001728613409902</v>
      </c>
      <c r="AB77" s="26">
        <f t="shared" si="25"/>
        <v>2512.8864315095802</v>
      </c>
      <c r="AC77" s="147">
        <f t="shared" si="26"/>
        <v>44.001728613409902</v>
      </c>
      <c r="AD77" s="27">
        <f t="shared" si="27"/>
        <v>25128.864315095783</v>
      </c>
    </row>
    <row r="78" spans="1:30" ht="15.75" thickBot="1" x14ac:dyDescent="0.3">
      <c r="A78" s="288"/>
      <c r="B78" s="80" t="s">
        <v>5</v>
      </c>
      <c r="C78" s="81" t="s">
        <v>5</v>
      </c>
      <c r="D78" s="156" t="s">
        <v>5</v>
      </c>
      <c r="E78" s="156" t="s">
        <v>5</v>
      </c>
      <c r="F78" s="156" t="s">
        <v>5</v>
      </c>
      <c r="G78" s="155" t="s">
        <v>5</v>
      </c>
      <c r="H78" s="81" t="s">
        <v>5</v>
      </c>
      <c r="P78" s="31">
        <v>0.20833333333333301</v>
      </c>
      <c r="Q78" s="34">
        <f>H12</f>
        <v>34</v>
      </c>
      <c r="R78" s="26">
        <f t="shared" si="19"/>
        <v>2511.8864315095811</v>
      </c>
      <c r="S78" s="26">
        <f t="shared" si="20"/>
        <v>44</v>
      </c>
      <c r="T78" s="35">
        <f t="shared" si="18"/>
        <v>25118.86431509586</v>
      </c>
      <c r="U78" s="37"/>
      <c r="V78" s="34">
        <f t="shared" si="28"/>
        <v>0</v>
      </c>
      <c r="W78" s="26">
        <f t="shared" si="21"/>
        <v>1</v>
      </c>
      <c r="X78" s="28">
        <f t="shared" si="22"/>
        <v>10</v>
      </c>
      <c r="Y78" s="35">
        <f t="shared" si="23"/>
        <v>10</v>
      </c>
      <c r="Z78" s="37"/>
      <c r="AA78" s="34">
        <f t="shared" si="24"/>
        <v>34.001728613409902</v>
      </c>
      <c r="AB78" s="26">
        <f t="shared" si="25"/>
        <v>2512.8864315095802</v>
      </c>
      <c r="AC78" s="147">
        <f t="shared" si="26"/>
        <v>44.001728613409902</v>
      </c>
      <c r="AD78" s="27">
        <f t="shared" si="27"/>
        <v>25128.864315095783</v>
      </c>
    </row>
    <row r="79" spans="1:30" x14ac:dyDescent="0.25">
      <c r="A79" s="77" t="str">
        <f t="shared" ref="A79:A85" si="29">IF(ISBLANK(A12),"",A12)</f>
        <v>NSA 16 - Residence</v>
      </c>
      <c r="B79" s="17">
        <f>IF(B$74&lt;=0,"",B$74)</f>
        <v>70.89321676309774</v>
      </c>
      <c r="C79" s="160">
        <f>C74</f>
        <v>76.0918493929953</v>
      </c>
      <c r="D79" s="157">
        <f>IF(G12&gt;0,AB100,"")</f>
        <v>67.887999755519004</v>
      </c>
      <c r="E79" s="157">
        <f>IF(G12&gt;0,AB97,"")</f>
        <v>70.227871830047093</v>
      </c>
      <c r="F79" s="157">
        <f>IF(G12&gt;0,AB98,"")</f>
        <v>34.001728613409902</v>
      </c>
      <c r="G79" s="154">
        <f>IF(G12&gt;0,AD100,"")</f>
        <v>67.893985685650193</v>
      </c>
      <c r="H79" s="160">
        <f t="shared" ref="H79:H85" si="30">IF(B79="","",G79-F12)</f>
        <v>25.893985685650193</v>
      </c>
      <c r="P79" s="31">
        <v>0.25</v>
      </c>
      <c r="Q79" s="34">
        <f>H12</f>
        <v>34</v>
      </c>
      <c r="R79" s="26">
        <f t="shared" si="19"/>
        <v>2511.8864315095811</v>
      </c>
      <c r="S79" s="26">
        <f t="shared" si="20"/>
        <v>44</v>
      </c>
      <c r="T79" s="35">
        <f t="shared" si="18"/>
        <v>25118.86431509586</v>
      </c>
      <c r="U79" s="37"/>
      <c r="V79" s="34">
        <f t="shared" si="28"/>
        <v>0</v>
      </c>
      <c r="W79" s="26">
        <f t="shared" si="21"/>
        <v>1</v>
      </c>
      <c r="X79" s="28">
        <f t="shared" si="22"/>
        <v>10</v>
      </c>
      <c r="Y79" s="35">
        <f t="shared" si="23"/>
        <v>10</v>
      </c>
      <c r="Z79" s="37"/>
      <c r="AA79" s="34">
        <f t="shared" si="24"/>
        <v>34.001728613409902</v>
      </c>
      <c r="AB79" s="26">
        <f t="shared" si="25"/>
        <v>2512.8864315095802</v>
      </c>
      <c r="AC79" s="147">
        <f t="shared" si="26"/>
        <v>44.001728613409902</v>
      </c>
      <c r="AD79" s="27">
        <f t="shared" si="27"/>
        <v>25128.864315095783</v>
      </c>
    </row>
    <row r="80" spans="1:30" ht="14.45" hidden="1" customHeight="1" x14ac:dyDescent="0.25">
      <c r="A80" s="11" t="str">
        <f t="shared" si="29"/>
        <v/>
      </c>
      <c r="B80" s="112">
        <f>IF(C$74&lt;=0,"",C$74)</f>
        <v>76.0918493929953</v>
      </c>
      <c r="C80" s="109">
        <f>IF(C$74=0,"",MAX(C60:C73))</f>
        <v>76.0918493929953</v>
      </c>
      <c r="D80" s="158" t="str">
        <f>IF(G13&gt;0,AB134,"")</f>
        <v/>
      </c>
      <c r="E80" s="158" t="str">
        <f>IF(G13&gt;0,AB131,"")</f>
        <v/>
      </c>
      <c r="F80" s="157" t="str">
        <f>IF(G13&gt;0,AB132,"")</f>
        <v/>
      </c>
      <c r="G80" s="152" t="str">
        <f>IF(G13&gt;0,AD134,"")</f>
        <v/>
      </c>
      <c r="H80" s="109" t="e">
        <f t="shared" si="30"/>
        <v>#VALUE!</v>
      </c>
      <c r="P80" s="31">
        <v>0.29166666666666702</v>
      </c>
      <c r="Q80" s="34">
        <f>G12</f>
        <v>40</v>
      </c>
      <c r="R80" s="26">
        <f t="shared" si="19"/>
        <v>10000</v>
      </c>
      <c r="S80" s="26">
        <f>Q80</f>
        <v>40</v>
      </c>
      <c r="T80" s="35">
        <f t="shared" si="18"/>
        <v>10000</v>
      </c>
      <c r="U80" s="37"/>
      <c r="V80" s="34">
        <f>B74</f>
        <v>70.89321676309774</v>
      </c>
      <c r="W80" s="26">
        <f t="shared" si="21"/>
        <v>12283487.163134519</v>
      </c>
      <c r="X80" s="26">
        <f>V80</f>
        <v>70.89321676309774</v>
      </c>
      <c r="Y80" s="35">
        <f t="shared" si="23"/>
        <v>12283487.163134519</v>
      </c>
      <c r="Z80" s="37"/>
      <c r="AA80" s="34">
        <f t="shared" si="24"/>
        <v>70.896750920721104</v>
      </c>
      <c r="AB80" s="26">
        <f t="shared" si="25"/>
        <v>12293487.163134573</v>
      </c>
      <c r="AC80" s="26">
        <f>AA80</f>
        <v>70.896750920721104</v>
      </c>
      <c r="AD80" s="27">
        <f t="shared" si="27"/>
        <v>12293487.163134573</v>
      </c>
    </row>
    <row r="81" spans="1:30" ht="14.45" hidden="1" customHeight="1" x14ac:dyDescent="0.25">
      <c r="A81" s="11" t="str">
        <f t="shared" si="29"/>
        <v/>
      </c>
      <c r="B81" s="112" t="str">
        <f>IF(D$74&lt;=0,"",D$74)</f>
        <v/>
      </c>
      <c r="C81" s="109" t="str">
        <f>IF(D$74=0,"",MAX(D60:D73))</f>
        <v/>
      </c>
      <c r="D81" s="158" t="str">
        <f>IF(G14&gt;0,AB168,"")</f>
        <v/>
      </c>
      <c r="E81" s="158" t="str">
        <f>IF(G14&gt;0,AB165,"")</f>
        <v/>
      </c>
      <c r="F81" s="157" t="str">
        <f>IF(G14&gt;0,AB166,"")</f>
        <v/>
      </c>
      <c r="G81" s="152" t="str">
        <f>IF(G14&gt;0,AD168,"")</f>
        <v/>
      </c>
      <c r="H81" s="109" t="str">
        <f t="shared" si="30"/>
        <v/>
      </c>
      <c r="P81" s="31">
        <v>0.33333333333333298</v>
      </c>
      <c r="Q81" s="34">
        <f>G12</f>
        <v>40</v>
      </c>
      <c r="R81" s="26">
        <f t="shared" si="19"/>
        <v>10000</v>
      </c>
      <c r="S81" s="26">
        <f t="shared" ref="S81:S94" si="31">Q81</f>
        <v>40</v>
      </c>
      <c r="T81" s="35">
        <f t="shared" si="18"/>
        <v>10000</v>
      </c>
      <c r="U81" s="37"/>
      <c r="V81" s="34">
        <f t="shared" si="28"/>
        <v>70.89321676309774</v>
      </c>
      <c r="W81" s="26">
        <f t="shared" si="21"/>
        <v>12283487.163134519</v>
      </c>
      <c r="X81" s="26">
        <f t="shared" ref="X81:X91" si="32">V81</f>
        <v>70.89321676309774</v>
      </c>
      <c r="Y81" s="35">
        <f t="shared" si="23"/>
        <v>12283487.163134519</v>
      </c>
      <c r="Z81" s="37"/>
      <c r="AA81" s="34">
        <f t="shared" si="24"/>
        <v>70.896750920721104</v>
      </c>
      <c r="AB81" s="26">
        <f t="shared" si="25"/>
        <v>12293487.163134573</v>
      </c>
      <c r="AC81" s="26">
        <f t="shared" ref="AC81:AC91" si="33">AA81</f>
        <v>70.896750920721104</v>
      </c>
      <c r="AD81" s="27">
        <f t="shared" si="27"/>
        <v>12293487.163134573</v>
      </c>
    </row>
    <row r="82" spans="1:30" ht="14.45" hidden="1" customHeight="1" x14ac:dyDescent="0.25">
      <c r="A82" s="11" t="str">
        <f t="shared" si="29"/>
        <v/>
      </c>
      <c r="B82" s="112" t="str">
        <f>IF(E$74&lt;=0,"",E$74)</f>
        <v/>
      </c>
      <c r="C82" s="109" t="str">
        <f>IF(E$74=0,"",MAX(E60:E73))</f>
        <v/>
      </c>
      <c r="D82" s="158" t="str">
        <f>IF(G15&gt;0,AB202,"")</f>
        <v/>
      </c>
      <c r="E82" s="158" t="str">
        <f>IF(G15&gt;0,AB199,"")</f>
        <v/>
      </c>
      <c r="F82" s="157" t="str">
        <f>IF(G15&gt;0,AB200,"")</f>
        <v/>
      </c>
      <c r="G82" s="152" t="str">
        <f>IF(G15&gt;0,AD202,"")</f>
        <v/>
      </c>
      <c r="H82" s="109" t="str">
        <f t="shared" si="30"/>
        <v/>
      </c>
      <c r="P82" s="31">
        <v>0.375</v>
      </c>
      <c r="Q82" s="34">
        <f>G12</f>
        <v>40</v>
      </c>
      <c r="R82" s="26">
        <f t="shared" si="19"/>
        <v>10000</v>
      </c>
      <c r="S82" s="26">
        <f t="shared" si="31"/>
        <v>40</v>
      </c>
      <c r="T82" s="35">
        <f t="shared" si="18"/>
        <v>10000</v>
      </c>
      <c r="U82" s="37"/>
      <c r="V82" s="34">
        <f t="shared" si="28"/>
        <v>70.89321676309774</v>
      </c>
      <c r="W82" s="26">
        <f t="shared" si="21"/>
        <v>12283487.163134519</v>
      </c>
      <c r="X82" s="26">
        <f t="shared" si="32"/>
        <v>70.89321676309774</v>
      </c>
      <c r="Y82" s="35">
        <f t="shared" si="23"/>
        <v>12283487.163134519</v>
      </c>
      <c r="Z82" s="37"/>
      <c r="AA82" s="34">
        <f t="shared" si="24"/>
        <v>70.896750920721104</v>
      </c>
      <c r="AB82" s="26">
        <f t="shared" si="25"/>
        <v>12293487.163134573</v>
      </c>
      <c r="AC82" s="26">
        <f t="shared" si="33"/>
        <v>70.896750920721104</v>
      </c>
      <c r="AD82" s="27">
        <f t="shared" si="27"/>
        <v>12293487.163134573</v>
      </c>
    </row>
    <row r="83" spans="1:30" ht="14.45" hidden="1" customHeight="1" x14ac:dyDescent="0.25">
      <c r="A83" s="11" t="str">
        <f t="shared" si="29"/>
        <v/>
      </c>
      <c r="B83" s="112" t="str">
        <f>IF(F$74&lt;=0,"",F$74)</f>
        <v/>
      </c>
      <c r="C83" s="109" t="str">
        <f>IF(F$74=0,"",MAX(F60:F73))</f>
        <v/>
      </c>
      <c r="D83" s="158" t="str">
        <f>IF(G16&gt;0,AB236,"")</f>
        <v/>
      </c>
      <c r="E83" s="158" t="str">
        <f>IF(G16&gt;0,AB233,"")</f>
        <v/>
      </c>
      <c r="F83" s="157" t="str">
        <f>IF(G16&gt;0,AB234,"")</f>
        <v/>
      </c>
      <c r="G83" s="152" t="str">
        <f>IF(G16&gt;0,AD236,"")</f>
        <v/>
      </c>
      <c r="H83" s="109" t="str">
        <f t="shared" si="30"/>
        <v/>
      </c>
      <c r="P83" s="31">
        <v>0.41666666666666702</v>
      </c>
      <c r="Q83" s="34">
        <f>G12</f>
        <v>40</v>
      </c>
      <c r="R83" s="26">
        <f t="shared" si="19"/>
        <v>10000</v>
      </c>
      <c r="S83" s="26">
        <f t="shared" si="31"/>
        <v>40</v>
      </c>
      <c r="T83" s="35">
        <f t="shared" si="18"/>
        <v>10000</v>
      </c>
      <c r="U83" s="37"/>
      <c r="V83" s="34">
        <f t="shared" si="28"/>
        <v>70.89321676309774</v>
      </c>
      <c r="W83" s="26">
        <f t="shared" si="21"/>
        <v>12283487.163134519</v>
      </c>
      <c r="X83" s="26">
        <f t="shared" si="32"/>
        <v>70.89321676309774</v>
      </c>
      <c r="Y83" s="35">
        <f t="shared" si="23"/>
        <v>12283487.163134519</v>
      </c>
      <c r="Z83" s="37"/>
      <c r="AA83" s="34">
        <f t="shared" si="24"/>
        <v>70.896750920721104</v>
      </c>
      <c r="AB83" s="26">
        <f t="shared" si="25"/>
        <v>12293487.163134573</v>
      </c>
      <c r="AC83" s="26">
        <f t="shared" si="33"/>
        <v>70.896750920721104</v>
      </c>
      <c r="AD83" s="27">
        <f t="shared" si="27"/>
        <v>12293487.163134573</v>
      </c>
    </row>
    <row r="84" spans="1:30" ht="14.45" hidden="1" customHeight="1" x14ac:dyDescent="0.25">
      <c r="A84" s="11" t="str">
        <f t="shared" si="29"/>
        <v/>
      </c>
      <c r="B84" s="112" t="str">
        <f>IF(G$74&lt;=0,"",G$74)</f>
        <v/>
      </c>
      <c r="C84" s="109" t="str">
        <f>IF(G$74&lt;=0,"",MAX(G60:G73))</f>
        <v/>
      </c>
      <c r="D84" s="158" t="str">
        <f>IF(G17&gt;0,AB270,"")</f>
        <v/>
      </c>
      <c r="E84" s="158" t="str">
        <f>IF(G17&gt;0,AB267,"")</f>
        <v/>
      </c>
      <c r="F84" s="157" t="str">
        <f>IF(G17&gt;0,AB268,"")</f>
        <v/>
      </c>
      <c r="G84" s="152" t="str">
        <f>IF(G17&gt;0,AD270,"")</f>
        <v/>
      </c>
      <c r="H84" s="109" t="str">
        <f t="shared" si="30"/>
        <v/>
      </c>
      <c r="P84" s="31">
        <v>0.45833333333333298</v>
      </c>
      <c r="Q84" s="34">
        <f>G12</f>
        <v>40</v>
      </c>
      <c r="R84" s="26">
        <f t="shared" si="19"/>
        <v>10000</v>
      </c>
      <c r="S84" s="26">
        <f t="shared" si="31"/>
        <v>40</v>
      </c>
      <c r="T84" s="35">
        <f t="shared" si="18"/>
        <v>10000</v>
      </c>
      <c r="U84" s="37"/>
      <c r="V84" s="34">
        <f t="shared" si="28"/>
        <v>70.89321676309774</v>
      </c>
      <c r="W84" s="26">
        <f t="shared" si="21"/>
        <v>12283487.163134519</v>
      </c>
      <c r="X84" s="26">
        <f t="shared" si="32"/>
        <v>70.89321676309774</v>
      </c>
      <c r="Y84" s="35">
        <f t="shared" si="23"/>
        <v>12283487.163134519</v>
      </c>
      <c r="Z84" s="37"/>
      <c r="AA84" s="34">
        <f t="shared" si="24"/>
        <v>70.896750920721104</v>
      </c>
      <c r="AB84" s="26">
        <f t="shared" si="25"/>
        <v>12293487.163134573</v>
      </c>
      <c r="AC84" s="26">
        <f t="shared" si="33"/>
        <v>70.896750920721104</v>
      </c>
      <c r="AD84" s="27">
        <f t="shared" si="27"/>
        <v>12293487.163134573</v>
      </c>
    </row>
    <row r="85" spans="1:30" ht="15" hidden="1" customHeight="1" thickBot="1" x14ac:dyDescent="0.3">
      <c r="A85" s="12" t="str">
        <f t="shared" si="29"/>
        <v/>
      </c>
      <c r="B85" s="113" t="str">
        <f>IF(H$74&lt;=0,"",H$74)</f>
        <v/>
      </c>
      <c r="C85" s="110" t="str">
        <f>IF(H$74=0,"",MAX(H60:H73))</f>
        <v/>
      </c>
      <c r="D85" s="159" t="str">
        <f>IF(G18&gt;0,AB304,"")</f>
        <v/>
      </c>
      <c r="E85" s="159" t="str">
        <f>IF(G18&gt;0,AB301,"")</f>
        <v/>
      </c>
      <c r="F85" s="161" t="str">
        <f>IF(G18&gt;0,AB302,"")</f>
        <v/>
      </c>
      <c r="G85" s="153" t="str">
        <f>IF(G18&gt;0,AD304,"")</f>
        <v/>
      </c>
      <c r="H85" s="110" t="str">
        <f t="shared" si="30"/>
        <v/>
      </c>
      <c r="P85" s="31">
        <v>0.5</v>
      </c>
      <c r="Q85" s="34">
        <f>G12</f>
        <v>40</v>
      </c>
      <c r="R85" s="26">
        <f t="shared" si="19"/>
        <v>10000</v>
      </c>
      <c r="S85" s="26">
        <f t="shared" si="31"/>
        <v>40</v>
      </c>
      <c r="T85" s="35">
        <f t="shared" si="18"/>
        <v>10000</v>
      </c>
      <c r="U85" s="37"/>
      <c r="V85" s="34">
        <f t="shared" si="28"/>
        <v>70.89321676309774</v>
      </c>
      <c r="W85" s="26">
        <f t="shared" si="21"/>
        <v>12283487.163134519</v>
      </c>
      <c r="X85" s="26">
        <f t="shared" si="32"/>
        <v>70.89321676309774</v>
      </c>
      <c r="Y85" s="35">
        <f t="shared" si="23"/>
        <v>12283487.163134519</v>
      </c>
      <c r="Z85" s="37"/>
      <c r="AA85" s="34">
        <f t="shared" si="24"/>
        <v>70.896750920721104</v>
      </c>
      <c r="AB85" s="26">
        <f t="shared" si="25"/>
        <v>12293487.163134573</v>
      </c>
      <c r="AC85" s="26">
        <f t="shared" si="33"/>
        <v>70.896750920721104</v>
      </c>
      <c r="AD85" s="27">
        <f t="shared" si="27"/>
        <v>12293487.163134573</v>
      </c>
    </row>
    <row r="86" spans="1:30" ht="15.75" x14ac:dyDescent="0.25">
      <c r="A86" s="142" t="s">
        <v>58</v>
      </c>
      <c r="P86" s="31">
        <v>0.54166666666666696</v>
      </c>
      <c r="Q86" s="34">
        <f>G12</f>
        <v>40</v>
      </c>
      <c r="R86" s="26">
        <f t="shared" si="19"/>
        <v>10000</v>
      </c>
      <c r="S86" s="26">
        <f t="shared" si="31"/>
        <v>40</v>
      </c>
      <c r="T86" s="35">
        <f t="shared" si="18"/>
        <v>10000</v>
      </c>
      <c r="U86" s="37"/>
      <c r="V86" s="34">
        <f t="shared" si="28"/>
        <v>70.89321676309774</v>
      </c>
      <c r="W86" s="26">
        <f t="shared" si="21"/>
        <v>12283487.163134519</v>
      </c>
      <c r="X86" s="26">
        <f t="shared" si="32"/>
        <v>70.89321676309774</v>
      </c>
      <c r="Y86" s="35">
        <f t="shared" si="23"/>
        <v>12283487.163134519</v>
      </c>
      <c r="Z86" s="37"/>
      <c r="AA86" s="34">
        <f t="shared" si="24"/>
        <v>70.896750920721104</v>
      </c>
      <c r="AB86" s="26">
        <f t="shared" si="25"/>
        <v>12293487.163134573</v>
      </c>
      <c r="AC86" s="26">
        <f t="shared" si="33"/>
        <v>70.896750920721104</v>
      </c>
      <c r="AD86" s="27">
        <f t="shared" si="27"/>
        <v>12293487.163134573</v>
      </c>
    </row>
    <row r="87" spans="1:30" ht="15.75" x14ac:dyDescent="0.25">
      <c r="A87" s="142" t="s">
        <v>157</v>
      </c>
      <c r="P87" s="31">
        <v>0.58333333333333304</v>
      </c>
      <c r="Q87" s="34">
        <f>G12</f>
        <v>40</v>
      </c>
      <c r="R87" s="26">
        <f t="shared" si="19"/>
        <v>10000</v>
      </c>
      <c r="S87" s="26">
        <f t="shared" si="31"/>
        <v>40</v>
      </c>
      <c r="T87" s="35">
        <f t="shared" si="18"/>
        <v>10000</v>
      </c>
      <c r="U87" s="37"/>
      <c r="V87" s="34">
        <f t="shared" si="28"/>
        <v>70.89321676309774</v>
      </c>
      <c r="W87" s="26">
        <f t="shared" si="21"/>
        <v>12283487.163134519</v>
      </c>
      <c r="X87" s="26">
        <f t="shared" si="32"/>
        <v>70.89321676309774</v>
      </c>
      <c r="Y87" s="35">
        <f t="shared" si="23"/>
        <v>12283487.163134519</v>
      </c>
      <c r="Z87" s="37"/>
      <c r="AA87" s="34">
        <f t="shared" si="24"/>
        <v>70.896750920721104</v>
      </c>
      <c r="AB87" s="26">
        <f t="shared" si="25"/>
        <v>12293487.163134573</v>
      </c>
      <c r="AC87" s="26">
        <f t="shared" si="33"/>
        <v>70.896750920721104</v>
      </c>
      <c r="AD87" s="27">
        <f t="shared" si="27"/>
        <v>12293487.163134573</v>
      </c>
    </row>
    <row r="88" spans="1:30" x14ac:dyDescent="0.25">
      <c r="P88" s="31">
        <v>0.625</v>
      </c>
      <c r="Q88" s="34">
        <f>G12</f>
        <v>40</v>
      </c>
      <c r="R88" s="26">
        <f t="shared" si="19"/>
        <v>10000</v>
      </c>
      <c r="S88" s="26">
        <f t="shared" si="31"/>
        <v>40</v>
      </c>
      <c r="T88" s="35">
        <f t="shared" si="18"/>
        <v>10000</v>
      </c>
      <c r="U88" s="37"/>
      <c r="V88" s="34">
        <f t="shared" si="28"/>
        <v>70.89321676309774</v>
      </c>
      <c r="W88" s="26">
        <f t="shared" si="21"/>
        <v>12283487.163134519</v>
      </c>
      <c r="X88" s="26">
        <f t="shared" si="32"/>
        <v>70.89321676309774</v>
      </c>
      <c r="Y88" s="35">
        <f t="shared" si="23"/>
        <v>12283487.163134519</v>
      </c>
      <c r="Z88" s="37"/>
      <c r="AA88" s="34">
        <f t="shared" si="24"/>
        <v>70.896750920721104</v>
      </c>
      <c r="AB88" s="26">
        <f t="shared" si="25"/>
        <v>12293487.163134573</v>
      </c>
      <c r="AC88" s="26">
        <f t="shared" si="33"/>
        <v>70.896750920721104</v>
      </c>
      <c r="AD88" s="27">
        <f t="shared" si="27"/>
        <v>12293487.163134573</v>
      </c>
    </row>
    <row r="89" spans="1:30" x14ac:dyDescent="0.25">
      <c r="P89" s="31">
        <v>0.66666666666666696</v>
      </c>
      <c r="Q89" s="34">
        <f>G12</f>
        <v>40</v>
      </c>
      <c r="R89" s="26">
        <f t="shared" si="19"/>
        <v>10000</v>
      </c>
      <c r="S89" s="26">
        <f t="shared" si="31"/>
        <v>40</v>
      </c>
      <c r="T89" s="35">
        <f t="shared" si="18"/>
        <v>10000</v>
      </c>
      <c r="U89" s="37"/>
      <c r="V89" s="34">
        <f t="shared" si="28"/>
        <v>70.89321676309774</v>
      </c>
      <c r="W89" s="26">
        <f t="shared" si="21"/>
        <v>12283487.163134519</v>
      </c>
      <c r="X89" s="26">
        <f t="shared" si="32"/>
        <v>70.89321676309774</v>
      </c>
      <c r="Y89" s="35">
        <f t="shared" si="23"/>
        <v>12283487.163134519</v>
      </c>
      <c r="Z89" s="37"/>
      <c r="AA89" s="34">
        <f t="shared" si="24"/>
        <v>70.896750920721104</v>
      </c>
      <c r="AB89" s="26">
        <f t="shared" si="25"/>
        <v>12293487.163134573</v>
      </c>
      <c r="AC89" s="26">
        <f t="shared" si="33"/>
        <v>70.896750920721104</v>
      </c>
      <c r="AD89" s="27">
        <f t="shared" si="27"/>
        <v>12293487.163134573</v>
      </c>
    </row>
    <row r="90" spans="1:30" x14ac:dyDescent="0.25">
      <c r="F90" s="22"/>
      <c r="P90" s="31">
        <v>0.70833333333333304</v>
      </c>
      <c r="Q90" s="34">
        <f>G12</f>
        <v>40</v>
      </c>
      <c r="R90" s="26">
        <f t="shared" si="19"/>
        <v>10000</v>
      </c>
      <c r="S90" s="26">
        <f t="shared" si="31"/>
        <v>40</v>
      </c>
      <c r="T90" s="35">
        <f t="shared" si="18"/>
        <v>10000</v>
      </c>
      <c r="U90" s="37"/>
      <c r="V90" s="34">
        <f t="shared" si="28"/>
        <v>70.89321676309774</v>
      </c>
      <c r="W90" s="26">
        <f t="shared" si="21"/>
        <v>12283487.163134519</v>
      </c>
      <c r="X90" s="26">
        <f t="shared" si="32"/>
        <v>70.89321676309774</v>
      </c>
      <c r="Y90" s="35">
        <f t="shared" si="23"/>
        <v>12283487.163134519</v>
      </c>
      <c r="Z90" s="37"/>
      <c r="AA90" s="34">
        <f t="shared" si="24"/>
        <v>70.896750920721104</v>
      </c>
      <c r="AB90" s="26">
        <f t="shared" si="25"/>
        <v>12293487.163134573</v>
      </c>
      <c r="AC90" s="26">
        <f t="shared" si="33"/>
        <v>70.896750920721104</v>
      </c>
      <c r="AD90" s="27">
        <f t="shared" si="27"/>
        <v>12293487.163134573</v>
      </c>
    </row>
    <row r="91" spans="1:30" x14ac:dyDescent="0.25">
      <c r="P91" s="31">
        <v>0.75</v>
      </c>
      <c r="Q91" s="34">
        <f>G12</f>
        <v>40</v>
      </c>
      <c r="R91" s="26">
        <f t="shared" si="19"/>
        <v>10000</v>
      </c>
      <c r="S91" s="26">
        <f t="shared" si="31"/>
        <v>40</v>
      </c>
      <c r="T91" s="35">
        <f t="shared" si="18"/>
        <v>10000</v>
      </c>
      <c r="U91" s="37"/>
      <c r="V91" s="34">
        <f t="shared" si="28"/>
        <v>70.89321676309774</v>
      </c>
      <c r="W91" s="26">
        <f t="shared" si="21"/>
        <v>12283487.163134519</v>
      </c>
      <c r="X91" s="26">
        <f t="shared" si="32"/>
        <v>70.89321676309774</v>
      </c>
      <c r="Y91" s="35">
        <f t="shared" si="23"/>
        <v>12283487.163134519</v>
      </c>
      <c r="Z91" s="37"/>
      <c r="AA91" s="34">
        <f t="shared" si="24"/>
        <v>70.896750920721104</v>
      </c>
      <c r="AB91" s="26">
        <f t="shared" si="25"/>
        <v>12293487.163134573</v>
      </c>
      <c r="AC91" s="26">
        <f t="shared" si="33"/>
        <v>70.896750920721104</v>
      </c>
      <c r="AD91" s="27">
        <f t="shared" si="27"/>
        <v>12293487.163134573</v>
      </c>
    </row>
    <row r="92" spans="1:30" x14ac:dyDescent="0.25">
      <c r="P92" s="31">
        <v>0.79166666666666696</v>
      </c>
      <c r="Q92" s="34">
        <f>G12</f>
        <v>40</v>
      </c>
      <c r="R92" s="26">
        <f t="shared" si="19"/>
        <v>10000</v>
      </c>
      <c r="S92" s="26">
        <f t="shared" si="31"/>
        <v>40</v>
      </c>
      <c r="T92" s="35">
        <f t="shared" si="18"/>
        <v>10000</v>
      </c>
      <c r="U92" s="37"/>
      <c r="V92" s="34">
        <v>0</v>
      </c>
      <c r="W92" s="26">
        <f t="shared" si="21"/>
        <v>1</v>
      </c>
      <c r="X92" s="26">
        <v>0</v>
      </c>
      <c r="Y92" s="35">
        <f t="shared" si="23"/>
        <v>1</v>
      </c>
      <c r="Z92" s="37"/>
      <c r="AA92" s="34">
        <f t="shared" si="24"/>
        <v>40.000434272768629</v>
      </c>
      <c r="AB92" s="26">
        <f t="shared" si="25"/>
        <v>10001.000000000009</v>
      </c>
      <c r="AC92" s="26">
        <f>AA92</f>
        <v>40.000434272768629</v>
      </c>
      <c r="AD92" s="27">
        <f t="shared" si="27"/>
        <v>10001.000000000009</v>
      </c>
    </row>
    <row r="93" spans="1:30" x14ac:dyDescent="0.25">
      <c r="P93" s="31">
        <v>0.83333333333333304</v>
      </c>
      <c r="Q93" s="34">
        <f>G12</f>
        <v>40</v>
      </c>
      <c r="R93" s="26">
        <f t="shared" si="19"/>
        <v>10000</v>
      </c>
      <c r="S93" s="26">
        <f t="shared" si="31"/>
        <v>40</v>
      </c>
      <c r="T93" s="35">
        <f t="shared" si="18"/>
        <v>10000</v>
      </c>
      <c r="U93" s="37"/>
      <c r="V93" s="34">
        <f t="shared" si="28"/>
        <v>0</v>
      </c>
      <c r="W93" s="26">
        <f t="shared" si="21"/>
        <v>1</v>
      </c>
      <c r="X93" s="26">
        <v>0</v>
      </c>
      <c r="Y93" s="35">
        <f t="shared" si="23"/>
        <v>1</v>
      </c>
      <c r="Z93" s="37"/>
      <c r="AA93" s="34">
        <f t="shared" si="24"/>
        <v>40.000434272768629</v>
      </c>
      <c r="AB93" s="26">
        <f>(10^(AA93/10))</f>
        <v>10001.000000000009</v>
      </c>
      <c r="AC93" s="26">
        <f>AA93</f>
        <v>40.000434272768629</v>
      </c>
      <c r="AD93" s="27">
        <f t="shared" si="27"/>
        <v>10001.000000000009</v>
      </c>
    </row>
    <row r="94" spans="1:30" x14ac:dyDescent="0.25">
      <c r="P94" s="31">
        <v>0.875</v>
      </c>
      <c r="Q94" s="34">
        <f>G12</f>
        <v>40</v>
      </c>
      <c r="R94" s="26">
        <f t="shared" si="19"/>
        <v>10000</v>
      </c>
      <c r="S94" s="26">
        <f t="shared" si="31"/>
        <v>40</v>
      </c>
      <c r="T94" s="35">
        <f t="shared" si="18"/>
        <v>10000</v>
      </c>
      <c r="U94" s="37"/>
      <c r="V94" s="34">
        <f>V93</f>
        <v>0</v>
      </c>
      <c r="W94" s="26">
        <f t="shared" si="21"/>
        <v>1</v>
      </c>
      <c r="X94" s="26">
        <v>0</v>
      </c>
      <c r="Y94" s="35">
        <f t="shared" si="23"/>
        <v>1</v>
      </c>
      <c r="Z94" s="37"/>
      <c r="AA94" s="34">
        <f t="shared" si="24"/>
        <v>40.000434272768629</v>
      </c>
      <c r="AB94" s="26">
        <f t="shared" si="25"/>
        <v>10001.000000000009</v>
      </c>
      <c r="AC94" s="26">
        <f>AA94</f>
        <v>40.000434272768629</v>
      </c>
      <c r="AD94" s="27">
        <f t="shared" si="27"/>
        <v>10001.000000000009</v>
      </c>
    </row>
    <row r="95" spans="1:30" x14ac:dyDescent="0.25">
      <c r="P95" s="31">
        <v>0.91666666666666696</v>
      </c>
      <c r="Q95" s="34">
        <f>H12</f>
        <v>34</v>
      </c>
      <c r="R95" s="26">
        <f t="shared" si="19"/>
        <v>2511.8864315095811</v>
      </c>
      <c r="S95" s="26">
        <f>Q95+10</f>
        <v>44</v>
      </c>
      <c r="T95" s="35">
        <f t="shared" si="18"/>
        <v>25118.86431509586</v>
      </c>
      <c r="U95" s="37"/>
      <c r="V95" s="34">
        <v>0</v>
      </c>
      <c r="W95" s="26">
        <f t="shared" si="21"/>
        <v>1</v>
      </c>
      <c r="X95" s="28">
        <f t="shared" ref="X95:X96" si="34">V95+10</f>
        <v>10</v>
      </c>
      <c r="Y95" s="35">
        <f t="shared" si="23"/>
        <v>10</v>
      </c>
      <c r="Z95" s="37"/>
      <c r="AA95" s="34">
        <f t="shared" si="24"/>
        <v>34.001728613409902</v>
      </c>
      <c r="AB95" s="26">
        <f t="shared" si="25"/>
        <v>2512.8864315095802</v>
      </c>
      <c r="AC95" s="26">
        <f>AA95+10</f>
        <v>44.001728613409902</v>
      </c>
      <c r="AD95" s="27">
        <f t="shared" si="27"/>
        <v>25128.864315095783</v>
      </c>
    </row>
    <row r="96" spans="1:30" ht="15.75" thickBot="1" x14ac:dyDescent="0.3">
      <c r="P96" s="44">
        <v>0.95833333333333304</v>
      </c>
      <c r="Q96" s="45">
        <f>H12</f>
        <v>34</v>
      </c>
      <c r="R96" s="46">
        <f t="shared" si="19"/>
        <v>2511.8864315095811</v>
      </c>
      <c r="S96" s="46">
        <f>Q96+10</f>
        <v>44</v>
      </c>
      <c r="T96" s="47">
        <f t="shared" si="18"/>
        <v>25118.86431509586</v>
      </c>
      <c r="U96" s="48"/>
      <c r="V96" s="45">
        <v>0</v>
      </c>
      <c r="W96" s="46">
        <f t="shared" si="21"/>
        <v>1</v>
      </c>
      <c r="X96" s="28">
        <f t="shared" si="34"/>
        <v>10</v>
      </c>
      <c r="Y96" s="47">
        <f t="shared" si="23"/>
        <v>10</v>
      </c>
      <c r="Z96" s="48"/>
      <c r="AA96" s="34">
        <f t="shared" si="24"/>
        <v>34.001728613409902</v>
      </c>
      <c r="AB96" s="150">
        <f t="shared" si="25"/>
        <v>2512.8864315095802</v>
      </c>
      <c r="AC96" s="150">
        <f>AA96+10</f>
        <v>44.001728613409902</v>
      </c>
      <c r="AD96" s="151">
        <f t="shared" si="27"/>
        <v>25128.864315095783</v>
      </c>
    </row>
    <row r="97" spans="16:30" ht="15.75" thickBot="1" x14ac:dyDescent="0.3">
      <c r="P97" s="50"/>
      <c r="Q97" s="51"/>
      <c r="R97" s="51"/>
      <c r="S97" s="51"/>
      <c r="T97" s="52"/>
      <c r="U97" s="51"/>
      <c r="V97" s="50"/>
      <c r="W97" s="51"/>
      <c r="X97" s="51"/>
      <c r="Y97" s="52"/>
      <c r="Z97" s="51"/>
      <c r="AA97" s="53" t="s">
        <v>13</v>
      </c>
      <c r="AB97" s="64">
        <f>10*LOG(1/(COUNT(AB80:AB93))*SUM(AB80:AB93))</f>
        <v>70.227871830047093</v>
      </c>
      <c r="AC97" s="49"/>
      <c r="AD97" s="54"/>
    </row>
    <row r="98" spans="16:30" ht="15.75" thickBot="1" x14ac:dyDescent="0.3">
      <c r="P98" s="53"/>
      <c r="Q98" s="49"/>
      <c r="R98" s="49"/>
      <c r="S98" s="49"/>
      <c r="T98" s="54"/>
      <c r="U98" s="49"/>
      <c r="V98" s="53"/>
      <c r="W98" s="49"/>
      <c r="X98" s="49"/>
      <c r="Y98" s="54"/>
      <c r="Z98" s="49"/>
      <c r="AA98" s="53" t="s">
        <v>2</v>
      </c>
      <c r="AB98" s="64">
        <f>10*LOG(1/(COUNT(AB73:AB79,AB95:AB96))*SUM(AB73:AB79,AB95:AB96))</f>
        <v>34.001728613409902</v>
      </c>
      <c r="AC98" s="49"/>
      <c r="AD98" s="54"/>
    </row>
    <row r="99" spans="16:30" x14ac:dyDescent="0.25">
      <c r="P99" s="53"/>
      <c r="Q99" s="49"/>
      <c r="R99" s="56" t="s">
        <v>12</v>
      </c>
      <c r="S99" s="57"/>
      <c r="T99" s="58" t="s">
        <v>11</v>
      </c>
      <c r="U99" s="57"/>
      <c r="V99" s="59"/>
      <c r="W99" s="56" t="s">
        <v>12</v>
      </c>
      <c r="X99" s="57"/>
      <c r="Y99" s="58" t="s">
        <v>11</v>
      </c>
      <c r="Z99" s="57"/>
      <c r="AA99" s="59"/>
      <c r="AB99" s="57" t="s">
        <v>12</v>
      </c>
      <c r="AC99" s="57"/>
      <c r="AD99" s="58" t="s">
        <v>11</v>
      </c>
    </row>
    <row r="100" spans="16:30" ht="15.75" thickBot="1" x14ac:dyDescent="0.3">
      <c r="P100" s="14"/>
      <c r="Q100" s="55"/>
      <c r="R100" s="60">
        <f>10*LOG(1/(COUNT(R73:R96))*SUM(R73:R96))</f>
        <v>38.568471069971373</v>
      </c>
      <c r="S100" s="61"/>
      <c r="T100" s="62">
        <f>10*LOG(1/(COUNT(T73:T96))*SUM(T73:T96))</f>
        <v>41.950571929812824</v>
      </c>
      <c r="U100" s="61"/>
      <c r="V100" s="63"/>
      <c r="W100" s="60">
        <f>10*LOG(1/(COUNT(W73:W96))*SUM(W73:W96))</f>
        <v>67.882917160017527</v>
      </c>
      <c r="X100" s="61"/>
      <c r="Y100" s="62">
        <f>10*LOG(1/(COUNT(Y73:Y96))*SUM(Y73:Y96))</f>
        <v>67.882919546543988</v>
      </c>
      <c r="Z100" s="61"/>
      <c r="AA100" s="63"/>
      <c r="AB100" s="64">
        <f>10*LOG(1/(COUNT(AB73:AB96))*SUM(AB73:AB96))</f>
        <v>67.887999755519004</v>
      </c>
      <c r="AC100" s="61"/>
      <c r="AD100" s="62">
        <f>10*LOG(1/(COUNT(AD73:AD96))*SUM(AD73:AD96))</f>
        <v>67.893985685650193</v>
      </c>
    </row>
    <row r="103" spans="16:30" x14ac:dyDescent="0.25">
      <c r="P103">
        <f>A13</f>
        <v>0</v>
      </c>
    </row>
    <row r="105" spans="16:30" ht="15.75" thickBot="1" x14ac:dyDescent="0.3">
      <c r="P105" s="303" t="s">
        <v>21</v>
      </c>
      <c r="Q105" s="303"/>
      <c r="R105" s="303"/>
      <c r="S105" s="303"/>
      <c r="T105" s="303"/>
    </row>
    <row r="106" spans="16:30" ht="45.75" thickBot="1" x14ac:dyDescent="0.3">
      <c r="P106" s="38" t="s">
        <v>14</v>
      </c>
      <c r="Q106" s="39" t="s">
        <v>15</v>
      </c>
      <c r="R106" s="40" t="s">
        <v>17</v>
      </c>
      <c r="S106" s="40" t="s">
        <v>16</v>
      </c>
      <c r="T106" s="41" t="s">
        <v>17</v>
      </c>
      <c r="U106" s="42"/>
      <c r="V106" s="39" t="s">
        <v>18</v>
      </c>
      <c r="W106" s="40" t="s">
        <v>17</v>
      </c>
      <c r="X106" s="40" t="s">
        <v>16</v>
      </c>
      <c r="Y106" s="41" t="s">
        <v>17</v>
      </c>
      <c r="Z106" s="43"/>
      <c r="AA106" s="39" t="s">
        <v>19</v>
      </c>
      <c r="AB106" s="40" t="s">
        <v>17</v>
      </c>
      <c r="AC106" s="40" t="s">
        <v>16</v>
      </c>
      <c r="AD106" s="41" t="s">
        <v>17</v>
      </c>
    </row>
    <row r="107" spans="16:30" ht="15.75" thickBot="1" x14ac:dyDescent="0.3">
      <c r="P107" s="30">
        <v>0</v>
      </c>
      <c r="Q107" s="32">
        <f>H13</f>
        <v>0</v>
      </c>
      <c r="R107" s="28">
        <f>(10^(Q107/10))</f>
        <v>1</v>
      </c>
      <c r="S107" s="28">
        <f>Q107+10</f>
        <v>10</v>
      </c>
      <c r="T107" s="33">
        <f t="shared" ref="T107:T130" si="35">(10^(S107/10))</f>
        <v>10</v>
      </c>
      <c r="U107" s="36"/>
      <c r="V107" s="32">
        <v>0</v>
      </c>
      <c r="W107" s="28">
        <f>(10^(V107/10))</f>
        <v>1</v>
      </c>
      <c r="X107" s="28">
        <f>V107+10</f>
        <v>10</v>
      </c>
      <c r="Y107" s="33">
        <f>(10^(X107/10))</f>
        <v>10</v>
      </c>
      <c r="Z107" s="36"/>
      <c r="AA107" s="34">
        <f>10*LOG10(10^(Q107/10)+10^(V107/10))</f>
        <v>3.0102999566398121</v>
      </c>
      <c r="AB107" s="147">
        <f>(10^(AA107/10))</f>
        <v>2</v>
      </c>
      <c r="AC107" s="147">
        <f>AA107+10</f>
        <v>13.010299956639813</v>
      </c>
      <c r="AD107" s="148">
        <f>(10^(AC107/10))</f>
        <v>20.000000000000007</v>
      </c>
    </row>
    <row r="108" spans="16:30" ht="15.75" thickBot="1" x14ac:dyDescent="0.3">
      <c r="P108" s="31">
        <v>4.1666666666666699E-2</v>
      </c>
      <c r="Q108" s="32">
        <f>Q107</f>
        <v>0</v>
      </c>
      <c r="R108" s="26">
        <f t="shared" ref="R108:R130" si="36">(10^(Q108/10))</f>
        <v>1</v>
      </c>
      <c r="S108" s="26">
        <f t="shared" ref="S108:S113" si="37">Q108+10</f>
        <v>10</v>
      </c>
      <c r="T108" s="35">
        <f t="shared" si="35"/>
        <v>10</v>
      </c>
      <c r="U108" s="37"/>
      <c r="V108" s="34">
        <f>V107</f>
        <v>0</v>
      </c>
      <c r="W108" s="26">
        <f t="shared" ref="W108:W130" si="38">(10^(V108/10))</f>
        <v>1</v>
      </c>
      <c r="X108" s="28">
        <f t="shared" ref="X108:X113" si="39">V108+10</f>
        <v>10</v>
      </c>
      <c r="Y108" s="35">
        <f t="shared" ref="Y108:Y130" si="40">(10^(X108/10))</f>
        <v>10</v>
      </c>
      <c r="Z108" s="37"/>
      <c r="AA108" s="34">
        <f t="shared" ref="AA108:AA130" si="41">10*LOG10(10^(Q108/10)+10^(V108/10))</f>
        <v>3.0102999566398121</v>
      </c>
      <c r="AB108" s="26">
        <f t="shared" ref="AB108:AB126" si="42">(10^(AA108/10))</f>
        <v>2</v>
      </c>
      <c r="AC108" s="147">
        <f t="shared" ref="AC108:AC113" si="43">AA108+10</f>
        <v>13.010299956639813</v>
      </c>
      <c r="AD108" s="27">
        <f t="shared" ref="AD108:AD130" si="44">(10^(AC108/10))</f>
        <v>20.000000000000007</v>
      </c>
    </row>
    <row r="109" spans="16:30" ht="15.75" thickBot="1" x14ac:dyDescent="0.3">
      <c r="P109" s="31">
        <v>8.3333333333333301E-2</v>
      </c>
      <c r="Q109" s="32">
        <f>Q107</f>
        <v>0</v>
      </c>
      <c r="R109" s="26">
        <f t="shared" si="36"/>
        <v>1</v>
      </c>
      <c r="S109" s="26">
        <f t="shared" si="37"/>
        <v>10</v>
      </c>
      <c r="T109" s="35">
        <f t="shared" si="35"/>
        <v>10</v>
      </c>
      <c r="U109" s="37"/>
      <c r="V109" s="34">
        <f t="shared" ref="V109:V127" si="45">V108</f>
        <v>0</v>
      </c>
      <c r="W109" s="26">
        <f t="shared" si="38"/>
        <v>1</v>
      </c>
      <c r="X109" s="28">
        <f t="shared" si="39"/>
        <v>10</v>
      </c>
      <c r="Y109" s="35">
        <f t="shared" si="40"/>
        <v>10</v>
      </c>
      <c r="Z109" s="37"/>
      <c r="AA109" s="34">
        <f t="shared" si="41"/>
        <v>3.0102999566398121</v>
      </c>
      <c r="AB109" s="26">
        <f t="shared" si="42"/>
        <v>2</v>
      </c>
      <c r="AC109" s="147">
        <f t="shared" si="43"/>
        <v>13.010299956639813</v>
      </c>
      <c r="AD109" s="27">
        <f t="shared" si="44"/>
        <v>20.000000000000007</v>
      </c>
    </row>
    <row r="110" spans="16:30" ht="15.75" thickBot="1" x14ac:dyDescent="0.3">
      <c r="P110" s="31">
        <v>0.125</v>
      </c>
      <c r="Q110" s="32">
        <f>Q107</f>
        <v>0</v>
      </c>
      <c r="R110" s="26">
        <f t="shared" si="36"/>
        <v>1</v>
      </c>
      <c r="S110" s="26">
        <f t="shared" si="37"/>
        <v>10</v>
      </c>
      <c r="T110" s="35">
        <f t="shared" si="35"/>
        <v>10</v>
      </c>
      <c r="U110" s="37"/>
      <c r="V110" s="34">
        <f t="shared" si="45"/>
        <v>0</v>
      </c>
      <c r="W110" s="26">
        <f t="shared" si="38"/>
        <v>1</v>
      </c>
      <c r="X110" s="28">
        <f t="shared" si="39"/>
        <v>10</v>
      </c>
      <c r="Y110" s="35">
        <f t="shared" si="40"/>
        <v>10</v>
      </c>
      <c r="Z110" s="37"/>
      <c r="AA110" s="34">
        <f t="shared" si="41"/>
        <v>3.0102999566398121</v>
      </c>
      <c r="AB110" s="26">
        <f t="shared" si="42"/>
        <v>2</v>
      </c>
      <c r="AC110" s="147">
        <f t="shared" si="43"/>
        <v>13.010299956639813</v>
      </c>
      <c r="AD110" s="27">
        <f t="shared" si="44"/>
        <v>20.000000000000007</v>
      </c>
    </row>
    <row r="111" spans="16:30" ht="15.75" thickBot="1" x14ac:dyDescent="0.3">
      <c r="P111" s="31">
        <v>0.16666666666666699</v>
      </c>
      <c r="Q111" s="32">
        <f>Q107</f>
        <v>0</v>
      </c>
      <c r="R111" s="26">
        <f t="shared" si="36"/>
        <v>1</v>
      </c>
      <c r="S111" s="26">
        <f t="shared" si="37"/>
        <v>10</v>
      </c>
      <c r="T111" s="35">
        <f t="shared" si="35"/>
        <v>10</v>
      </c>
      <c r="U111" s="37"/>
      <c r="V111" s="34">
        <f t="shared" si="45"/>
        <v>0</v>
      </c>
      <c r="W111" s="26">
        <f t="shared" si="38"/>
        <v>1</v>
      </c>
      <c r="X111" s="28">
        <f t="shared" si="39"/>
        <v>10</v>
      </c>
      <c r="Y111" s="35">
        <f t="shared" si="40"/>
        <v>10</v>
      </c>
      <c r="Z111" s="37"/>
      <c r="AA111" s="34">
        <f t="shared" si="41"/>
        <v>3.0102999566398121</v>
      </c>
      <c r="AB111" s="26">
        <f t="shared" si="42"/>
        <v>2</v>
      </c>
      <c r="AC111" s="147">
        <f t="shared" si="43"/>
        <v>13.010299956639813</v>
      </c>
      <c r="AD111" s="27">
        <f t="shared" si="44"/>
        <v>20.000000000000007</v>
      </c>
    </row>
    <row r="112" spans="16:30" ht="15.75" thickBot="1" x14ac:dyDescent="0.3">
      <c r="P112" s="31">
        <v>0.20833333333333301</v>
      </c>
      <c r="Q112" s="32">
        <f>Q107</f>
        <v>0</v>
      </c>
      <c r="R112" s="26">
        <f t="shared" si="36"/>
        <v>1</v>
      </c>
      <c r="S112" s="26">
        <f t="shared" si="37"/>
        <v>10</v>
      </c>
      <c r="T112" s="35">
        <f t="shared" si="35"/>
        <v>10</v>
      </c>
      <c r="U112" s="37"/>
      <c r="V112" s="34">
        <f t="shared" si="45"/>
        <v>0</v>
      </c>
      <c r="W112" s="26">
        <f t="shared" si="38"/>
        <v>1</v>
      </c>
      <c r="X112" s="28">
        <f t="shared" si="39"/>
        <v>10</v>
      </c>
      <c r="Y112" s="35">
        <f t="shared" si="40"/>
        <v>10</v>
      </c>
      <c r="Z112" s="37"/>
      <c r="AA112" s="34">
        <f t="shared" si="41"/>
        <v>3.0102999566398121</v>
      </c>
      <c r="AB112" s="26">
        <f t="shared" si="42"/>
        <v>2</v>
      </c>
      <c r="AC112" s="147">
        <f t="shared" si="43"/>
        <v>13.010299956639813</v>
      </c>
      <c r="AD112" s="27">
        <f t="shared" si="44"/>
        <v>20.000000000000007</v>
      </c>
    </row>
    <row r="113" spans="16:30" x14ac:dyDescent="0.25">
      <c r="P113" s="31">
        <v>0.25</v>
      </c>
      <c r="Q113" s="32">
        <f>Q107</f>
        <v>0</v>
      </c>
      <c r="R113" s="26">
        <f t="shared" si="36"/>
        <v>1</v>
      </c>
      <c r="S113" s="26">
        <f t="shared" si="37"/>
        <v>10</v>
      </c>
      <c r="T113" s="35">
        <f t="shared" si="35"/>
        <v>10</v>
      </c>
      <c r="U113" s="37"/>
      <c r="V113" s="34">
        <f t="shared" si="45"/>
        <v>0</v>
      </c>
      <c r="W113" s="26">
        <f t="shared" si="38"/>
        <v>1</v>
      </c>
      <c r="X113" s="28">
        <f t="shared" si="39"/>
        <v>10</v>
      </c>
      <c r="Y113" s="35">
        <f t="shared" si="40"/>
        <v>10</v>
      </c>
      <c r="Z113" s="37"/>
      <c r="AA113" s="34">
        <f t="shared" si="41"/>
        <v>3.0102999566398121</v>
      </c>
      <c r="AB113" s="26">
        <f t="shared" si="42"/>
        <v>2</v>
      </c>
      <c r="AC113" s="147">
        <f t="shared" si="43"/>
        <v>13.010299956639813</v>
      </c>
      <c r="AD113" s="27">
        <f t="shared" si="44"/>
        <v>20.000000000000007</v>
      </c>
    </row>
    <row r="114" spans="16:30" x14ac:dyDescent="0.25">
      <c r="P114" s="31">
        <v>0.29166666666666702</v>
      </c>
      <c r="Q114" s="32">
        <f>G13</f>
        <v>0</v>
      </c>
      <c r="R114" s="26">
        <f t="shared" si="36"/>
        <v>1</v>
      </c>
      <c r="S114" s="26">
        <f>Q114</f>
        <v>0</v>
      </c>
      <c r="T114" s="35">
        <f t="shared" si="35"/>
        <v>1</v>
      </c>
      <c r="U114" s="37"/>
      <c r="V114" s="34">
        <f>C74</f>
        <v>76.0918493929953</v>
      </c>
      <c r="W114" s="26">
        <f t="shared" si="38"/>
        <v>40661644.522948101</v>
      </c>
      <c r="X114" s="26">
        <f>V114</f>
        <v>76.0918493929953</v>
      </c>
      <c r="Y114" s="35">
        <f t="shared" si="40"/>
        <v>40661644.522948101</v>
      </c>
      <c r="Z114" s="37"/>
      <c r="AA114" s="34">
        <f t="shared" si="41"/>
        <v>76.091849499802223</v>
      </c>
      <c r="AB114" s="26">
        <f t="shared" si="42"/>
        <v>40661645.522948153</v>
      </c>
      <c r="AC114" s="26">
        <f>AA114</f>
        <v>76.091849499802223</v>
      </c>
      <c r="AD114" s="27">
        <f t="shared" si="44"/>
        <v>40661645.522948153</v>
      </c>
    </row>
    <row r="115" spans="16:30" x14ac:dyDescent="0.25">
      <c r="P115" s="31">
        <v>0.33333333333333298</v>
      </c>
      <c r="Q115" s="32">
        <f>Q114</f>
        <v>0</v>
      </c>
      <c r="R115" s="26">
        <f t="shared" si="36"/>
        <v>1</v>
      </c>
      <c r="S115" s="26">
        <f t="shared" ref="S115:S128" si="46">Q115</f>
        <v>0</v>
      </c>
      <c r="T115" s="35">
        <f t="shared" si="35"/>
        <v>1</v>
      </c>
      <c r="U115" s="37"/>
      <c r="V115" s="34">
        <f t="shared" si="45"/>
        <v>76.0918493929953</v>
      </c>
      <c r="W115" s="26">
        <f t="shared" si="38"/>
        <v>40661644.522948101</v>
      </c>
      <c r="X115" s="26">
        <f t="shared" ref="X115:X125" si="47">V115</f>
        <v>76.0918493929953</v>
      </c>
      <c r="Y115" s="35">
        <f t="shared" si="40"/>
        <v>40661644.522948101</v>
      </c>
      <c r="Z115" s="37"/>
      <c r="AA115" s="34">
        <f t="shared" si="41"/>
        <v>76.091849499802223</v>
      </c>
      <c r="AB115" s="26">
        <f t="shared" si="42"/>
        <v>40661645.522948153</v>
      </c>
      <c r="AC115" s="26">
        <f t="shared" ref="AC115:AC125" si="48">AA115</f>
        <v>76.091849499802223</v>
      </c>
      <c r="AD115" s="27">
        <f t="shared" si="44"/>
        <v>40661645.522948153</v>
      </c>
    </row>
    <row r="116" spans="16:30" x14ac:dyDescent="0.25">
      <c r="P116" s="31">
        <v>0.375</v>
      </c>
      <c r="Q116" s="32">
        <f>Q114</f>
        <v>0</v>
      </c>
      <c r="R116" s="26">
        <f t="shared" si="36"/>
        <v>1</v>
      </c>
      <c r="S116" s="26">
        <f t="shared" si="46"/>
        <v>0</v>
      </c>
      <c r="T116" s="35">
        <f t="shared" si="35"/>
        <v>1</v>
      </c>
      <c r="U116" s="37"/>
      <c r="V116" s="34">
        <f t="shared" si="45"/>
        <v>76.0918493929953</v>
      </c>
      <c r="W116" s="26">
        <f t="shared" si="38"/>
        <v>40661644.522948101</v>
      </c>
      <c r="X116" s="26">
        <f t="shared" si="47"/>
        <v>76.0918493929953</v>
      </c>
      <c r="Y116" s="35">
        <f t="shared" si="40"/>
        <v>40661644.522948101</v>
      </c>
      <c r="Z116" s="37"/>
      <c r="AA116" s="34">
        <f t="shared" si="41"/>
        <v>76.091849499802223</v>
      </c>
      <c r="AB116" s="26">
        <f t="shared" si="42"/>
        <v>40661645.522948153</v>
      </c>
      <c r="AC116" s="26">
        <f t="shared" si="48"/>
        <v>76.091849499802223</v>
      </c>
      <c r="AD116" s="27">
        <f t="shared" si="44"/>
        <v>40661645.522948153</v>
      </c>
    </row>
    <row r="117" spans="16:30" x14ac:dyDescent="0.25">
      <c r="P117" s="31">
        <v>0.41666666666666702</v>
      </c>
      <c r="Q117" s="32">
        <f>Q114</f>
        <v>0</v>
      </c>
      <c r="R117" s="26">
        <f t="shared" si="36"/>
        <v>1</v>
      </c>
      <c r="S117" s="26">
        <f t="shared" si="46"/>
        <v>0</v>
      </c>
      <c r="T117" s="35">
        <f t="shared" si="35"/>
        <v>1</v>
      </c>
      <c r="U117" s="37"/>
      <c r="V117" s="34">
        <f t="shared" si="45"/>
        <v>76.0918493929953</v>
      </c>
      <c r="W117" s="26">
        <f t="shared" si="38"/>
        <v>40661644.522948101</v>
      </c>
      <c r="X117" s="26">
        <f t="shared" si="47"/>
        <v>76.0918493929953</v>
      </c>
      <c r="Y117" s="35">
        <f t="shared" si="40"/>
        <v>40661644.522948101</v>
      </c>
      <c r="Z117" s="37"/>
      <c r="AA117" s="34">
        <f t="shared" si="41"/>
        <v>76.091849499802223</v>
      </c>
      <c r="AB117" s="26">
        <f t="shared" si="42"/>
        <v>40661645.522948153</v>
      </c>
      <c r="AC117" s="26">
        <f t="shared" si="48"/>
        <v>76.091849499802223</v>
      </c>
      <c r="AD117" s="27">
        <f t="shared" si="44"/>
        <v>40661645.522948153</v>
      </c>
    </row>
    <row r="118" spans="16:30" x14ac:dyDescent="0.25">
      <c r="P118" s="31">
        <v>0.45833333333333298</v>
      </c>
      <c r="Q118" s="32">
        <f>Q114</f>
        <v>0</v>
      </c>
      <c r="R118" s="26">
        <f t="shared" si="36"/>
        <v>1</v>
      </c>
      <c r="S118" s="26">
        <f t="shared" si="46"/>
        <v>0</v>
      </c>
      <c r="T118" s="35">
        <f t="shared" si="35"/>
        <v>1</v>
      </c>
      <c r="U118" s="37"/>
      <c r="V118" s="34">
        <f t="shared" si="45"/>
        <v>76.0918493929953</v>
      </c>
      <c r="W118" s="26">
        <f t="shared" si="38"/>
        <v>40661644.522948101</v>
      </c>
      <c r="X118" s="26">
        <f t="shared" si="47"/>
        <v>76.0918493929953</v>
      </c>
      <c r="Y118" s="35">
        <f t="shared" si="40"/>
        <v>40661644.522948101</v>
      </c>
      <c r="Z118" s="37"/>
      <c r="AA118" s="34">
        <f t="shared" si="41"/>
        <v>76.091849499802223</v>
      </c>
      <c r="AB118" s="26">
        <f t="shared" si="42"/>
        <v>40661645.522948153</v>
      </c>
      <c r="AC118" s="26">
        <f t="shared" si="48"/>
        <v>76.091849499802223</v>
      </c>
      <c r="AD118" s="27">
        <f t="shared" si="44"/>
        <v>40661645.522948153</v>
      </c>
    </row>
    <row r="119" spans="16:30" x14ac:dyDescent="0.25">
      <c r="P119" s="31">
        <v>0.5</v>
      </c>
      <c r="Q119" s="32">
        <f>Q114</f>
        <v>0</v>
      </c>
      <c r="R119" s="26">
        <f t="shared" si="36"/>
        <v>1</v>
      </c>
      <c r="S119" s="26">
        <f t="shared" si="46"/>
        <v>0</v>
      </c>
      <c r="T119" s="35">
        <f t="shared" si="35"/>
        <v>1</v>
      </c>
      <c r="U119" s="37"/>
      <c r="V119" s="34">
        <f t="shared" si="45"/>
        <v>76.0918493929953</v>
      </c>
      <c r="W119" s="26">
        <f t="shared" si="38"/>
        <v>40661644.522948101</v>
      </c>
      <c r="X119" s="26">
        <f t="shared" si="47"/>
        <v>76.0918493929953</v>
      </c>
      <c r="Y119" s="35">
        <f t="shared" si="40"/>
        <v>40661644.522948101</v>
      </c>
      <c r="Z119" s="37"/>
      <c r="AA119" s="34">
        <f t="shared" si="41"/>
        <v>76.091849499802223</v>
      </c>
      <c r="AB119" s="26">
        <f t="shared" si="42"/>
        <v>40661645.522948153</v>
      </c>
      <c r="AC119" s="26">
        <f t="shared" si="48"/>
        <v>76.091849499802223</v>
      </c>
      <c r="AD119" s="27">
        <f t="shared" si="44"/>
        <v>40661645.522948153</v>
      </c>
    </row>
    <row r="120" spans="16:30" x14ac:dyDescent="0.25">
      <c r="P120" s="31">
        <v>0.54166666666666696</v>
      </c>
      <c r="Q120" s="32">
        <f>Q114</f>
        <v>0</v>
      </c>
      <c r="R120" s="26">
        <f t="shared" si="36"/>
        <v>1</v>
      </c>
      <c r="S120" s="26">
        <f t="shared" si="46"/>
        <v>0</v>
      </c>
      <c r="T120" s="35">
        <f t="shared" si="35"/>
        <v>1</v>
      </c>
      <c r="U120" s="37"/>
      <c r="V120" s="34">
        <f t="shared" si="45"/>
        <v>76.0918493929953</v>
      </c>
      <c r="W120" s="26">
        <f t="shared" si="38"/>
        <v>40661644.522948101</v>
      </c>
      <c r="X120" s="26">
        <f t="shared" si="47"/>
        <v>76.0918493929953</v>
      </c>
      <c r="Y120" s="35">
        <f t="shared" si="40"/>
        <v>40661644.522948101</v>
      </c>
      <c r="Z120" s="37"/>
      <c r="AA120" s="34">
        <f t="shared" si="41"/>
        <v>76.091849499802223</v>
      </c>
      <c r="AB120" s="26">
        <f t="shared" si="42"/>
        <v>40661645.522948153</v>
      </c>
      <c r="AC120" s="26">
        <f t="shared" si="48"/>
        <v>76.091849499802223</v>
      </c>
      <c r="AD120" s="27">
        <f t="shared" si="44"/>
        <v>40661645.522948153</v>
      </c>
    </row>
    <row r="121" spans="16:30" x14ac:dyDescent="0.25">
      <c r="P121" s="31">
        <v>0.58333333333333304</v>
      </c>
      <c r="Q121" s="32">
        <f>Q114</f>
        <v>0</v>
      </c>
      <c r="R121" s="26">
        <f t="shared" si="36"/>
        <v>1</v>
      </c>
      <c r="S121" s="26">
        <f t="shared" si="46"/>
        <v>0</v>
      </c>
      <c r="T121" s="35">
        <f t="shared" si="35"/>
        <v>1</v>
      </c>
      <c r="U121" s="37"/>
      <c r="V121" s="34">
        <f t="shared" si="45"/>
        <v>76.0918493929953</v>
      </c>
      <c r="W121" s="26">
        <f t="shared" si="38"/>
        <v>40661644.522948101</v>
      </c>
      <c r="X121" s="26">
        <f t="shared" si="47"/>
        <v>76.0918493929953</v>
      </c>
      <c r="Y121" s="35">
        <f t="shared" si="40"/>
        <v>40661644.522948101</v>
      </c>
      <c r="Z121" s="37"/>
      <c r="AA121" s="34">
        <f t="shared" si="41"/>
        <v>76.091849499802223</v>
      </c>
      <c r="AB121" s="26">
        <f t="shared" si="42"/>
        <v>40661645.522948153</v>
      </c>
      <c r="AC121" s="26">
        <f t="shared" si="48"/>
        <v>76.091849499802223</v>
      </c>
      <c r="AD121" s="27">
        <f t="shared" si="44"/>
        <v>40661645.522948153</v>
      </c>
    </row>
    <row r="122" spans="16:30" x14ac:dyDescent="0.25">
      <c r="P122" s="31">
        <v>0.625</v>
      </c>
      <c r="Q122" s="32">
        <f>Q114</f>
        <v>0</v>
      </c>
      <c r="R122" s="26">
        <f t="shared" si="36"/>
        <v>1</v>
      </c>
      <c r="S122" s="26">
        <f t="shared" si="46"/>
        <v>0</v>
      </c>
      <c r="T122" s="35">
        <f t="shared" si="35"/>
        <v>1</v>
      </c>
      <c r="U122" s="37"/>
      <c r="V122" s="34">
        <f t="shared" si="45"/>
        <v>76.0918493929953</v>
      </c>
      <c r="W122" s="26">
        <f t="shared" si="38"/>
        <v>40661644.522948101</v>
      </c>
      <c r="X122" s="26">
        <f t="shared" si="47"/>
        <v>76.0918493929953</v>
      </c>
      <c r="Y122" s="35">
        <f t="shared" si="40"/>
        <v>40661644.522948101</v>
      </c>
      <c r="Z122" s="37"/>
      <c r="AA122" s="34">
        <f t="shared" si="41"/>
        <v>76.091849499802223</v>
      </c>
      <c r="AB122" s="26">
        <f t="shared" si="42"/>
        <v>40661645.522948153</v>
      </c>
      <c r="AC122" s="26">
        <f t="shared" si="48"/>
        <v>76.091849499802223</v>
      </c>
      <c r="AD122" s="27">
        <f t="shared" si="44"/>
        <v>40661645.522948153</v>
      </c>
    </row>
    <row r="123" spans="16:30" x14ac:dyDescent="0.25">
      <c r="P123" s="31">
        <v>0.66666666666666696</v>
      </c>
      <c r="Q123" s="32">
        <f>Q114</f>
        <v>0</v>
      </c>
      <c r="R123" s="26">
        <f t="shared" si="36"/>
        <v>1</v>
      </c>
      <c r="S123" s="26">
        <f t="shared" si="46"/>
        <v>0</v>
      </c>
      <c r="T123" s="35">
        <f t="shared" si="35"/>
        <v>1</v>
      </c>
      <c r="U123" s="37"/>
      <c r="V123" s="34">
        <f t="shared" si="45"/>
        <v>76.0918493929953</v>
      </c>
      <c r="W123" s="26">
        <f t="shared" si="38"/>
        <v>40661644.522948101</v>
      </c>
      <c r="X123" s="26">
        <f t="shared" si="47"/>
        <v>76.0918493929953</v>
      </c>
      <c r="Y123" s="35">
        <f t="shared" si="40"/>
        <v>40661644.522948101</v>
      </c>
      <c r="Z123" s="37"/>
      <c r="AA123" s="34">
        <f t="shared" si="41"/>
        <v>76.091849499802223</v>
      </c>
      <c r="AB123" s="26">
        <f t="shared" si="42"/>
        <v>40661645.522948153</v>
      </c>
      <c r="AC123" s="26">
        <f t="shared" si="48"/>
        <v>76.091849499802223</v>
      </c>
      <c r="AD123" s="27">
        <f t="shared" si="44"/>
        <v>40661645.522948153</v>
      </c>
    </row>
    <row r="124" spans="16:30" x14ac:dyDescent="0.25">
      <c r="P124" s="31">
        <v>0.70833333333333304</v>
      </c>
      <c r="Q124" s="32">
        <f>Q114</f>
        <v>0</v>
      </c>
      <c r="R124" s="26">
        <f t="shared" si="36"/>
        <v>1</v>
      </c>
      <c r="S124" s="26">
        <f t="shared" si="46"/>
        <v>0</v>
      </c>
      <c r="T124" s="35">
        <f t="shared" si="35"/>
        <v>1</v>
      </c>
      <c r="U124" s="37"/>
      <c r="V124" s="34">
        <f t="shared" si="45"/>
        <v>76.0918493929953</v>
      </c>
      <c r="W124" s="26">
        <f t="shared" si="38"/>
        <v>40661644.522948101</v>
      </c>
      <c r="X124" s="26">
        <f t="shared" si="47"/>
        <v>76.0918493929953</v>
      </c>
      <c r="Y124" s="35">
        <f t="shared" si="40"/>
        <v>40661644.522948101</v>
      </c>
      <c r="Z124" s="37"/>
      <c r="AA124" s="34">
        <f t="shared" si="41"/>
        <v>76.091849499802223</v>
      </c>
      <c r="AB124" s="26">
        <f t="shared" si="42"/>
        <v>40661645.522948153</v>
      </c>
      <c r="AC124" s="26">
        <f t="shared" si="48"/>
        <v>76.091849499802223</v>
      </c>
      <c r="AD124" s="27">
        <f t="shared" si="44"/>
        <v>40661645.522948153</v>
      </c>
    </row>
    <row r="125" spans="16:30" x14ac:dyDescent="0.25">
      <c r="P125" s="31">
        <v>0.75</v>
      </c>
      <c r="Q125" s="32">
        <f>Q114</f>
        <v>0</v>
      </c>
      <c r="R125" s="26">
        <f t="shared" si="36"/>
        <v>1</v>
      </c>
      <c r="S125" s="26">
        <f t="shared" si="46"/>
        <v>0</v>
      </c>
      <c r="T125" s="35">
        <f t="shared" si="35"/>
        <v>1</v>
      </c>
      <c r="U125" s="37"/>
      <c r="V125" s="34">
        <f t="shared" si="45"/>
        <v>76.0918493929953</v>
      </c>
      <c r="W125" s="26">
        <f t="shared" si="38"/>
        <v>40661644.522948101</v>
      </c>
      <c r="X125" s="26">
        <f t="shared" si="47"/>
        <v>76.0918493929953</v>
      </c>
      <c r="Y125" s="35">
        <f t="shared" si="40"/>
        <v>40661644.522948101</v>
      </c>
      <c r="Z125" s="37"/>
      <c r="AA125" s="34">
        <f t="shared" si="41"/>
        <v>76.091849499802223</v>
      </c>
      <c r="AB125" s="26">
        <f t="shared" si="42"/>
        <v>40661645.522948153</v>
      </c>
      <c r="AC125" s="26">
        <f t="shared" si="48"/>
        <v>76.091849499802223</v>
      </c>
      <c r="AD125" s="27">
        <f t="shared" si="44"/>
        <v>40661645.522948153</v>
      </c>
    </row>
    <row r="126" spans="16:30" x14ac:dyDescent="0.25">
      <c r="P126" s="31">
        <v>0.79166666666666696</v>
      </c>
      <c r="Q126" s="32">
        <f>Q114</f>
        <v>0</v>
      </c>
      <c r="R126" s="26">
        <f t="shared" si="36"/>
        <v>1</v>
      </c>
      <c r="S126" s="26">
        <f t="shared" si="46"/>
        <v>0</v>
      </c>
      <c r="T126" s="35">
        <f t="shared" si="35"/>
        <v>1</v>
      </c>
      <c r="U126" s="37"/>
      <c r="V126" s="34">
        <v>0</v>
      </c>
      <c r="W126" s="26">
        <f t="shared" si="38"/>
        <v>1</v>
      </c>
      <c r="X126" s="26">
        <v>0</v>
      </c>
      <c r="Y126" s="35">
        <f t="shared" si="40"/>
        <v>1</v>
      </c>
      <c r="Z126" s="37"/>
      <c r="AA126" s="34">
        <f t="shared" si="41"/>
        <v>3.0102999566398121</v>
      </c>
      <c r="AB126" s="26">
        <f t="shared" si="42"/>
        <v>2</v>
      </c>
      <c r="AC126" s="26">
        <f>AA126</f>
        <v>3.0102999566398121</v>
      </c>
      <c r="AD126" s="27">
        <f t="shared" si="44"/>
        <v>2</v>
      </c>
    </row>
    <row r="127" spans="16:30" x14ac:dyDescent="0.25">
      <c r="P127" s="31">
        <v>0.83333333333333304</v>
      </c>
      <c r="Q127" s="32">
        <f>Q114</f>
        <v>0</v>
      </c>
      <c r="R127" s="26">
        <f t="shared" si="36"/>
        <v>1</v>
      </c>
      <c r="S127" s="26">
        <f t="shared" si="46"/>
        <v>0</v>
      </c>
      <c r="T127" s="35">
        <f t="shared" si="35"/>
        <v>1</v>
      </c>
      <c r="U127" s="37"/>
      <c r="V127" s="34">
        <f t="shared" si="45"/>
        <v>0</v>
      </c>
      <c r="W127" s="26">
        <f t="shared" si="38"/>
        <v>1</v>
      </c>
      <c r="X127" s="26">
        <v>0</v>
      </c>
      <c r="Y127" s="35">
        <f t="shared" si="40"/>
        <v>1</v>
      </c>
      <c r="Z127" s="37"/>
      <c r="AA127" s="34">
        <f t="shared" si="41"/>
        <v>3.0102999566398121</v>
      </c>
      <c r="AB127" s="26">
        <f>(10^(AA127/10))</f>
        <v>2</v>
      </c>
      <c r="AC127" s="26">
        <f>AA127</f>
        <v>3.0102999566398121</v>
      </c>
      <c r="AD127" s="27">
        <f t="shared" si="44"/>
        <v>2</v>
      </c>
    </row>
    <row r="128" spans="16:30" x14ac:dyDescent="0.25">
      <c r="P128" s="31">
        <v>0.875</v>
      </c>
      <c r="Q128" s="32">
        <f>Q114</f>
        <v>0</v>
      </c>
      <c r="R128" s="26">
        <f t="shared" si="36"/>
        <v>1</v>
      </c>
      <c r="S128" s="26">
        <f t="shared" si="46"/>
        <v>0</v>
      </c>
      <c r="T128" s="35">
        <f t="shared" si="35"/>
        <v>1</v>
      </c>
      <c r="U128" s="37"/>
      <c r="V128" s="34">
        <f>V127</f>
        <v>0</v>
      </c>
      <c r="W128" s="26">
        <f t="shared" si="38"/>
        <v>1</v>
      </c>
      <c r="X128" s="26">
        <v>0</v>
      </c>
      <c r="Y128" s="35">
        <f t="shared" si="40"/>
        <v>1</v>
      </c>
      <c r="Z128" s="37"/>
      <c r="AA128" s="34">
        <f t="shared" si="41"/>
        <v>3.0102999566398121</v>
      </c>
      <c r="AB128" s="26">
        <f t="shared" ref="AB128:AB130" si="49">(10^(AA128/10))</f>
        <v>2</v>
      </c>
      <c r="AC128" s="26">
        <f>AA128</f>
        <v>3.0102999566398121</v>
      </c>
      <c r="AD128" s="27">
        <f t="shared" si="44"/>
        <v>2</v>
      </c>
    </row>
    <row r="129" spans="16:30" x14ac:dyDescent="0.25">
      <c r="P129" s="31">
        <v>0.91666666666666696</v>
      </c>
      <c r="Q129" s="32">
        <f>Q107</f>
        <v>0</v>
      </c>
      <c r="R129" s="26">
        <f t="shared" si="36"/>
        <v>1</v>
      </c>
      <c r="S129" s="26">
        <f>Q129+10</f>
        <v>10</v>
      </c>
      <c r="T129" s="35">
        <f t="shared" si="35"/>
        <v>10</v>
      </c>
      <c r="U129" s="37"/>
      <c r="V129" s="34">
        <v>0</v>
      </c>
      <c r="W129" s="26">
        <f t="shared" si="38"/>
        <v>1</v>
      </c>
      <c r="X129" s="28">
        <f t="shared" ref="X129:X130" si="50">V129+10</f>
        <v>10</v>
      </c>
      <c r="Y129" s="35">
        <f t="shared" si="40"/>
        <v>10</v>
      </c>
      <c r="Z129" s="37"/>
      <c r="AA129" s="34">
        <f t="shared" si="41"/>
        <v>3.0102999566398121</v>
      </c>
      <c r="AB129" s="26">
        <f t="shared" si="49"/>
        <v>2</v>
      </c>
      <c r="AC129" s="26">
        <f>AA129+10</f>
        <v>13.010299956639813</v>
      </c>
      <c r="AD129" s="27">
        <f t="shared" si="44"/>
        <v>20.000000000000007</v>
      </c>
    </row>
    <row r="130" spans="16:30" ht="15.75" thickBot="1" x14ac:dyDescent="0.3">
      <c r="P130" s="44">
        <v>0.95833333333333304</v>
      </c>
      <c r="Q130" s="32">
        <f>Q107</f>
        <v>0</v>
      </c>
      <c r="R130" s="46">
        <f t="shared" si="36"/>
        <v>1</v>
      </c>
      <c r="S130" s="46">
        <f>Q130+10</f>
        <v>10</v>
      </c>
      <c r="T130" s="47">
        <f t="shared" si="35"/>
        <v>10</v>
      </c>
      <c r="U130" s="48"/>
      <c r="V130" s="45">
        <v>0</v>
      </c>
      <c r="W130" s="46">
        <f t="shared" si="38"/>
        <v>1</v>
      </c>
      <c r="X130" s="28">
        <f t="shared" si="50"/>
        <v>10</v>
      </c>
      <c r="Y130" s="47">
        <f t="shared" si="40"/>
        <v>10</v>
      </c>
      <c r="Z130" s="48"/>
      <c r="AA130" s="34">
        <f t="shared" si="41"/>
        <v>3.0102999566398121</v>
      </c>
      <c r="AB130" s="150">
        <f t="shared" si="49"/>
        <v>2</v>
      </c>
      <c r="AC130" s="150">
        <f>AA130+10</f>
        <v>13.010299956639813</v>
      </c>
      <c r="AD130" s="151">
        <f t="shared" si="44"/>
        <v>20.000000000000007</v>
      </c>
    </row>
    <row r="131" spans="16:30" ht="15.75" thickBot="1" x14ac:dyDescent="0.3">
      <c r="P131" s="50"/>
      <c r="Q131" s="51"/>
      <c r="R131" s="51"/>
      <c r="S131" s="51"/>
      <c r="T131" s="52"/>
      <c r="U131" s="51"/>
      <c r="V131" s="50"/>
      <c r="W131" s="51"/>
      <c r="X131" s="51"/>
      <c r="Y131" s="52"/>
      <c r="Z131" s="51"/>
      <c r="AA131" s="53" t="s">
        <v>13</v>
      </c>
      <c r="AB131" s="64">
        <f>10*LOG(1/(COUNT(AB114:AB127))*SUM(AB114:AB127))</f>
        <v>75.422381639098404</v>
      </c>
      <c r="AC131" s="49"/>
      <c r="AD131" s="54"/>
    </row>
    <row r="132" spans="16:30" ht="15.75" thickBot="1" x14ac:dyDescent="0.3">
      <c r="P132" s="53"/>
      <c r="Q132" s="49"/>
      <c r="R132" s="49"/>
      <c r="S132" s="49"/>
      <c r="T132" s="54"/>
      <c r="U132" s="49"/>
      <c r="V132" s="53"/>
      <c r="W132" s="49"/>
      <c r="X132" s="49"/>
      <c r="Y132" s="54"/>
      <c r="Z132" s="49"/>
      <c r="AA132" s="53" t="s">
        <v>2</v>
      </c>
      <c r="AB132" s="64">
        <f>10*LOG(1/(COUNT(AB107:AB113,AB129:AB130))*SUM(AB107:AB113,AB129:AB130))</f>
        <v>3.0102999566398121</v>
      </c>
      <c r="AC132" s="49"/>
      <c r="AD132" s="54"/>
    </row>
    <row r="133" spans="16:30" x14ac:dyDescent="0.25">
      <c r="P133" s="53"/>
      <c r="Q133" s="49"/>
      <c r="R133" s="56" t="s">
        <v>12</v>
      </c>
      <c r="S133" s="57"/>
      <c r="T133" s="58" t="s">
        <v>11</v>
      </c>
      <c r="U133" s="57"/>
      <c r="V133" s="59"/>
      <c r="W133" s="56" t="s">
        <v>12</v>
      </c>
      <c r="X133" s="57"/>
      <c r="Y133" s="58" t="s">
        <v>11</v>
      </c>
      <c r="Z133" s="57"/>
      <c r="AA133" s="59"/>
      <c r="AB133" s="57" t="s">
        <v>12</v>
      </c>
      <c r="AC133" s="57"/>
      <c r="AD133" s="58" t="s">
        <v>11</v>
      </c>
    </row>
    <row r="134" spans="16:30" ht="15.75" thickBot="1" x14ac:dyDescent="0.3">
      <c r="P134" s="14"/>
      <c r="Q134" s="55"/>
      <c r="R134" s="60">
        <f>10*LOG(1/(COUNT(R107:R130))*SUM(R107:R130))</f>
        <v>0</v>
      </c>
      <c r="S134" s="61"/>
      <c r="T134" s="62">
        <f>10*LOG(1/(COUNT(T107:T130))*SUM(T107:T130))</f>
        <v>6.40978057358332</v>
      </c>
      <c r="U134" s="61"/>
      <c r="V134" s="63"/>
      <c r="W134" s="60">
        <f>10*LOG(1/(COUNT(W107:W130))*SUM(W107:W130))</f>
        <v>73.08154954316241</v>
      </c>
      <c r="X134" s="61"/>
      <c r="Y134" s="62">
        <f>10*LOG(1/(COUNT(Y107:Y130))*SUM(Y107:Y130))</f>
        <v>73.081550264109012</v>
      </c>
      <c r="Z134" s="61"/>
      <c r="AA134" s="63"/>
      <c r="AB134" s="64">
        <f>10*LOG(1/(COUNT(AB107:AB130))*SUM(AB107:AB130))</f>
        <v>73.081549756776226</v>
      </c>
      <c r="AC134" s="61"/>
      <c r="AD134" s="62">
        <f>10*LOG(1/(COUNT(AD107:AD130))*SUM(AD107:AD130))</f>
        <v>73.081551198669246</v>
      </c>
    </row>
    <row r="137" spans="16:30" x14ac:dyDescent="0.25">
      <c r="P137">
        <f>A14</f>
        <v>0</v>
      </c>
    </row>
    <row r="139" spans="16:30" ht="15.75" thickBot="1" x14ac:dyDescent="0.3">
      <c r="P139" s="303" t="s">
        <v>21</v>
      </c>
      <c r="Q139" s="303"/>
      <c r="R139" s="303"/>
      <c r="S139" s="303"/>
      <c r="T139" s="303"/>
    </row>
    <row r="140" spans="16:30" ht="45.75" thickBot="1" x14ac:dyDescent="0.3">
      <c r="P140" s="38" t="s">
        <v>14</v>
      </c>
      <c r="Q140" s="39" t="s">
        <v>15</v>
      </c>
      <c r="R140" s="40" t="s">
        <v>17</v>
      </c>
      <c r="S140" s="40" t="s">
        <v>16</v>
      </c>
      <c r="T140" s="41" t="s">
        <v>17</v>
      </c>
      <c r="U140" s="42"/>
      <c r="V140" s="39" t="s">
        <v>18</v>
      </c>
      <c r="W140" s="40" t="s">
        <v>17</v>
      </c>
      <c r="X140" s="40" t="s">
        <v>16</v>
      </c>
      <c r="Y140" s="41" t="s">
        <v>17</v>
      </c>
      <c r="Z140" s="43"/>
      <c r="AA140" s="39" t="s">
        <v>19</v>
      </c>
      <c r="AB140" s="40" t="s">
        <v>17</v>
      </c>
      <c r="AC140" s="40" t="s">
        <v>16</v>
      </c>
      <c r="AD140" s="41" t="s">
        <v>17</v>
      </c>
    </row>
    <row r="141" spans="16:30" ht="15.75" thickBot="1" x14ac:dyDescent="0.3">
      <c r="P141" s="30">
        <v>0</v>
      </c>
      <c r="Q141" s="32">
        <f>H14</f>
        <v>0</v>
      </c>
      <c r="R141" s="28">
        <f>(10^(Q141/10))</f>
        <v>1</v>
      </c>
      <c r="S141" s="28">
        <f>Q141+10</f>
        <v>10</v>
      </c>
      <c r="T141" s="33">
        <f t="shared" ref="T141:T164" si="51">(10^(S141/10))</f>
        <v>10</v>
      </c>
      <c r="U141" s="36"/>
      <c r="V141" s="32">
        <v>0</v>
      </c>
      <c r="W141" s="28">
        <f>(10^(V141/10))</f>
        <v>1</v>
      </c>
      <c r="X141" s="28">
        <f>V141+10</f>
        <v>10</v>
      </c>
      <c r="Y141" s="33">
        <f>(10^(X141/10))</f>
        <v>10</v>
      </c>
      <c r="Z141" s="36"/>
      <c r="AA141" s="34">
        <f>10*LOG10(10^(Q141/10)+10^(V141/10))</f>
        <v>3.0102999566398121</v>
      </c>
      <c r="AB141" s="147">
        <f>(10^(AA141/10))</f>
        <v>2</v>
      </c>
      <c r="AC141" s="147">
        <f>AA141+10</f>
        <v>13.010299956639813</v>
      </c>
      <c r="AD141" s="148">
        <f>(10^(AC141/10))</f>
        <v>20.000000000000007</v>
      </c>
    </row>
    <row r="142" spans="16:30" ht="15.75" thickBot="1" x14ac:dyDescent="0.3">
      <c r="P142" s="31">
        <v>4.1666666666666699E-2</v>
      </c>
      <c r="Q142" s="32">
        <f>Q141</f>
        <v>0</v>
      </c>
      <c r="R142" s="26">
        <f t="shared" ref="R142:R164" si="52">(10^(Q142/10))</f>
        <v>1</v>
      </c>
      <c r="S142" s="26">
        <f t="shared" ref="S142:S147" si="53">Q142+10</f>
        <v>10</v>
      </c>
      <c r="T142" s="35">
        <f t="shared" si="51"/>
        <v>10</v>
      </c>
      <c r="U142" s="37"/>
      <c r="V142" s="34">
        <f>V141</f>
        <v>0</v>
      </c>
      <c r="W142" s="26">
        <f t="shared" ref="W142:W164" si="54">(10^(V142/10))</f>
        <v>1</v>
      </c>
      <c r="X142" s="28">
        <f t="shared" ref="X142:X147" si="55">V142+10</f>
        <v>10</v>
      </c>
      <c r="Y142" s="35">
        <f t="shared" ref="Y142:Y164" si="56">(10^(X142/10))</f>
        <v>10</v>
      </c>
      <c r="Z142" s="37"/>
      <c r="AA142" s="34">
        <f t="shared" ref="AA142:AA164" si="57">10*LOG10(10^(Q142/10)+10^(V142/10))</f>
        <v>3.0102999566398121</v>
      </c>
      <c r="AB142" s="26">
        <f t="shared" ref="AB142:AB160" si="58">(10^(AA142/10))</f>
        <v>2</v>
      </c>
      <c r="AC142" s="147">
        <f t="shared" ref="AC142:AC147" si="59">AA142+10</f>
        <v>13.010299956639813</v>
      </c>
      <c r="AD142" s="27">
        <f t="shared" ref="AD142:AD164" si="60">(10^(AC142/10))</f>
        <v>20.000000000000007</v>
      </c>
    </row>
    <row r="143" spans="16:30" ht="15.75" thickBot="1" x14ac:dyDescent="0.3">
      <c r="P143" s="31">
        <v>8.3333333333333301E-2</v>
      </c>
      <c r="Q143" s="32">
        <f>Q141</f>
        <v>0</v>
      </c>
      <c r="R143" s="26">
        <f t="shared" si="52"/>
        <v>1</v>
      </c>
      <c r="S143" s="26">
        <f t="shared" si="53"/>
        <v>10</v>
      </c>
      <c r="T143" s="35">
        <f t="shared" si="51"/>
        <v>10</v>
      </c>
      <c r="U143" s="37"/>
      <c r="V143" s="34">
        <f t="shared" ref="V143:V161" si="61">V142</f>
        <v>0</v>
      </c>
      <c r="W143" s="26">
        <f t="shared" si="54"/>
        <v>1</v>
      </c>
      <c r="X143" s="28">
        <f t="shared" si="55"/>
        <v>10</v>
      </c>
      <c r="Y143" s="35">
        <f t="shared" si="56"/>
        <v>10</v>
      </c>
      <c r="Z143" s="37"/>
      <c r="AA143" s="34">
        <f t="shared" si="57"/>
        <v>3.0102999566398121</v>
      </c>
      <c r="AB143" s="26">
        <f t="shared" si="58"/>
        <v>2</v>
      </c>
      <c r="AC143" s="147">
        <f t="shared" si="59"/>
        <v>13.010299956639813</v>
      </c>
      <c r="AD143" s="27">
        <f t="shared" si="60"/>
        <v>20.000000000000007</v>
      </c>
    </row>
    <row r="144" spans="16:30" ht="15.75" thickBot="1" x14ac:dyDescent="0.3">
      <c r="P144" s="31">
        <v>0.125</v>
      </c>
      <c r="Q144" s="32">
        <f>Q141</f>
        <v>0</v>
      </c>
      <c r="R144" s="26">
        <f t="shared" si="52"/>
        <v>1</v>
      </c>
      <c r="S144" s="26">
        <f t="shared" si="53"/>
        <v>10</v>
      </c>
      <c r="T144" s="35">
        <f t="shared" si="51"/>
        <v>10</v>
      </c>
      <c r="U144" s="37"/>
      <c r="V144" s="34">
        <f t="shared" si="61"/>
        <v>0</v>
      </c>
      <c r="W144" s="26">
        <f t="shared" si="54"/>
        <v>1</v>
      </c>
      <c r="X144" s="28">
        <f t="shared" si="55"/>
        <v>10</v>
      </c>
      <c r="Y144" s="35">
        <f t="shared" si="56"/>
        <v>10</v>
      </c>
      <c r="Z144" s="37"/>
      <c r="AA144" s="34">
        <f t="shared" si="57"/>
        <v>3.0102999566398121</v>
      </c>
      <c r="AB144" s="26">
        <f t="shared" si="58"/>
        <v>2</v>
      </c>
      <c r="AC144" s="147">
        <f t="shared" si="59"/>
        <v>13.010299956639813</v>
      </c>
      <c r="AD144" s="27">
        <f t="shared" si="60"/>
        <v>20.000000000000007</v>
      </c>
    </row>
    <row r="145" spans="16:30" ht="15.75" thickBot="1" x14ac:dyDescent="0.3">
      <c r="P145" s="31">
        <v>0.16666666666666699</v>
      </c>
      <c r="Q145" s="32">
        <f>Q141</f>
        <v>0</v>
      </c>
      <c r="R145" s="26">
        <f t="shared" si="52"/>
        <v>1</v>
      </c>
      <c r="S145" s="26">
        <f t="shared" si="53"/>
        <v>10</v>
      </c>
      <c r="T145" s="35">
        <f t="shared" si="51"/>
        <v>10</v>
      </c>
      <c r="U145" s="37"/>
      <c r="V145" s="34">
        <f t="shared" si="61"/>
        <v>0</v>
      </c>
      <c r="W145" s="26">
        <f t="shared" si="54"/>
        <v>1</v>
      </c>
      <c r="X145" s="28">
        <f t="shared" si="55"/>
        <v>10</v>
      </c>
      <c r="Y145" s="35">
        <f t="shared" si="56"/>
        <v>10</v>
      </c>
      <c r="Z145" s="37"/>
      <c r="AA145" s="34">
        <f t="shared" si="57"/>
        <v>3.0102999566398121</v>
      </c>
      <c r="AB145" s="26">
        <f t="shared" si="58"/>
        <v>2</v>
      </c>
      <c r="AC145" s="147">
        <f t="shared" si="59"/>
        <v>13.010299956639813</v>
      </c>
      <c r="AD145" s="27">
        <f t="shared" si="60"/>
        <v>20.000000000000007</v>
      </c>
    </row>
    <row r="146" spans="16:30" ht="15.75" thickBot="1" x14ac:dyDescent="0.3">
      <c r="P146" s="31">
        <v>0.20833333333333301</v>
      </c>
      <c r="Q146" s="32">
        <f>Q141</f>
        <v>0</v>
      </c>
      <c r="R146" s="26">
        <f t="shared" si="52"/>
        <v>1</v>
      </c>
      <c r="S146" s="26">
        <f t="shared" si="53"/>
        <v>10</v>
      </c>
      <c r="T146" s="35">
        <f t="shared" si="51"/>
        <v>10</v>
      </c>
      <c r="U146" s="37"/>
      <c r="V146" s="34">
        <f t="shared" si="61"/>
        <v>0</v>
      </c>
      <c r="W146" s="26">
        <f t="shared" si="54"/>
        <v>1</v>
      </c>
      <c r="X146" s="28">
        <f t="shared" si="55"/>
        <v>10</v>
      </c>
      <c r="Y146" s="35">
        <f t="shared" si="56"/>
        <v>10</v>
      </c>
      <c r="Z146" s="37"/>
      <c r="AA146" s="34">
        <f t="shared" si="57"/>
        <v>3.0102999566398121</v>
      </c>
      <c r="AB146" s="26">
        <f t="shared" si="58"/>
        <v>2</v>
      </c>
      <c r="AC146" s="147">
        <f t="shared" si="59"/>
        <v>13.010299956639813</v>
      </c>
      <c r="AD146" s="27">
        <f t="shared" si="60"/>
        <v>20.000000000000007</v>
      </c>
    </row>
    <row r="147" spans="16:30" x14ac:dyDescent="0.25">
      <c r="P147" s="31">
        <v>0.25</v>
      </c>
      <c r="Q147" s="32">
        <f>Q141</f>
        <v>0</v>
      </c>
      <c r="R147" s="26">
        <f t="shared" si="52"/>
        <v>1</v>
      </c>
      <c r="S147" s="26">
        <f t="shared" si="53"/>
        <v>10</v>
      </c>
      <c r="T147" s="35">
        <f t="shared" si="51"/>
        <v>10</v>
      </c>
      <c r="U147" s="37"/>
      <c r="V147" s="34">
        <f t="shared" si="61"/>
        <v>0</v>
      </c>
      <c r="W147" s="26">
        <f t="shared" si="54"/>
        <v>1</v>
      </c>
      <c r="X147" s="28">
        <f t="shared" si="55"/>
        <v>10</v>
      </c>
      <c r="Y147" s="35">
        <f t="shared" si="56"/>
        <v>10</v>
      </c>
      <c r="Z147" s="37"/>
      <c r="AA147" s="34">
        <f t="shared" si="57"/>
        <v>3.0102999566398121</v>
      </c>
      <c r="AB147" s="26">
        <f t="shared" si="58"/>
        <v>2</v>
      </c>
      <c r="AC147" s="147">
        <f t="shared" si="59"/>
        <v>13.010299956639813</v>
      </c>
      <c r="AD147" s="27">
        <f t="shared" si="60"/>
        <v>20.000000000000007</v>
      </c>
    </row>
    <row r="148" spans="16:30" x14ac:dyDescent="0.25">
      <c r="P148" s="31">
        <v>0.29166666666666702</v>
      </c>
      <c r="Q148" s="32">
        <f>G14</f>
        <v>0</v>
      </c>
      <c r="R148" s="26">
        <f t="shared" si="52"/>
        <v>1</v>
      </c>
      <c r="S148" s="26">
        <f>Q148</f>
        <v>0</v>
      </c>
      <c r="T148" s="35">
        <f t="shared" si="51"/>
        <v>1</v>
      </c>
      <c r="U148" s="37"/>
      <c r="V148" s="34">
        <f>D74</f>
        <v>0</v>
      </c>
      <c r="W148" s="26">
        <f t="shared" si="54"/>
        <v>1</v>
      </c>
      <c r="X148" s="26">
        <f>V148</f>
        <v>0</v>
      </c>
      <c r="Y148" s="35">
        <f t="shared" si="56"/>
        <v>1</v>
      </c>
      <c r="Z148" s="37"/>
      <c r="AA148" s="34">
        <f t="shared" si="57"/>
        <v>3.0102999566398121</v>
      </c>
      <c r="AB148" s="26">
        <f t="shared" si="58"/>
        <v>2</v>
      </c>
      <c r="AC148" s="26">
        <f>AA148</f>
        <v>3.0102999566398121</v>
      </c>
      <c r="AD148" s="27">
        <f t="shared" si="60"/>
        <v>2</v>
      </c>
    </row>
    <row r="149" spans="16:30" x14ac:dyDescent="0.25">
      <c r="P149" s="31">
        <v>0.33333333333333298</v>
      </c>
      <c r="Q149" s="32">
        <f>Q148</f>
        <v>0</v>
      </c>
      <c r="R149" s="26">
        <f t="shared" si="52"/>
        <v>1</v>
      </c>
      <c r="S149" s="26">
        <f t="shared" ref="S149:S162" si="62">Q149</f>
        <v>0</v>
      </c>
      <c r="T149" s="35">
        <f t="shared" si="51"/>
        <v>1</v>
      </c>
      <c r="U149" s="37"/>
      <c r="V149" s="34">
        <f t="shared" si="61"/>
        <v>0</v>
      </c>
      <c r="W149" s="26">
        <f t="shared" si="54"/>
        <v>1</v>
      </c>
      <c r="X149" s="26">
        <f t="shared" ref="X149:X159" si="63">V149</f>
        <v>0</v>
      </c>
      <c r="Y149" s="35">
        <f t="shared" si="56"/>
        <v>1</v>
      </c>
      <c r="Z149" s="37"/>
      <c r="AA149" s="34">
        <f t="shared" si="57"/>
        <v>3.0102999566398121</v>
      </c>
      <c r="AB149" s="26">
        <f t="shared" si="58"/>
        <v>2</v>
      </c>
      <c r="AC149" s="26">
        <f t="shared" ref="AC149:AC159" si="64">AA149</f>
        <v>3.0102999566398121</v>
      </c>
      <c r="AD149" s="27">
        <f t="shared" si="60"/>
        <v>2</v>
      </c>
    </row>
    <row r="150" spans="16:30" x14ac:dyDescent="0.25">
      <c r="P150" s="31">
        <v>0.375</v>
      </c>
      <c r="Q150" s="32">
        <f>Q148</f>
        <v>0</v>
      </c>
      <c r="R150" s="26">
        <f t="shared" si="52"/>
        <v>1</v>
      </c>
      <c r="S150" s="26">
        <f t="shared" si="62"/>
        <v>0</v>
      </c>
      <c r="T150" s="35">
        <f t="shared" si="51"/>
        <v>1</v>
      </c>
      <c r="U150" s="37"/>
      <c r="V150" s="34">
        <f t="shared" si="61"/>
        <v>0</v>
      </c>
      <c r="W150" s="26">
        <f t="shared" si="54"/>
        <v>1</v>
      </c>
      <c r="X150" s="26">
        <f t="shared" si="63"/>
        <v>0</v>
      </c>
      <c r="Y150" s="35">
        <f t="shared" si="56"/>
        <v>1</v>
      </c>
      <c r="Z150" s="37"/>
      <c r="AA150" s="34">
        <f t="shared" si="57"/>
        <v>3.0102999566398121</v>
      </c>
      <c r="AB150" s="26">
        <f t="shared" si="58"/>
        <v>2</v>
      </c>
      <c r="AC150" s="26">
        <f t="shared" si="64"/>
        <v>3.0102999566398121</v>
      </c>
      <c r="AD150" s="27">
        <f t="shared" si="60"/>
        <v>2</v>
      </c>
    </row>
    <row r="151" spans="16:30" x14ac:dyDescent="0.25">
      <c r="P151" s="31">
        <v>0.41666666666666702</v>
      </c>
      <c r="Q151" s="32">
        <f>Q148</f>
        <v>0</v>
      </c>
      <c r="R151" s="26">
        <f t="shared" si="52"/>
        <v>1</v>
      </c>
      <c r="S151" s="26">
        <f t="shared" si="62"/>
        <v>0</v>
      </c>
      <c r="T151" s="35">
        <f t="shared" si="51"/>
        <v>1</v>
      </c>
      <c r="U151" s="37"/>
      <c r="V151" s="34">
        <f t="shared" si="61"/>
        <v>0</v>
      </c>
      <c r="W151" s="26">
        <f t="shared" si="54"/>
        <v>1</v>
      </c>
      <c r="X151" s="26">
        <f t="shared" si="63"/>
        <v>0</v>
      </c>
      <c r="Y151" s="35">
        <f t="shared" si="56"/>
        <v>1</v>
      </c>
      <c r="Z151" s="37"/>
      <c r="AA151" s="34">
        <f t="shared" si="57"/>
        <v>3.0102999566398121</v>
      </c>
      <c r="AB151" s="26">
        <f t="shared" si="58"/>
        <v>2</v>
      </c>
      <c r="AC151" s="26">
        <f t="shared" si="64"/>
        <v>3.0102999566398121</v>
      </c>
      <c r="AD151" s="27">
        <f t="shared" si="60"/>
        <v>2</v>
      </c>
    </row>
    <row r="152" spans="16:30" x14ac:dyDescent="0.25">
      <c r="P152" s="31">
        <v>0.45833333333333298</v>
      </c>
      <c r="Q152" s="32">
        <f>Q148</f>
        <v>0</v>
      </c>
      <c r="R152" s="26">
        <f t="shared" si="52"/>
        <v>1</v>
      </c>
      <c r="S152" s="26">
        <f t="shared" si="62"/>
        <v>0</v>
      </c>
      <c r="T152" s="35">
        <f t="shared" si="51"/>
        <v>1</v>
      </c>
      <c r="U152" s="37"/>
      <c r="V152" s="34">
        <f t="shared" si="61"/>
        <v>0</v>
      </c>
      <c r="W152" s="26">
        <f t="shared" si="54"/>
        <v>1</v>
      </c>
      <c r="X152" s="26">
        <f t="shared" si="63"/>
        <v>0</v>
      </c>
      <c r="Y152" s="35">
        <f t="shared" si="56"/>
        <v>1</v>
      </c>
      <c r="Z152" s="37"/>
      <c r="AA152" s="34">
        <f t="shared" si="57"/>
        <v>3.0102999566398121</v>
      </c>
      <c r="AB152" s="26">
        <f t="shared" si="58"/>
        <v>2</v>
      </c>
      <c r="AC152" s="26">
        <f t="shared" si="64"/>
        <v>3.0102999566398121</v>
      </c>
      <c r="AD152" s="27">
        <f t="shared" si="60"/>
        <v>2</v>
      </c>
    </row>
    <row r="153" spans="16:30" x14ac:dyDescent="0.25">
      <c r="P153" s="31">
        <v>0.5</v>
      </c>
      <c r="Q153" s="32">
        <f>Q148</f>
        <v>0</v>
      </c>
      <c r="R153" s="26">
        <f t="shared" si="52"/>
        <v>1</v>
      </c>
      <c r="S153" s="26">
        <f t="shared" si="62"/>
        <v>0</v>
      </c>
      <c r="T153" s="35">
        <f t="shared" si="51"/>
        <v>1</v>
      </c>
      <c r="U153" s="37"/>
      <c r="V153" s="34">
        <f t="shared" si="61"/>
        <v>0</v>
      </c>
      <c r="W153" s="26">
        <f t="shared" si="54"/>
        <v>1</v>
      </c>
      <c r="X153" s="26">
        <f t="shared" si="63"/>
        <v>0</v>
      </c>
      <c r="Y153" s="35">
        <f t="shared" si="56"/>
        <v>1</v>
      </c>
      <c r="Z153" s="37"/>
      <c r="AA153" s="34">
        <f t="shared" si="57"/>
        <v>3.0102999566398121</v>
      </c>
      <c r="AB153" s="26">
        <f t="shared" si="58"/>
        <v>2</v>
      </c>
      <c r="AC153" s="26">
        <f t="shared" si="64"/>
        <v>3.0102999566398121</v>
      </c>
      <c r="AD153" s="27">
        <f t="shared" si="60"/>
        <v>2</v>
      </c>
    </row>
    <row r="154" spans="16:30" x14ac:dyDescent="0.25">
      <c r="P154" s="31">
        <v>0.54166666666666696</v>
      </c>
      <c r="Q154" s="32">
        <f>Q148</f>
        <v>0</v>
      </c>
      <c r="R154" s="26">
        <f t="shared" si="52"/>
        <v>1</v>
      </c>
      <c r="S154" s="26">
        <f t="shared" si="62"/>
        <v>0</v>
      </c>
      <c r="T154" s="35">
        <f t="shared" si="51"/>
        <v>1</v>
      </c>
      <c r="U154" s="37"/>
      <c r="V154" s="34">
        <f t="shared" si="61"/>
        <v>0</v>
      </c>
      <c r="W154" s="26">
        <f t="shared" si="54"/>
        <v>1</v>
      </c>
      <c r="X154" s="26">
        <f t="shared" si="63"/>
        <v>0</v>
      </c>
      <c r="Y154" s="35">
        <f t="shared" si="56"/>
        <v>1</v>
      </c>
      <c r="Z154" s="37"/>
      <c r="AA154" s="34">
        <f t="shared" si="57"/>
        <v>3.0102999566398121</v>
      </c>
      <c r="AB154" s="26">
        <f t="shared" si="58"/>
        <v>2</v>
      </c>
      <c r="AC154" s="26">
        <f t="shared" si="64"/>
        <v>3.0102999566398121</v>
      </c>
      <c r="AD154" s="27">
        <f t="shared" si="60"/>
        <v>2</v>
      </c>
    </row>
    <row r="155" spans="16:30" x14ac:dyDescent="0.25">
      <c r="P155" s="31">
        <v>0.58333333333333304</v>
      </c>
      <c r="Q155" s="32">
        <f>Q148</f>
        <v>0</v>
      </c>
      <c r="R155" s="26">
        <f t="shared" si="52"/>
        <v>1</v>
      </c>
      <c r="S155" s="26">
        <f t="shared" si="62"/>
        <v>0</v>
      </c>
      <c r="T155" s="35">
        <f t="shared" si="51"/>
        <v>1</v>
      </c>
      <c r="U155" s="37"/>
      <c r="V155" s="34">
        <f t="shared" si="61"/>
        <v>0</v>
      </c>
      <c r="W155" s="26">
        <f t="shared" si="54"/>
        <v>1</v>
      </c>
      <c r="X155" s="26">
        <f t="shared" si="63"/>
        <v>0</v>
      </c>
      <c r="Y155" s="35">
        <f t="shared" si="56"/>
        <v>1</v>
      </c>
      <c r="Z155" s="37"/>
      <c r="AA155" s="34">
        <f t="shared" si="57"/>
        <v>3.0102999566398121</v>
      </c>
      <c r="AB155" s="26">
        <f t="shared" si="58"/>
        <v>2</v>
      </c>
      <c r="AC155" s="26">
        <f t="shared" si="64"/>
        <v>3.0102999566398121</v>
      </c>
      <c r="AD155" s="27">
        <f t="shared" si="60"/>
        <v>2</v>
      </c>
    </row>
    <row r="156" spans="16:30" x14ac:dyDescent="0.25">
      <c r="P156" s="31">
        <v>0.625</v>
      </c>
      <c r="Q156" s="32">
        <f>Q148</f>
        <v>0</v>
      </c>
      <c r="R156" s="26">
        <f t="shared" si="52"/>
        <v>1</v>
      </c>
      <c r="S156" s="26">
        <f t="shared" si="62"/>
        <v>0</v>
      </c>
      <c r="T156" s="35">
        <f t="shared" si="51"/>
        <v>1</v>
      </c>
      <c r="U156" s="37"/>
      <c r="V156" s="34">
        <f t="shared" si="61"/>
        <v>0</v>
      </c>
      <c r="W156" s="26">
        <f t="shared" si="54"/>
        <v>1</v>
      </c>
      <c r="X156" s="26">
        <f t="shared" si="63"/>
        <v>0</v>
      </c>
      <c r="Y156" s="35">
        <f t="shared" si="56"/>
        <v>1</v>
      </c>
      <c r="Z156" s="37"/>
      <c r="AA156" s="34">
        <f t="shared" si="57"/>
        <v>3.0102999566398121</v>
      </c>
      <c r="AB156" s="26">
        <f t="shared" si="58"/>
        <v>2</v>
      </c>
      <c r="AC156" s="26">
        <f t="shared" si="64"/>
        <v>3.0102999566398121</v>
      </c>
      <c r="AD156" s="27">
        <f t="shared" si="60"/>
        <v>2</v>
      </c>
    </row>
    <row r="157" spans="16:30" x14ac:dyDescent="0.25">
      <c r="P157" s="31">
        <v>0.66666666666666696</v>
      </c>
      <c r="Q157" s="32">
        <f>Q148</f>
        <v>0</v>
      </c>
      <c r="R157" s="26">
        <f t="shared" si="52"/>
        <v>1</v>
      </c>
      <c r="S157" s="26">
        <f t="shared" si="62"/>
        <v>0</v>
      </c>
      <c r="T157" s="35">
        <f t="shared" si="51"/>
        <v>1</v>
      </c>
      <c r="U157" s="37"/>
      <c r="V157" s="34">
        <f t="shared" si="61"/>
        <v>0</v>
      </c>
      <c r="W157" s="26">
        <f t="shared" si="54"/>
        <v>1</v>
      </c>
      <c r="X157" s="26">
        <f t="shared" si="63"/>
        <v>0</v>
      </c>
      <c r="Y157" s="35">
        <f t="shared" si="56"/>
        <v>1</v>
      </c>
      <c r="Z157" s="37"/>
      <c r="AA157" s="34">
        <f t="shared" si="57"/>
        <v>3.0102999566398121</v>
      </c>
      <c r="AB157" s="26">
        <f t="shared" si="58"/>
        <v>2</v>
      </c>
      <c r="AC157" s="26">
        <f t="shared" si="64"/>
        <v>3.0102999566398121</v>
      </c>
      <c r="AD157" s="27">
        <f t="shared" si="60"/>
        <v>2</v>
      </c>
    </row>
    <row r="158" spans="16:30" x14ac:dyDescent="0.25">
      <c r="P158" s="31">
        <v>0.70833333333333304</v>
      </c>
      <c r="Q158" s="32">
        <f>Q148</f>
        <v>0</v>
      </c>
      <c r="R158" s="26">
        <f t="shared" si="52"/>
        <v>1</v>
      </c>
      <c r="S158" s="26">
        <f t="shared" si="62"/>
        <v>0</v>
      </c>
      <c r="T158" s="35">
        <f t="shared" si="51"/>
        <v>1</v>
      </c>
      <c r="U158" s="37"/>
      <c r="V158" s="34">
        <f t="shared" si="61"/>
        <v>0</v>
      </c>
      <c r="W158" s="26">
        <f t="shared" si="54"/>
        <v>1</v>
      </c>
      <c r="X158" s="26">
        <f t="shared" si="63"/>
        <v>0</v>
      </c>
      <c r="Y158" s="35">
        <f t="shared" si="56"/>
        <v>1</v>
      </c>
      <c r="Z158" s="37"/>
      <c r="AA158" s="34">
        <f t="shared" si="57"/>
        <v>3.0102999566398121</v>
      </c>
      <c r="AB158" s="26">
        <f t="shared" si="58"/>
        <v>2</v>
      </c>
      <c r="AC158" s="26">
        <f t="shared" si="64"/>
        <v>3.0102999566398121</v>
      </c>
      <c r="AD158" s="27">
        <f t="shared" si="60"/>
        <v>2</v>
      </c>
    </row>
    <row r="159" spans="16:30" x14ac:dyDescent="0.25">
      <c r="P159" s="31">
        <v>0.75</v>
      </c>
      <c r="Q159" s="32">
        <f>Q148</f>
        <v>0</v>
      </c>
      <c r="R159" s="26">
        <f t="shared" si="52"/>
        <v>1</v>
      </c>
      <c r="S159" s="26">
        <f t="shared" si="62"/>
        <v>0</v>
      </c>
      <c r="T159" s="35">
        <f t="shared" si="51"/>
        <v>1</v>
      </c>
      <c r="U159" s="37"/>
      <c r="V159" s="34">
        <f t="shared" si="61"/>
        <v>0</v>
      </c>
      <c r="W159" s="26">
        <f t="shared" si="54"/>
        <v>1</v>
      </c>
      <c r="X159" s="26">
        <f t="shared" si="63"/>
        <v>0</v>
      </c>
      <c r="Y159" s="35">
        <f t="shared" si="56"/>
        <v>1</v>
      </c>
      <c r="Z159" s="37"/>
      <c r="AA159" s="34">
        <f t="shared" si="57"/>
        <v>3.0102999566398121</v>
      </c>
      <c r="AB159" s="26">
        <f t="shared" si="58"/>
        <v>2</v>
      </c>
      <c r="AC159" s="26">
        <f t="shared" si="64"/>
        <v>3.0102999566398121</v>
      </c>
      <c r="AD159" s="27">
        <f t="shared" si="60"/>
        <v>2</v>
      </c>
    </row>
    <row r="160" spans="16:30" x14ac:dyDescent="0.25">
      <c r="P160" s="31">
        <v>0.79166666666666696</v>
      </c>
      <c r="Q160" s="32">
        <f>Q148</f>
        <v>0</v>
      </c>
      <c r="R160" s="26">
        <f t="shared" si="52"/>
        <v>1</v>
      </c>
      <c r="S160" s="26">
        <f t="shared" si="62"/>
        <v>0</v>
      </c>
      <c r="T160" s="35">
        <f t="shared" si="51"/>
        <v>1</v>
      </c>
      <c r="U160" s="37"/>
      <c r="V160" s="34">
        <v>0</v>
      </c>
      <c r="W160" s="26">
        <f t="shared" si="54"/>
        <v>1</v>
      </c>
      <c r="X160" s="26">
        <v>0</v>
      </c>
      <c r="Y160" s="35">
        <f t="shared" si="56"/>
        <v>1</v>
      </c>
      <c r="Z160" s="37"/>
      <c r="AA160" s="34">
        <f t="shared" si="57"/>
        <v>3.0102999566398121</v>
      </c>
      <c r="AB160" s="26">
        <f t="shared" si="58"/>
        <v>2</v>
      </c>
      <c r="AC160" s="26">
        <f>AA160</f>
        <v>3.0102999566398121</v>
      </c>
      <c r="AD160" s="27">
        <f t="shared" si="60"/>
        <v>2</v>
      </c>
    </row>
    <row r="161" spans="16:30" x14ac:dyDescent="0.25">
      <c r="P161" s="31">
        <v>0.83333333333333304</v>
      </c>
      <c r="Q161" s="32">
        <f>Q148</f>
        <v>0</v>
      </c>
      <c r="R161" s="26">
        <f t="shared" si="52"/>
        <v>1</v>
      </c>
      <c r="S161" s="26">
        <f t="shared" si="62"/>
        <v>0</v>
      </c>
      <c r="T161" s="35">
        <f t="shared" si="51"/>
        <v>1</v>
      </c>
      <c r="U161" s="37"/>
      <c r="V161" s="34">
        <f t="shared" si="61"/>
        <v>0</v>
      </c>
      <c r="W161" s="26">
        <f t="shared" si="54"/>
        <v>1</v>
      </c>
      <c r="X161" s="26">
        <v>0</v>
      </c>
      <c r="Y161" s="35">
        <f t="shared" si="56"/>
        <v>1</v>
      </c>
      <c r="Z161" s="37"/>
      <c r="AA161" s="34">
        <f t="shared" si="57"/>
        <v>3.0102999566398121</v>
      </c>
      <c r="AB161" s="26">
        <f>(10^(AA161/10))</f>
        <v>2</v>
      </c>
      <c r="AC161" s="26">
        <f>AA161</f>
        <v>3.0102999566398121</v>
      </c>
      <c r="AD161" s="27">
        <f t="shared" si="60"/>
        <v>2</v>
      </c>
    </row>
    <row r="162" spans="16:30" x14ac:dyDescent="0.25">
      <c r="P162" s="31">
        <v>0.875</v>
      </c>
      <c r="Q162" s="32">
        <f>Q148</f>
        <v>0</v>
      </c>
      <c r="R162" s="26">
        <f t="shared" si="52"/>
        <v>1</v>
      </c>
      <c r="S162" s="26">
        <f t="shared" si="62"/>
        <v>0</v>
      </c>
      <c r="T162" s="35">
        <f t="shared" si="51"/>
        <v>1</v>
      </c>
      <c r="U162" s="37"/>
      <c r="V162" s="34">
        <f>V161</f>
        <v>0</v>
      </c>
      <c r="W162" s="26">
        <f t="shared" si="54"/>
        <v>1</v>
      </c>
      <c r="X162" s="26">
        <v>0</v>
      </c>
      <c r="Y162" s="35">
        <f t="shared" si="56"/>
        <v>1</v>
      </c>
      <c r="Z162" s="37"/>
      <c r="AA162" s="34">
        <f t="shared" si="57"/>
        <v>3.0102999566398121</v>
      </c>
      <c r="AB162" s="26">
        <f t="shared" ref="AB162:AB164" si="65">(10^(AA162/10))</f>
        <v>2</v>
      </c>
      <c r="AC162" s="26">
        <f>AA162</f>
        <v>3.0102999566398121</v>
      </c>
      <c r="AD162" s="27">
        <f t="shared" si="60"/>
        <v>2</v>
      </c>
    </row>
    <row r="163" spans="16:30" x14ac:dyDescent="0.25">
      <c r="P163" s="31">
        <v>0.91666666666666696</v>
      </c>
      <c r="Q163" s="32">
        <f>Q141</f>
        <v>0</v>
      </c>
      <c r="R163" s="26">
        <f t="shared" si="52"/>
        <v>1</v>
      </c>
      <c r="S163" s="26">
        <f>Q163+10</f>
        <v>10</v>
      </c>
      <c r="T163" s="35">
        <f t="shared" si="51"/>
        <v>10</v>
      </c>
      <c r="U163" s="37"/>
      <c r="V163" s="34">
        <v>0</v>
      </c>
      <c r="W163" s="26">
        <f t="shared" si="54"/>
        <v>1</v>
      </c>
      <c r="X163" s="28">
        <f t="shared" ref="X163:X164" si="66">V163+10</f>
        <v>10</v>
      </c>
      <c r="Y163" s="35">
        <f t="shared" si="56"/>
        <v>10</v>
      </c>
      <c r="Z163" s="37"/>
      <c r="AA163" s="34">
        <f t="shared" si="57"/>
        <v>3.0102999566398121</v>
      </c>
      <c r="AB163" s="26">
        <f t="shared" si="65"/>
        <v>2</v>
      </c>
      <c r="AC163" s="26">
        <f>AA163+10</f>
        <v>13.010299956639813</v>
      </c>
      <c r="AD163" s="27">
        <f t="shared" si="60"/>
        <v>20.000000000000007</v>
      </c>
    </row>
    <row r="164" spans="16:30" ht="15.75" thickBot="1" x14ac:dyDescent="0.3">
      <c r="P164" s="44">
        <v>0.95833333333333304</v>
      </c>
      <c r="Q164" s="32">
        <f>Q141</f>
        <v>0</v>
      </c>
      <c r="R164" s="46">
        <f t="shared" si="52"/>
        <v>1</v>
      </c>
      <c r="S164" s="46">
        <f>Q164+10</f>
        <v>10</v>
      </c>
      <c r="T164" s="47">
        <f t="shared" si="51"/>
        <v>10</v>
      </c>
      <c r="U164" s="48"/>
      <c r="V164" s="45">
        <v>0</v>
      </c>
      <c r="W164" s="46">
        <f t="shared" si="54"/>
        <v>1</v>
      </c>
      <c r="X164" s="28">
        <f t="shared" si="66"/>
        <v>10</v>
      </c>
      <c r="Y164" s="47">
        <f t="shared" si="56"/>
        <v>10</v>
      </c>
      <c r="Z164" s="48"/>
      <c r="AA164" s="34">
        <f t="shared" si="57"/>
        <v>3.0102999566398121</v>
      </c>
      <c r="AB164" s="150">
        <f t="shared" si="65"/>
        <v>2</v>
      </c>
      <c r="AC164" s="150">
        <f>AA164+10</f>
        <v>13.010299956639813</v>
      </c>
      <c r="AD164" s="151">
        <f t="shared" si="60"/>
        <v>20.000000000000007</v>
      </c>
    </row>
    <row r="165" spans="16:30" ht="15.75" thickBot="1" x14ac:dyDescent="0.3">
      <c r="P165" s="50"/>
      <c r="Q165" s="51"/>
      <c r="R165" s="51"/>
      <c r="S165" s="51"/>
      <c r="T165" s="52"/>
      <c r="U165" s="51"/>
      <c r="V165" s="50"/>
      <c r="W165" s="51"/>
      <c r="X165" s="51"/>
      <c r="Y165" s="52"/>
      <c r="Z165" s="51"/>
      <c r="AA165" s="53" t="s">
        <v>13</v>
      </c>
      <c r="AB165" s="64">
        <f>10*LOG(1/(COUNT(AB148:AB161))*SUM(AB148:AB161))</f>
        <v>3.0102999566398121</v>
      </c>
      <c r="AC165" s="49"/>
      <c r="AD165" s="54"/>
    </row>
    <row r="166" spans="16:30" ht="15.75" thickBot="1" x14ac:dyDescent="0.3">
      <c r="P166" s="53"/>
      <c r="Q166" s="49"/>
      <c r="R166" s="49"/>
      <c r="S166" s="49"/>
      <c r="T166" s="54"/>
      <c r="U166" s="49"/>
      <c r="V166" s="53"/>
      <c r="W166" s="49"/>
      <c r="X166" s="49"/>
      <c r="Y166" s="54"/>
      <c r="Z166" s="49"/>
      <c r="AA166" s="53" t="s">
        <v>2</v>
      </c>
      <c r="AB166" s="64">
        <f>10*LOG(1/(COUNT(AB141:AB147,AB163:AB164))*SUM(AB141:AB147,AB163:AB164))</f>
        <v>3.0102999566398121</v>
      </c>
      <c r="AC166" s="49"/>
      <c r="AD166" s="54"/>
    </row>
    <row r="167" spans="16:30" x14ac:dyDescent="0.25">
      <c r="P167" s="53"/>
      <c r="Q167" s="49"/>
      <c r="R167" s="56" t="s">
        <v>12</v>
      </c>
      <c r="S167" s="57"/>
      <c r="T167" s="58" t="s">
        <v>11</v>
      </c>
      <c r="U167" s="57"/>
      <c r="V167" s="59"/>
      <c r="W167" s="56" t="s">
        <v>12</v>
      </c>
      <c r="X167" s="57"/>
      <c r="Y167" s="58" t="s">
        <v>11</v>
      </c>
      <c r="Z167" s="57"/>
      <c r="AA167" s="59"/>
      <c r="AB167" s="57" t="s">
        <v>12</v>
      </c>
      <c r="AC167" s="57"/>
      <c r="AD167" s="58" t="s">
        <v>11</v>
      </c>
    </row>
    <row r="168" spans="16:30" ht="15.75" thickBot="1" x14ac:dyDescent="0.3">
      <c r="P168" s="14"/>
      <c r="Q168" s="55"/>
      <c r="R168" s="60">
        <f>10*LOG(1/(COUNT(R141:R164))*SUM(R141:R164))</f>
        <v>0</v>
      </c>
      <c r="S168" s="61"/>
      <c r="T168" s="62">
        <f>10*LOG(1/(COUNT(T141:T164))*SUM(T141:T164))</f>
        <v>6.40978057358332</v>
      </c>
      <c r="U168" s="61"/>
      <c r="V168" s="63"/>
      <c r="W168" s="60">
        <f>10*LOG(1/(COUNT(W141:W164))*SUM(W141:W164))</f>
        <v>0</v>
      </c>
      <c r="X168" s="61"/>
      <c r="Y168" s="62">
        <f>10*LOG(1/(COUNT(Y141:Y164))*SUM(Y141:Y164))</f>
        <v>6.40978057358332</v>
      </c>
      <c r="Z168" s="61"/>
      <c r="AA168" s="63"/>
      <c r="AB168" s="64">
        <f>10*LOG(1/(COUNT(AB141:AB164))*SUM(AB141:AB164))</f>
        <v>3.0102999566398121</v>
      </c>
      <c r="AC168" s="61"/>
      <c r="AD168" s="62">
        <f>10*LOG(1/(COUNT(AD141:AD164))*SUM(AD141:AD164))</f>
        <v>9.4200805302231334</v>
      </c>
    </row>
    <row r="171" spans="16:30" x14ac:dyDescent="0.25">
      <c r="P171">
        <f>A15</f>
        <v>0</v>
      </c>
    </row>
    <row r="173" spans="16:30" ht="15.75" thickBot="1" x14ac:dyDescent="0.3">
      <c r="P173" s="303" t="s">
        <v>21</v>
      </c>
      <c r="Q173" s="303"/>
      <c r="R173" s="303"/>
      <c r="S173" s="303"/>
      <c r="T173" s="303"/>
    </row>
    <row r="174" spans="16:30" ht="45.75" thickBot="1" x14ac:dyDescent="0.3">
      <c r="P174" s="38" t="s">
        <v>14</v>
      </c>
      <c r="Q174" s="39" t="s">
        <v>15</v>
      </c>
      <c r="R174" s="40" t="s">
        <v>17</v>
      </c>
      <c r="S174" s="40" t="s">
        <v>16</v>
      </c>
      <c r="T174" s="41" t="s">
        <v>17</v>
      </c>
      <c r="U174" s="42"/>
      <c r="V174" s="39" t="s">
        <v>18</v>
      </c>
      <c r="W174" s="40" t="s">
        <v>17</v>
      </c>
      <c r="X174" s="40" t="s">
        <v>16</v>
      </c>
      <c r="Y174" s="41" t="s">
        <v>17</v>
      </c>
      <c r="Z174" s="43"/>
      <c r="AA174" s="39" t="s">
        <v>19</v>
      </c>
      <c r="AB174" s="40" t="s">
        <v>17</v>
      </c>
      <c r="AC174" s="40" t="s">
        <v>16</v>
      </c>
      <c r="AD174" s="41" t="s">
        <v>17</v>
      </c>
    </row>
    <row r="175" spans="16:30" ht="15.75" thickBot="1" x14ac:dyDescent="0.3">
      <c r="P175" s="30">
        <v>0</v>
      </c>
      <c r="Q175" s="32">
        <f>H15</f>
        <v>0</v>
      </c>
      <c r="R175" s="28">
        <f>(10^(Q175/10))</f>
        <v>1</v>
      </c>
      <c r="S175" s="28">
        <f>Q175+10</f>
        <v>10</v>
      </c>
      <c r="T175" s="33">
        <f t="shared" ref="T175:T198" si="67">(10^(S175/10))</f>
        <v>10</v>
      </c>
      <c r="U175" s="36"/>
      <c r="V175" s="32">
        <v>0</v>
      </c>
      <c r="W175" s="28">
        <f>(10^(V175/10))</f>
        <v>1</v>
      </c>
      <c r="X175" s="28">
        <f>V175+10</f>
        <v>10</v>
      </c>
      <c r="Y175" s="33">
        <f>(10^(X175/10))</f>
        <v>10</v>
      </c>
      <c r="Z175" s="36"/>
      <c r="AA175" s="34">
        <f>10*LOG10(10^(Q175/10)+10^(V175/10))</f>
        <v>3.0102999566398121</v>
      </c>
      <c r="AB175" s="147">
        <f>(10^(AA175/10))</f>
        <v>2</v>
      </c>
      <c r="AC175" s="147">
        <f>AA175+10</f>
        <v>13.010299956639813</v>
      </c>
      <c r="AD175" s="148">
        <f>(10^(AC175/10))</f>
        <v>20.000000000000007</v>
      </c>
    </row>
    <row r="176" spans="16:30" ht="15.75" thickBot="1" x14ac:dyDescent="0.3">
      <c r="P176" s="31">
        <v>4.1666666666666699E-2</v>
      </c>
      <c r="Q176" s="32">
        <f>Q175</f>
        <v>0</v>
      </c>
      <c r="R176" s="26">
        <f t="shared" ref="R176:R198" si="68">(10^(Q176/10))</f>
        <v>1</v>
      </c>
      <c r="S176" s="26">
        <f t="shared" ref="S176:S181" si="69">Q176+10</f>
        <v>10</v>
      </c>
      <c r="T176" s="35">
        <f t="shared" si="67"/>
        <v>10</v>
      </c>
      <c r="U176" s="37"/>
      <c r="V176" s="34">
        <f>V175</f>
        <v>0</v>
      </c>
      <c r="W176" s="26">
        <f t="shared" ref="W176:W198" si="70">(10^(V176/10))</f>
        <v>1</v>
      </c>
      <c r="X176" s="28">
        <f t="shared" ref="X176:X181" si="71">V176+10</f>
        <v>10</v>
      </c>
      <c r="Y176" s="35">
        <f t="shared" ref="Y176:Y198" si="72">(10^(X176/10))</f>
        <v>10</v>
      </c>
      <c r="Z176" s="37"/>
      <c r="AA176" s="34">
        <f t="shared" ref="AA176:AA198" si="73">10*LOG10(10^(Q176/10)+10^(V176/10))</f>
        <v>3.0102999566398121</v>
      </c>
      <c r="AB176" s="26">
        <f t="shared" ref="AB176:AB194" si="74">(10^(AA176/10))</f>
        <v>2</v>
      </c>
      <c r="AC176" s="147">
        <f t="shared" ref="AC176:AC181" si="75">AA176+10</f>
        <v>13.010299956639813</v>
      </c>
      <c r="AD176" s="27">
        <f t="shared" ref="AD176:AD198" si="76">(10^(AC176/10))</f>
        <v>20.000000000000007</v>
      </c>
    </row>
    <row r="177" spans="16:30" ht="15.75" thickBot="1" x14ac:dyDescent="0.3">
      <c r="P177" s="31">
        <v>8.3333333333333301E-2</v>
      </c>
      <c r="Q177" s="32">
        <f>Q175</f>
        <v>0</v>
      </c>
      <c r="R177" s="26">
        <f t="shared" si="68"/>
        <v>1</v>
      </c>
      <c r="S177" s="26">
        <f t="shared" si="69"/>
        <v>10</v>
      </c>
      <c r="T177" s="35">
        <f t="shared" si="67"/>
        <v>10</v>
      </c>
      <c r="U177" s="37"/>
      <c r="V177" s="34">
        <f t="shared" ref="V177:V195" si="77">V176</f>
        <v>0</v>
      </c>
      <c r="W177" s="26">
        <f t="shared" si="70"/>
        <v>1</v>
      </c>
      <c r="X177" s="28">
        <f t="shared" si="71"/>
        <v>10</v>
      </c>
      <c r="Y177" s="35">
        <f t="shared" si="72"/>
        <v>10</v>
      </c>
      <c r="Z177" s="37"/>
      <c r="AA177" s="34">
        <f t="shared" si="73"/>
        <v>3.0102999566398121</v>
      </c>
      <c r="AB177" s="26">
        <f t="shared" si="74"/>
        <v>2</v>
      </c>
      <c r="AC177" s="147">
        <f t="shared" si="75"/>
        <v>13.010299956639813</v>
      </c>
      <c r="AD177" s="27">
        <f t="shared" si="76"/>
        <v>20.000000000000007</v>
      </c>
    </row>
    <row r="178" spans="16:30" ht="15.75" thickBot="1" x14ac:dyDescent="0.3">
      <c r="P178" s="31">
        <v>0.125</v>
      </c>
      <c r="Q178" s="32">
        <f>Q175</f>
        <v>0</v>
      </c>
      <c r="R178" s="26">
        <f t="shared" si="68"/>
        <v>1</v>
      </c>
      <c r="S178" s="26">
        <f t="shared" si="69"/>
        <v>10</v>
      </c>
      <c r="T178" s="35">
        <f t="shared" si="67"/>
        <v>10</v>
      </c>
      <c r="U178" s="37"/>
      <c r="V178" s="34">
        <f t="shared" si="77"/>
        <v>0</v>
      </c>
      <c r="W178" s="26">
        <f t="shared" si="70"/>
        <v>1</v>
      </c>
      <c r="X178" s="28">
        <f t="shared" si="71"/>
        <v>10</v>
      </c>
      <c r="Y178" s="35">
        <f t="shared" si="72"/>
        <v>10</v>
      </c>
      <c r="Z178" s="37"/>
      <c r="AA178" s="34">
        <f t="shared" si="73"/>
        <v>3.0102999566398121</v>
      </c>
      <c r="AB178" s="26">
        <f t="shared" si="74"/>
        <v>2</v>
      </c>
      <c r="AC178" s="147">
        <f t="shared" si="75"/>
        <v>13.010299956639813</v>
      </c>
      <c r="AD178" s="27">
        <f t="shared" si="76"/>
        <v>20.000000000000007</v>
      </c>
    </row>
    <row r="179" spans="16:30" ht="15.75" thickBot="1" x14ac:dyDescent="0.3">
      <c r="P179" s="31">
        <v>0.16666666666666699</v>
      </c>
      <c r="Q179" s="32">
        <f>Q175</f>
        <v>0</v>
      </c>
      <c r="R179" s="26">
        <f t="shared" si="68"/>
        <v>1</v>
      </c>
      <c r="S179" s="26">
        <f t="shared" si="69"/>
        <v>10</v>
      </c>
      <c r="T179" s="35">
        <f t="shared" si="67"/>
        <v>10</v>
      </c>
      <c r="U179" s="37"/>
      <c r="V179" s="34">
        <f t="shared" si="77"/>
        <v>0</v>
      </c>
      <c r="W179" s="26">
        <f t="shared" si="70"/>
        <v>1</v>
      </c>
      <c r="X179" s="28">
        <f t="shared" si="71"/>
        <v>10</v>
      </c>
      <c r="Y179" s="35">
        <f t="shared" si="72"/>
        <v>10</v>
      </c>
      <c r="Z179" s="37"/>
      <c r="AA179" s="34">
        <f t="shared" si="73"/>
        <v>3.0102999566398121</v>
      </c>
      <c r="AB179" s="26">
        <f t="shared" si="74"/>
        <v>2</v>
      </c>
      <c r="AC179" s="147">
        <f t="shared" si="75"/>
        <v>13.010299956639813</v>
      </c>
      <c r="AD179" s="27">
        <f t="shared" si="76"/>
        <v>20.000000000000007</v>
      </c>
    </row>
    <row r="180" spans="16:30" ht="15.75" thickBot="1" x14ac:dyDescent="0.3">
      <c r="P180" s="31">
        <v>0.20833333333333301</v>
      </c>
      <c r="Q180" s="32">
        <f>Q175</f>
        <v>0</v>
      </c>
      <c r="R180" s="26">
        <f t="shared" si="68"/>
        <v>1</v>
      </c>
      <c r="S180" s="26">
        <f t="shared" si="69"/>
        <v>10</v>
      </c>
      <c r="T180" s="35">
        <f t="shared" si="67"/>
        <v>10</v>
      </c>
      <c r="U180" s="37"/>
      <c r="V180" s="34">
        <f t="shared" si="77"/>
        <v>0</v>
      </c>
      <c r="W180" s="26">
        <f t="shared" si="70"/>
        <v>1</v>
      </c>
      <c r="X180" s="28">
        <f t="shared" si="71"/>
        <v>10</v>
      </c>
      <c r="Y180" s="35">
        <f t="shared" si="72"/>
        <v>10</v>
      </c>
      <c r="Z180" s="37"/>
      <c r="AA180" s="34">
        <f t="shared" si="73"/>
        <v>3.0102999566398121</v>
      </c>
      <c r="AB180" s="26">
        <f t="shared" si="74"/>
        <v>2</v>
      </c>
      <c r="AC180" s="147">
        <f t="shared" si="75"/>
        <v>13.010299956639813</v>
      </c>
      <c r="AD180" s="27">
        <f t="shared" si="76"/>
        <v>20.000000000000007</v>
      </c>
    </row>
    <row r="181" spans="16:30" x14ac:dyDescent="0.25">
      <c r="P181" s="31">
        <v>0.25</v>
      </c>
      <c r="Q181" s="32">
        <f>Q175</f>
        <v>0</v>
      </c>
      <c r="R181" s="26">
        <f t="shared" si="68"/>
        <v>1</v>
      </c>
      <c r="S181" s="26">
        <f t="shared" si="69"/>
        <v>10</v>
      </c>
      <c r="T181" s="35">
        <f t="shared" si="67"/>
        <v>10</v>
      </c>
      <c r="U181" s="37"/>
      <c r="V181" s="34">
        <f t="shared" si="77"/>
        <v>0</v>
      </c>
      <c r="W181" s="26">
        <f t="shared" si="70"/>
        <v>1</v>
      </c>
      <c r="X181" s="28">
        <f t="shared" si="71"/>
        <v>10</v>
      </c>
      <c r="Y181" s="35">
        <f t="shared" si="72"/>
        <v>10</v>
      </c>
      <c r="Z181" s="37"/>
      <c r="AA181" s="34">
        <f t="shared" si="73"/>
        <v>3.0102999566398121</v>
      </c>
      <c r="AB181" s="26">
        <f t="shared" si="74"/>
        <v>2</v>
      </c>
      <c r="AC181" s="147">
        <f t="shared" si="75"/>
        <v>13.010299956639813</v>
      </c>
      <c r="AD181" s="27">
        <f t="shared" si="76"/>
        <v>20.000000000000007</v>
      </c>
    </row>
    <row r="182" spans="16:30" x14ac:dyDescent="0.25">
      <c r="P182" s="31">
        <v>0.29166666666666702</v>
      </c>
      <c r="Q182" s="32">
        <f>G15</f>
        <v>0</v>
      </c>
      <c r="R182" s="26">
        <f t="shared" si="68"/>
        <v>1</v>
      </c>
      <c r="S182" s="26">
        <f>Q182</f>
        <v>0</v>
      </c>
      <c r="T182" s="35">
        <f t="shared" si="67"/>
        <v>1</v>
      </c>
      <c r="U182" s="37"/>
      <c r="V182" s="34">
        <f>E74</f>
        <v>0</v>
      </c>
      <c r="W182" s="26">
        <f t="shared" si="70"/>
        <v>1</v>
      </c>
      <c r="X182" s="26">
        <f>V182</f>
        <v>0</v>
      </c>
      <c r="Y182" s="35">
        <f t="shared" si="72"/>
        <v>1</v>
      </c>
      <c r="Z182" s="37"/>
      <c r="AA182" s="34">
        <f t="shared" si="73"/>
        <v>3.0102999566398121</v>
      </c>
      <c r="AB182" s="26">
        <f t="shared" si="74"/>
        <v>2</v>
      </c>
      <c r="AC182" s="26">
        <f>AA182</f>
        <v>3.0102999566398121</v>
      </c>
      <c r="AD182" s="27">
        <f t="shared" si="76"/>
        <v>2</v>
      </c>
    </row>
    <row r="183" spans="16:30" x14ac:dyDescent="0.25">
      <c r="P183" s="31">
        <v>0.33333333333333298</v>
      </c>
      <c r="Q183" s="32">
        <f>Q182</f>
        <v>0</v>
      </c>
      <c r="R183" s="26">
        <f t="shared" si="68"/>
        <v>1</v>
      </c>
      <c r="S183" s="26">
        <f t="shared" ref="S183:S196" si="78">Q183</f>
        <v>0</v>
      </c>
      <c r="T183" s="35">
        <f t="shared" si="67"/>
        <v>1</v>
      </c>
      <c r="U183" s="37"/>
      <c r="V183" s="34">
        <f t="shared" si="77"/>
        <v>0</v>
      </c>
      <c r="W183" s="26">
        <f t="shared" si="70"/>
        <v>1</v>
      </c>
      <c r="X183" s="26">
        <f t="shared" ref="X183:X193" si="79">V183</f>
        <v>0</v>
      </c>
      <c r="Y183" s="35">
        <f t="shared" si="72"/>
        <v>1</v>
      </c>
      <c r="Z183" s="37"/>
      <c r="AA183" s="34">
        <f t="shared" si="73"/>
        <v>3.0102999566398121</v>
      </c>
      <c r="AB183" s="26">
        <f t="shared" si="74"/>
        <v>2</v>
      </c>
      <c r="AC183" s="26">
        <f t="shared" ref="AC183:AC193" si="80">AA183</f>
        <v>3.0102999566398121</v>
      </c>
      <c r="AD183" s="27">
        <f t="shared" si="76"/>
        <v>2</v>
      </c>
    </row>
    <row r="184" spans="16:30" x14ac:dyDescent="0.25">
      <c r="P184" s="31">
        <v>0.375</v>
      </c>
      <c r="Q184" s="32">
        <f>Q182</f>
        <v>0</v>
      </c>
      <c r="R184" s="26">
        <f t="shared" si="68"/>
        <v>1</v>
      </c>
      <c r="S184" s="26">
        <f t="shared" si="78"/>
        <v>0</v>
      </c>
      <c r="T184" s="35">
        <f t="shared" si="67"/>
        <v>1</v>
      </c>
      <c r="U184" s="37"/>
      <c r="V184" s="34">
        <f t="shared" si="77"/>
        <v>0</v>
      </c>
      <c r="W184" s="26">
        <f t="shared" si="70"/>
        <v>1</v>
      </c>
      <c r="X184" s="26">
        <f t="shared" si="79"/>
        <v>0</v>
      </c>
      <c r="Y184" s="35">
        <f t="shared" si="72"/>
        <v>1</v>
      </c>
      <c r="Z184" s="37"/>
      <c r="AA184" s="34">
        <f t="shared" si="73"/>
        <v>3.0102999566398121</v>
      </c>
      <c r="AB184" s="26">
        <f t="shared" si="74"/>
        <v>2</v>
      </c>
      <c r="AC184" s="26">
        <f t="shared" si="80"/>
        <v>3.0102999566398121</v>
      </c>
      <c r="AD184" s="27">
        <f t="shared" si="76"/>
        <v>2</v>
      </c>
    </row>
    <row r="185" spans="16:30" x14ac:dyDescent="0.25">
      <c r="P185" s="31">
        <v>0.41666666666666702</v>
      </c>
      <c r="Q185" s="32">
        <f>Q182</f>
        <v>0</v>
      </c>
      <c r="R185" s="26">
        <f t="shared" si="68"/>
        <v>1</v>
      </c>
      <c r="S185" s="26">
        <f t="shared" si="78"/>
        <v>0</v>
      </c>
      <c r="T185" s="35">
        <f t="shared" si="67"/>
        <v>1</v>
      </c>
      <c r="U185" s="37"/>
      <c r="V185" s="34">
        <f t="shared" si="77"/>
        <v>0</v>
      </c>
      <c r="W185" s="26">
        <f t="shared" si="70"/>
        <v>1</v>
      </c>
      <c r="X185" s="26">
        <f t="shared" si="79"/>
        <v>0</v>
      </c>
      <c r="Y185" s="35">
        <f t="shared" si="72"/>
        <v>1</v>
      </c>
      <c r="Z185" s="37"/>
      <c r="AA185" s="34">
        <f t="shared" si="73"/>
        <v>3.0102999566398121</v>
      </c>
      <c r="AB185" s="26">
        <f t="shared" si="74"/>
        <v>2</v>
      </c>
      <c r="AC185" s="26">
        <f t="shared" si="80"/>
        <v>3.0102999566398121</v>
      </c>
      <c r="AD185" s="27">
        <f t="shared" si="76"/>
        <v>2</v>
      </c>
    </row>
    <row r="186" spans="16:30" x14ac:dyDescent="0.25">
      <c r="P186" s="31">
        <v>0.45833333333333298</v>
      </c>
      <c r="Q186" s="32">
        <f>Q182</f>
        <v>0</v>
      </c>
      <c r="R186" s="26">
        <f t="shared" si="68"/>
        <v>1</v>
      </c>
      <c r="S186" s="26">
        <f t="shared" si="78"/>
        <v>0</v>
      </c>
      <c r="T186" s="35">
        <f t="shared" si="67"/>
        <v>1</v>
      </c>
      <c r="U186" s="37"/>
      <c r="V186" s="34">
        <f t="shared" si="77"/>
        <v>0</v>
      </c>
      <c r="W186" s="26">
        <f t="shared" si="70"/>
        <v>1</v>
      </c>
      <c r="X186" s="26">
        <f t="shared" si="79"/>
        <v>0</v>
      </c>
      <c r="Y186" s="35">
        <f t="shared" si="72"/>
        <v>1</v>
      </c>
      <c r="Z186" s="37"/>
      <c r="AA186" s="34">
        <f t="shared" si="73"/>
        <v>3.0102999566398121</v>
      </c>
      <c r="AB186" s="26">
        <f t="shared" si="74"/>
        <v>2</v>
      </c>
      <c r="AC186" s="26">
        <f t="shared" si="80"/>
        <v>3.0102999566398121</v>
      </c>
      <c r="AD186" s="27">
        <f t="shared" si="76"/>
        <v>2</v>
      </c>
    </row>
    <row r="187" spans="16:30" x14ac:dyDescent="0.25">
      <c r="P187" s="31">
        <v>0.5</v>
      </c>
      <c r="Q187" s="32">
        <f>Q182</f>
        <v>0</v>
      </c>
      <c r="R187" s="26">
        <f t="shared" si="68"/>
        <v>1</v>
      </c>
      <c r="S187" s="26">
        <f t="shared" si="78"/>
        <v>0</v>
      </c>
      <c r="T187" s="35">
        <f t="shared" si="67"/>
        <v>1</v>
      </c>
      <c r="U187" s="37"/>
      <c r="V187" s="34">
        <f t="shared" si="77"/>
        <v>0</v>
      </c>
      <c r="W187" s="26">
        <f t="shared" si="70"/>
        <v>1</v>
      </c>
      <c r="X187" s="26">
        <f t="shared" si="79"/>
        <v>0</v>
      </c>
      <c r="Y187" s="35">
        <f t="shared" si="72"/>
        <v>1</v>
      </c>
      <c r="Z187" s="37"/>
      <c r="AA187" s="34">
        <f t="shared" si="73"/>
        <v>3.0102999566398121</v>
      </c>
      <c r="AB187" s="26">
        <f t="shared" si="74"/>
        <v>2</v>
      </c>
      <c r="AC187" s="26">
        <f t="shared" si="80"/>
        <v>3.0102999566398121</v>
      </c>
      <c r="AD187" s="27">
        <f t="shared" si="76"/>
        <v>2</v>
      </c>
    </row>
    <row r="188" spans="16:30" x14ac:dyDescent="0.25">
      <c r="P188" s="31">
        <v>0.54166666666666696</v>
      </c>
      <c r="Q188" s="32">
        <f>Q182</f>
        <v>0</v>
      </c>
      <c r="R188" s="26">
        <f t="shared" si="68"/>
        <v>1</v>
      </c>
      <c r="S188" s="26">
        <f t="shared" si="78"/>
        <v>0</v>
      </c>
      <c r="T188" s="35">
        <f t="shared" si="67"/>
        <v>1</v>
      </c>
      <c r="U188" s="37"/>
      <c r="V188" s="34">
        <f t="shared" si="77"/>
        <v>0</v>
      </c>
      <c r="W188" s="26">
        <f t="shared" si="70"/>
        <v>1</v>
      </c>
      <c r="X188" s="26">
        <f t="shared" si="79"/>
        <v>0</v>
      </c>
      <c r="Y188" s="35">
        <f t="shared" si="72"/>
        <v>1</v>
      </c>
      <c r="Z188" s="37"/>
      <c r="AA188" s="34">
        <f t="shared" si="73"/>
        <v>3.0102999566398121</v>
      </c>
      <c r="AB188" s="26">
        <f t="shared" si="74"/>
        <v>2</v>
      </c>
      <c r="AC188" s="26">
        <f t="shared" si="80"/>
        <v>3.0102999566398121</v>
      </c>
      <c r="AD188" s="27">
        <f t="shared" si="76"/>
        <v>2</v>
      </c>
    </row>
    <row r="189" spans="16:30" x14ac:dyDescent="0.25">
      <c r="P189" s="31">
        <v>0.58333333333333304</v>
      </c>
      <c r="Q189" s="32">
        <f>Q182</f>
        <v>0</v>
      </c>
      <c r="R189" s="26">
        <f t="shared" si="68"/>
        <v>1</v>
      </c>
      <c r="S189" s="26">
        <f t="shared" si="78"/>
        <v>0</v>
      </c>
      <c r="T189" s="35">
        <f t="shared" si="67"/>
        <v>1</v>
      </c>
      <c r="U189" s="37"/>
      <c r="V189" s="34">
        <f t="shared" si="77"/>
        <v>0</v>
      </c>
      <c r="W189" s="26">
        <f t="shared" si="70"/>
        <v>1</v>
      </c>
      <c r="X189" s="26">
        <f t="shared" si="79"/>
        <v>0</v>
      </c>
      <c r="Y189" s="35">
        <f t="shared" si="72"/>
        <v>1</v>
      </c>
      <c r="Z189" s="37"/>
      <c r="AA189" s="34">
        <f t="shared" si="73"/>
        <v>3.0102999566398121</v>
      </c>
      <c r="AB189" s="26">
        <f t="shared" si="74"/>
        <v>2</v>
      </c>
      <c r="AC189" s="26">
        <f t="shared" si="80"/>
        <v>3.0102999566398121</v>
      </c>
      <c r="AD189" s="27">
        <f t="shared" si="76"/>
        <v>2</v>
      </c>
    </row>
    <row r="190" spans="16:30" x14ac:dyDescent="0.25">
      <c r="P190" s="31">
        <v>0.625</v>
      </c>
      <c r="Q190" s="32">
        <f>Q182</f>
        <v>0</v>
      </c>
      <c r="R190" s="26">
        <f t="shared" si="68"/>
        <v>1</v>
      </c>
      <c r="S190" s="26">
        <f t="shared" si="78"/>
        <v>0</v>
      </c>
      <c r="T190" s="35">
        <f t="shared" si="67"/>
        <v>1</v>
      </c>
      <c r="U190" s="37"/>
      <c r="V190" s="34">
        <f t="shared" si="77"/>
        <v>0</v>
      </c>
      <c r="W190" s="26">
        <f t="shared" si="70"/>
        <v>1</v>
      </c>
      <c r="X190" s="26">
        <f t="shared" si="79"/>
        <v>0</v>
      </c>
      <c r="Y190" s="35">
        <f t="shared" si="72"/>
        <v>1</v>
      </c>
      <c r="Z190" s="37"/>
      <c r="AA190" s="34">
        <f t="shared" si="73"/>
        <v>3.0102999566398121</v>
      </c>
      <c r="AB190" s="26">
        <f t="shared" si="74"/>
        <v>2</v>
      </c>
      <c r="AC190" s="26">
        <f t="shared" si="80"/>
        <v>3.0102999566398121</v>
      </c>
      <c r="AD190" s="27">
        <f t="shared" si="76"/>
        <v>2</v>
      </c>
    </row>
    <row r="191" spans="16:30" x14ac:dyDescent="0.25">
      <c r="P191" s="31">
        <v>0.66666666666666696</v>
      </c>
      <c r="Q191" s="32">
        <f>Q182</f>
        <v>0</v>
      </c>
      <c r="R191" s="26">
        <f t="shared" si="68"/>
        <v>1</v>
      </c>
      <c r="S191" s="26">
        <f t="shared" si="78"/>
        <v>0</v>
      </c>
      <c r="T191" s="35">
        <f t="shared" si="67"/>
        <v>1</v>
      </c>
      <c r="U191" s="37"/>
      <c r="V191" s="34">
        <f t="shared" si="77"/>
        <v>0</v>
      </c>
      <c r="W191" s="26">
        <f t="shared" si="70"/>
        <v>1</v>
      </c>
      <c r="X191" s="26">
        <f t="shared" si="79"/>
        <v>0</v>
      </c>
      <c r="Y191" s="35">
        <f t="shared" si="72"/>
        <v>1</v>
      </c>
      <c r="Z191" s="37"/>
      <c r="AA191" s="34">
        <f t="shared" si="73"/>
        <v>3.0102999566398121</v>
      </c>
      <c r="AB191" s="26">
        <f t="shared" si="74"/>
        <v>2</v>
      </c>
      <c r="AC191" s="26">
        <f t="shared" si="80"/>
        <v>3.0102999566398121</v>
      </c>
      <c r="AD191" s="27">
        <f t="shared" si="76"/>
        <v>2</v>
      </c>
    </row>
    <row r="192" spans="16:30" x14ac:dyDescent="0.25">
      <c r="P192" s="31">
        <v>0.70833333333333304</v>
      </c>
      <c r="Q192" s="32">
        <f>Q182</f>
        <v>0</v>
      </c>
      <c r="R192" s="26">
        <f t="shared" si="68"/>
        <v>1</v>
      </c>
      <c r="S192" s="26">
        <f t="shared" si="78"/>
        <v>0</v>
      </c>
      <c r="T192" s="35">
        <f t="shared" si="67"/>
        <v>1</v>
      </c>
      <c r="U192" s="37"/>
      <c r="V192" s="34">
        <f t="shared" si="77"/>
        <v>0</v>
      </c>
      <c r="W192" s="26">
        <f t="shared" si="70"/>
        <v>1</v>
      </c>
      <c r="X192" s="26">
        <f t="shared" si="79"/>
        <v>0</v>
      </c>
      <c r="Y192" s="35">
        <f t="shared" si="72"/>
        <v>1</v>
      </c>
      <c r="Z192" s="37"/>
      <c r="AA192" s="34">
        <f t="shared" si="73"/>
        <v>3.0102999566398121</v>
      </c>
      <c r="AB192" s="26">
        <f t="shared" si="74"/>
        <v>2</v>
      </c>
      <c r="AC192" s="26">
        <f t="shared" si="80"/>
        <v>3.0102999566398121</v>
      </c>
      <c r="AD192" s="27">
        <f t="shared" si="76"/>
        <v>2</v>
      </c>
    </row>
    <row r="193" spans="16:30" x14ac:dyDescent="0.25">
      <c r="P193" s="31">
        <v>0.75</v>
      </c>
      <c r="Q193" s="32">
        <f>Q182</f>
        <v>0</v>
      </c>
      <c r="R193" s="26">
        <f t="shared" si="68"/>
        <v>1</v>
      </c>
      <c r="S193" s="26">
        <f t="shared" si="78"/>
        <v>0</v>
      </c>
      <c r="T193" s="35">
        <f t="shared" si="67"/>
        <v>1</v>
      </c>
      <c r="U193" s="37"/>
      <c r="V193" s="34">
        <f t="shared" si="77"/>
        <v>0</v>
      </c>
      <c r="W193" s="26">
        <f t="shared" si="70"/>
        <v>1</v>
      </c>
      <c r="X193" s="26">
        <f t="shared" si="79"/>
        <v>0</v>
      </c>
      <c r="Y193" s="35">
        <f t="shared" si="72"/>
        <v>1</v>
      </c>
      <c r="Z193" s="37"/>
      <c r="AA193" s="34">
        <f t="shared" si="73"/>
        <v>3.0102999566398121</v>
      </c>
      <c r="AB193" s="26">
        <f t="shared" si="74"/>
        <v>2</v>
      </c>
      <c r="AC193" s="26">
        <f t="shared" si="80"/>
        <v>3.0102999566398121</v>
      </c>
      <c r="AD193" s="27">
        <f t="shared" si="76"/>
        <v>2</v>
      </c>
    </row>
    <row r="194" spans="16:30" x14ac:dyDescent="0.25">
      <c r="P194" s="31">
        <v>0.79166666666666696</v>
      </c>
      <c r="Q194" s="32">
        <f>Q182</f>
        <v>0</v>
      </c>
      <c r="R194" s="26">
        <f t="shared" si="68"/>
        <v>1</v>
      </c>
      <c r="S194" s="26">
        <f t="shared" si="78"/>
        <v>0</v>
      </c>
      <c r="T194" s="35">
        <f t="shared" si="67"/>
        <v>1</v>
      </c>
      <c r="U194" s="37"/>
      <c r="V194" s="34">
        <v>0</v>
      </c>
      <c r="W194" s="26">
        <f t="shared" si="70"/>
        <v>1</v>
      </c>
      <c r="X194" s="26">
        <v>0</v>
      </c>
      <c r="Y194" s="35">
        <f t="shared" si="72"/>
        <v>1</v>
      </c>
      <c r="Z194" s="37"/>
      <c r="AA194" s="34">
        <f t="shared" si="73"/>
        <v>3.0102999566398121</v>
      </c>
      <c r="AB194" s="26">
        <f t="shared" si="74"/>
        <v>2</v>
      </c>
      <c r="AC194" s="26">
        <f>AA194</f>
        <v>3.0102999566398121</v>
      </c>
      <c r="AD194" s="27">
        <f t="shared" si="76"/>
        <v>2</v>
      </c>
    </row>
    <row r="195" spans="16:30" x14ac:dyDescent="0.25">
      <c r="P195" s="31">
        <v>0.83333333333333304</v>
      </c>
      <c r="Q195" s="32">
        <f>Q182</f>
        <v>0</v>
      </c>
      <c r="R195" s="26">
        <f t="shared" si="68"/>
        <v>1</v>
      </c>
      <c r="S195" s="26">
        <f t="shared" si="78"/>
        <v>0</v>
      </c>
      <c r="T195" s="35">
        <f t="shared" si="67"/>
        <v>1</v>
      </c>
      <c r="U195" s="37"/>
      <c r="V195" s="34">
        <f t="shared" si="77"/>
        <v>0</v>
      </c>
      <c r="W195" s="26">
        <f t="shared" si="70"/>
        <v>1</v>
      </c>
      <c r="X195" s="26">
        <v>0</v>
      </c>
      <c r="Y195" s="35">
        <f t="shared" si="72"/>
        <v>1</v>
      </c>
      <c r="Z195" s="37"/>
      <c r="AA195" s="34">
        <f t="shared" si="73"/>
        <v>3.0102999566398121</v>
      </c>
      <c r="AB195" s="26">
        <f>(10^(AA195/10))</f>
        <v>2</v>
      </c>
      <c r="AC195" s="26">
        <f>AA195</f>
        <v>3.0102999566398121</v>
      </c>
      <c r="AD195" s="27">
        <f t="shared" si="76"/>
        <v>2</v>
      </c>
    </row>
    <row r="196" spans="16:30" x14ac:dyDescent="0.25">
      <c r="P196" s="31">
        <v>0.875</v>
      </c>
      <c r="Q196" s="32">
        <f>Q182</f>
        <v>0</v>
      </c>
      <c r="R196" s="26">
        <f t="shared" si="68"/>
        <v>1</v>
      </c>
      <c r="S196" s="26">
        <f t="shared" si="78"/>
        <v>0</v>
      </c>
      <c r="T196" s="35">
        <f t="shared" si="67"/>
        <v>1</v>
      </c>
      <c r="U196" s="37"/>
      <c r="V196" s="34">
        <f>V195</f>
        <v>0</v>
      </c>
      <c r="W196" s="26">
        <f t="shared" si="70"/>
        <v>1</v>
      </c>
      <c r="X196" s="26">
        <v>0</v>
      </c>
      <c r="Y196" s="35">
        <f t="shared" si="72"/>
        <v>1</v>
      </c>
      <c r="Z196" s="37"/>
      <c r="AA196" s="34">
        <f t="shared" si="73"/>
        <v>3.0102999566398121</v>
      </c>
      <c r="AB196" s="26">
        <f t="shared" ref="AB196:AB198" si="81">(10^(AA196/10))</f>
        <v>2</v>
      </c>
      <c r="AC196" s="26">
        <f>AA196</f>
        <v>3.0102999566398121</v>
      </c>
      <c r="AD196" s="27">
        <f t="shared" si="76"/>
        <v>2</v>
      </c>
    </row>
    <row r="197" spans="16:30" x14ac:dyDescent="0.25">
      <c r="P197" s="31">
        <v>0.91666666666666696</v>
      </c>
      <c r="Q197" s="32">
        <f>Q175</f>
        <v>0</v>
      </c>
      <c r="R197" s="26">
        <f t="shared" si="68"/>
        <v>1</v>
      </c>
      <c r="S197" s="26">
        <f>Q197+10</f>
        <v>10</v>
      </c>
      <c r="T197" s="35">
        <f t="shared" si="67"/>
        <v>10</v>
      </c>
      <c r="U197" s="37"/>
      <c r="V197" s="34">
        <v>0</v>
      </c>
      <c r="W197" s="26">
        <f t="shared" si="70"/>
        <v>1</v>
      </c>
      <c r="X197" s="28">
        <f t="shared" ref="X197:X198" si="82">V197+10</f>
        <v>10</v>
      </c>
      <c r="Y197" s="35">
        <f t="shared" si="72"/>
        <v>10</v>
      </c>
      <c r="Z197" s="37"/>
      <c r="AA197" s="34">
        <f t="shared" si="73"/>
        <v>3.0102999566398121</v>
      </c>
      <c r="AB197" s="26">
        <f t="shared" si="81"/>
        <v>2</v>
      </c>
      <c r="AC197" s="26">
        <f>AA197+10</f>
        <v>13.010299956639813</v>
      </c>
      <c r="AD197" s="27">
        <f t="shared" si="76"/>
        <v>20.000000000000007</v>
      </c>
    </row>
    <row r="198" spans="16:30" ht="15.75" thickBot="1" x14ac:dyDescent="0.3">
      <c r="P198" s="44">
        <v>0.95833333333333304</v>
      </c>
      <c r="Q198" s="32">
        <f>Q175</f>
        <v>0</v>
      </c>
      <c r="R198" s="46">
        <f t="shared" si="68"/>
        <v>1</v>
      </c>
      <c r="S198" s="46">
        <f>Q198+10</f>
        <v>10</v>
      </c>
      <c r="T198" s="47">
        <f t="shared" si="67"/>
        <v>10</v>
      </c>
      <c r="U198" s="48"/>
      <c r="V198" s="45">
        <v>0</v>
      </c>
      <c r="W198" s="46">
        <f t="shared" si="70"/>
        <v>1</v>
      </c>
      <c r="X198" s="28">
        <f t="shared" si="82"/>
        <v>10</v>
      </c>
      <c r="Y198" s="47">
        <f t="shared" si="72"/>
        <v>10</v>
      </c>
      <c r="Z198" s="48"/>
      <c r="AA198" s="34">
        <f t="shared" si="73"/>
        <v>3.0102999566398121</v>
      </c>
      <c r="AB198" s="150">
        <f t="shared" si="81"/>
        <v>2</v>
      </c>
      <c r="AC198" s="150">
        <f>AA198+10</f>
        <v>13.010299956639813</v>
      </c>
      <c r="AD198" s="151">
        <f t="shared" si="76"/>
        <v>20.000000000000007</v>
      </c>
    </row>
    <row r="199" spans="16:30" ht="15.75" thickBot="1" x14ac:dyDescent="0.3">
      <c r="P199" s="50"/>
      <c r="Q199" s="51"/>
      <c r="R199" s="51"/>
      <c r="S199" s="51"/>
      <c r="T199" s="52"/>
      <c r="U199" s="51"/>
      <c r="V199" s="50"/>
      <c r="W199" s="51"/>
      <c r="X199" s="51"/>
      <c r="Y199" s="52"/>
      <c r="Z199" s="51"/>
      <c r="AA199" s="53" t="s">
        <v>13</v>
      </c>
      <c r="AB199" s="64">
        <f>10*LOG(1/(COUNT(AB182:AB195))*SUM(AB182:AB195))</f>
        <v>3.0102999566398121</v>
      </c>
      <c r="AC199" s="49"/>
      <c r="AD199" s="54"/>
    </row>
    <row r="200" spans="16:30" ht="15.75" thickBot="1" x14ac:dyDescent="0.3">
      <c r="P200" s="53"/>
      <c r="Q200" s="49"/>
      <c r="R200" s="49"/>
      <c r="S200" s="49"/>
      <c r="T200" s="54"/>
      <c r="U200" s="49"/>
      <c r="V200" s="53"/>
      <c r="W200" s="49"/>
      <c r="X200" s="49"/>
      <c r="Y200" s="54"/>
      <c r="Z200" s="49"/>
      <c r="AA200" s="53" t="s">
        <v>2</v>
      </c>
      <c r="AB200" s="64">
        <f>10*LOG(1/(COUNT(AB175:AB181,AB197:AB198))*SUM(AB175:AB181,AB197:AB198))</f>
        <v>3.0102999566398121</v>
      </c>
      <c r="AC200" s="49"/>
      <c r="AD200" s="54"/>
    </row>
    <row r="201" spans="16:30" x14ac:dyDescent="0.25">
      <c r="P201" s="53"/>
      <c r="Q201" s="49"/>
      <c r="R201" s="56" t="s">
        <v>12</v>
      </c>
      <c r="S201" s="57"/>
      <c r="T201" s="58" t="s">
        <v>11</v>
      </c>
      <c r="U201" s="57"/>
      <c r="V201" s="59"/>
      <c r="W201" s="56" t="s">
        <v>12</v>
      </c>
      <c r="X201" s="57"/>
      <c r="Y201" s="58" t="s">
        <v>11</v>
      </c>
      <c r="Z201" s="57"/>
      <c r="AA201" s="59"/>
      <c r="AB201" s="57" t="s">
        <v>12</v>
      </c>
      <c r="AC201" s="57"/>
      <c r="AD201" s="58" t="s">
        <v>11</v>
      </c>
    </row>
    <row r="202" spans="16:30" ht="15.75" thickBot="1" x14ac:dyDescent="0.3">
      <c r="P202" s="14"/>
      <c r="Q202" s="55"/>
      <c r="R202" s="60">
        <f>10*LOG(1/(COUNT(R175:R198))*SUM(R175:R198))</f>
        <v>0</v>
      </c>
      <c r="S202" s="61"/>
      <c r="T202" s="62">
        <f>10*LOG(1/(COUNT(T175:T198))*SUM(T175:T198))</f>
        <v>6.40978057358332</v>
      </c>
      <c r="U202" s="61"/>
      <c r="V202" s="63"/>
      <c r="W202" s="60">
        <f>10*LOG(1/(COUNT(W175:W198))*SUM(W175:W198))</f>
        <v>0</v>
      </c>
      <c r="X202" s="61"/>
      <c r="Y202" s="62">
        <f>10*LOG(1/(COUNT(Y175:Y198))*SUM(Y175:Y198))</f>
        <v>6.40978057358332</v>
      </c>
      <c r="Z202" s="61"/>
      <c r="AA202" s="63"/>
      <c r="AB202" s="64">
        <f>10*LOG(1/(COUNT(AB175:AB198))*SUM(AB175:AB198))</f>
        <v>3.0102999566398121</v>
      </c>
      <c r="AC202" s="61"/>
      <c r="AD202" s="62">
        <f>10*LOG(1/(COUNT(AD175:AD198))*SUM(AD175:AD198))</f>
        <v>9.4200805302231334</v>
      </c>
    </row>
    <row r="205" spans="16:30" x14ac:dyDescent="0.25">
      <c r="P205">
        <f>A16</f>
        <v>0</v>
      </c>
    </row>
    <row r="207" spans="16:30" ht="15.75" thickBot="1" x14ac:dyDescent="0.3">
      <c r="P207" s="303" t="s">
        <v>21</v>
      </c>
      <c r="Q207" s="303"/>
      <c r="R207" s="303"/>
      <c r="S207" s="303"/>
      <c r="T207" s="303"/>
    </row>
    <row r="208" spans="16:30" ht="45.75" thickBot="1" x14ac:dyDescent="0.3">
      <c r="P208" s="38" t="s">
        <v>14</v>
      </c>
      <c r="Q208" s="39" t="s">
        <v>15</v>
      </c>
      <c r="R208" s="40" t="s">
        <v>17</v>
      </c>
      <c r="S208" s="40" t="s">
        <v>16</v>
      </c>
      <c r="T208" s="41" t="s">
        <v>17</v>
      </c>
      <c r="U208" s="42"/>
      <c r="V208" s="39" t="s">
        <v>18</v>
      </c>
      <c r="W208" s="40" t="s">
        <v>17</v>
      </c>
      <c r="X208" s="40" t="s">
        <v>16</v>
      </c>
      <c r="Y208" s="41" t="s">
        <v>17</v>
      </c>
      <c r="Z208" s="43"/>
      <c r="AA208" s="39" t="s">
        <v>19</v>
      </c>
      <c r="AB208" s="40" t="s">
        <v>17</v>
      </c>
      <c r="AC208" s="40" t="s">
        <v>16</v>
      </c>
      <c r="AD208" s="41" t="s">
        <v>17</v>
      </c>
    </row>
    <row r="209" spans="16:30" ht="15.75" thickBot="1" x14ac:dyDescent="0.3">
      <c r="P209" s="30">
        <v>0</v>
      </c>
      <c r="Q209" s="32">
        <f>H16</f>
        <v>0</v>
      </c>
      <c r="R209" s="28">
        <f>(10^(Q209/10))</f>
        <v>1</v>
      </c>
      <c r="S209" s="28">
        <f>Q209+10</f>
        <v>10</v>
      </c>
      <c r="T209" s="33">
        <f t="shared" ref="T209:T232" si="83">(10^(S209/10))</f>
        <v>10</v>
      </c>
      <c r="U209" s="36"/>
      <c r="V209" s="32">
        <v>0</v>
      </c>
      <c r="W209" s="28">
        <f>(10^(V209/10))</f>
        <v>1</v>
      </c>
      <c r="X209" s="28">
        <f>V209+10</f>
        <v>10</v>
      </c>
      <c r="Y209" s="33">
        <f>(10^(X209/10))</f>
        <v>10</v>
      </c>
      <c r="Z209" s="36"/>
      <c r="AA209" s="34">
        <f>10*LOG10(10^(Q209/10)+10^(V209/10))</f>
        <v>3.0102999566398121</v>
      </c>
      <c r="AB209" s="147">
        <f>(10^(AA209/10))</f>
        <v>2</v>
      </c>
      <c r="AC209" s="147">
        <f>AA209+10</f>
        <v>13.010299956639813</v>
      </c>
      <c r="AD209" s="148">
        <f>(10^(AC209/10))</f>
        <v>20.000000000000007</v>
      </c>
    </row>
    <row r="210" spans="16:30" ht="15.75" thickBot="1" x14ac:dyDescent="0.3">
      <c r="P210" s="31">
        <v>4.1666666666666699E-2</v>
      </c>
      <c r="Q210" s="32">
        <f>Q209</f>
        <v>0</v>
      </c>
      <c r="R210" s="26">
        <f t="shared" ref="R210:R232" si="84">(10^(Q210/10))</f>
        <v>1</v>
      </c>
      <c r="S210" s="26">
        <f t="shared" ref="S210:S215" si="85">Q210+10</f>
        <v>10</v>
      </c>
      <c r="T210" s="35">
        <f t="shared" si="83"/>
        <v>10</v>
      </c>
      <c r="U210" s="37"/>
      <c r="V210" s="34">
        <f>V209</f>
        <v>0</v>
      </c>
      <c r="W210" s="26">
        <f t="shared" ref="W210:W232" si="86">(10^(V210/10))</f>
        <v>1</v>
      </c>
      <c r="X210" s="28">
        <f t="shared" ref="X210:X215" si="87">V210+10</f>
        <v>10</v>
      </c>
      <c r="Y210" s="35">
        <f t="shared" ref="Y210:Y232" si="88">(10^(X210/10))</f>
        <v>10</v>
      </c>
      <c r="Z210" s="37"/>
      <c r="AA210" s="34">
        <f t="shared" ref="AA210:AA232" si="89">10*LOG10(10^(Q210/10)+10^(V210/10))</f>
        <v>3.0102999566398121</v>
      </c>
      <c r="AB210" s="26">
        <f t="shared" ref="AB210:AB228" si="90">(10^(AA210/10))</f>
        <v>2</v>
      </c>
      <c r="AC210" s="147">
        <f t="shared" ref="AC210:AC215" si="91">AA210+10</f>
        <v>13.010299956639813</v>
      </c>
      <c r="AD210" s="27">
        <f t="shared" ref="AD210:AD232" si="92">(10^(AC210/10))</f>
        <v>20.000000000000007</v>
      </c>
    </row>
    <row r="211" spans="16:30" ht="15.75" thickBot="1" x14ac:dyDescent="0.3">
      <c r="P211" s="31">
        <v>8.3333333333333301E-2</v>
      </c>
      <c r="Q211" s="32">
        <f>Q209</f>
        <v>0</v>
      </c>
      <c r="R211" s="26">
        <f t="shared" si="84"/>
        <v>1</v>
      </c>
      <c r="S211" s="26">
        <f t="shared" si="85"/>
        <v>10</v>
      </c>
      <c r="T211" s="35">
        <f t="shared" si="83"/>
        <v>10</v>
      </c>
      <c r="U211" s="37"/>
      <c r="V211" s="34">
        <f t="shared" ref="V211:V229" si="93">V210</f>
        <v>0</v>
      </c>
      <c r="W211" s="26">
        <f t="shared" si="86"/>
        <v>1</v>
      </c>
      <c r="X211" s="28">
        <f t="shared" si="87"/>
        <v>10</v>
      </c>
      <c r="Y211" s="35">
        <f t="shared" si="88"/>
        <v>10</v>
      </c>
      <c r="Z211" s="37"/>
      <c r="AA211" s="34">
        <f t="shared" si="89"/>
        <v>3.0102999566398121</v>
      </c>
      <c r="AB211" s="26">
        <f t="shared" si="90"/>
        <v>2</v>
      </c>
      <c r="AC211" s="147">
        <f t="shared" si="91"/>
        <v>13.010299956639813</v>
      </c>
      <c r="AD211" s="27">
        <f t="shared" si="92"/>
        <v>20.000000000000007</v>
      </c>
    </row>
    <row r="212" spans="16:30" ht="15.75" thickBot="1" x14ac:dyDescent="0.3">
      <c r="P212" s="31">
        <v>0.125</v>
      </c>
      <c r="Q212" s="32">
        <f>Q209</f>
        <v>0</v>
      </c>
      <c r="R212" s="26">
        <f t="shared" si="84"/>
        <v>1</v>
      </c>
      <c r="S212" s="26">
        <f t="shared" si="85"/>
        <v>10</v>
      </c>
      <c r="T212" s="35">
        <f t="shared" si="83"/>
        <v>10</v>
      </c>
      <c r="U212" s="37"/>
      <c r="V212" s="34">
        <f t="shared" si="93"/>
        <v>0</v>
      </c>
      <c r="W212" s="26">
        <f t="shared" si="86"/>
        <v>1</v>
      </c>
      <c r="X212" s="28">
        <f t="shared" si="87"/>
        <v>10</v>
      </c>
      <c r="Y212" s="35">
        <f t="shared" si="88"/>
        <v>10</v>
      </c>
      <c r="Z212" s="37"/>
      <c r="AA212" s="34">
        <f t="shared" si="89"/>
        <v>3.0102999566398121</v>
      </c>
      <c r="AB212" s="26">
        <f t="shared" si="90"/>
        <v>2</v>
      </c>
      <c r="AC212" s="147">
        <f t="shared" si="91"/>
        <v>13.010299956639813</v>
      </c>
      <c r="AD212" s="27">
        <f t="shared" si="92"/>
        <v>20.000000000000007</v>
      </c>
    </row>
    <row r="213" spans="16:30" ht="15.75" thickBot="1" x14ac:dyDescent="0.3">
      <c r="P213" s="31">
        <v>0.16666666666666699</v>
      </c>
      <c r="Q213" s="32">
        <f>Q209</f>
        <v>0</v>
      </c>
      <c r="R213" s="26">
        <f t="shared" si="84"/>
        <v>1</v>
      </c>
      <c r="S213" s="26">
        <f t="shared" si="85"/>
        <v>10</v>
      </c>
      <c r="T213" s="35">
        <f t="shared" si="83"/>
        <v>10</v>
      </c>
      <c r="U213" s="37"/>
      <c r="V213" s="34">
        <f t="shared" si="93"/>
        <v>0</v>
      </c>
      <c r="W213" s="26">
        <f t="shared" si="86"/>
        <v>1</v>
      </c>
      <c r="X213" s="28">
        <f t="shared" si="87"/>
        <v>10</v>
      </c>
      <c r="Y213" s="35">
        <f t="shared" si="88"/>
        <v>10</v>
      </c>
      <c r="Z213" s="37"/>
      <c r="AA213" s="34">
        <f t="shared" si="89"/>
        <v>3.0102999566398121</v>
      </c>
      <c r="AB213" s="26">
        <f t="shared" si="90"/>
        <v>2</v>
      </c>
      <c r="AC213" s="147">
        <f t="shared" si="91"/>
        <v>13.010299956639813</v>
      </c>
      <c r="AD213" s="27">
        <f t="shared" si="92"/>
        <v>20.000000000000007</v>
      </c>
    </row>
    <row r="214" spans="16:30" ht="15.75" thickBot="1" x14ac:dyDescent="0.3">
      <c r="P214" s="31">
        <v>0.20833333333333301</v>
      </c>
      <c r="Q214" s="32">
        <f>Q209</f>
        <v>0</v>
      </c>
      <c r="R214" s="26">
        <f t="shared" si="84"/>
        <v>1</v>
      </c>
      <c r="S214" s="26">
        <f t="shared" si="85"/>
        <v>10</v>
      </c>
      <c r="T214" s="35">
        <f t="shared" si="83"/>
        <v>10</v>
      </c>
      <c r="U214" s="37"/>
      <c r="V214" s="34">
        <f t="shared" si="93"/>
        <v>0</v>
      </c>
      <c r="W214" s="26">
        <f t="shared" si="86"/>
        <v>1</v>
      </c>
      <c r="X214" s="28">
        <f t="shared" si="87"/>
        <v>10</v>
      </c>
      <c r="Y214" s="35">
        <f t="shared" si="88"/>
        <v>10</v>
      </c>
      <c r="Z214" s="37"/>
      <c r="AA214" s="34">
        <f t="shared" si="89"/>
        <v>3.0102999566398121</v>
      </c>
      <c r="AB214" s="26">
        <f t="shared" si="90"/>
        <v>2</v>
      </c>
      <c r="AC214" s="147">
        <f t="shared" si="91"/>
        <v>13.010299956639813</v>
      </c>
      <c r="AD214" s="27">
        <f t="shared" si="92"/>
        <v>20.000000000000007</v>
      </c>
    </row>
    <row r="215" spans="16:30" x14ac:dyDescent="0.25">
      <c r="P215" s="31">
        <v>0.25</v>
      </c>
      <c r="Q215" s="32">
        <f>Q209</f>
        <v>0</v>
      </c>
      <c r="R215" s="26">
        <f t="shared" si="84"/>
        <v>1</v>
      </c>
      <c r="S215" s="26">
        <f t="shared" si="85"/>
        <v>10</v>
      </c>
      <c r="T215" s="35">
        <f t="shared" si="83"/>
        <v>10</v>
      </c>
      <c r="U215" s="37"/>
      <c r="V215" s="34">
        <f t="shared" si="93"/>
        <v>0</v>
      </c>
      <c r="W215" s="26">
        <f t="shared" si="86"/>
        <v>1</v>
      </c>
      <c r="X215" s="28">
        <f t="shared" si="87"/>
        <v>10</v>
      </c>
      <c r="Y215" s="35">
        <f t="shared" si="88"/>
        <v>10</v>
      </c>
      <c r="Z215" s="37"/>
      <c r="AA215" s="34">
        <f t="shared" si="89"/>
        <v>3.0102999566398121</v>
      </c>
      <c r="AB215" s="26">
        <f t="shared" si="90"/>
        <v>2</v>
      </c>
      <c r="AC215" s="147">
        <f t="shared" si="91"/>
        <v>13.010299956639813</v>
      </c>
      <c r="AD215" s="27">
        <f t="shared" si="92"/>
        <v>20.000000000000007</v>
      </c>
    </row>
    <row r="216" spans="16:30" x14ac:dyDescent="0.25">
      <c r="P216" s="31">
        <v>0.29166666666666702</v>
      </c>
      <c r="Q216" s="32">
        <f>G16</f>
        <v>0</v>
      </c>
      <c r="R216" s="26">
        <f t="shared" si="84"/>
        <v>1</v>
      </c>
      <c r="S216" s="26">
        <f>Q216</f>
        <v>0</v>
      </c>
      <c r="T216" s="35">
        <f t="shared" si="83"/>
        <v>1</v>
      </c>
      <c r="U216" s="37"/>
      <c r="V216" s="34">
        <f>F74</f>
        <v>0</v>
      </c>
      <c r="W216" s="26">
        <f t="shared" si="86"/>
        <v>1</v>
      </c>
      <c r="X216" s="26">
        <f>V216</f>
        <v>0</v>
      </c>
      <c r="Y216" s="35">
        <f t="shared" si="88"/>
        <v>1</v>
      </c>
      <c r="Z216" s="37"/>
      <c r="AA216" s="34">
        <f t="shared" si="89"/>
        <v>3.0102999566398121</v>
      </c>
      <c r="AB216" s="26">
        <f t="shared" si="90"/>
        <v>2</v>
      </c>
      <c r="AC216" s="26">
        <f>AA216</f>
        <v>3.0102999566398121</v>
      </c>
      <c r="AD216" s="27">
        <f t="shared" si="92"/>
        <v>2</v>
      </c>
    </row>
    <row r="217" spans="16:30" x14ac:dyDescent="0.25">
      <c r="P217" s="31">
        <v>0.33333333333333298</v>
      </c>
      <c r="Q217" s="32">
        <f>Q216</f>
        <v>0</v>
      </c>
      <c r="R217" s="26">
        <f t="shared" si="84"/>
        <v>1</v>
      </c>
      <c r="S217" s="26">
        <f t="shared" ref="S217:S230" si="94">Q217</f>
        <v>0</v>
      </c>
      <c r="T217" s="35">
        <f t="shared" si="83"/>
        <v>1</v>
      </c>
      <c r="U217" s="37"/>
      <c r="V217" s="34">
        <f t="shared" si="93"/>
        <v>0</v>
      </c>
      <c r="W217" s="26">
        <f t="shared" si="86"/>
        <v>1</v>
      </c>
      <c r="X217" s="26">
        <f t="shared" ref="X217:X227" si="95">V217</f>
        <v>0</v>
      </c>
      <c r="Y217" s="35">
        <f t="shared" si="88"/>
        <v>1</v>
      </c>
      <c r="Z217" s="37"/>
      <c r="AA217" s="34">
        <f t="shared" si="89"/>
        <v>3.0102999566398121</v>
      </c>
      <c r="AB217" s="26">
        <f t="shared" si="90"/>
        <v>2</v>
      </c>
      <c r="AC217" s="26">
        <f t="shared" ref="AC217:AC227" si="96">AA217</f>
        <v>3.0102999566398121</v>
      </c>
      <c r="AD217" s="27">
        <f t="shared" si="92"/>
        <v>2</v>
      </c>
    </row>
    <row r="218" spans="16:30" x14ac:dyDescent="0.25">
      <c r="P218" s="31">
        <v>0.375</v>
      </c>
      <c r="Q218" s="32">
        <f>Q216</f>
        <v>0</v>
      </c>
      <c r="R218" s="26">
        <f t="shared" si="84"/>
        <v>1</v>
      </c>
      <c r="S218" s="26">
        <f t="shared" si="94"/>
        <v>0</v>
      </c>
      <c r="T218" s="35">
        <f t="shared" si="83"/>
        <v>1</v>
      </c>
      <c r="U218" s="37"/>
      <c r="V218" s="34">
        <f t="shared" si="93"/>
        <v>0</v>
      </c>
      <c r="W218" s="26">
        <f t="shared" si="86"/>
        <v>1</v>
      </c>
      <c r="X218" s="26">
        <f t="shared" si="95"/>
        <v>0</v>
      </c>
      <c r="Y218" s="35">
        <f t="shared" si="88"/>
        <v>1</v>
      </c>
      <c r="Z218" s="37"/>
      <c r="AA218" s="34">
        <f t="shared" si="89"/>
        <v>3.0102999566398121</v>
      </c>
      <c r="AB218" s="26">
        <f t="shared" si="90"/>
        <v>2</v>
      </c>
      <c r="AC218" s="26">
        <f t="shared" si="96"/>
        <v>3.0102999566398121</v>
      </c>
      <c r="AD218" s="27">
        <f t="shared" si="92"/>
        <v>2</v>
      </c>
    </row>
    <row r="219" spans="16:30" x14ac:dyDescent="0.25">
      <c r="P219" s="31">
        <v>0.41666666666666702</v>
      </c>
      <c r="Q219" s="32">
        <f>Q216</f>
        <v>0</v>
      </c>
      <c r="R219" s="26">
        <f t="shared" si="84"/>
        <v>1</v>
      </c>
      <c r="S219" s="26">
        <f t="shared" si="94"/>
        <v>0</v>
      </c>
      <c r="T219" s="35">
        <f t="shared" si="83"/>
        <v>1</v>
      </c>
      <c r="U219" s="37"/>
      <c r="V219" s="34">
        <f t="shared" si="93"/>
        <v>0</v>
      </c>
      <c r="W219" s="26">
        <f t="shared" si="86"/>
        <v>1</v>
      </c>
      <c r="X219" s="26">
        <f t="shared" si="95"/>
        <v>0</v>
      </c>
      <c r="Y219" s="35">
        <f t="shared" si="88"/>
        <v>1</v>
      </c>
      <c r="Z219" s="37"/>
      <c r="AA219" s="34">
        <f t="shared" si="89"/>
        <v>3.0102999566398121</v>
      </c>
      <c r="AB219" s="26">
        <f t="shared" si="90"/>
        <v>2</v>
      </c>
      <c r="AC219" s="26">
        <f t="shared" si="96"/>
        <v>3.0102999566398121</v>
      </c>
      <c r="AD219" s="27">
        <f t="shared" si="92"/>
        <v>2</v>
      </c>
    </row>
    <row r="220" spans="16:30" x14ac:dyDescent="0.25">
      <c r="P220" s="31">
        <v>0.45833333333333298</v>
      </c>
      <c r="Q220" s="32">
        <f>Q216</f>
        <v>0</v>
      </c>
      <c r="R220" s="26">
        <f t="shared" si="84"/>
        <v>1</v>
      </c>
      <c r="S220" s="26">
        <f t="shared" si="94"/>
        <v>0</v>
      </c>
      <c r="T220" s="35">
        <f t="shared" si="83"/>
        <v>1</v>
      </c>
      <c r="U220" s="37"/>
      <c r="V220" s="34">
        <f t="shared" si="93"/>
        <v>0</v>
      </c>
      <c r="W220" s="26">
        <f t="shared" si="86"/>
        <v>1</v>
      </c>
      <c r="X220" s="26">
        <f t="shared" si="95"/>
        <v>0</v>
      </c>
      <c r="Y220" s="35">
        <f t="shared" si="88"/>
        <v>1</v>
      </c>
      <c r="Z220" s="37"/>
      <c r="AA220" s="34">
        <f t="shared" si="89"/>
        <v>3.0102999566398121</v>
      </c>
      <c r="AB220" s="26">
        <f t="shared" si="90"/>
        <v>2</v>
      </c>
      <c r="AC220" s="26">
        <f t="shared" si="96"/>
        <v>3.0102999566398121</v>
      </c>
      <c r="AD220" s="27">
        <f t="shared" si="92"/>
        <v>2</v>
      </c>
    </row>
    <row r="221" spans="16:30" x14ac:dyDescent="0.25">
      <c r="P221" s="31">
        <v>0.5</v>
      </c>
      <c r="Q221" s="32">
        <f>Q216</f>
        <v>0</v>
      </c>
      <c r="R221" s="26">
        <f t="shared" si="84"/>
        <v>1</v>
      </c>
      <c r="S221" s="26">
        <f t="shared" si="94"/>
        <v>0</v>
      </c>
      <c r="T221" s="35">
        <f t="shared" si="83"/>
        <v>1</v>
      </c>
      <c r="U221" s="37"/>
      <c r="V221" s="34">
        <f t="shared" si="93"/>
        <v>0</v>
      </c>
      <c r="W221" s="26">
        <f t="shared" si="86"/>
        <v>1</v>
      </c>
      <c r="X221" s="26">
        <f t="shared" si="95"/>
        <v>0</v>
      </c>
      <c r="Y221" s="35">
        <f t="shared" si="88"/>
        <v>1</v>
      </c>
      <c r="Z221" s="37"/>
      <c r="AA221" s="34">
        <f t="shared" si="89"/>
        <v>3.0102999566398121</v>
      </c>
      <c r="AB221" s="26">
        <f t="shared" si="90"/>
        <v>2</v>
      </c>
      <c r="AC221" s="26">
        <f t="shared" si="96"/>
        <v>3.0102999566398121</v>
      </c>
      <c r="AD221" s="27">
        <f t="shared" si="92"/>
        <v>2</v>
      </c>
    </row>
    <row r="222" spans="16:30" x14ac:dyDescent="0.25">
      <c r="P222" s="31">
        <v>0.54166666666666696</v>
      </c>
      <c r="Q222" s="32">
        <f>Q216</f>
        <v>0</v>
      </c>
      <c r="R222" s="26">
        <f t="shared" si="84"/>
        <v>1</v>
      </c>
      <c r="S222" s="26">
        <f t="shared" si="94"/>
        <v>0</v>
      </c>
      <c r="T222" s="35">
        <f t="shared" si="83"/>
        <v>1</v>
      </c>
      <c r="U222" s="37"/>
      <c r="V222" s="34">
        <f t="shared" si="93"/>
        <v>0</v>
      </c>
      <c r="W222" s="26">
        <f t="shared" si="86"/>
        <v>1</v>
      </c>
      <c r="X222" s="26">
        <f t="shared" si="95"/>
        <v>0</v>
      </c>
      <c r="Y222" s="35">
        <f t="shared" si="88"/>
        <v>1</v>
      </c>
      <c r="Z222" s="37"/>
      <c r="AA222" s="34">
        <f t="shared" si="89"/>
        <v>3.0102999566398121</v>
      </c>
      <c r="AB222" s="26">
        <f t="shared" si="90"/>
        <v>2</v>
      </c>
      <c r="AC222" s="26">
        <f t="shared" si="96"/>
        <v>3.0102999566398121</v>
      </c>
      <c r="AD222" s="27">
        <f t="shared" si="92"/>
        <v>2</v>
      </c>
    </row>
    <row r="223" spans="16:30" x14ac:dyDescent="0.25">
      <c r="P223" s="31">
        <v>0.58333333333333304</v>
      </c>
      <c r="Q223" s="32">
        <f>Q216</f>
        <v>0</v>
      </c>
      <c r="R223" s="26">
        <f t="shared" si="84"/>
        <v>1</v>
      </c>
      <c r="S223" s="26">
        <f t="shared" si="94"/>
        <v>0</v>
      </c>
      <c r="T223" s="35">
        <f t="shared" si="83"/>
        <v>1</v>
      </c>
      <c r="U223" s="37"/>
      <c r="V223" s="34">
        <f t="shared" si="93"/>
        <v>0</v>
      </c>
      <c r="W223" s="26">
        <f t="shared" si="86"/>
        <v>1</v>
      </c>
      <c r="X223" s="26">
        <f t="shared" si="95"/>
        <v>0</v>
      </c>
      <c r="Y223" s="35">
        <f t="shared" si="88"/>
        <v>1</v>
      </c>
      <c r="Z223" s="37"/>
      <c r="AA223" s="34">
        <f t="shared" si="89"/>
        <v>3.0102999566398121</v>
      </c>
      <c r="AB223" s="26">
        <f t="shared" si="90"/>
        <v>2</v>
      </c>
      <c r="AC223" s="26">
        <f t="shared" si="96"/>
        <v>3.0102999566398121</v>
      </c>
      <c r="AD223" s="27">
        <f t="shared" si="92"/>
        <v>2</v>
      </c>
    </row>
    <row r="224" spans="16:30" x14ac:dyDescent="0.25">
      <c r="P224" s="31">
        <v>0.625</v>
      </c>
      <c r="Q224" s="32">
        <f>Q216</f>
        <v>0</v>
      </c>
      <c r="R224" s="26">
        <f t="shared" si="84"/>
        <v>1</v>
      </c>
      <c r="S224" s="26">
        <f t="shared" si="94"/>
        <v>0</v>
      </c>
      <c r="T224" s="35">
        <f t="shared" si="83"/>
        <v>1</v>
      </c>
      <c r="U224" s="37"/>
      <c r="V224" s="34">
        <f t="shared" si="93"/>
        <v>0</v>
      </c>
      <c r="W224" s="26">
        <f t="shared" si="86"/>
        <v>1</v>
      </c>
      <c r="X224" s="26">
        <f t="shared" si="95"/>
        <v>0</v>
      </c>
      <c r="Y224" s="35">
        <f t="shared" si="88"/>
        <v>1</v>
      </c>
      <c r="Z224" s="37"/>
      <c r="AA224" s="34">
        <f t="shared" si="89"/>
        <v>3.0102999566398121</v>
      </c>
      <c r="AB224" s="26">
        <f t="shared" si="90"/>
        <v>2</v>
      </c>
      <c r="AC224" s="26">
        <f t="shared" si="96"/>
        <v>3.0102999566398121</v>
      </c>
      <c r="AD224" s="27">
        <f t="shared" si="92"/>
        <v>2</v>
      </c>
    </row>
    <row r="225" spans="16:30" x14ac:dyDescent="0.25">
      <c r="P225" s="31">
        <v>0.66666666666666696</v>
      </c>
      <c r="Q225" s="32">
        <f>Q216</f>
        <v>0</v>
      </c>
      <c r="R225" s="26">
        <f t="shared" si="84"/>
        <v>1</v>
      </c>
      <c r="S225" s="26">
        <f t="shared" si="94"/>
        <v>0</v>
      </c>
      <c r="T225" s="35">
        <f t="shared" si="83"/>
        <v>1</v>
      </c>
      <c r="U225" s="37"/>
      <c r="V225" s="34">
        <f t="shared" si="93"/>
        <v>0</v>
      </c>
      <c r="W225" s="26">
        <f t="shared" si="86"/>
        <v>1</v>
      </c>
      <c r="X225" s="26">
        <f t="shared" si="95"/>
        <v>0</v>
      </c>
      <c r="Y225" s="35">
        <f t="shared" si="88"/>
        <v>1</v>
      </c>
      <c r="Z225" s="37"/>
      <c r="AA225" s="34">
        <f t="shared" si="89"/>
        <v>3.0102999566398121</v>
      </c>
      <c r="AB225" s="26">
        <f t="shared" si="90"/>
        <v>2</v>
      </c>
      <c r="AC225" s="26">
        <f t="shared" si="96"/>
        <v>3.0102999566398121</v>
      </c>
      <c r="AD225" s="27">
        <f t="shared" si="92"/>
        <v>2</v>
      </c>
    </row>
    <row r="226" spans="16:30" x14ac:dyDescent="0.25">
      <c r="P226" s="31">
        <v>0.70833333333333304</v>
      </c>
      <c r="Q226" s="32">
        <f>Q216</f>
        <v>0</v>
      </c>
      <c r="R226" s="26">
        <f t="shared" si="84"/>
        <v>1</v>
      </c>
      <c r="S226" s="26">
        <f t="shared" si="94"/>
        <v>0</v>
      </c>
      <c r="T226" s="35">
        <f t="shared" si="83"/>
        <v>1</v>
      </c>
      <c r="U226" s="37"/>
      <c r="V226" s="34">
        <f t="shared" si="93"/>
        <v>0</v>
      </c>
      <c r="W226" s="26">
        <f t="shared" si="86"/>
        <v>1</v>
      </c>
      <c r="X226" s="26">
        <f t="shared" si="95"/>
        <v>0</v>
      </c>
      <c r="Y226" s="35">
        <f t="shared" si="88"/>
        <v>1</v>
      </c>
      <c r="Z226" s="37"/>
      <c r="AA226" s="34">
        <f t="shared" si="89"/>
        <v>3.0102999566398121</v>
      </c>
      <c r="AB226" s="26">
        <f t="shared" si="90"/>
        <v>2</v>
      </c>
      <c r="AC226" s="26">
        <f t="shared" si="96"/>
        <v>3.0102999566398121</v>
      </c>
      <c r="AD226" s="27">
        <f t="shared" si="92"/>
        <v>2</v>
      </c>
    </row>
    <row r="227" spans="16:30" x14ac:dyDescent="0.25">
      <c r="P227" s="31">
        <v>0.75</v>
      </c>
      <c r="Q227" s="32">
        <f>Q216</f>
        <v>0</v>
      </c>
      <c r="R227" s="26">
        <f t="shared" si="84"/>
        <v>1</v>
      </c>
      <c r="S227" s="26">
        <f t="shared" si="94"/>
        <v>0</v>
      </c>
      <c r="T227" s="35">
        <f t="shared" si="83"/>
        <v>1</v>
      </c>
      <c r="U227" s="37"/>
      <c r="V227" s="34">
        <f t="shared" si="93"/>
        <v>0</v>
      </c>
      <c r="W227" s="26">
        <f t="shared" si="86"/>
        <v>1</v>
      </c>
      <c r="X227" s="26">
        <f t="shared" si="95"/>
        <v>0</v>
      </c>
      <c r="Y227" s="35">
        <f t="shared" si="88"/>
        <v>1</v>
      </c>
      <c r="Z227" s="37"/>
      <c r="AA227" s="34">
        <f t="shared" si="89"/>
        <v>3.0102999566398121</v>
      </c>
      <c r="AB227" s="26">
        <f t="shared" si="90"/>
        <v>2</v>
      </c>
      <c r="AC227" s="26">
        <f t="shared" si="96"/>
        <v>3.0102999566398121</v>
      </c>
      <c r="AD227" s="27">
        <f t="shared" si="92"/>
        <v>2</v>
      </c>
    </row>
    <row r="228" spans="16:30" x14ac:dyDescent="0.25">
      <c r="P228" s="31">
        <v>0.79166666666666696</v>
      </c>
      <c r="Q228" s="32">
        <f>Q216</f>
        <v>0</v>
      </c>
      <c r="R228" s="26">
        <f t="shared" si="84"/>
        <v>1</v>
      </c>
      <c r="S228" s="26">
        <f t="shared" si="94"/>
        <v>0</v>
      </c>
      <c r="T228" s="35">
        <f t="shared" si="83"/>
        <v>1</v>
      </c>
      <c r="U228" s="37"/>
      <c r="V228" s="34">
        <v>0</v>
      </c>
      <c r="W228" s="26">
        <f t="shared" si="86"/>
        <v>1</v>
      </c>
      <c r="X228" s="26">
        <v>0</v>
      </c>
      <c r="Y228" s="35">
        <f t="shared" si="88"/>
        <v>1</v>
      </c>
      <c r="Z228" s="37"/>
      <c r="AA228" s="34">
        <f t="shared" si="89"/>
        <v>3.0102999566398121</v>
      </c>
      <c r="AB228" s="26">
        <f t="shared" si="90"/>
        <v>2</v>
      </c>
      <c r="AC228" s="26">
        <f>AA228</f>
        <v>3.0102999566398121</v>
      </c>
      <c r="AD228" s="27">
        <f t="shared" si="92"/>
        <v>2</v>
      </c>
    </row>
    <row r="229" spans="16:30" x14ac:dyDescent="0.25">
      <c r="P229" s="31">
        <v>0.83333333333333304</v>
      </c>
      <c r="Q229" s="32">
        <f>Q216</f>
        <v>0</v>
      </c>
      <c r="R229" s="26">
        <f t="shared" si="84"/>
        <v>1</v>
      </c>
      <c r="S229" s="26">
        <f t="shared" si="94"/>
        <v>0</v>
      </c>
      <c r="T229" s="35">
        <f t="shared" si="83"/>
        <v>1</v>
      </c>
      <c r="U229" s="37"/>
      <c r="V229" s="34">
        <f t="shared" si="93"/>
        <v>0</v>
      </c>
      <c r="W229" s="26">
        <f t="shared" si="86"/>
        <v>1</v>
      </c>
      <c r="X229" s="26">
        <v>0</v>
      </c>
      <c r="Y229" s="35">
        <f t="shared" si="88"/>
        <v>1</v>
      </c>
      <c r="Z229" s="37"/>
      <c r="AA229" s="34">
        <f t="shared" si="89"/>
        <v>3.0102999566398121</v>
      </c>
      <c r="AB229" s="26">
        <f>(10^(AA229/10))</f>
        <v>2</v>
      </c>
      <c r="AC229" s="26">
        <f>AA229</f>
        <v>3.0102999566398121</v>
      </c>
      <c r="AD229" s="27">
        <f t="shared" si="92"/>
        <v>2</v>
      </c>
    </row>
    <row r="230" spans="16:30" x14ac:dyDescent="0.25">
      <c r="P230" s="31">
        <v>0.875</v>
      </c>
      <c r="Q230" s="32">
        <f>Q216</f>
        <v>0</v>
      </c>
      <c r="R230" s="26">
        <f t="shared" si="84"/>
        <v>1</v>
      </c>
      <c r="S230" s="26">
        <f t="shared" si="94"/>
        <v>0</v>
      </c>
      <c r="T230" s="35">
        <f t="shared" si="83"/>
        <v>1</v>
      </c>
      <c r="U230" s="37"/>
      <c r="V230" s="34">
        <f>V229</f>
        <v>0</v>
      </c>
      <c r="W230" s="26">
        <f t="shared" si="86"/>
        <v>1</v>
      </c>
      <c r="X230" s="26">
        <v>0</v>
      </c>
      <c r="Y230" s="35">
        <f t="shared" si="88"/>
        <v>1</v>
      </c>
      <c r="Z230" s="37"/>
      <c r="AA230" s="34">
        <f t="shared" si="89"/>
        <v>3.0102999566398121</v>
      </c>
      <c r="AB230" s="26">
        <f t="shared" ref="AB230:AB232" si="97">(10^(AA230/10))</f>
        <v>2</v>
      </c>
      <c r="AC230" s="26">
        <f>AA230</f>
        <v>3.0102999566398121</v>
      </c>
      <c r="AD230" s="27">
        <f t="shared" si="92"/>
        <v>2</v>
      </c>
    </row>
    <row r="231" spans="16:30" x14ac:dyDescent="0.25">
      <c r="P231" s="31">
        <v>0.91666666666666696</v>
      </c>
      <c r="Q231" s="32">
        <f>Q209</f>
        <v>0</v>
      </c>
      <c r="R231" s="26">
        <f t="shared" si="84"/>
        <v>1</v>
      </c>
      <c r="S231" s="26">
        <f>Q231+10</f>
        <v>10</v>
      </c>
      <c r="T231" s="35">
        <f t="shared" si="83"/>
        <v>10</v>
      </c>
      <c r="U231" s="37"/>
      <c r="V231" s="34">
        <v>0</v>
      </c>
      <c r="W231" s="26">
        <f t="shared" si="86"/>
        <v>1</v>
      </c>
      <c r="X231" s="28">
        <f t="shared" ref="X231:X232" si="98">V231+10</f>
        <v>10</v>
      </c>
      <c r="Y231" s="35">
        <f t="shared" si="88"/>
        <v>10</v>
      </c>
      <c r="Z231" s="37"/>
      <c r="AA231" s="34">
        <f t="shared" si="89"/>
        <v>3.0102999566398121</v>
      </c>
      <c r="AB231" s="26">
        <f t="shared" si="97"/>
        <v>2</v>
      </c>
      <c r="AC231" s="26">
        <f>AA231+10</f>
        <v>13.010299956639813</v>
      </c>
      <c r="AD231" s="27">
        <f t="shared" si="92"/>
        <v>20.000000000000007</v>
      </c>
    </row>
    <row r="232" spans="16:30" ht="15.75" thickBot="1" x14ac:dyDescent="0.3">
      <c r="P232" s="44">
        <v>0.95833333333333304</v>
      </c>
      <c r="Q232" s="32">
        <f>Q209</f>
        <v>0</v>
      </c>
      <c r="R232" s="46">
        <f t="shared" si="84"/>
        <v>1</v>
      </c>
      <c r="S232" s="46">
        <f>Q232+10</f>
        <v>10</v>
      </c>
      <c r="T232" s="47">
        <f t="shared" si="83"/>
        <v>10</v>
      </c>
      <c r="U232" s="48"/>
      <c r="V232" s="45">
        <v>0</v>
      </c>
      <c r="W232" s="46">
        <f t="shared" si="86"/>
        <v>1</v>
      </c>
      <c r="X232" s="28">
        <f t="shared" si="98"/>
        <v>10</v>
      </c>
      <c r="Y232" s="47">
        <f t="shared" si="88"/>
        <v>10</v>
      </c>
      <c r="Z232" s="48"/>
      <c r="AA232" s="34">
        <f t="shared" si="89"/>
        <v>3.0102999566398121</v>
      </c>
      <c r="AB232" s="150">
        <f t="shared" si="97"/>
        <v>2</v>
      </c>
      <c r="AC232" s="150">
        <f>AA232+10</f>
        <v>13.010299956639813</v>
      </c>
      <c r="AD232" s="151">
        <f t="shared" si="92"/>
        <v>20.000000000000007</v>
      </c>
    </row>
    <row r="233" spans="16:30" ht="15.75" thickBot="1" x14ac:dyDescent="0.3">
      <c r="P233" s="50"/>
      <c r="Q233" s="51"/>
      <c r="R233" s="51"/>
      <c r="S233" s="51"/>
      <c r="T233" s="52"/>
      <c r="U233" s="51"/>
      <c r="V233" s="50"/>
      <c r="W233" s="51"/>
      <c r="X233" s="51"/>
      <c r="Y233" s="52"/>
      <c r="Z233" s="51"/>
      <c r="AA233" s="53" t="s">
        <v>13</v>
      </c>
      <c r="AB233" s="64">
        <f>10*LOG(1/(COUNT(AB216:AB229))*SUM(AB216:AB229))</f>
        <v>3.0102999566398121</v>
      </c>
      <c r="AC233" s="49"/>
      <c r="AD233" s="54"/>
    </row>
    <row r="234" spans="16:30" ht="15.75" thickBot="1" x14ac:dyDescent="0.3">
      <c r="P234" s="53"/>
      <c r="Q234" s="49"/>
      <c r="R234" s="49"/>
      <c r="S234" s="49"/>
      <c r="T234" s="54"/>
      <c r="U234" s="49"/>
      <c r="V234" s="53"/>
      <c r="W234" s="49"/>
      <c r="X234" s="49"/>
      <c r="Y234" s="54"/>
      <c r="Z234" s="49"/>
      <c r="AA234" s="53" t="s">
        <v>2</v>
      </c>
      <c r="AB234" s="64">
        <f>10*LOG(1/(COUNT(AB209:AB215,AB231:AB232))*SUM(AB209:AB215,AB231:AB232))</f>
        <v>3.0102999566398121</v>
      </c>
      <c r="AC234" s="49"/>
      <c r="AD234" s="54"/>
    </row>
    <row r="235" spans="16:30" x14ac:dyDescent="0.25">
      <c r="P235" s="53"/>
      <c r="Q235" s="49"/>
      <c r="R235" s="56" t="s">
        <v>12</v>
      </c>
      <c r="S235" s="57"/>
      <c r="T235" s="58" t="s">
        <v>11</v>
      </c>
      <c r="U235" s="57"/>
      <c r="V235" s="59"/>
      <c r="W235" s="56" t="s">
        <v>12</v>
      </c>
      <c r="X235" s="57"/>
      <c r="Y235" s="58" t="s">
        <v>11</v>
      </c>
      <c r="Z235" s="57"/>
      <c r="AA235" s="59"/>
      <c r="AB235" s="57" t="s">
        <v>12</v>
      </c>
      <c r="AC235" s="57"/>
      <c r="AD235" s="58" t="s">
        <v>11</v>
      </c>
    </row>
    <row r="236" spans="16:30" ht="15.75" thickBot="1" x14ac:dyDescent="0.3">
      <c r="P236" s="14"/>
      <c r="Q236" s="55"/>
      <c r="R236" s="60">
        <f>10*LOG(1/(COUNT(R209:R232))*SUM(R209:R232))</f>
        <v>0</v>
      </c>
      <c r="S236" s="61"/>
      <c r="T236" s="62">
        <f>10*LOG(1/(COUNT(T209:T232))*SUM(T209:T232))</f>
        <v>6.40978057358332</v>
      </c>
      <c r="U236" s="61"/>
      <c r="V236" s="63"/>
      <c r="W236" s="60">
        <f>10*LOG(1/(COUNT(W209:W232))*SUM(W209:W232))</f>
        <v>0</v>
      </c>
      <c r="X236" s="61"/>
      <c r="Y236" s="62">
        <f>10*LOG(1/(COUNT(Y209:Y232))*SUM(Y209:Y232))</f>
        <v>6.40978057358332</v>
      </c>
      <c r="Z236" s="61"/>
      <c r="AA236" s="63"/>
      <c r="AB236" s="64">
        <f>10*LOG(1/(COUNT(AB209:AB232))*SUM(AB209:AB232))</f>
        <v>3.0102999566398121</v>
      </c>
      <c r="AC236" s="61"/>
      <c r="AD236" s="62">
        <f>10*LOG(1/(COUNT(AD209:AD232))*SUM(AD209:AD232))</f>
        <v>9.4200805302231334</v>
      </c>
    </row>
    <row r="239" spans="16:30" x14ac:dyDescent="0.25">
      <c r="P239">
        <f>A17</f>
        <v>0</v>
      </c>
    </row>
    <row r="241" spans="16:30" ht="15.75" thickBot="1" x14ac:dyDescent="0.3">
      <c r="P241" s="303" t="s">
        <v>21</v>
      </c>
      <c r="Q241" s="303"/>
      <c r="R241" s="303"/>
      <c r="S241" s="303"/>
      <c r="T241" s="303"/>
    </row>
    <row r="242" spans="16:30" ht="45.75" thickBot="1" x14ac:dyDescent="0.3">
      <c r="P242" s="38" t="s">
        <v>14</v>
      </c>
      <c r="Q242" s="39" t="s">
        <v>15</v>
      </c>
      <c r="R242" s="40" t="s">
        <v>17</v>
      </c>
      <c r="S242" s="40" t="s">
        <v>16</v>
      </c>
      <c r="T242" s="41" t="s">
        <v>17</v>
      </c>
      <c r="U242" s="42"/>
      <c r="V242" s="39" t="s">
        <v>18</v>
      </c>
      <c r="W242" s="40" t="s">
        <v>17</v>
      </c>
      <c r="X242" s="40" t="s">
        <v>16</v>
      </c>
      <c r="Y242" s="41" t="s">
        <v>17</v>
      </c>
      <c r="Z242" s="43"/>
      <c r="AA242" s="39" t="s">
        <v>19</v>
      </c>
      <c r="AB242" s="40" t="s">
        <v>17</v>
      </c>
      <c r="AC242" s="40" t="s">
        <v>16</v>
      </c>
      <c r="AD242" s="41" t="s">
        <v>17</v>
      </c>
    </row>
    <row r="243" spans="16:30" ht="15.75" thickBot="1" x14ac:dyDescent="0.3">
      <c r="P243" s="30">
        <v>0</v>
      </c>
      <c r="Q243" s="32">
        <f>H17</f>
        <v>0</v>
      </c>
      <c r="R243" s="28">
        <f>(10^(Q243/10))</f>
        <v>1</v>
      </c>
      <c r="S243" s="28">
        <f>Q243+10</f>
        <v>10</v>
      </c>
      <c r="T243" s="33">
        <f t="shared" ref="T243:T266" si="99">(10^(S243/10))</f>
        <v>10</v>
      </c>
      <c r="U243" s="36"/>
      <c r="V243" s="32">
        <v>0</v>
      </c>
      <c r="W243" s="28">
        <f>(10^(V243/10))</f>
        <v>1</v>
      </c>
      <c r="X243" s="28">
        <f>V243+10</f>
        <v>10</v>
      </c>
      <c r="Y243" s="33">
        <f>(10^(X243/10))</f>
        <v>10</v>
      </c>
      <c r="Z243" s="36"/>
      <c r="AA243" s="34">
        <f>10*LOG10(10^(Q243/10)+10^(V243/10))</f>
        <v>3.0102999566398121</v>
      </c>
      <c r="AB243" s="147">
        <f>(10^(AA243/10))</f>
        <v>2</v>
      </c>
      <c r="AC243" s="147">
        <f>AA243+10</f>
        <v>13.010299956639813</v>
      </c>
      <c r="AD243" s="148">
        <f>(10^(AC243/10))</f>
        <v>20.000000000000007</v>
      </c>
    </row>
    <row r="244" spans="16:30" ht="15.75" thickBot="1" x14ac:dyDescent="0.3">
      <c r="P244" s="31">
        <v>4.1666666666666699E-2</v>
      </c>
      <c r="Q244" s="32">
        <f>Q243</f>
        <v>0</v>
      </c>
      <c r="R244" s="26">
        <f t="shared" ref="R244:R266" si="100">(10^(Q244/10))</f>
        <v>1</v>
      </c>
      <c r="S244" s="26">
        <f t="shared" ref="S244:S249" si="101">Q244+10</f>
        <v>10</v>
      </c>
      <c r="T244" s="35">
        <f t="shared" si="99"/>
        <v>10</v>
      </c>
      <c r="U244" s="37"/>
      <c r="V244" s="34">
        <f>V243</f>
        <v>0</v>
      </c>
      <c r="W244" s="26">
        <f t="shared" ref="W244:W266" si="102">(10^(V244/10))</f>
        <v>1</v>
      </c>
      <c r="X244" s="28">
        <f t="shared" ref="X244:X249" si="103">V244+10</f>
        <v>10</v>
      </c>
      <c r="Y244" s="35">
        <f t="shared" ref="Y244:Y266" si="104">(10^(X244/10))</f>
        <v>10</v>
      </c>
      <c r="Z244" s="37"/>
      <c r="AA244" s="34">
        <f t="shared" ref="AA244:AA266" si="105">10*LOG10(10^(Q244/10)+10^(V244/10))</f>
        <v>3.0102999566398121</v>
      </c>
      <c r="AB244" s="26">
        <f t="shared" ref="AB244:AB262" si="106">(10^(AA244/10))</f>
        <v>2</v>
      </c>
      <c r="AC244" s="147">
        <f t="shared" ref="AC244:AC249" si="107">AA244+10</f>
        <v>13.010299956639813</v>
      </c>
      <c r="AD244" s="27">
        <f t="shared" ref="AD244:AD266" si="108">(10^(AC244/10))</f>
        <v>20.000000000000007</v>
      </c>
    </row>
    <row r="245" spans="16:30" ht="15.75" thickBot="1" x14ac:dyDescent="0.3">
      <c r="P245" s="31">
        <v>8.3333333333333301E-2</v>
      </c>
      <c r="Q245" s="32">
        <f>Q243</f>
        <v>0</v>
      </c>
      <c r="R245" s="26">
        <f t="shared" si="100"/>
        <v>1</v>
      </c>
      <c r="S245" s="26">
        <f t="shared" si="101"/>
        <v>10</v>
      </c>
      <c r="T245" s="35">
        <f t="shared" si="99"/>
        <v>10</v>
      </c>
      <c r="U245" s="37"/>
      <c r="V245" s="34">
        <f t="shared" ref="V245:V263" si="109">V244</f>
        <v>0</v>
      </c>
      <c r="W245" s="26">
        <f t="shared" si="102"/>
        <v>1</v>
      </c>
      <c r="X245" s="28">
        <f t="shared" si="103"/>
        <v>10</v>
      </c>
      <c r="Y245" s="35">
        <f t="shared" si="104"/>
        <v>10</v>
      </c>
      <c r="Z245" s="37"/>
      <c r="AA245" s="34">
        <f t="shared" si="105"/>
        <v>3.0102999566398121</v>
      </c>
      <c r="AB245" s="26">
        <f t="shared" si="106"/>
        <v>2</v>
      </c>
      <c r="AC245" s="147">
        <f t="shared" si="107"/>
        <v>13.010299956639813</v>
      </c>
      <c r="AD245" s="27">
        <f t="shared" si="108"/>
        <v>20.000000000000007</v>
      </c>
    </row>
    <row r="246" spans="16:30" ht="15.75" thickBot="1" x14ac:dyDescent="0.3">
      <c r="P246" s="31">
        <v>0.125</v>
      </c>
      <c r="Q246" s="32">
        <f>Q243</f>
        <v>0</v>
      </c>
      <c r="R246" s="26">
        <f t="shared" si="100"/>
        <v>1</v>
      </c>
      <c r="S246" s="26">
        <f t="shared" si="101"/>
        <v>10</v>
      </c>
      <c r="T246" s="35">
        <f t="shared" si="99"/>
        <v>10</v>
      </c>
      <c r="U246" s="37"/>
      <c r="V246" s="34">
        <f t="shared" si="109"/>
        <v>0</v>
      </c>
      <c r="W246" s="26">
        <f t="shared" si="102"/>
        <v>1</v>
      </c>
      <c r="X246" s="28">
        <f t="shared" si="103"/>
        <v>10</v>
      </c>
      <c r="Y246" s="35">
        <f t="shared" si="104"/>
        <v>10</v>
      </c>
      <c r="Z246" s="37"/>
      <c r="AA246" s="34">
        <f t="shared" si="105"/>
        <v>3.0102999566398121</v>
      </c>
      <c r="AB246" s="26">
        <f t="shared" si="106"/>
        <v>2</v>
      </c>
      <c r="AC246" s="147">
        <f t="shared" si="107"/>
        <v>13.010299956639813</v>
      </c>
      <c r="AD246" s="27">
        <f t="shared" si="108"/>
        <v>20.000000000000007</v>
      </c>
    </row>
    <row r="247" spans="16:30" ht="15.75" thickBot="1" x14ac:dyDescent="0.3">
      <c r="P247" s="31">
        <v>0.16666666666666699</v>
      </c>
      <c r="Q247" s="32">
        <f>Q243</f>
        <v>0</v>
      </c>
      <c r="R247" s="26">
        <f t="shared" si="100"/>
        <v>1</v>
      </c>
      <c r="S247" s="26">
        <f t="shared" si="101"/>
        <v>10</v>
      </c>
      <c r="T247" s="35">
        <f t="shared" si="99"/>
        <v>10</v>
      </c>
      <c r="U247" s="37"/>
      <c r="V247" s="34">
        <f t="shared" si="109"/>
        <v>0</v>
      </c>
      <c r="W247" s="26">
        <f t="shared" si="102"/>
        <v>1</v>
      </c>
      <c r="X247" s="28">
        <f t="shared" si="103"/>
        <v>10</v>
      </c>
      <c r="Y247" s="35">
        <f t="shared" si="104"/>
        <v>10</v>
      </c>
      <c r="Z247" s="37"/>
      <c r="AA247" s="34">
        <f t="shared" si="105"/>
        <v>3.0102999566398121</v>
      </c>
      <c r="AB247" s="26">
        <f t="shared" si="106"/>
        <v>2</v>
      </c>
      <c r="AC247" s="147">
        <f t="shared" si="107"/>
        <v>13.010299956639813</v>
      </c>
      <c r="AD247" s="27">
        <f t="shared" si="108"/>
        <v>20.000000000000007</v>
      </c>
    </row>
    <row r="248" spans="16:30" ht="15.75" thickBot="1" x14ac:dyDescent="0.3">
      <c r="P248" s="31">
        <v>0.20833333333333301</v>
      </c>
      <c r="Q248" s="32">
        <f>Q243</f>
        <v>0</v>
      </c>
      <c r="R248" s="26">
        <f t="shared" si="100"/>
        <v>1</v>
      </c>
      <c r="S248" s="26">
        <f t="shared" si="101"/>
        <v>10</v>
      </c>
      <c r="T248" s="35">
        <f t="shared" si="99"/>
        <v>10</v>
      </c>
      <c r="U248" s="37"/>
      <c r="V248" s="34">
        <f t="shared" si="109"/>
        <v>0</v>
      </c>
      <c r="W248" s="26">
        <f t="shared" si="102"/>
        <v>1</v>
      </c>
      <c r="X248" s="28">
        <f t="shared" si="103"/>
        <v>10</v>
      </c>
      <c r="Y248" s="35">
        <f t="shared" si="104"/>
        <v>10</v>
      </c>
      <c r="Z248" s="37"/>
      <c r="AA248" s="34">
        <f t="shared" si="105"/>
        <v>3.0102999566398121</v>
      </c>
      <c r="AB248" s="26">
        <f t="shared" si="106"/>
        <v>2</v>
      </c>
      <c r="AC248" s="147">
        <f t="shared" si="107"/>
        <v>13.010299956639813</v>
      </c>
      <c r="AD248" s="27">
        <f t="shared" si="108"/>
        <v>20.000000000000007</v>
      </c>
    </row>
    <row r="249" spans="16:30" x14ac:dyDescent="0.25">
      <c r="P249" s="31">
        <v>0.25</v>
      </c>
      <c r="Q249" s="32">
        <f>Q243</f>
        <v>0</v>
      </c>
      <c r="R249" s="26">
        <f t="shared" si="100"/>
        <v>1</v>
      </c>
      <c r="S249" s="26">
        <f t="shared" si="101"/>
        <v>10</v>
      </c>
      <c r="T249" s="35">
        <f t="shared" si="99"/>
        <v>10</v>
      </c>
      <c r="U249" s="37"/>
      <c r="V249" s="34">
        <f t="shared" si="109"/>
        <v>0</v>
      </c>
      <c r="W249" s="26">
        <f t="shared" si="102"/>
        <v>1</v>
      </c>
      <c r="X249" s="28">
        <f t="shared" si="103"/>
        <v>10</v>
      </c>
      <c r="Y249" s="35">
        <f t="shared" si="104"/>
        <v>10</v>
      </c>
      <c r="Z249" s="37"/>
      <c r="AA249" s="34">
        <f t="shared" si="105"/>
        <v>3.0102999566398121</v>
      </c>
      <c r="AB249" s="26">
        <f t="shared" si="106"/>
        <v>2</v>
      </c>
      <c r="AC249" s="147">
        <f t="shared" si="107"/>
        <v>13.010299956639813</v>
      </c>
      <c r="AD249" s="27">
        <f t="shared" si="108"/>
        <v>20.000000000000007</v>
      </c>
    </row>
    <row r="250" spans="16:30" x14ac:dyDescent="0.25">
      <c r="P250" s="31">
        <v>0.29166666666666702</v>
      </c>
      <c r="Q250" s="32">
        <f>G17</f>
        <v>0</v>
      </c>
      <c r="R250" s="26">
        <f t="shared" si="100"/>
        <v>1</v>
      </c>
      <c r="S250" s="26">
        <f>Q250</f>
        <v>0</v>
      </c>
      <c r="T250" s="35">
        <f t="shared" si="99"/>
        <v>1</v>
      </c>
      <c r="U250" s="37"/>
      <c r="V250" s="34">
        <f>G74</f>
        <v>0</v>
      </c>
      <c r="W250" s="26">
        <f t="shared" si="102"/>
        <v>1</v>
      </c>
      <c r="X250" s="26">
        <f>V250</f>
        <v>0</v>
      </c>
      <c r="Y250" s="35">
        <f t="shared" si="104"/>
        <v>1</v>
      </c>
      <c r="Z250" s="37"/>
      <c r="AA250" s="34">
        <f t="shared" si="105"/>
        <v>3.0102999566398121</v>
      </c>
      <c r="AB250" s="26">
        <f t="shared" si="106"/>
        <v>2</v>
      </c>
      <c r="AC250" s="26">
        <f>AA250</f>
        <v>3.0102999566398121</v>
      </c>
      <c r="AD250" s="27">
        <f t="shared" si="108"/>
        <v>2</v>
      </c>
    </row>
    <row r="251" spans="16:30" x14ac:dyDescent="0.25">
      <c r="P251" s="31">
        <v>0.33333333333333298</v>
      </c>
      <c r="Q251" s="32">
        <f>Q250</f>
        <v>0</v>
      </c>
      <c r="R251" s="26">
        <f t="shared" si="100"/>
        <v>1</v>
      </c>
      <c r="S251" s="26">
        <f t="shared" ref="S251:S264" si="110">Q251</f>
        <v>0</v>
      </c>
      <c r="T251" s="35">
        <f t="shared" si="99"/>
        <v>1</v>
      </c>
      <c r="U251" s="37"/>
      <c r="V251" s="34">
        <f t="shared" si="109"/>
        <v>0</v>
      </c>
      <c r="W251" s="26">
        <f t="shared" si="102"/>
        <v>1</v>
      </c>
      <c r="X251" s="26">
        <f t="shared" ref="X251:X261" si="111">V251</f>
        <v>0</v>
      </c>
      <c r="Y251" s="35">
        <f t="shared" si="104"/>
        <v>1</v>
      </c>
      <c r="Z251" s="37"/>
      <c r="AA251" s="34">
        <f t="shared" si="105"/>
        <v>3.0102999566398121</v>
      </c>
      <c r="AB251" s="26">
        <f t="shared" si="106"/>
        <v>2</v>
      </c>
      <c r="AC251" s="26">
        <f t="shared" ref="AC251:AC261" si="112">AA251</f>
        <v>3.0102999566398121</v>
      </c>
      <c r="AD251" s="27">
        <f t="shared" si="108"/>
        <v>2</v>
      </c>
    </row>
    <row r="252" spans="16:30" x14ac:dyDescent="0.25">
      <c r="P252" s="31">
        <v>0.375</v>
      </c>
      <c r="Q252" s="32">
        <f>Q250</f>
        <v>0</v>
      </c>
      <c r="R252" s="26">
        <f t="shared" si="100"/>
        <v>1</v>
      </c>
      <c r="S252" s="26">
        <f t="shared" si="110"/>
        <v>0</v>
      </c>
      <c r="T252" s="35">
        <f t="shared" si="99"/>
        <v>1</v>
      </c>
      <c r="U252" s="37"/>
      <c r="V252" s="34">
        <f t="shared" si="109"/>
        <v>0</v>
      </c>
      <c r="W252" s="26">
        <f t="shared" si="102"/>
        <v>1</v>
      </c>
      <c r="X252" s="26">
        <f t="shared" si="111"/>
        <v>0</v>
      </c>
      <c r="Y252" s="35">
        <f t="shared" si="104"/>
        <v>1</v>
      </c>
      <c r="Z252" s="37"/>
      <c r="AA252" s="34">
        <f t="shared" si="105"/>
        <v>3.0102999566398121</v>
      </c>
      <c r="AB252" s="26">
        <f t="shared" si="106"/>
        <v>2</v>
      </c>
      <c r="AC252" s="26">
        <f t="shared" si="112"/>
        <v>3.0102999566398121</v>
      </c>
      <c r="AD252" s="27">
        <f t="shared" si="108"/>
        <v>2</v>
      </c>
    </row>
    <row r="253" spans="16:30" x14ac:dyDescent="0.25">
      <c r="P253" s="31">
        <v>0.41666666666666702</v>
      </c>
      <c r="Q253" s="32">
        <f>Q250</f>
        <v>0</v>
      </c>
      <c r="R253" s="26">
        <f t="shared" si="100"/>
        <v>1</v>
      </c>
      <c r="S253" s="26">
        <f t="shared" si="110"/>
        <v>0</v>
      </c>
      <c r="T253" s="35">
        <f t="shared" si="99"/>
        <v>1</v>
      </c>
      <c r="U253" s="37"/>
      <c r="V253" s="34">
        <f t="shared" si="109"/>
        <v>0</v>
      </c>
      <c r="W253" s="26">
        <f t="shared" si="102"/>
        <v>1</v>
      </c>
      <c r="X253" s="26">
        <f t="shared" si="111"/>
        <v>0</v>
      </c>
      <c r="Y253" s="35">
        <f t="shared" si="104"/>
        <v>1</v>
      </c>
      <c r="Z253" s="37"/>
      <c r="AA253" s="34">
        <f t="shared" si="105"/>
        <v>3.0102999566398121</v>
      </c>
      <c r="AB253" s="26">
        <f t="shared" si="106"/>
        <v>2</v>
      </c>
      <c r="AC253" s="26">
        <f t="shared" si="112"/>
        <v>3.0102999566398121</v>
      </c>
      <c r="AD253" s="27">
        <f t="shared" si="108"/>
        <v>2</v>
      </c>
    </row>
    <row r="254" spans="16:30" x14ac:dyDescent="0.25">
      <c r="P254" s="31">
        <v>0.45833333333333298</v>
      </c>
      <c r="Q254" s="32">
        <f>Q250</f>
        <v>0</v>
      </c>
      <c r="R254" s="26">
        <f t="shared" si="100"/>
        <v>1</v>
      </c>
      <c r="S254" s="26">
        <f t="shared" si="110"/>
        <v>0</v>
      </c>
      <c r="T254" s="35">
        <f t="shared" si="99"/>
        <v>1</v>
      </c>
      <c r="U254" s="37"/>
      <c r="V254" s="34">
        <f t="shared" si="109"/>
        <v>0</v>
      </c>
      <c r="W254" s="26">
        <f t="shared" si="102"/>
        <v>1</v>
      </c>
      <c r="X254" s="26">
        <f t="shared" si="111"/>
        <v>0</v>
      </c>
      <c r="Y254" s="35">
        <f t="shared" si="104"/>
        <v>1</v>
      </c>
      <c r="Z254" s="37"/>
      <c r="AA254" s="34">
        <f t="shared" si="105"/>
        <v>3.0102999566398121</v>
      </c>
      <c r="AB254" s="26">
        <f t="shared" si="106"/>
        <v>2</v>
      </c>
      <c r="AC254" s="26">
        <f t="shared" si="112"/>
        <v>3.0102999566398121</v>
      </c>
      <c r="AD254" s="27">
        <f t="shared" si="108"/>
        <v>2</v>
      </c>
    </row>
    <row r="255" spans="16:30" x14ac:dyDescent="0.25">
      <c r="P255" s="31">
        <v>0.5</v>
      </c>
      <c r="Q255" s="32">
        <f>Q250</f>
        <v>0</v>
      </c>
      <c r="R255" s="26">
        <f t="shared" si="100"/>
        <v>1</v>
      </c>
      <c r="S255" s="26">
        <f t="shared" si="110"/>
        <v>0</v>
      </c>
      <c r="T255" s="35">
        <f t="shared" si="99"/>
        <v>1</v>
      </c>
      <c r="U255" s="37"/>
      <c r="V255" s="34">
        <f t="shared" si="109"/>
        <v>0</v>
      </c>
      <c r="W255" s="26">
        <f t="shared" si="102"/>
        <v>1</v>
      </c>
      <c r="X255" s="26">
        <f t="shared" si="111"/>
        <v>0</v>
      </c>
      <c r="Y255" s="35">
        <f t="shared" si="104"/>
        <v>1</v>
      </c>
      <c r="Z255" s="37"/>
      <c r="AA255" s="34">
        <f t="shared" si="105"/>
        <v>3.0102999566398121</v>
      </c>
      <c r="AB255" s="26">
        <f t="shared" si="106"/>
        <v>2</v>
      </c>
      <c r="AC255" s="26">
        <f t="shared" si="112"/>
        <v>3.0102999566398121</v>
      </c>
      <c r="AD255" s="27">
        <f t="shared" si="108"/>
        <v>2</v>
      </c>
    </row>
    <row r="256" spans="16:30" x14ac:dyDescent="0.25">
      <c r="P256" s="31">
        <v>0.54166666666666696</v>
      </c>
      <c r="Q256" s="32">
        <f>Q250</f>
        <v>0</v>
      </c>
      <c r="R256" s="26">
        <f t="shared" si="100"/>
        <v>1</v>
      </c>
      <c r="S256" s="26">
        <f t="shared" si="110"/>
        <v>0</v>
      </c>
      <c r="T256" s="35">
        <f t="shared" si="99"/>
        <v>1</v>
      </c>
      <c r="U256" s="37"/>
      <c r="V256" s="34">
        <f t="shared" si="109"/>
        <v>0</v>
      </c>
      <c r="W256" s="26">
        <f t="shared" si="102"/>
        <v>1</v>
      </c>
      <c r="X256" s="26">
        <f t="shared" si="111"/>
        <v>0</v>
      </c>
      <c r="Y256" s="35">
        <f t="shared" si="104"/>
        <v>1</v>
      </c>
      <c r="Z256" s="37"/>
      <c r="AA256" s="34">
        <f t="shared" si="105"/>
        <v>3.0102999566398121</v>
      </c>
      <c r="AB256" s="26">
        <f t="shared" si="106"/>
        <v>2</v>
      </c>
      <c r="AC256" s="26">
        <f t="shared" si="112"/>
        <v>3.0102999566398121</v>
      </c>
      <c r="AD256" s="27">
        <f t="shared" si="108"/>
        <v>2</v>
      </c>
    </row>
    <row r="257" spans="16:30" x14ac:dyDescent="0.25">
      <c r="P257" s="31">
        <v>0.58333333333333304</v>
      </c>
      <c r="Q257" s="32">
        <f>Q250</f>
        <v>0</v>
      </c>
      <c r="R257" s="26">
        <f t="shared" si="100"/>
        <v>1</v>
      </c>
      <c r="S257" s="26">
        <f t="shared" si="110"/>
        <v>0</v>
      </c>
      <c r="T257" s="35">
        <f t="shared" si="99"/>
        <v>1</v>
      </c>
      <c r="U257" s="37"/>
      <c r="V257" s="34">
        <f t="shared" si="109"/>
        <v>0</v>
      </c>
      <c r="W257" s="26">
        <f t="shared" si="102"/>
        <v>1</v>
      </c>
      <c r="X257" s="26">
        <f t="shared" si="111"/>
        <v>0</v>
      </c>
      <c r="Y257" s="35">
        <f t="shared" si="104"/>
        <v>1</v>
      </c>
      <c r="Z257" s="37"/>
      <c r="AA257" s="34">
        <f t="shared" si="105"/>
        <v>3.0102999566398121</v>
      </c>
      <c r="AB257" s="26">
        <f t="shared" si="106"/>
        <v>2</v>
      </c>
      <c r="AC257" s="26">
        <f t="shared" si="112"/>
        <v>3.0102999566398121</v>
      </c>
      <c r="AD257" s="27">
        <f t="shared" si="108"/>
        <v>2</v>
      </c>
    </row>
    <row r="258" spans="16:30" x14ac:dyDescent="0.25">
      <c r="P258" s="31">
        <v>0.625</v>
      </c>
      <c r="Q258" s="32">
        <f>Q250</f>
        <v>0</v>
      </c>
      <c r="R258" s="26">
        <f t="shared" si="100"/>
        <v>1</v>
      </c>
      <c r="S258" s="26">
        <f t="shared" si="110"/>
        <v>0</v>
      </c>
      <c r="T258" s="35">
        <f t="shared" si="99"/>
        <v>1</v>
      </c>
      <c r="U258" s="37"/>
      <c r="V258" s="34">
        <f t="shared" si="109"/>
        <v>0</v>
      </c>
      <c r="W258" s="26">
        <f t="shared" si="102"/>
        <v>1</v>
      </c>
      <c r="X258" s="26">
        <f t="shared" si="111"/>
        <v>0</v>
      </c>
      <c r="Y258" s="35">
        <f t="shared" si="104"/>
        <v>1</v>
      </c>
      <c r="Z258" s="37"/>
      <c r="AA258" s="34">
        <f t="shared" si="105"/>
        <v>3.0102999566398121</v>
      </c>
      <c r="AB258" s="26">
        <f t="shared" si="106"/>
        <v>2</v>
      </c>
      <c r="AC258" s="26">
        <f t="shared" si="112"/>
        <v>3.0102999566398121</v>
      </c>
      <c r="AD258" s="27">
        <f t="shared" si="108"/>
        <v>2</v>
      </c>
    </row>
    <row r="259" spans="16:30" x14ac:dyDescent="0.25">
      <c r="P259" s="31">
        <v>0.66666666666666696</v>
      </c>
      <c r="Q259" s="32">
        <f>Q250</f>
        <v>0</v>
      </c>
      <c r="R259" s="26">
        <f t="shared" si="100"/>
        <v>1</v>
      </c>
      <c r="S259" s="26">
        <f t="shared" si="110"/>
        <v>0</v>
      </c>
      <c r="T259" s="35">
        <f t="shared" si="99"/>
        <v>1</v>
      </c>
      <c r="U259" s="37"/>
      <c r="V259" s="34">
        <f t="shared" si="109"/>
        <v>0</v>
      </c>
      <c r="W259" s="26">
        <f t="shared" si="102"/>
        <v>1</v>
      </c>
      <c r="X259" s="26">
        <f t="shared" si="111"/>
        <v>0</v>
      </c>
      <c r="Y259" s="35">
        <f t="shared" si="104"/>
        <v>1</v>
      </c>
      <c r="Z259" s="37"/>
      <c r="AA259" s="34">
        <f t="shared" si="105"/>
        <v>3.0102999566398121</v>
      </c>
      <c r="AB259" s="26">
        <f t="shared" si="106"/>
        <v>2</v>
      </c>
      <c r="AC259" s="26">
        <f t="shared" si="112"/>
        <v>3.0102999566398121</v>
      </c>
      <c r="AD259" s="27">
        <f t="shared" si="108"/>
        <v>2</v>
      </c>
    </row>
    <row r="260" spans="16:30" x14ac:dyDescent="0.25">
      <c r="P260" s="31">
        <v>0.70833333333333304</v>
      </c>
      <c r="Q260" s="32">
        <f>Q250</f>
        <v>0</v>
      </c>
      <c r="R260" s="26">
        <f t="shared" si="100"/>
        <v>1</v>
      </c>
      <c r="S260" s="26">
        <f t="shared" si="110"/>
        <v>0</v>
      </c>
      <c r="T260" s="35">
        <f t="shared" si="99"/>
        <v>1</v>
      </c>
      <c r="U260" s="37"/>
      <c r="V260" s="34">
        <f t="shared" si="109"/>
        <v>0</v>
      </c>
      <c r="W260" s="26">
        <f t="shared" si="102"/>
        <v>1</v>
      </c>
      <c r="X260" s="26">
        <f t="shared" si="111"/>
        <v>0</v>
      </c>
      <c r="Y260" s="35">
        <f t="shared" si="104"/>
        <v>1</v>
      </c>
      <c r="Z260" s="37"/>
      <c r="AA260" s="34">
        <f t="shared" si="105"/>
        <v>3.0102999566398121</v>
      </c>
      <c r="AB260" s="26">
        <f t="shared" si="106"/>
        <v>2</v>
      </c>
      <c r="AC260" s="26">
        <f t="shared" si="112"/>
        <v>3.0102999566398121</v>
      </c>
      <c r="AD260" s="27">
        <f t="shared" si="108"/>
        <v>2</v>
      </c>
    </row>
    <row r="261" spans="16:30" x14ac:dyDescent="0.25">
      <c r="P261" s="31">
        <v>0.75</v>
      </c>
      <c r="Q261" s="32">
        <f>Q250</f>
        <v>0</v>
      </c>
      <c r="R261" s="26">
        <f t="shared" si="100"/>
        <v>1</v>
      </c>
      <c r="S261" s="26">
        <f t="shared" si="110"/>
        <v>0</v>
      </c>
      <c r="T261" s="35">
        <f t="shared" si="99"/>
        <v>1</v>
      </c>
      <c r="U261" s="37"/>
      <c r="V261" s="34">
        <f t="shared" si="109"/>
        <v>0</v>
      </c>
      <c r="W261" s="26">
        <f t="shared" si="102"/>
        <v>1</v>
      </c>
      <c r="X261" s="26">
        <f t="shared" si="111"/>
        <v>0</v>
      </c>
      <c r="Y261" s="35">
        <f t="shared" si="104"/>
        <v>1</v>
      </c>
      <c r="Z261" s="37"/>
      <c r="AA261" s="34">
        <f t="shared" si="105"/>
        <v>3.0102999566398121</v>
      </c>
      <c r="AB261" s="26">
        <f t="shared" si="106"/>
        <v>2</v>
      </c>
      <c r="AC261" s="26">
        <f t="shared" si="112"/>
        <v>3.0102999566398121</v>
      </c>
      <c r="AD261" s="27">
        <f t="shared" si="108"/>
        <v>2</v>
      </c>
    </row>
    <row r="262" spans="16:30" x14ac:dyDescent="0.25">
      <c r="P262" s="31">
        <v>0.79166666666666696</v>
      </c>
      <c r="Q262" s="32">
        <f>Q250</f>
        <v>0</v>
      </c>
      <c r="R262" s="26">
        <f t="shared" si="100"/>
        <v>1</v>
      </c>
      <c r="S262" s="26">
        <f t="shared" si="110"/>
        <v>0</v>
      </c>
      <c r="T262" s="35">
        <f t="shared" si="99"/>
        <v>1</v>
      </c>
      <c r="U262" s="37"/>
      <c r="V262" s="34">
        <v>0</v>
      </c>
      <c r="W262" s="26">
        <f t="shared" si="102"/>
        <v>1</v>
      </c>
      <c r="X262" s="26">
        <v>0</v>
      </c>
      <c r="Y262" s="35">
        <f t="shared" si="104"/>
        <v>1</v>
      </c>
      <c r="Z262" s="37"/>
      <c r="AA262" s="34">
        <f t="shared" si="105"/>
        <v>3.0102999566398121</v>
      </c>
      <c r="AB262" s="26">
        <f t="shared" si="106"/>
        <v>2</v>
      </c>
      <c r="AC262" s="26">
        <f>AA262</f>
        <v>3.0102999566398121</v>
      </c>
      <c r="AD262" s="27">
        <f t="shared" si="108"/>
        <v>2</v>
      </c>
    </row>
    <row r="263" spans="16:30" x14ac:dyDescent="0.25">
      <c r="P263" s="31">
        <v>0.83333333333333304</v>
      </c>
      <c r="Q263" s="32">
        <f>Q250</f>
        <v>0</v>
      </c>
      <c r="R263" s="26">
        <f t="shared" si="100"/>
        <v>1</v>
      </c>
      <c r="S263" s="26">
        <f t="shared" si="110"/>
        <v>0</v>
      </c>
      <c r="T263" s="35">
        <f t="shared" si="99"/>
        <v>1</v>
      </c>
      <c r="U263" s="37"/>
      <c r="V263" s="34">
        <f t="shared" si="109"/>
        <v>0</v>
      </c>
      <c r="W263" s="26">
        <f t="shared" si="102"/>
        <v>1</v>
      </c>
      <c r="X263" s="26">
        <v>0</v>
      </c>
      <c r="Y263" s="35">
        <f t="shared" si="104"/>
        <v>1</v>
      </c>
      <c r="Z263" s="37"/>
      <c r="AA263" s="34">
        <f t="shared" si="105"/>
        <v>3.0102999566398121</v>
      </c>
      <c r="AB263" s="26">
        <f>(10^(AA263/10))</f>
        <v>2</v>
      </c>
      <c r="AC263" s="26">
        <f>AA263</f>
        <v>3.0102999566398121</v>
      </c>
      <c r="AD263" s="27">
        <f t="shared" si="108"/>
        <v>2</v>
      </c>
    </row>
    <row r="264" spans="16:30" x14ac:dyDescent="0.25">
      <c r="P264" s="31">
        <v>0.875</v>
      </c>
      <c r="Q264" s="32">
        <f>Q250</f>
        <v>0</v>
      </c>
      <c r="R264" s="26">
        <f t="shared" si="100"/>
        <v>1</v>
      </c>
      <c r="S264" s="26">
        <f t="shared" si="110"/>
        <v>0</v>
      </c>
      <c r="T264" s="35">
        <f t="shared" si="99"/>
        <v>1</v>
      </c>
      <c r="U264" s="37"/>
      <c r="V264" s="34">
        <f>V263</f>
        <v>0</v>
      </c>
      <c r="W264" s="26">
        <f t="shared" si="102"/>
        <v>1</v>
      </c>
      <c r="X264" s="26">
        <v>0</v>
      </c>
      <c r="Y264" s="35">
        <f t="shared" si="104"/>
        <v>1</v>
      </c>
      <c r="Z264" s="37"/>
      <c r="AA264" s="34">
        <f t="shared" si="105"/>
        <v>3.0102999566398121</v>
      </c>
      <c r="AB264" s="26">
        <f t="shared" ref="AB264:AB266" si="113">(10^(AA264/10))</f>
        <v>2</v>
      </c>
      <c r="AC264" s="26">
        <f>AA264</f>
        <v>3.0102999566398121</v>
      </c>
      <c r="AD264" s="27">
        <f t="shared" si="108"/>
        <v>2</v>
      </c>
    </row>
    <row r="265" spans="16:30" x14ac:dyDescent="0.25">
      <c r="P265" s="31">
        <v>0.91666666666666696</v>
      </c>
      <c r="Q265" s="32">
        <f>Q243</f>
        <v>0</v>
      </c>
      <c r="R265" s="26">
        <f t="shared" si="100"/>
        <v>1</v>
      </c>
      <c r="S265" s="26">
        <f>Q265+10</f>
        <v>10</v>
      </c>
      <c r="T265" s="35">
        <f t="shared" si="99"/>
        <v>10</v>
      </c>
      <c r="U265" s="37"/>
      <c r="V265" s="34">
        <v>0</v>
      </c>
      <c r="W265" s="26">
        <f t="shared" si="102"/>
        <v>1</v>
      </c>
      <c r="X265" s="28">
        <f t="shared" ref="X265:X266" si="114">V265+10</f>
        <v>10</v>
      </c>
      <c r="Y265" s="35">
        <f t="shared" si="104"/>
        <v>10</v>
      </c>
      <c r="Z265" s="37"/>
      <c r="AA265" s="34">
        <f t="shared" si="105"/>
        <v>3.0102999566398121</v>
      </c>
      <c r="AB265" s="26">
        <f t="shared" si="113"/>
        <v>2</v>
      </c>
      <c r="AC265" s="26">
        <f>AA265+10</f>
        <v>13.010299956639813</v>
      </c>
      <c r="AD265" s="27">
        <f t="shared" si="108"/>
        <v>20.000000000000007</v>
      </c>
    </row>
    <row r="266" spans="16:30" ht="15.75" thickBot="1" x14ac:dyDescent="0.3">
      <c r="P266" s="44">
        <v>0.95833333333333304</v>
      </c>
      <c r="Q266" s="32">
        <f>Q243</f>
        <v>0</v>
      </c>
      <c r="R266" s="46">
        <f t="shared" si="100"/>
        <v>1</v>
      </c>
      <c r="S266" s="46">
        <f>Q266+10</f>
        <v>10</v>
      </c>
      <c r="T266" s="47">
        <f t="shared" si="99"/>
        <v>10</v>
      </c>
      <c r="U266" s="48"/>
      <c r="V266" s="45">
        <v>0</v>
      </c>
      <c r="W266" s="46">
        <f t="shared" si="102"/>
        <v>1</v>
      </c>
      <c r="X266" s="28">
        <f t="shared" si="114"/>
        <v>10</v>
      </c>
      <c r="Y266" s="47">
        <f t="shared" si="104"/>
        <v>10</v>
      </c>
      <c r="Z266" s="48"/>
      <c r="AA266" s="34">
        <f t="shared" si="105"/>
        <v>3.0102999566398121</v>
      </c>
      <c r="AB266" s="150">
        <f t="shared" si="113"/>
        <v>2</v>
      </c>
      <c r="AC266" s="150">
        <f>AA266+10</f>
        <v>13.010299956639813</v>
      </c>
      <c r="AD266" s="151">
        <f t="shared" si="108"/>
        <v>20.000000000000007</v>
      </c>
    </row>
    <row r="267" spans="16:30" ht="15.75" thickBot="1" x14ac:dyDescent="0.3">
      <c r="P267" s="50"/>
      <c r="Q267" s="51"/>
      <c r="R267" s="51"/>
      <c r="S267" s="51"/>
      <c r="T267" s="52"/>
      <c r="U267" s="51"/>
      <c r="V267" s="50"/>
      <c r="W267" s="51"/>
      <c r="X267" s="51"/>
      <c r="Y267" s="52"/>
      <c r="Z267" s="51"/>
      <c r="AA267" s="53" t="s">
        <v>13</v>
      </c>
      <c r="AB267" s="64">
        <f>10*LOG(1/(COUNT(AB250:AB263))*SUM(AB250:AB263))</f>
        <v>3.0102999566398121</v>
      </c>
      <c r="AC267" s="49"/>
      <c r="AD267" s="54"/>
    </row>
    <row r="268" spans="16:30" ht="15.75" thickBot="1" x14ac:dyDescent="0.3">
      <c r="P268" s="53"/>
      <c r="Q268" s="49"/>
      <c r="R268" s="49"/>
      <c r="S268" s="49"/>
      <c r="T268" s="54"/>
      <c r="U268" s="49"/>
      <c r="V268" s="53"/>
      <c r="W268" s="49"/>
      <c r="X268" s="49"/>
      <c r="Y268" s="54"/>
      <c r="Z268" s="49"/>
      <c r="AA268" s="53" t="s">
        <v>2</v>
      </c>
      <c r="AB268" s="64">
        <f>10*LOG(1/(COUNT(AB243:AB249,AB265:AB266))*SUM(AB243:AB249,AB265:AB266))</f>
        <v>3.0102999566398121</v>
      </c>
      <c r="AC268" s="49"/>
      <c r="AD268" s="54"/>
    </row>
    <row r="269" spans="16:30" x14ac:dyDescent="0.25">
      <c r="P269" s="53"/>
      <c r="Q269" s="49"/>
      <c r="R269" s="56" t="s">
        <v>12</v>
      </c>
      <c r="S269" s="57"/>
      <c r="T269" s="58" t="s">
        <v>11</v>
      </c>
      <c r="U269" s="57"/>
      <c r="V269" s="59"/>
      <c r="W269" s="56" t="s">
        <v>12</v>
      </c>
      <c r="X269" s="57"/>
      <c r="Y269" s="58" t="s">
        <v>11</v>
      </c>
      <c r="Z269" s="57"/>
      <c r="AA269" s="59"/>
      <c r="AB269" s="57" t="s">
        <v>12</v>
      </c>
      <c r="AC269" s="57"/>
      <c r="AD269" s="58" t="s">
        <v>11</v>
      </c>
    </row>
    <row r="270" spans="16:30" ht="15.75" thickBot="1" x14ac:dyDescent="0.3">
      <c r="P270" s="14"/>
      <c r="Q270" s="55"/>
      <c r="R270" s="60">
        <f>10*LOG(1/(COUNT(R243:R266))*SUM(R243:R266))</f>
        <v>0</v>
      </c>
      <c r="S270" s="61"/>
      <c r="T270" s="62">
        <f>10*LOG(1/(COUNT(T243:T266))*SUM(T243:T266))</f>
        <v>6.40978057358332</v>
      </c>
      <c r="U270" s="61"/>
      <c r="V270" s="63"/>
      <c r="W270" s="60">
        <f>10*LOG(1/(COUNT(W243:W266))*SUM(W243:W266))</f>
        <v>0</v>
      </c>
      <c r="X270" s="61"/>
      <c r="Y270" s="62">
        <f>10*LOG(1/(COUNT(Y243:Y266))*SUM(Y243:Y266))</f>
        <v>6.40978057358332</v>
      </c>
      <c r="Z270" s="61"/>
      <c r="AA270" s="63"/>
      <c r="AB270" s="64">
        <f>10*LOG(1/(COUNT(AB243:AB266))*SUM(AB243:AB266))</f>
        <v>3.0102999566398121</v>
      </c>
      <c r="AC270" s="61"/>
      <c r="AD270" s="62">
        <f>10*LOG(1/(COUNT(AD243:AD266))*SUM(AD243:AD266))</f>
        <v>9.4200805302231334</v>
      </c>
    </row>
    <row r="273" spans="16:30" x14ac:dyDescent="0.25">
      <c r="P273">
        <f>A18</f>
        <v>0</v>
      </c>
    </row>
    <row r="275" spans="16:30" ht="15.75" thickBot="1" x14ac:dyDescent="0.3">
      <c r="P275" s="303" t="s">
        <v>21</v>
      </c>
      <c r="Q275" s="303"/>
      <c r="R275" s="303"/>
      <c r="S275" s="303"/>
      <c r="T275" s="303"/>
    </row>
    <row r="276" spans="16:30" ht="45.75" thickBot="1" x14ac:dyDescent="0.3">
      <c r="P276" s="38" t="s">
        <v>14</v>
      </c>
      <c r="Q276" s="39" t="s">
        <v>15</v>
      </c>
      <c r="R276" s="40" t="s">
        <v>17</v>
      </c>
      <c r="S276" s="40" t="s">
        <v>16</v>
      </c>
      <c r="T276" s="41" t="s">
        <v>17</v>
      </c>
      <c r="U276" s="42"/>
      <c r="V276" s="39" t="s">
        <v>18</v>
      </c>
      <c r="W276" s="40" t="s">
        <v>17</v>
      </c>
      <c r="X276" s="40" t="s">
        <v>16</v>
      </c>
      <c r="Y276" s="41" t="s">
        <v>17</v>
      </c>
      <c r="Z276" s="43"/>
      <c r="AA276" s="39" t="s">
        <v>19</v>
      </c>
      <c r="AB276" s="40" t="s">
        <v>17</v>
      </c>
      <c r="AC276" s="40" t="s">
        <v>16</v>
      </c>
      <c r="AD276" s="41" t="s">
        <v>17</v>
      </c>
    </row>
    <row r="277" spans="16:30" ht="15.75" thickBot="1" x14ac:dyDescent="0.3">
      <c r="P277" s="30">
        <v>0</v>
      </c>
      <c r="Q277" s="32">
        <f>H18</f>
        <v>0</v>
      </c>
      <c r="R277" s="28">
        <f>(10^(Q277/10))</f>
        <v>1</v>
      </c>
      <c r="S277" s="28">
        <f>Q277+10</f>
        <v>10</v>
      </c>
      <c r="T277" s="33">
        <f t="shared" ref="T277:T300" si="115">(10^(S277/10))</f>
        <v>10</v>
      </c>
      <c r="U277" s="36"/>
      <c r="V277" s="32">
        <v>0</v>
      </c>
      <c r="W277" s="28">
        <f>(10^(V277/10))</f>
        <v>1</v>
      </c>
      <c r="X277" s="28">
        <f>V277+10</f>
        <v>10</v>
      </c>
      <c r="Y277" s="33">
        <f>(10^(X277/10))</f>
        <v>10</v>
      </c>
      <c r="Z277" s="36"/>
      <c r="AA277" s="34">
        <f>10*LOG10(10^(Q277/10)+10^(V277/10))</f>
        <v>3.0102999566398121</v>
      </c>
      <c r="AB277" s="147">
        <f>(10^(AA277/10))</f>
        <v>2</v>
      </c>
      <c r="AC277" s="147">
        <f>AA277+10</f>
        <v>13.010299956639813</v>
      </c>
      <c r="AD277" s="148">
        <f>(10^(AC277/10))</f>
        <v>20.000000000000007</v>
      </c>
    </row>
    <row r="278" spans="16:30" ht="15.75" thickBot="1" x14ac:dyDescent="0.3">
      <c r="P278" s="31">
        <v>4.1666666666666699E-2</v>
      </c>
      <c r="Q278" s="32">
        <f>Q277</f>
        <v>0</v>
      </c>
      <c r="R278" s="26">
        <f t="shared" ref="R278:R300" si="116">(10^(Q278/10))</f>
        <v>1</v>
      </c>
      <c r="S278" s="26">
        <f t="shared" ref="S278:S283" si="117">Q278+10</f>
        <v>10</v>
      </c>
      <c r="T278" s="35">
        <f t="shared" si="115"/>
        <v>10</v>
      </c>
      <c r="U278" s="37"/>
      <c r="V278" s="34">
        <f>V277</f>
        <v>0</v>
      </c>
      <c r="W278" s="26">
        <f t="shared" ref="W278:W300" si="118">(10^(V278/10))</f>
        <v>1</v>
      </c>
      <c r="X278" s="28">
        <f t="shared" ref="X278:X283" si="119">V278+10</f>
        <v>10</v>
      </c>
      <c r="Y278" s="35">
        <f t="shared" ref="Y278:Y300" si="120">(10^(X278/10))</f>
        <v>10</v>
      </c>
      <c r="Z278" s="37"/>
      <c r="AA278" s="34">
        <f t="shared" ref="AA278:AA300" si="121">10*LOG10(10^(Q278/10)+10^(V278/10))</f>
        <v>3.0102999566398121</v>
      </c>
      <c r="AB278" s="26">
        <f t="shared" ref="AB278:AB296" si="122">(10^(AA278/10))</f>
        <v>2</v>
      </c>
      <c r="AC278" s="147">
        <f t="shared" ref="AC278:AC283" si="123">AA278+10</f>
        <v>13.010299956639813</v>
      </c>
      <c r="AD278" s="27">
        <f t="shared" ref="AD278:AD300" si="124">(10^(AC278/10))</f>
        <v>20.000000000000007</v>
      </c>
    </row>
    <row r="279" spans="16:30" ht="15.75" thickBot="1" x14ac:dyDescent="0.3">
      <c r="P279" s="31">
        <v>8.3333333333333301E-2</v>
      </c>
      <c r="Q279" s="32">
        <f>Q277</f>
        <v>0</v>
      </c>
      <c r="R279" s="26">
        <f t="shared" si="116"/>
        <v>1</v>
      </c>
      <c r="S279" s="26">
        <f t="shared" si="117"/>
        <v>10</v>
      </c>
      <c r="T279" s="35">
        <f t="shared" si="115"/>
        <v>10</v>
      </c>
      <c r="U279" s="37"/>
      <c r="V279" s="34">
        <f t="shared" ref="V279:V297" si="125">V278</f>
        <v>0</v>
      </c>
      <c r="W279" s="26">
        <f t="shared" si="118"/>
        <v>1</v>
      </c>
      <c r="X279" s="28">
        <f t="shared" si="119"/>
        <v>10</v>
      </c>
      <c r="Y279" s="35">
        <f t="shared" si="120"/>
        <v>10</v>
      </c>
      <c r="Z279" s="37"/>
      <c r="AA279" s="34">
        <f t="shared" si="121"/>
        <v>3.0102999566398121</v>
      </c>
      <c r="AB279" s="26">
        <f t="shared" si="122"/>
        <v>2</v>
      </c>
      <c r="AC279" s="147">
        <f t="shared" si="123"/>
        <v>13.010299956639813</v>
      </c>
      <c r="AD279" s="27">
        <f t="shared" si="124"/>
        <v>20.000000000000007</v>
      </c>
    </row>
    <row r="280" spans="16:30" ht="15.75" thickBot="1" x14ac:dyDescent="0.3">
      <c r="P280" s="31">
        <v>0.125</v>
      </c>
      <c r="Q280" s="32">
        <f>Q277</f>
        <v>0</v>
      </c>
      <c r="R280" s="26">
        <f t="shared" si="116"/>
        <v>1</v>
      </c>
      <c r="S280" s="26">
        <f t="shared" si="117"/>
        <v>10</v>
      </c>
      <c r="T280" s="35">
        <f t="shared" si="115"/>
        <v>10</v>
      </c>
      <c r="U280" s="37"/>
      <c r="V280" s="34">
        <f t="shared" si="125"/>
        <v>0</v>
      </c>
      <c r="W280" s="26">
        <f t="shared" si="118"/>
        <v>1</v>
      </c>
      <c r="X280" s="28">
        <f t="shared" si="119"/>
        <v>10</v>
      </c>
      <c r="Y280" s="35">
        <f t="shared" si="120"/>
        <v>10</v>
      </c>
      <c r="Z280" s="37"/>
      <c r="AA280" s="34">
        <f t="shared" si="121"/>
        <v>3.0102999566398121</v>
      </c>
      <c r="AB280" s="26">
        <f t="shared" si="122"/>
        <v>2</v>
      </c>
      <c r="AC280" s="147">
        <f t="shared" si="123"/>
        <v>13.010299956639813</v>
      </c>
      <c r="AD280" s="27">
        <f t="shared" si="124"/>
        <v>20.000000000000007</v>
      </c>
    </row>
    <row r="281" spans="16:30" ht="15.75" thickBot="1" x14ac:dyDescent="0.3">
      <c r="P281" s="31">
        <v>0.16666666666666699</v>
      </c>
      <c r="Q281" s="32">
        <f>Q277</f>
        <v>0</v>
      </c>
      <c r="R281" s="26">
        <f t="shared" si="116"/>
        <v>1</v>
      </c>
      <c r="S281" s="26">
        <f t="shared" si="117"/>
        <v>10</v>
      </c>
      <c r="T281" s="35">
        <f t="shared" si="115"/>
        <v>10</v>
      </c>
      <c r="U281" s="37"/>
      <c r="V281" s="34">
        <f t="shared" si="125"/>
        <v>0</v>
      </c>
      <c r="W281" s="26">
        <f t="shared" si="118"/>
        <v>1</v>
      </c>
      <c r="X281" s="28">
        <f t="shared" si="119"/>
        <v>10</v>
      </c>
      <c r="Y281" s="35">
        <f t="shared" si="120"/>
        <v>10</v>
      </c>
      <c r="Z281" s="37"/>
      <c r="AA281" s="34">
        <f t="shared" si="121"/>
        <v>3.0102999566398121</v>
      </c>
      <c r="AB281" s="26">
        <f t="shared" si="122"/>
        <v>2</v>
      </c>
      <c r="AC281" s="147">
        <f t="shared" si="123"/>
        <v>13.010299956639813</v>
      </c>
      <c r="AD281" s="27">
        <f t="shared" si="124"/>
        <v>20.000000000000007</v>
      </c>
    </row>
    <row r="282" spans="16:30" ht="15.75" thickBot="1" x14ac:dyDescent="0.3">
      <c r="P282" s="31">
        <v>0.20833333333333301</v>
      </c>
      <c r="Q282" s="32">
        <f>Q277</f>
        <v>0</v>
      </c>
      <c r="R282" s="26">
        <f t="shared" si="116"/>
        <v>1</v>
      </c>
      <c r="S282" s="26">
        <f t="shared" si="117"/>
        <v>10</v>
      </c>
      <c r="T282" s="35">
        <f t="shared" si="115"/>
        <v>10</v>
      </c>
      <c r="U282" s="37"/>
      <c r="V282" s="34">
        <f t="shared" si="125"/>
        <v>0</v>
      </c>
      <c r="W282" s="26">
        <f t="shared" si="118"/>
        <v>1</v>
      </c>
      <c r="X282" s="28">
        <f t="shared" si="119"/>
        <v>10</v>
      </c>
      <c r="Y282" s="35">
        <f t="shared" si="120"/>
        <v>10</v>
      </c>
      <c r="Z282" s="37"/>
      <c r="AA282" s="34">
        <f t="shared" si="121"/>
        <v>3.0102999566398121</v>
      </c>
      <c r="AB282" s="26">
        <f t="shared" si="122"/>
        <v>2</v>
      </c>
      <c r="AC282" s="147">
        <f t="shared" si="123"/>
        <v>13.010299956639813</v>
      </c>
      <c r="AD282" s="27">
        <f t="shared" si="124"/>
        <v>20.000000000000007</v>
      </c>
    </row>
    <row r="283" spans="16:30" x14ac:dyDescent="0.25">
      <c r="P283" s="31">
        <v>0.25</v>
      </c>
      <c r="Q283" s="32">
        <f>Q277</f>
        <v>0</v>
      </c>
      <c r="R283" s="26">
        <f t="shared" si="116"/>
        <v>1</v>
      </c>
      <c r="S283" s="26">
        <f t="shared" si="117"/>
        <v>10</v>
      </c>
      <c r="T283" s="35">
        <f t="shared" si="115"/>
        <v>10</v>
      </c>
      <c r="U283" s="37"/>
      <c r="V283" s="34">
        <f t="shared" si="125"/>
        <v>0</v>
      </c>
      <c r="W283" s="26">
        <f t="shared" si="118"/>
        <v>1</v>
      </c>
      <c r="X283" s="28">
        <f t="shared" si="119"/>
        <v>10</v>
      </c>
      <c r="Y283" s="35">
        <f t="shared" si="120"/>
        <v>10</v>
      </c>
      <c r="Z283" s="37"/>
      <c r="AA283" s="34">
        <f t="shared" si="121"/>
        <v>3.0102999566398121</v>
      </c>
      <c r="AB283" s="26">
        <f t="shared" si="122"/>
        <v>2</v>
      </c>
      <c r="AC283" s="147">
        <f t="shared" si="123"/>
        <v>13.010299956639813</v>
      </c>
      <c r="AD283" s="27">
        <f t="shared" si="124"/>
        <v>20.000000000000007</v>
      </c>
    </row>
    <row r="284" spans="16:30" x14ac:dyDescent="0.25">
      <c r="P284" s="31">
        <v>0.29166666666666702</v>
      </c>
      <c r="Q284" s="32">
        <f>G18</f>
        <v>0</v>
      </c>
      <c r="R284" s="26">
        <f t="shared" si="116"/>
        <v>1</v>
      </c>
      <c r="S284" s="26">
        <f>Q284</f>
        <v>0</v>
      </c>
      <c r="T284" s="35">
        <f t="shared" si="115"/>
        <v>1</v>
      </c>
      <c r="U284" s="37"/>
      <c r="V284" s="34">
        <f>H74</f>
        <v>0</v>
      </c>
      <c r="W284" s="26">
        <f t="shared" si="118"/>
        <v>1</v>
      </c>
      <c r="X284" s="26">
        <f>V284</f>
        <v>0</v>
      </c>
      <c r="Y284" s="35">
        <f t="shared" si="120"/>
        <v>1</v>
      </c>
      <c r="Z284" s="37"/>
      <c r="AA284" s="34">
        <f t="shared" si="121"/>
        <v>3.0102999566398121</v>
      </c>
      <c r="AB284" s="26">
        <f t="shared" si="122"/>
        <v>2</v>
      </c>
      <c r="AC284" s="26">
        <f>AA284</f>
        <v>3.0102999566398121</v>
      </c>
      <c r="AD284" s="27">
        <f t="shared" si="124"/>
        <v>2</v>
      </c>
    </row>
    <row r="285" spans="16:30" x14ac:dyDescent="0.25">
      <c r="P285" s="31">
        <v>0.33333333333333298</v>
      </c>
      <c r="Q285" s="32">
        <f>Q284</f>
        <v>0</v>
      </c>
      <c r="R285" s="26">
        <f t="shared" si="116"/>
        <v>1</v>
      </c>
      <c r="S285" s="26">
        <f t="shared" ref="S285:S298" si="126">Q285</f>
        <v>0</v>
      </c>
      <c r="T285" s="35">
        <f t="shared" si="115"/>
        <v>1</v>
      </c>
      <c r="U285" s="37"/>
      <c r="V285" s="34">
        <f t="shared" si="125"/>
        <v>0</v>
      </c>
      <c r="W285" s="26">
        <f t="shared" si="118"/>
        <v>1</v>
      </c>
      <c r="X285" s="26">
        <f t="shared" ref="X285:X295" si="127">V285</f>
        <v>0</v>
      </c>
      <c r="Y285" s="35">
        <f t="shared" si="120"/>
        <v>1</v>
      </c>
      <c r="Z285" s="37"/>
      <c r="AA285" s="34">
        <f t="shared" si="121"/>
        <v>3.0102999566398121</v>
      </c>
      <c r="AB285" s="26">
        <f t="shared" si="122"/>
        <v>2</v>
      </c>
      <c r="AC285" s="26">
        <f t="shared" ref="AC285:AC295" si="128">AA285</f>
        <v>3.0102999566398121</v>
      </c>
      <c r="AD285" s="27">
        <f t="shared" si="124"/>
        <v>2</v>
      </c>
    </row>
    <row r="286" spans="16:30" x14ac:dyDescent="0.25">
      <c r="P286" s="31">
        <v>0.375</v>
      </c>
      <c r="Q286" s="32">
        <f>Q284</f>
        <v>0</v>
      </c>
      <c r="R286" s="26">
        <f t="shared" si="116"/>
        <v>1</v>
      </c>
      <c r="S286" s="26">
        <f t="shared" si="126"/>
        <v>0</v>
      </c>
      <c r="T286" s="35">
        <f t="shared" si="115"/>
        <v>1</v>
      </c>
      <c r="U286" s="37"/>
      <c r="V286" s="34">
        <f t="shared" si="125"/>
        <v>0</v>
      </c>
      <c r="W286" s="26">
        <f t="shared" si="118"/>
        <v>1</v>
      </c>
      <c r="X286" s="26">
        <f t="shared" si="127"/>
        <v>0</v>
      </c>
      <c r="Y286" s="35">
        <f t="shared" si="120"/>
        <v>1</v>
      </c>
      <c r="Z286" s="37"/>
      <c r="AA286" s="34">
        <f t="shared" si="121"/>
        <v>3.0102999566398121</v>
      </c>
      <c r="AB286" s="26">
        <f t="shared" si="122"/>
        <v>2</v>
      </c>
      <c r="AC286" s="26">
        <f t="shared" si="128"/>
        <v>3.0102999566398121</v>
      </c>
      <c r="AD286" s="27">
        <f t="shared" si="124"/>
        <v>2</v>
      </c>
    </row>
    <row r="287" spans="16:30" x14ac:dyDescent="0.25">
      <c r="P287" s="31">
        <v>0.41666666666666702</v>
      </c>
      <c r="Q287" s="32">
        <f>Q284</f>
        <v>0</v>
      </c>
      <c r="R287" s="26">
        <f t="shared" si="116"/>
        <v>1</v>
      </c>
      <c r="S287" s="26">
        <f t="shared" si="126"/>
        <v>0</v>
      </c>
      <c r="T287" s="35">
        <f t="shared" si="115"/>
        <v>1</v>
      </c>
      <c r="U287" s="37"/>
      <c r="V287" s="34">
        <f t="shared" si="125"/>
        <v>0</v>
      </c>
      <c r="W287" s="26">
        <f t="shared" si="118"/>
        <v>1</v>
      </c>
      <c r="X287" s="26">
        <f t="shared" si="127"/>
        <v>0</v>
      </c>
      <c r="Y287" s="35">
        <f t="shared" si="120"/>
        <v>1</v>
      </c>
      <c r="Z287" s="37"/>
      <c r="AA287" s="34">
        <f t="shared" si="121"/>
        <v>3.0102999566398121</v>
      </c>
      <c r="AB287" s="26">
        <f t="shared" si="122"/>
        <v>2</v>
      </c>
      <c r="AC287" s="26">
        <f t="shared" si="128"/>
        <v>3.0102999566398121</v>
      </c>
      <c r="AD287" s="27">
        <f t="shared" si="124"/>
        <v>2</v>
      </c>
    </row>
    <row r="288" spans="16:30" x14ac:dyDescent="0.25">
      <c r="P288" s="31">
        <v>0.45833333333333298</v>
      </c>
      <c r="Q288" s="32">
        <f>Q284</f>
        <v>0</v>
      </c>
      <c r="R288" s="26">
        <f t="shared" si="116"/>
        <v>1</v>
      </c>
      <c r="S288" s="26">
        <f t="shared" si="126"/>
        <v>0</v>
      </c>
      <c r="T288" s="35">
        <f t="shared" si="115"/>
        <v>1</v>
      </c>
      <c r="U288" s="37"/>
      <c r="V288" s="34">
        <f t="shared" si="125"/>
        <v>0</v>
      </c>
      <c r="W288" s="26">
        <f t="shared" si="118"/>
        <v>1</v>
      </c>
      <c r="X288" s="26">
        <f t="shared" si="127"/>
        <v>0</v>
      </c>
      <c r="Y288" s="35">
        <f t="shared" si="120"/>
        <v>1</v>
      </c>
      <c r="Z288" s="37"/>
      <c r="AA288" s="34">
        <f t="shared" si="121"/>
        <v>3.0102999566398121</v>
      </c>
      <c r="AB288" s="26">
        <f t="shared" si="122"/>
        <v>2</v>
      </c>
      <c r="AC288" s="26">
        <f t="shared" si="128"/>
        <v>3.0102999566398121</v>
      </c>
      <c r="AD288" s="27">
        <f t="shared" si="124"/>
        <v>2</v>
      </c>
    </row>
    <row r="289" spans="16:30" x14ac:dyDescent="0.25">
      <c r="P289" s="31">
        <v>0.5</v>
      </c>
      <c r="Q289" s="32">
        <f>Q284</f>
        <v>0</v>
      </c>
      <c r="R289" s="26">
        <f t="shared" si="116"/>
        <v>1</v>
      </c>
      <c r="S289" s="26">
        <f t="shared" si="126"/>
        <v>0</v>
      </c>
      <c r="T289" s="35">
        <f t="shared" si="115"/>
        <v>1</v>
      </c>
      <c r="U289" s="37"/>
      <c r="V289" s="34">
        <f t="shared" si="125"/>
        <v>0</v>
      </c>
      <c r="W289" s="26">
        <f t="shared" si="118"/>
        <v>1</v>
      </c>
      <c r="X289" s="26">
        <f t="shared" si="127"/>
        <v>0</v>
      </c>
      <c r="Y289" s="35">
        <f t="shared" si="120"/>
        <v>1</v>
      </c>
      <c r="Z289" s="37"/>
      <c r="AA289" s="34">
        <f t="shared" si="121"/>
        <v>3.0102999566398121</v>
      </c>
      <c r="AB289" s="26">
        <f t="shared" si="122"/>
        <v>2</v>
      </c>
      <c r="AC289" s="26">
        <f t="shared" si="128"/>
        <v>3.0102999566398121</v>
      </c>
      <c r="AD289" s="27">
        <f t="shared" si="124"/>
        <v>2</v>
      </c>
    </row>
    <row r="290" spans="16:30" x14ac:dyDescent="0.25">
      <c r="P290" s="31">
        <v>0.54166666666666696</v>
      </c>
      <c r="Q290" s="32">
        <f>Q284</f>
        <v>0</v>
      </c>
      <c r="R290" s="26">
        <f t="shared" si="116"/>
        <v>1</v>
      </c>
      <c r="S290" s="26">
        <f t="shared" si="126"/>
        <v>0</v>
      </c>
      <c r="T290" s="35">
        <f t="shared" si="115"/>
        <v>1</v>
      </c>
      <c r="U290" s="37"/>
      <c r="V290" s="34">
        <f t="shared" si="125"/>
        <v>0</v>
      </c>
      <c r="W290" s="26">
        <f t="shared" si="118"/>
        <v>1</v>
      </c>
      <c r="X290" s="26">
        <f t="shared" si="127"/>
        <v>0</v>
      </c>
      <c r="Y290" s="35">
        <f t="shared" si="120"/>
        <v>1</v>
      </c>
      <c r="Z290" s="37"/>
      <c r="AA290" s="34">
        <f t="shared" si="121"/>
        <v>3.0102999566398121</v>
      </c>
      <c r="AB290" s="26">
        <f t="shared" si="122"/>
        <v>2</v>
      </c>
      <c r="AC290" s="26">
        <f t="shared" si="128"/>
        <v>3.0102999566398121</v>
      </c>
      <c r="AD290" s="27">
        <f t="shared" si="124"/>
        <v>2</v>
      </c>
    </row>
    <row r="291" spans="16:30" x14ac:dyDescent="0.25">
      <c r="P291" s="31">
        <v>0.58333333333333304</v>
      </c>
      <c r="Q291" s="32">
        <f>Q284</f>
        <v>0</v>
      </c>
      <c r="R291" s="26">
        <f t="shared" si="116"/>
        <v>1</v>
      </c>
      <c r="S291" s="26">
        <f t="shared" si="126"/>
        <v>0</v>
      </c>
      <c r="T291" s="35">
        <f t="shared" si="115"/>
        <v>1</v>
      </c>
      <c r="U291" s="37"/>
      <c r="V291" s="34">
        <f t="shared" si="125"/>
        <v>0</v>
      </c>
      <c r="W291" s="26">
        <f t="shared" si="118"/>
        <v>1</v>
      </c>
      <c r="X291" s="26">
        <f t="shared" si="127"/>
        <v>0</v>
      </c>
      <c r="Y291" s="35">
        <f t="shared" si="120"/>
        <v>1</v>
      </c>
      <c r="Z291" s="37"/>
      <c r="AA291" s="34">
        <f t="shared" si="121"/>
        <v>3.0102999566398121</v>
      </c>
      <c r="AB291" s="26">
        <f t="shared" si="122"/>
        <v>2</v>
      </c>
      <c r="AC291" s="26">
        <f t="shared" si="128"/>
        <v>3.0102999566398121</v>
      </c>
      <c r="AD291" s="27">
        <f t="shared" si="124"/>
        <v>2</v>
      </c>
    </row>
    <row r="292" spans="16:30" x14ac:dyDescent="0.25">
      <c r="P292" s="31">
        <v>0.625</v>
      </c>
      <c r="Q292" s="32">
        <f>Q284</f>
        <v>0</v>
      </c>
      <c r="R292" s="26">
        <f t="shared" si="116"/>
        <v>1</v>
      </c>
      <c r="S292" s="26">
        <f t="shared" si="126"/>
        <v>0</v>
      </c>
      <c r="T292" s="35">
        <f t="shared" si="115"/>
        <v>1</v>
      </c>
      <c r="U292" s="37"/>
      <c r="V292" s="34">
        <f t="shared" si="125"/>
        <v>0</v>
      </c>
      <c r="W292" s="26">
        <f t="shared" si="118"/>
        <v>1</v>
      </c>
      <c r="X292" s="26">
        <f t="shared" si="127"/>
        <v>0</v>
      </c>
      <c r="Y292" s="35">
        <f t="shared" si="120"/>
        <v>1</v>
      </c>
      <c r="Z292" s="37"/>
      <c r="AA292" s="34">
        <f t="shared" si="121"/>
        <v>3.0102999566398121</v>
      </c>
      <c r="AB292" s="26">
        <f t="shared" si="122"/>
        <v>2</v>
      </c>
      <c r="AC292" s="26">
        <f t="shared" si="128"/>
        <v>3.0102999566398121</v>
      </c>
      <c r="AD292" s="27">
        <f t="shared" si="124"/>
        <v>2</v>
      </c>
    </row>
    <row r="293" spans="16:30" x14ac:dyDescent="0.25">
      <c r="P293" s="31">
        <v>0.66666666666666696</v>
      </c>
      <c r="Q293" s="32">
        <f>Q284</f>
        <v>0</v>
      </c>
      <c r="R293" s="26">
        <f t="shared" si="116"/>
        <v>1</v>
      </c>
      <c r="S293" s="26">
        <f t="shared" si="126"/>
        <v>0</v>
      </c>
      <c r="T293" s="35">
        <f t="shared" si="115"/>
        <v>1</v>
      </c>
      <c r="U293" s="37"/>
      <c r="V293" s="34">
        <f t="shared" si="125"/>
        <v>0</v>
      </c>
      <c r="W293" s="26">
        <f t="shared" si="118"/>
        <v>1</v>
      </c>
      <c r="X293" s="26">
        <f t="shared" si="127"/>
        <v>0</v>
      </c>
      <c r="Y293" s="35">
        <f t="shared" si="120"/>
        <v>1</v>
      </c>
      <c r="Z293" s="37"/>
      <c r="AA293" s="34">
        <f t="shared" si="121"/>
        <v>3.0102999566398121</v>
      </c>
      <c r="AB293" s="26">
        <f t="shared" si="122"/>
        <v>2</v>
      </c>
      <c r="AC293" s="26">
        <f t="shared" si="128"/>
        <v>3.0102999566398121</v>
      </c>
      <c r="AD293" s="27">
        <f t="shared" si="124"/>
        <v>2</v>
      </c>
    </row>
    <row r="294" spans="16:30" x14ac:dyDescent="0.25">
      <c r="P294" s="31">
        <v>0.70833333333333304</v>
      </c>
      <c r="Q294" s="32">
        <f>Q284</f>
        <v>0</v>
      </c>
      <c r="R294" s="26">
        <f t="shared" si="116"/>
        <v>1</v>
      </c>
      <c r="S294" s="26">
        <f t="shared" si="126"/>
        <v>0</v>
      </c>
      <c r="T294" s="35">
        <f t="shared" si="115"/>
        <v>1</v>
      </c>
      <c r="U294" s="37"/>
      <c r="V294" s="34">
        <f t="shared" si="125"/>
        <v>0</v>
      </c>
      <c r="W294" s="26">
        <f t="shared" si="118"/>
        <v>1</v>
      </c>
      <c r="X294" s="26">
        <f t="shared" si="127"/>
        <v>0</v>
      </c>
      <c r="Y294" s="35">
        <f t="shared" si="120"/>
        <v>1</v>
      </c>
      <c r="Z294" s="37"/>
      <c r="AA294" s="34">
        <f t="shared" si="121"/>
        <v>3.0102999566398121</v>
      </c>
      <c r="AB294" s="26">
        <f t="shared" si="122"/>
        <v>2</v>
      </c>
      <c r="AC294" s="26">
        <f t="shared" si="128"/>
        <v>3.0102999566398121</v>
      </c>
      <c r="AD294" s="27">
        <f t="shared" si="124"/>
        <v>2</v>
      </c>
    </row>
    <row r="295" spans="16:30" x14ac:dyDescent="0.25">
      <c r="P295" s="31">
        <v>0.75</v>
      </c>
      <c r="Q295" s="32">
        <f>Q284</f>
        <v>0</v>
      </c>
      <c r="R295" s="26">
        <f t="shared" si="116"/>
        <v>1</v>
      </c>
      <c r="S295" s="26">
        <f t="shared" si="126"/>
        <v>0</v>
      </c>
      <c r="T295" s="35">
        <f t="shared" si="115"/>
        <v>1</v>
      </c>
      <c r="U295" s="37"/>
      <c r="V295" s="34">
        <f t="shared" si="125"/>
        <v>0</v>
      </c>
      <c r="W295" s="26">
        <f t="shared" si="118"/>
        <v>1</v>
      </c>
      <c r="X295" s="26">
        <f t="shared" si="127"/>
        <v>0</v>
      </c>
      <c r="Y295" s="35">
        <f t="shared" si="120"/>
        <v>1</v>
      </c>
      <c r="Z295" s="37"/>
      <c r="AA295" s="34">
        <f t="shared" si="121"/>
        <v>3.0102999566398121</v>
      </c>
      <c r="AB295" s="26">
        <f t="shared" si="122"/>
        <v>2</v>
      </c>
      <c r="AC295" s="26">
        <f t="shared" si="128"/>
        <v>3.0102999566398121</v>
      </c>
      <c r="AD295" s="27">
        <f t="shared" si="124"/>
        <v>2</v>
      </c>
    </row>
    <row r="296" spans="16:30" x14ac:dyDescent="0.25">
      <c r="P296" s="31">
        <v>0.79166666666666696</v>
      </c>
      <c r="Q296" s="32">
        <f>Q284</f>
        <v>0</v>
      </c>
      <c r="R296" s="26">
        <f t="shared" si="116"/>
        <v>1</v>
      </c>
      <c r="S296" s="26">
        <f t="shared" si="126"/>
        <v>0</v>
      </c>
      <c r="T296" s="35">
        <f t="shared" si="115"/>
        <v>1</v>
      </c>
      <c r="U296" s="37"/>
      <c r="V296" s="34">
        <v>0</v>
      </c>
      <c r="W296" s="26">
        <f t="shared" si="118"/>
        <v>1</v>
      </c>
      <c r="X296" s="26">
        <v>0</v>
      </c>
      <c r="Y296" s="35">
        <f t="shared" si="120"/>
        <v>1</v>
      </c>
      <c r="Z296" s="37"/>
      <c r="AA296" s="34">
        <f t="shared" si="121"/>
        <v>3.0102999566398121</v>
      </c>
      <c r="AB296" s="26">
        <f t="shared" si="122"/>
        <v>2</v>
      </c>
      <c r="AC296" s="26">
        <f>AA296</f>
        <v>3.0102999566398121</v>
      </c>
      <c r="AD296" s="27">
        <f t="shared" si="124"/>
        <v>2</v>
      </c>
    </row>
    <row r="297" spans="16:30" x14ac:dyDescent="0.25">
      <c r="P297" s="31">
        <v>0.83333333333333304</v>
      </c>
      <c r="Q297" s="32">
        <f>Q284</f>
        <v>0</v>
      </c>
      <c r="R297" s="26">
        <f t="shared" si="116"/>
        <v>1</v>
      </c>
      <c r="S297" s="26">
        <f t="shared" si="126"/>
        <v>0</v>
      </c>
      <c r="T297" s="35">
        <f t="shared" si="115"/>
        <v>1</v>
      </c>
      <c r="U297" s="37"/>
      <c r="V297" s="34">
        <f t="shared" si="125"/>
        <v>0</v>
      </c>
      <c r="W297" s="26">
        <f t="shared" si="118"/>
        <v>1</v>
      </c>
      <c r="X297" s="26">
        <v>0</v>
      </c>
      <c r="Y297" s="35">
        <f t="shared" si="120"/>
        <v>1</v>
      </c>
      <c r="Z297" s="37"/>
      <c r="AA297" s="34">
        <f t="shared" si="121"/>
        <v>3.0102999566398121</v>
      </c>
      <c r="AB297" s="26">
        <f>(10^(AA297/10))</f>
        <v>2</v>
      </c>
      <c r="AC297" s="26">
        <f>AA297</f>
        <v>3.0102999566398121</v>
      </c>
      <c r="AD297" s="27">
        <f t="shared" si="124"/>
        <v>2</v>
      </c>
    </row>
    <row r="298" spans="16:30" x14ac:dyDescent="0.25">
      <c r="P298" s="31">
        <v>0.875</v>
      </c>
      <c r="Q298" s="32">
        <f>Q284</f>
        <v>0</v>
      </c>
      <c r="R298" s="26">
        <f t="shared" si="116"/>
        <v>1</v>
      </c>
      <c r="S298" s="26">
        <f t="shared" si="126"/>
        <v>0</v>
      </c>
      <c r="T298" s="35">
        <f t="shared" si="115"/>
        <v>1</v>
      </c>
      <c r="U298" s="37"/>
      <c r="V298" s="34">
        <f>V297</f>
        <v>0</v>
      </c>
      <c r="W298" s="26">
        <f t="shared" si="118"/>
        <v>1</v>
      </c>
      <c r="X298" s="26">
        <v>0</v>
      </c>
      <c r="Y298" s="35">
        <f t="shared" si="120"/>
        <v>1</v>
      </c>
      <c r="Z298" s="37"/>
      <c r="AA298" s="34">
        <f t="shared" si="121"/>
        <v>3.0102999566398121</v>
      </c>
      <c r="AB298" s="26">
        <f t="shared" ref="AB298:AB300" si="129">(10^(AA298/10))</f>
        <v>2</v>
      </c>
      <c r="AC298" s="26">
        <f>AA298</f>
        <v>3.0102999566398121</v>
      </c>
      <c r="AD298" s="27">
        <f t="shared" si="124"/>
        <v>2</v>
      </c>
    </row>
    <row r="299" spans="16:30" x14ac:dyDescent="0.25">
      <c r="P299" s="31">
        <v>0.91666666666666696</v>
      </c>
      <c r="Q299" s="32">
        <f>Q277</f>
        <v>0</v>
      </c>
      <c r="R299" s="26">
        <f t="shared" si="116"/>
        <v>1</v>
      </c>
      <c r="S299" s="26">
        <f>Q299+10</f>
        <v>10</v>
      </c>
      <c r="T299" s="35">
        <f t="shared" si="115"/>
        <v>10</v>
      </c>
      <c r="U299" s="37"/>
      <c r="V299" s="34">
        <v>0</v>
      </c>
      <c r="W299" s="26">
        <f t="shared" si="118"/>
        <v>1</v>
      </c>
      <c r="X299" s="28">
        <f t="shared" ref="X299:X300" si="130">V299+10</f>
        <v>10</v>
      </c>
      <c r="Y299" s="35">
        <f t="shared" si="120"/>
        <v>10</v>
      </c>
      <c r="Z299" s="37"/>
      <c r="AA299" s="34">
        <f t="shared" si="121"/>
        <v>3.0102999566398121</v>
      </c>
      <c r="AB299" s="26">
        <f t="shared" si="129"/>
        <v>2</v>
      </c>
      <c r="AC299" s="26">
        <f>AA299+10</f>
        <v>13.010299956639813</v>
      </c>
      <c r="AD299" s="27">
        <f t="shared" si="124"/>
        <v>20.000000000000007</v>
      </c>
    </row>
    <row r="300" spans="16:30" ht="15.75" thickBot="1" x14ac:dyDescent="0.3">
      <c r="P300" s="44">
        <v>0.95833333333333304</v>
      </c>
      <c r="Q300" s="32">
        <f>Q277</f>
        <v>0</v>
      </c>
      <c r="R300" s="46">
        <f t="shared" si="116"/>
        <v>1</v>
      </c>
      <c r="S300" s="46">
        <f>Q300+10</f>
        <v>10</v>
      </c>
      <c r="T300" s="47">
        <f t="shared" si="115"/>
        <v>10</v>
      </c>
      <c r="U300" s="48"/>
      <c r="V300" s="45">
        <v>0</v>
      </c>
      <c r="W300" s="46">
        <f t="shared" si="118"/>
        <v>1</v>
      </c>
      <c r="X300" s="28">
        <f t="shared" si="130"/>
        <v>10</v>
      </c>
      <c r="Y300" s="47">
        <f t="shared" si="120"/>
        <v>10</v>
      </c>
      <c r="Z300" s="48"/>
      <c r="AA300" s="34">
        <f t="shared" si="121"/>
        <v>3.0102999566398121</v>
      </c>
      <c r="AB300" s="150">
        <f t="shared" si="129"/>
        <v>2</v>
      </c>
      <c r="AC300" s="150">
        <f>AA300+10</f>
        <v>13.010299956639813</v>
      </c>
      <c r="AD300" s="151">
        <f t="shared" si="124"/>
        <v>20.000000000000007</v>
      </c>
    </row>
    <row r="301" spans="16:30" ht="15.75" thickBot="1" x14ac:dyDescent="0.3">
      <c r="P301" s="50"/>
      <c r="Q301" s="51"/>
      <c r="R301" s="51"/>
      <c r="S301" s="51"/>
      <c r="T301" s="52"/>
      <c r="U301" s="51"/>
      <c r="V301" s="50"/>
      <c r="W301" s="51"/>
      <c r="X301" s="51"/>
      <c r="Y301" s="52"/>
      <c r="Z301" s="51"/>
      <c r="AA301" s="53" t="s">
        <v>13</v>
      </c>
      <c r="AB301" s="64">
        <f>10*LOG(1/(COUNT(AB284:AB297))*SUM(AB284:AB297))</f>
        <v>3.0102999566398121</v>
      </c>
      <c r="AC301" s="49"/>
      <c r="AD301" s="54"/>
    </row>
    <row r="302" spans="16:30" ht="15.75" thickBot="1" x14ac:dyDescent="0.3">
      <c r="P302" s="53"/>
      <c r="Q302" s="49"/>
      <c r="R302" s="49"/>
      <c r="S302" s="49"/>
      <c r="T302" s="54"/>
      <c r="U302" s="49"/>
      <c r="V302" s="53"/>
      <c r="W302" s="49"/>
      <c r="X302" s="49"/>
      <c r="Y302" s="54"/>
      <c r="Z302" s="49"/>
      <c r="AA302" s="53" t="s">
        <v>2</v>
      </c>
      <c r="AB302" s="64">
        <f>10*LOG(1/(COUNT(AB277:AB283,AB299:AB300))*SUM(AB277:AB283,AB299:AB300))</f>
        <v>3.0102999566398121</v>
      </c>
      <c r="AC302" s="49"/>
      <c r="AD302" s="54"/>
    </row>
    <row r="303" spans="16:30" x14ac:dyDescent="0.25">
      <c r="P303" s="53"/>
      <c r="Q303" s="49"/>
      <c r="R303" s="56" t="s">
        <v>12</v>
      </c>
      <c r="S303" s="57"/>
      <c r="T303" s="58" t="s">
        <v>11</v>
      </c>
      <c r="U303" s="57"/>
      <c r="V303" s="59"/>
      <c r="W303" s="56" t="s">
        <v>12</v>
      </c>
      <c r="X303" s="57"/>
      <c r="Y303" s="58" t="s">
        <v>11</v>
      </c>
      <c r="Z303" s="57"/>
      <c r="AA303" s="59"/>
      <c r="AB303" s="57" t="s">
        <v>12</v>
      </c>
      <c r="AC303" s="57"/>
      <c r="AD303" s="58" t="s">
        <v>11</v>
      </c>
    </row>
    <row r="304" spans="16:30" ht="15.75" thickBot="1" x14ac:dyDescent="0.3">
      <c r="P304" s="14"/>
      <c r="Q304" s="55"/>
      <c r="R304" s="60">
        <f>10*LOG(1/(COUNT(R277:R300))*SUM(R277:R300))</f>
        <v>0</v>
      </c>
      <c r="S304" s="61"/>
      <c r="T304" s="62">
        <f>10*LOG(1/(COUNT(T277:T300))*SUM(T277:T300))</f>
        <v>6.40978057358332</v>
      </c>
      <c r="U304" s="61"/>
      <c r="V304" s="63"/>
      <c r="W304" s="60">
        <f>10*LOG(1/(COUNT(W277:W300))*SUM(W277:W300))</f>
        <v>0</v>
      </c>
      <c r="X304" s="61"/>
      <c r="Y304" s="62">
        <f>10*LOG(1/(COUNT(Y277:Y300))*SUM(Y277:Y300))</f>
        <v>6.40978057358332</v>
      </c>
      <c r="Z304" s="61"/>
      <c r="AA304" s="63"/>
      <c r="AB304" s="64">
        <f>10*LOG(1/(COUNT(AB277:AB300))*SUM(AB277:AB300))</f>
        <v>3.0102999566398121</v>
      </c>
      <c r="AC304" s="61"/>
      <c r="AD304" s="62">
        <f>10*LOG(1/(COUNT(AD277:AD300))*SUM(AD277:AD300))</f>
        <v>9.4200805302231334</v>
      </c>
    </row>
  </sheetData>
  <mergeCells count="26">
    <mergeCell ref="A1:H1"/>
    <mergeCell ref="AA1:AB2"/>
    <mergeCell ref="AC1:AE1"/>
    <mergeCell ref="A2:H2"/>
    <mergeCell ref="A3:H3"/>
    <mergeCell ref="L3:L5"/>
    <mergeCell ref="AA3:AA6"/>
    <mergeCell ref="A4:H4"/>
    <mergeCell ref="P105:T105"/>
    <mergeCell ref="A9:A11"/>
    <mergeCell ref="B9:B11"/>
    <mergeCell ref="C9:D9"/>
    <mergeCell ref="E9:H9"/>
    <mergeCell ref="A22:A24"/>
    <mergeCell ref="B22:C22"/>
    <mergeCell ref="E22:H22"/>
    <mergeCell ref="A38:A39"/>
    <mergeCell ref="B38:B39"/>
    <mergeCell ref="A58:A59"/>
    <mergeCell ref="P71:T71"/>
    <mergeCell ref="A77:A78"/>
    <mergeCell ref="P139:T139"/>
    <mergeCell ref="P173:T173"/>
    <mergeCell ref="P207:T207"/>
    <mergeCell ref="P241:T241"/>
    <mergeCell ref="P275:T275"/>
  </mergeCells>
  <conditionalFormatting sqref="B60:B73 D60:H73">
    <cfRule type="expression" dxfId="15" priority="1">
      <formula>B60=0</formula>
    </cfRule>
  </conditionalFormatting>
  <dataValidations count="3">
    <dataValidation type="list" allowBlank="1" showInputMessage="1" showErrorMessage="1" sqref="B40:B53" xr:uid="{48ED8376-27AA-4D6D-BA95-50389F5FC513}">
      <formula1>$AP$1:$AP$16</formula1>
    </dataValidation>
    <dataValidation type="list" allowBlank="1" showInputMessage="1" showErrorMessage="1" sqref="B32:B35 B12:B20 B6" xr:uid="{FBEC3347-C934-4B56-8811-B3AF16F892BB}">
      <formula1>$AB$3:$AB$6</formula1>
    </dataValidation>
    <dataValidation type="list" allowBlank="1" showInputMessage="1" showErrorMessage="1" sqref="A40:A53" xr:uid="{B74C7F35-A6D6-4B91-8BE0-F9AA786C78AF}">
      <formula1>$AJ$2:$AJ$65</formula1>
    </dataValidation>
  </dataValidations>
  <pageMargins left="0.7" right="0.7" top="0.75" bottom="0.75" header="0.3" footer="0.3"/>
  <pageSetup scale="40" orientation="portrait" horizontalDpi="1200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F61FF1-23E2-4BAB-AAE3-BBFA281EBE26}">
  <dimension ref="A1:AR304"/>
  <sheetViews>
    <sheetView topLeftCell="A3" zoomScaleNormal="100" workbookViewId="0">
      <selection activeCell="G25" sqref="G25"/>
    </sheetView>
  </sheetViews>
  <sheetFormatPr defaultRowHeight="15" x14ac:dyDescent="0.25"/>
  <cols>
    <col min="1" max="1" width="31.140625" customWidth="1"/>
    <col min="2" max="2" width="27" bestFit="1" customWidth="1"/>
    <col min="3" max="4" width="23.140625" customWidth="1"/>
    <col min="5" max="5" width="27.85546875" customWidth="1"/>
    <col min="6" max="6" width="30.28515625" customWidth="1"/>
    <col min="7" max="7" width="22.85546875" customWidth="1"/>
    <col min="8" max="8" width="24.7109375" customWidth="1"/>
    <col min="9" max="11" width="9.140625" customWidth="1"/>
    <col min="12" max="12" width="18.7109375" hidden="1" customWidth="1"/>
    <col min="13" max="14" width="20" hidden="1" customWidth="1"/>
    <col min="15" max="15" width="9.140625" hidden="1" customWidth="1"/>
    <col min="16" max="20" width="12.7109375" hidden="1" customWidth="1"/>
    <col min="21" max="21" width="2.7109375" hidden="1" customWidth="1"/>
    <col min="22" max="22" width="12.7109375" hidden="1" customWidth="1"/>
    <col min="23" max="23" width="15.42578125" hidden="1" customWidth="1"/>
    <col min="24" max="25" width="12.7109375" hidden="1" customWidth="1"/>
    <col min="26" max="26" width="2.5703125" hidden="1" customWidth="1"/>
    <col min="27" max="27" width="17" hidden="1" customWidth="1"/>
    <col min="28" max="28" width="17.42578125" hidden="1" customWidth="1"/>
    <col min="29" max="30" width="12.7109375" hidden="1" customWidth="1"/>
    <col min="31" max="35" width="9.140625" hidden="1" customWidth="1"/>
    <col min="36" max="36" width="33.42578125" hidden="1" customWidth="1"/>
    <col min="37" max="37" width="12.140625" hidden="1" customWidth="1"/>
    <col min="38" max="40" width="16.140625" hidden="1" customWidth="1"/>
    <col min="41" max="44" width="9.140625" hidden="1" customWidth="1"/>
    <col min="45" max="117" width="9.140625" customWidth="1"/>
  </cols>
  <sheetData>
    <row r="1" spans="1:42" ht="21.75" thickBot="1" x14ac:dyDescent="0.4">
      <c r="A1" s="304" t="s">
        <v>162</v>
      </c>
      <c r="B1" s="304"/>
      <c r="C1" s="304"/>
      <c r="D1" s="304"/>
      <c r="E1" s="304"/>
      <c r="F1" s="304"/>
      <c r="G1" s="304"/>
      <c r="H1" s="304"/>
      <c r="AA1" s="295" t="s">
        <v>36</v>
      </c>
      <c r="AB1" s="296"/>
      <c r="AC1" s="280" t="s">
        <v>35</v>
      </c>
      <c r="AD1" s="281"/>
      <c r="AE1" s="282"/>
      <c r="AJ1" s="188" t="s">
        <v>70</v>
      </c>
      <c r="AK1" s="189" t="s">
        <v>71</v>
      </c>
      <c r="AL1" s="189" t="s">
        <v>72</v>
      </c>
      <c r="AM1" s="189" t="s">
        <v>73</v>
      </c>
      <c r="AN1" s="190" t="s">
        <v>74</v>
      </c>
      <c r="AP1">
        <v>1</v>
      </c>
    </row>
    <row r="2" spans="1:42" ht="21.75" thickBot="1" x14ac:dyDescent="0.4">
      <c r="A2" s="304" t="s">
        <v>148</v>
      </c>
      <c r="B2" s="304"/>
      <c r="C2" s="304"/>
      <c r="D2" s="304"/>
      <c r="E2" s="304"/>
      <c r="F2" s="304"/>
      <c r="G2" s="304"/>
      <c r="H2" s="304"/>
      <c r="AA2" s="297"/>
      <c r="AB2" s="298"/>
      <c r="AC2" s="123" t="s">
        <v>3</v>
      </c>
      <c r="AD2" s="124" t="s">
        <v>32</v>
      </c>
      <c r="AE2" s="125" t="s">
        <v>33</v>
      </c>
      <c r="AJ2" s="186" t="s">
        <v>75</v>
      </c>
      <c r="AK2" s="187" t="s">
        <v>76</v>
      </c>
      <c r="AL2" s="187">
        <v>50</v>
      </c>
      <c r="AM2" s="187">
        <v>85</v>
      </c>
      <c r="AN2" s="29" t="s">
        <v>77</v>
      </c>
      <c r="AP2">
        <v>2</v>
      </c>
    </row>
    <row r="3" spans="1:42" ht="22.15" customHeight="1" x14ac:dyDescent="0.35">
      <c r="A3" s="304" t="s">
        <v>147</v>
      </c>
      <c r="B3" s="304"/>
      <c r="C3" s="304"/>
      <c r="D3" s="304"/>
      <c r="E3" s="304"/>
      <c r="F3" s="304"/>
      <c r="G3" s="304"/>
      <c r="H3" s="304"/>
      <c r="L3" s="306" t="s">
        <v>42</v>
      </c>
      <c r="M3" s="25" t="s">
        <v>25</v>
      </c>
      <c r="N3" s="15" t="s">
        <v>26</v>
      </c>
      <c r="O3" s="15" t="s">
        <v>27</v>
      </c>
      <c r="P3" s="15" t="s">
        <v>28</v>
      </c>
      <c r="Q3" s="15" t="s">
        <v>29</v>
      </c>
      <c r="R3" s="15" t="s">
        <v>30</v>
      </c>
      <c r="S3" s="16" t="s">
        <v>31</v>
      </c>
      <c r="AA3" s="283" t="s">
        <v>34</v>
      </c>
      <c r="AB3" s="120" t="s">
        <v>3</v>
      </c>
      <c r="AC3" s="127">
        <v>55</v>
      </c>
      <c r="AD3" s="128">
        <v>57</v>
      </c>
      <c r="AE3" s="129">
        <v>60</v>
      </c>
      <c r="AF3" s="119">
        <v>1</v>
      </c>
      <c r="AJ3" s="183" t="s">
        <v>78</v>
      </c>
      <c r="AK3" s="167" t="s">
        <v>76</v>
      </c>
      <c r="AL3" s="167">
        <v>20</v>
      </c>
      <c r="AM3" s="167">
        <v>85</v>
      </c>
      <c r="AN3" s="27">
        <v>84</v>
      </c>
      <c r="AP3">
        <v>3</v>
      </c>
    </row>
    <row r="4" spans="1:42" ht="19.5" customHeight="1" x14ac:dyDescent="0.35">
      <c r="A4" s="304" t="s">
        <v>144</v>
      </c>
      <c r="B4" s="304"/>
      <c r="C4" s="304"/>
      <c r="D4" s="304"/>
      <c r="E4" s="304"/>
      <c r="F4" s="304"/>
      <c r="G4" s="304"/>
      <c r="H4" s="304"/>
      <c r="L4" s="307"/>
      <c r="M4" s="135"/>
      <c r="N4" s="136"/>
      <c r="O4" s="136"/>
      <c r="P4" s="136"/>
      <c r="Q4" s="136"/>
      <c r="R4" s="136"/>
      <c r="S4" s="137"/>
      <c r="AA4" s="284"/>
      <c r="AB4" s="138"/>
      <c r="AC4" s="139"/>
      <c r="AD4" s="140"/>
      <c r="AE4" s="141"/>
      <c r="AF4" s="119"/>
      <c r="AJ4" s="183" t="s">
        <v>79</v>
      </c>
      <c r="AK4" s="167" t="s">
        <v>76</v>
      </c>
      <c r="AL4" s="167">
        <v>40</v>
      </c>
      <c r="AM4" s="167">
        <v>80</v>
      </c>
      <c r="AN4" s="27">
        <v>78</v>
      </c>
      <c r="AP4">
        <v>4</v>
      </c>
    </row>
    <row r="5" spans="1:42" ht="15" customHeight="1" thickBot="1" x14ac:dyDescent="0.4">
      <c r="A5" s="116"/>
      <c r="B5" s="116"/>
      <c r="C5" s="235"/>
      <c r="D5" s="235"/>
      <c r="E5" s="235"/>
      <c r="F5" s="235"/>
      <c r="G5" s="235"/>
      <c r="H5" s="235"/>
      <c r="L5" s="307"/>
      <c r="M5" s="13" t="s">
        <v>20</v>
      </c>
      <c r="N5" s="5" t="s">
        <v>20</v>
      </c>
      <c r="O5" s="5" t="s">
        <v>20</v>
      </c>
      <c r="P5" s="5" t="s">
        <v>20</v>
      </c>
      <c r="Q5" s="5" t="s">
        <v>20</v>
      </c>
      <c r="R5" s="5" t="s">
        <v>20</v>
      </c>
      <c r="S5" s="6" t="s">
        <v>20</v>
      </c>
      <c r="AA5" s="285"/>
      <c r="AB5" s="121" t="s">
        <v>32</v>
      </c>
      <c r="AC5" s="130">
        <v>57</v>
      </c>
      <c r="AD5" s="126">
        <v>60</v>
      </c>
      <c r="AE5" s="131">
        <v>65</v>
      </c>
      <c r="AF5" s="119">
        <v>2</v>
      </c>
      <c r="AJ5" s="183" t="s">
        <v>80</v>
      </c>
      <c r="AK5" s="167" t="s">
        <v>76</v>
      </c>
      <c r="AL5" s="167">
        <v>20</v>
      </c>
      <c r="AM5" s="167">
        <v>80</v>
      </c>
      <c r="AN5" s="27" t="s">
        <v>77</v>
      </c>
      <c r="AP5">
        <v>5</v>
      </c>
    </row>
    <row r="6" spans="1:42" ht="15" customHeight="1" thickBot="1" x14ac:dyDescent="0.4">
      <c r="A6" s="118" t="s">
        <v>49</v>
      </c>
      <c r="B6" s="117" t="s">
        <v>33</v>
      </c>
      <c r="C6" s="235"/>
      <c r="D6" s="235"/>
      <c r="E6" s="235"/>
      <c r="F6" s="235"/>
      <c r="G6" s="235"/>
      <c r="H6" s="235"/>
      <c r="L6" s="171" t="str">
        <f t="shared" ref="L6:L19" si="0">A60</f>
        <v>Crane</v>
      </c>
      <c r="M6" s="88">
        <f>IF(AND($E40&gt;=0.5,$C$12&gt;0),SQRT((($C$12-$B$25)^2)+(($C$25-$D$12)^2)),"")</f>
        <v>261.97425999527456</v>
      </c>
      <c r="N6" s="89" t="str">
        <f t="shared" ref="N6:N19" si="1">IF(AND($E40&gt;=0.5,$C$13&gt;0),SQRT((($C$13-$B$26)^2)+(($C$26-$D$13)^2)),"")</f>
        <v/>
      </c>
      <c r="O6" s="89" t="str">
        <f t="shared" ref="O6:P19" si="2">IF(AND($E40&gt;=0.5,$C$15&gt;0),SQRT((($C$15-$B$28)^2)+(($C$28-$D$15)^2)),"")</f>
        <v/>
      </c>
      <c r="P6" s="89" t="str">
        <f t="shared" si="2"/>
        <v/>
      </c>
      <c r="Q6" s="89" t="str">
        <f t="shared" ref="Q6:Q19" si="3">IF(AND($E40&gt;=0.5,$C$16&gt;0),SQRT((($C$16-$B$29)^2)+(($C$29-$D$16)^2)),"")</f>
        <v/>
      </c>
      <c r="R6" s="89" t="str">
        <f t="shared" ref="R6:R19" si="4">IF(AND($E40&gt;=0.5,$C$17&gt;0),SQRT((($C$17-$B$30)^2)+(($C$30-$D$17)^2)),"")</f>
        <v/>
      </c>
      <c r="S6" s="90" t="str">
        <f t="shared" ref="S6:S19" si="5">IF(AND($E40&gt;=0.5,$C$18&gt;0),SQRT((($C$18-$B$31)^2)+(($C$31-$D$18)^2)),"")</f>
        <v/>
      </c>
      <c r="AA6" s="286"/>
      <c r="AB6" s="122" t="s">
        <v>33</v>
      </c>
      <c r="AC6" s="132">
        <v>60</v>
      </c>
      <c r="AD6" s="133">
        <v>65</v>
      </c>
      <c r="AE6" s="134">
        <v>70</v>
      </c>
      <c r="AF6" s="119">
        <v>3</v>
      </c>
      <c r="AJ6" s="183" t="s">
        <v>81</v>
      </c>
      <c r="AK6" s="167" t="s">
        <v>82</v>
      </c>
      <c r="AL6" s="167">
        <v>100</v>
      </c>
      <c r="AM6" s="167">
        <v>94</v>
      </c>
      <c r="AN6" s="27" t="s">
        <v>77</v>
      </c>
      <c r="AP6">
        <v>6</v>
      </c>
    </row>
    <row r="7" spans="1:42" ht="15" customHeight="1" x14ac:dyDescent="0.35">
      <c r="A7" s="235"/>
      <c r="B7" s="235"/>
      <c r="C7" s="235"/>
      <c r="D7" s="235"/>
      <c r="E7" s="235"/>
      <c r="F7" s="235"/>
      <c r="G7" s="235"/>
      <c r="H7" s="235"/>
      <c r="L7" s="172" t="str">
        <f t="shared" si="0"/>
        <v>Vibratory Pile Driver</v>
      </c>
      <c r="M7" s="91">
        <f>IF(AND($E41&gt;=0.5,$C$12&gt;0),SQRT((($C$12-$B$25)^2)+(($C$25-$D$12)^2)),"")</f>
        <v>261.97425999527456</v>
      </c>
      <c r="N7" s="92" t="str">
        <f t="shared" si="1"/>
        <v/>
      </c>
      <c r="O7" s="92" t="str">
        <f t="shared" si="2"/>
        <v/>
      </c>
      <c r="P7" s="92" t="str">
        <f t="shared" si="2"/>
        <v/>
      </c>
      <c r="Q7" s="92" t="str">
        <f t="shared" si="3"/>
        <v/>
      </c>
      <c r="R7" s="92" t="str">
        <f t="shared" si="4"/>
        <v/>
      </c>
      <c r="S7" s="93" t="str">
        <f t="shared" si="5"/>
        <v/>
      </c>
      <c r="AC7" s="119">
        <v>1</v>
      </c>
      <c r="AD7" s="119">
        <v>2</v>
      </c>
      <c r="AE7" s="119">
        <v>3</v>
      </c>
      <c r="AF7" s="119"/>
      <c r="AJ7" s="183" t="s">
        <v>83</v>
      </c>
      <c r="AK7" s="167" t="s">
        <v>76</v>
      </c>
      <c r="AL7" s="167">
        <v>50</v>
      </c>
      <c r="AM7" s="167">
        <v>80</v>
      </c>
      <c r="AN7" s="27">
        <v>83</v>
      </c>
      <c r="AP7">
        <v>7</v>
      </c>
    </row>
    <row r="8" spans="1:42" ht="15" customHeight="1" thickBot="1" x14ac:dyDescent="0.3">
      <c r="A8" s="8" t="s">
        <v>45</v>
      </c>
      <c r="L8" s="172" t="str">
        <f t="shared" si="0"/>
        <v>Pickup Truck</v>
      </c>
      <c r="M8" s="91">
        <f>IF(AND($E42&gt;=0.5,$C$12&gt;0),SQRT((($C$12-$B$25)^2)+(($C$25-$D$12)^2)),"")</f>
        <v>261.97425999527456</v>
      </c>
      <c r="N8" s="92" t="str">
        <f t="shared" si="1"/>
        <v/>
      </c>
      <c r="O8" s="92" t="str">
        <f t="shared" si="2"/>
        <v/>
      </c>
      <c r="P8" s="92" t="str">
        <f t="shared" si="2"/>
        <v/>
      </c>
      <c r="Q8" s="92" t="str">
        <f t="shared" si="3"/>
        <v/>
      </c>
      <c r="R8" s="92" t="str">
        <f t="shared" si="4"/>
        <v/>
      </c>
      <c r="S8" s="93" t="str">
        <f t="shared" si="5"/>
        <v/>
      </c>
      <c r="AJ8" s="183" t="s">
        <v>84</v>
      </c>
      <c r="AK8" s="167" t="s">
        <v>76</v>
      </c>
      <c r="AL8" s="167">
        <v>20</v>
      </c>
      <c r="AM8" s="167">
        <v>85</v>
      </c>
      <c r="AN8" s="27">
        <v>84</v>
      </c>
      <c r="AP8">
        <v>8</v>
      </c>
    </row>
    <row r="9" spans="1:42" ht="15" customHeight="1" thickBot="1" x14ac:dyDescent="0.3">
      <c r="A9" s="293" t="s">
        <v>0</v>
      </c>
      <c r="B9" s="293" t="s">
        <v>1</v>
      </c>
      <c r="C9" s="289" t="s">
        <v>22</v>
      </c>
      <c r="D9" s="290"/>
      <c r="E9" s="291" t="s">
        <v>53</v>
      </c>
      <c r="F9" s="291"/>
      <c r="G9" s="291"/>
      <c r="H9" s="292"/>
      <c r="L9" s="172" t="str">
        <f t="shared" si="0"/>
        <v>Front End Loader</v>
      </c>
      <c r="M9" s="91">
        <f>IF(AND($E43&gt;=0.5,$C$12&gt;0),SQRT((($C$12-$B$25)^2)+(($C$25-$D$12)^2)),"")</f>
        <v>261.97425999527456</v>
      </c>
      <c r="N9" s="92" t="str">
        <f t="shared" si="1"/>
        <v/>
      </c>
      <c r="O9" s="92" t="str">
        <f t="shared" si="2"/>
        <v/>
      </c>
      <c r="P9" s="92" t="str">
        <f t="shared" si="2"/>
        <v/>
      </c>
      <c r="Q9" s="92" t="str">
        <f t="shared" si="3"/>
        <v/>
      </c>
      <c r="R9" s="92" t="str">
        <f t="shared" si="4"/>
        <v/>
      </c>
      <c r="S9" s="93" t="str">
        <f t="shared" si="5"/>
        <v/>
      </c>
      <c r="AB9" s="119">
        <f t="shared" ref="AB9:AB15" si="6">IF(B12="Residential",1,IF(B12="Commercial",2,IF(B12="industrial",3,0)))</f>
        <v>1</v>
      </c>
      <c r="AJ9" s="183" t="s">
        <v>85</v>
      </c>
      <c r="AK9" s="167" t="s">
        <v>82</v>
      </c>
      <c r="AL9" s="167">
        <v>20</v>
      </c>
      <c r="AM9" s="167">
        <v>93</v>
      </c>
      <c r="AN9" s="27">
        <v>87</v>
      </c>
      <c r="AP9">
        <v>9</v>
      </c>
    </row>
    <row r="10" spans="1:42" ht="15" customHeight="1" x14ac:dyDescent="0.25">
      <c r="A10" s="300"/>
      <c r="B10" s="300"/>
      <c r="C10" s="114" t="s">
        <v>23</v>
      </c>
      <c r="D10" s="115" t="s">
        <v>24</v>
      </c>
      <c r="E10" s="162" t="s">
        <v>12</v>
      </c>
      <c r="F10" s="163" t="s">
        <v>11</v>
      </c>
      <c r="G10" s="23" t="s">
        <v>13</v>
      </c>
      <c r="H10" s="24" t="s">
        <v>2</v>
      </c>
      <c r="L10" s="172" t="str">
        <f t="shared" si="0"/>
        <v>Trencher</v>
      </c>
      <c r="M10" s="91">
        <f>IF(AND($E44&gt;=0.5,$C$12&gt;0),SQRT((($C$12-$B$25)^2)+(($C$25-$D$12)^2)),"")</f>
        <v>261.97425999527456</v>
      </c>
      <c r="N10" s="92" t="str">
        <f t="shared" si="1"/>
        <v/>
      </c>
      <c r="O10" s="92" t="str">
        <f t="shared" si="2"/>
        <v/>
      </c>
      <c r="P10" s="92" t="str">
        <f t="shared" si="2"/>
        <v/>
      </c>
      <c r="Q10" s="92" t="str">
        <f t="shared" si="3"/>
        <v/>
      </c>
      <c r="R10" s="92" t="str">
        <f t="shared" si="4"/>
        <v/>
      </c>
      <c r="S10" s="93" t="str">
        <f t="shared" si="5"/>
        <v/>
      </c>
      <c r="AB10" s="119">
        <f t="shared" si="6"/>
        <v>0</v>
      </c>
      <c r="AJ10" s="183" t="s">
        <v>86</v>
      </c>
      <c r="AK10" s="167" t="s">
        <v>76</v>
      </c>
      <c r="AL10" s="167">
        <v>20</v>
      </c>
      <c r="AM10" s="167">
        <v>80</v>
      </c>
      <c r="AN10" s="27">
        <v>83</v>
      </c>
      <c r="AP10">
        <v>10</v>
      </c>
    </row>
    <row r="11" spans="1:42" ht="15" customHeight="1" thickBot="1" x14ac:dyDescent="0.3">
      <c r="A11" s="301"/>
      <c r="B11" s="301"/>
      <c r="C11" s="86" t="s">
        <v>20</v>
      </c>
      <c r="D11" s="87" t="s">
        <v>20</v>
      </c>
      <c r="E11" s="13" t="s">
        <v>5</v>
      </c>
      <c r="F11" s="6" t="s">
        <v>5</v>
      </c>
      <c r="G11" s="13" t="s">
        <v>5</v>
      </c>
      <c r="H11" s="6" t="s">
        <v>5</v>
      </c>
      <c r="L11" s="172" t="str">
        <f t="shared" si="0"/>
        <v>Crane</v>
      </c>
      <c r="M11" s="91">
        <f>IF(AND($E45&gt;=0.5,$C$12&gt;0),SQRT((($C$12-$B$26)^2)+(($C$26-$D$12)^2)),"")</f>
        <v>504.31141172890386</v>
      </c>
      <c r="N11" s="92" t="str">
        <f t="shared" si="1"/>
        <v/>
      </c>
      <c r="O11" s="92" t="str">
        <f t="shared" si="2"/>
        <v/>
      </c>
      <c r="P11" s="92" t="str">
        <f t="shared" si="2"/>
        <v/>
      </c>
      <c r="Q11" s="92" t="str">
        <f t="shared" si="3"/>
        <v/>
      </c>
      <c r="R11" s="92" t="str">
        <f t="shared" si="4"/>
        <v/>
      </c>
      <c r="S11" s="93" t="str">
        <f t="shared" si="5"/>
        <v/>
      </c>
      <c r="AB11" s="119">
        <f t="shared" si="6"/>
        <v>0</v>
      </c>
      <c r="AJ11" s="183" t="s">
        <v>87</v>
      </c>
      <c r="AK11" s="167" t="s">
        <v>76</v>
      </c>
      <c r="AL11" s="167">
        <v>40</v>
      </c>
      <c r="AM11" s="167">
        <v>80</v>
      </c>
      <c r="AN11" s="27">
        <v>78</v>
      </c>
      <c r="AP11">
        <v>11</v>
      </c>
    </row>
    <row r="12" spans="1:42" ht="15" customHeight="1" thickBot="1" x14ac:dyDescent="0.3">
      <c r="A12" s="240" t="s">
        <v>169</v>
      </c>
      <c r="B12" s="241" t="s">
        <v>3</v>
      </c>
      <c r="C12" s="242">
        <v>256720</v>
      </c>
      <c r="D12" s="243">
        <v>4258506</v>
      </c>
      <c r="E12" s="244">
        <v>38.6</v>
      </c>
      <c r="F12" s="245">
        <v>42</v>
      </c>
      <c r="G12" s="246">
        <v>40</v>
      </c>
      <c r="H12" s="247">
        <v>34</v>
      </c>
      <c r="L12" s="172" t="str">
        <f t="shared" si="0"/>
        <v>Vibratory Pile Driver</v>
      </c>
      <c r="M12" s="91">
        <f>IF(AND($E46&gt;=0.5,$C$12&gt;0),SQRT((($C$12-$B$26)^2)+(($C$26-$D$12)^2)),"")</f>
        <v>504.31141172890386</v>
      </c>
      <c r="N12" s="92" t="str">
        <f t="shared" si="1"/>
        <v/>
      </c>
      <c r="O12" s="92" t="str">
        <f t="shared" si="2"/>
        <v/>
      </c>
      <c r="P12" s="92" t="str">
        <f t="shared" si="2"/>
        <v/>
      </c>
      <c r="Q12" s="92" t="str">
        <f t="shared" si="3"/>
        <v/>
      </c>
      <c r="R12" s="92" t="str">
        <f t="shared" si="4"/>
        <v/>
      </c>
      <c r="S12" s="93" t="str">
        <f t="shared" si="5"/>
        <v/>
      </c>
      <c r="AB12" s="119">
        <f t="shared" si="6"/>
        <v>0</v>
      </c>
      <c r="AJ12" s="183" t="s">
        <v>88</v>
      </c>
      <c r="AK12" s="167" t="s">
        <v>76</v>
      </c>
      <c r="AL12" s="167">
        <v>15</v>
      </c>
      <c r="AM12" s="167">
        <v>83</v>
      </c>
      <c r="AN12" s="27" t="s">
        <v>77</v>
      </c>
      <c r="AP12">
        <v>12</v>
      </c>
    </row>
    <row r="13" spans="1:42" ht="15" hidden="1" customHeight="1" x14ac:dyDescent="0.25">
      <c r="A13" s="228"/>
      <c r="B13" s="238"/>
      <c r="C13" s="174"/>
      <c r="D13" s="211"/>
      <c r="E13" s="17"/>
      <c r="F13" s="160"/>
      <c r="G13" s="239"/>
      <c r="H13" s="78"/>
      <c r="L13" s="172" t="str">
        <f t="shared" si="0"/>
        <v>Pickup Truck</v>
      </c>
      <c r="M13" s="91">
        <f>IF(AND($E47&gt;=0.5,$C$12&gt;0),SQRT((($C$12-$B$26)^2)+(($C$26-$D$12)^2)),"")</f>
        <v>504.31141172890386</v>
      </c>
      <c r="N13" s="92" t="str">
        <f t="shared" si="1"/>
        <v/>
      </c>
      <c r="O13" s="92" t="str">
        <f t="shared" si="2"/>
        <v/>
      </c>
      <c r="P13" s="92" t="str">
        <f t="shared" si="2"/>
        <v/>
      </c>
      <c r="Q13" s="92" t="str">
        <f t="shared" si="3"/>
        <v/>
      </c>
      <c r="R13" s="92" t="str">
        <f t="shared" si="4"/>
        <v/>
      </c>
      <c r="S13" s="93" t="str">
        <f t="shared" si="5"/>
        <v/>
      </c>
      <c r="AB13" s="119">
        <f t="shared" si="6"/>
        <v>0</v>
      </c>
      <c r="AJ13" s="183" t="s">
        <v>89</v>
      </c>
      <c r="AK13" s="167" t="s">
        <v>76</v>
      </c>
      <c r="AL13" s="167">
        <v>40</v>
      </c>
      <c r="AM13" s="167">
        <v>85</v>
      </c>
      <c r="AN13" s="27">
        <v>79</v>
      </c>
      <c r="AP13">
        <v>13</v>
      </c>
    </row>
    <row r="14" spans="1:42" ht="15" hidden="1" customHeight="1" x14ac:dyDescent="0.25">
      <c r="A14" s="212"/>
      <c r="B14" s="84"/>
      <c r="C14" s="176"/>
      <c r="D14" s="213"/>
      <c r="E14" s="112"/>
      <c r="F14" s="109"/>
      <c r="G14" s="75"/>
      <c r="H14" s="2"/>
      <c r="L14" s="172" t="str">
        <f t="shared" si="0"/>
        <v>Front End Loader</v>
      </c>
      <c r="M14" s="91">
        <f>IF(AND($E48&gt;=0.5,$C$12&gt;0),SQRT((($C$12-$B$26)^2)+(($C$26-$D$12)^2)),"")</f>
        <v>504.31141172890386</v>
      </c>
      <c r="N14" s="92" t="str">
        <f t="shared" si="1"/>
        <v/>
      </c>
      <c r="O14" s="92" t="str">
        <f t="shared" si="2"/>
        <v/>
      </c>
      <c r="P14" s="92" t="str">
        <f t="shared" si="2"/>
        <v/>
      </c>
      <c r="Q14" s="92" t="str">
        <f t="shared" si="3"/>
        <v/>
      </c>
      <c r="R14" s="92" t="str">
        <f t="shared" si="4"/>
        <v/>
      </c>
      <c r="S14" s="93" t="str">
        <f t="shared" si="5"/>
        <v/>
      </c>
      <c r="AB14" s="119">
        <f t="shared" si="6"/>
        <v>0</v>
      </c>
      <c r="AJ14" s="183" t="s">
        <v>90</v>
      </c>
      <c r="AK14" s="167" t="s">
        <v>76</v>
      </c>
      <c r="AL14" s="167">
        <v>20</v>
      </c>
      <c r="AM14" s="167">
        <v>82</v>
      </c>
      <c r="AN14" s="27">
        <v>81</v>
      </c>
      <c r="AP14">
        <v>14</v>
      </c>
    </row>
    <row r="15" spans="1:42" ht="15" hidden="1" customHeight="1" x14ac:dyDescent="0.25">
      <c r="A15" s="212"/>
      <c r="B15" s="84"/>
      <c r="C15" s="176"/>
      <c r="D15" s="213"/>
      <c r="E15" s="112"/>
      <c r="F15" s="109"/>
      <c r="G15" s="75"/>
      <c r="H15" s="2"/>
      <c r="L15" s="172" t="str">
        <f t="shared" si="0"/>
        <v>Trencher</v>
      </c>
      <c r="M15" s="91">
        <f>IF(AND($E49&gt;=0.5,$C$12&gt;0),SQRT((($C$12-$B$26)^2)+(($C$26-$D$12)^2)),"")</f>
        <v>504.31141172890386</v>
      </c>
      <c r="N15" s="92" t="str">
        <f t="shared" si="1"/>
        <v/>
      </c>
      <c r="O15" s="92" t="str">
        <f t="shared" si="2"/>
        <v/>
      </c>
      <c r="P15" s="92" t="str">
        <f t="shared" si="2"/>
        <v/>
      </c>
      <c r="Q15" s="92" t="str">
        <f t="shared" si="3"/>
        <v/>
      </c>
      <c r="R15" s="92" t="str">
        <f t="shared" si="4"/>
        <v/>
      </c>
      <c r="S15" s="93" t="str">
        <f t="shared" si="5"/>
        <v/>
      </c>
      <c r="AB15" s="119">
        <f t="shared" si="6"/>
        <v>0</v>
      </c>
      <c r="AJ15" s="183" t="s">
        <v>91</v>
      </c>
      <c r="AK15" s="167" t="s">
        <v>76</v>
      </c>
      <c r="AL15" s="167">
        <v>20</v>
      </c>
      <c r="AM15" s="167">
        <v>90</v>
      </c>
      <c r="AN15" s="27">
        <v>90</v>
      </c>
      <c r="AP15">
        <v>15</v>
      </c>
    </row>
    <row r="16" spans="1:42" ht="15" hidden="1" customHeight="1" x14ac:dyDescent="0.25">
      <c r="A16" s="212"/>
      <c r="B16" s="84"/>
      <c r="C16" s="176"/>
      <c r="D16" s="213"/>
      <c r="E16" s="112"/>
      <c r="F16" s="109"/>
      <c r="G16" s="75"/>
      <c r="H16" s="2"/>
      <c r="L16" s="172" t="str">
        <f t="shared" si="0"/>
        <v/>
      </c>
      <c r="M16" s="91">
        <f>IF(AND($E50&gt;=0.5,$C$12&gt;0),SQRT((($C$12-$B$25)^2)+(($C$25-$D$12)^2)),"")</f>
        <v>261.97425999527456</v>
      </c>
      <c r="N16" s="92" t="str">
        <f t="shared" si="1"/>
        <v/>
      </c>
      <c r="O16" s="92" t="str">
        <f t="shared" si="2"/>
        <v/>
      </c>
      <c r="P16" s="92" t="str">
        <f t="shared" si="2"/>
        <v/>
      </c>
      <c r="Q16" s="92" t="str">
        <f t="shared" si="3"/>
        <v/>
      </c>
      <c r="R16" s="92" t="str">
        <f t="shared" si="4"/>
        <v/>
      </c>
      <c r="S16" s="93" t="str">
        <f t="shared" si="5"/>
        <v/>
      </c>
      <c r="AB16" s="119"/>
      <c r="AJ16" s="183" t="s">
        <v>92</v>
      </c>
      <c r="AK16" s="167" t="s">
        <v>76</v>
      </c>
      <c r="AL16" s="167">
        <v>16</v>
      </c>
      <c r="AM16" s="167">
        <v>85</v>
      </c>
      <c r="AN16" s="27">
        <v>81</v>
      </c>
      <c r="AP16">
        <v>0</v>
      </c>
    </row>
    <row r="17" spans="1:40" s="49" customFormat="1" hidden="1" x14ac:dyDescent="0.25">
      <c r="A17" s="212"/>
      <c r="B17" s="84"/>
      <c r="C17" s="176"/>
      <c r="D17" s="213"/>
      <c r="E17" s="112" t="str">
        <f>IF(G17&gt;0,R270,"")</f>
        <v/>
      </c>
      <c r="F17" s="109" t="str">
        <f>IF(G17&gt;0,T270,"")</f>
        <v/>
      </c>
      <c r="G17" s="75"/>
      <c r="H17" s="2"/>
      <c r="L17" s="172" t="str">
        <f t="shared" si="0"/>
        <v/>
      </c>
      <c r="M17" s="91">
        <f>IF(AND($E51&gt;=0.5,$C$12&gt;0),SQRT((($C$12-$B$25)^2)+(($C$25-$D$12)^2)),"")</f>
        <v>261.97425999527456</v>
      </c>
      <c r="N17" s="92" t="str">
        <f t="shared" si="1"/>
        <v/>
      </c>
      <c r="O17" s="92" t="str">
        <f t="shared" si="2"/>
        <v/>
      </c>
      <c r="P17" s="92" t="str">
        <f t="shared" si="2"/>
        <v/>
      </c>
      <c r="Q17" s="92" t="str">
        <f t="shared" si="3"/>
        <v/>
      </c>
      <c r="R17" s="92" t="str">
        <f t="shared" si="4"/>
        <v/>
      </c>
      <c r="S17" s="93" t="str">
        <f t="shared" si="5"/>
        <v/>
      </c>
      <c r="T17"/>
      <c r="AB17" s="119">
        <f>IF(B6="Residential",1,IF(B6="Commercial",2,IF(B6="industrial",3,0)))</f>
        <v>3</v>
      </c>
      <c r="AJ17" s="183" t="s">
        <v>93</v>
      </c>
      <c r="AK17" s="167" t="s">
        <v>76</v>
      </c>
      <c r="AL17" s="167">
        <v>40</v>
      </c>
      <c r="AM17" s="167">
        <v>85</v>
      </c>
      <c r="AN17" s="27">
        <v>82</v>
      </c>
    </row>
    <row r="18" spans="1:40" ht="15.75" hidden="1" thickBot="1" x14ac:dyDescent="0.3">
      <c r="A18" s="214"/>
      <c r="B18" s="85"/>
      <c r="C18" s="178"/>
      <c r="D18" s="215"/>
      <c r="E18" s="113" t="str">
        <f>IF(G18&gt;0,R304,"")</f>
        <v/>
      </c>
      <c r="F18" s="110" t="str">
        <f>IF(G18&gt;0,T304,"")</f>
        <v/>
      </c>
      <c r="G18" s="76"/>
      <c r="H18" s="3"/>
      <c r="L18" s="172" t="str">
        <f t="shared" si="0"/>
        <v/>
      </c>
      <c r="M18" s="91">
        <f>IF(AND($E52&gt;=0.5,$C$12&gt;0),SQRT((($C$12-$B$25)^2)+(($C$25-$D$12)^2)),"")</f>
        <v>261.97425999527456</v>
      </c>
      <c r="N18" s="92" t="str">
        <f t="shared" si="1"/>
        <v/>
      </c>
      <c r="O18" s="92" t="str">
        <f t="shared" si="2"/>
        <v/>
      </c>
      <c r="P18" s="92" t="str">
        <f t="shared" si="2"/>
        <v/>
      </c>
      <c r="Q18" s="92" t="str">
        <f t="shared" si="3"/>
        <v/>
      </c>
      <c r="R18" s="92" t="str">
        <f t="shared" si="4"/>
        <v/>
      </c>
      <c r="S18" s="93" t="str">
        <f t="shared" si="5"/>
        <v/>
      </c>
      <c r="AJ18" s="183" t="s">
        <v>94</v>
      </c>
      <c r="AK18" s="167" t="s">
        <v>76</v>
      </c>
      <c r="AL18" s="167">
        <v>20</v>
      </c>
      <c r="AM18" s="167">
        <v>84</v>
      </c>
      <c r="AN18" s="27">
        <v>79</v>
      </c>
    </row>
    <row r="19" spans="1:40" ht="15.75" x14ac:dyDescent="0.25">
      <c r="A19" s="19" t="s">
        <v>61</v>
      </c>
      <c r="B19" s="143"/>
      <c r="C19" s="144"/>
      <c r="D19" s="144"/>
      <c r="E19" s="145"/>
      <c r="F19" s="145"/>
      <c r="G19" s="82"/>
      <c r="H19" s="82"/>
      <c r="L19" s="172" t="str">
        <f t="shared" si="0"/>
        <v/>
      </c>
      <c r="M19" s="91">
        <f>IF(AND($E53&gt;=0.5,$C$12&gt;0),SQRT((($C$12-$B$25)^2)+(($C$25-$D$12)^2)),"")</f>
        <v>261.97425999527456</v>
      </c>
      <c r="N19" s="92" t="str">
        <f t="shared" si="1"/>
        <v/>
      </c>
      <c r="O19" s="92" t="str">
        <f t="shared" si="2"/>
        <v/>
      </c>
      <c r="P19" s="92" t="str">
        <f t="shared" si="2"/>
        <v/>
      </c>
      <c r="Q19" s="92" t="str">
        <f t="shared" si="3"/>
        <v/>
      </c>
      <c r="R19" s="92" t="str">
        <f t="shared" si="4"/>
        <v/>
      </c>
      <c r="S19" s="93" t="str">
        <f t="shared" si="5"/>
        <v/>
      </c>
      <c r="AJ19" s="183" t="s">
        <v>95</v>
      </c>
      <c r="AK19" s="167" t="s">
        <v>76</v>
      </c>
      <c r="AL19" s="167">
        <v>50</v>
      </c>
      <c r="AM19" s="167">
        <v>80</v>
      </c>
      <c r="AN19" s="27">
        <v>80</v>
      </c>
    </row>
    <row r="20" spans="1:40" ht="14.25" customHeight="1" thickBot="1" x14ac:dyDescent="0.3">
      <c r="A20" s="19"/>
      <c r="B20" s="143"/>
      <c r="C20" s="144"/>
      <c r="D20" s="144"/>
      <c r="E20" s="145"/>
      <c r="F20" s="145"/>
      <c r="G20" s="82"/>
      <c r="H20" s="82"/>
      <c r="L20" s="97"/>
      <c r="AJ20" s="183" t="s">
        <v>96</v>
      </c>
      <c r="AK20" s="167" t="s">
        <v>76</v>
      </c>
      <c r="AL20" s="167">
        <v>40</v>
      </c>
      <c r="AM20" s="167">
        <v>84</v>
      </c>
      <c r="AN20" s="27">
        <v>76</v>
      </c>
    </row>
    <row r="21" spans="1:40" ht="75.75" thickBot="1" x14ac:dyDescent="0.3">
      <c r="A21" s="8" t="s">
        <v>69</v>
      </c>
      <c r="L21" s="236" t="s">
        <v>42</v>
      </c>
      <c r="M21" s="25" t="s">
        <v>25</v>
      </c>
      <c r="N21" s="15" t="s">
        <v>26</v>
      </c>
      <c r="O21" s="15" t="s">
        <v>27</v>
      </c>
      <c r="P21" s="15" t="s">
        <v>28</v>
      </c>
      <c r="Q21" s="15" t="s">
        <v>29</v>
      </c>
      <c r="R21" s="15" t="s">
        <v>30</v>
      </c>
      <c r="S21" s="16" t="s">
        <v>31</v>
      </c>
      <c r="AJ21" s="183" t="s">
        <v>97</v>
      </c>
      <c r="AK21" s="167" t="s">
        <v>76</v>
      </c>
      <c r="AL21" s="167">
        <v>40</v>
      </c>
      <c r="AM21" s="167">
        <v>85</v>
      </c>
      <c r="AN21" s="27">
        <v>81</v>
      </c>
    </row>
    <row r="22" spans="1:40" ht="15.75" thickBot="1" x14ac:dyDescent="0.3">
      <c r="A22" s="293" t="s">
        <v>154</v>
      </c>
      <c r="B22" s="289" t="s">
        <v>22</v>
      </c>
      <c r="C22" s="290"/>
      <c r="E22" s="302"/>
      <c r="F22" s="302"/>
      <c r="G22" s="302"/>
      <c r="H22" s="302"/>
      <c r="L22" s="220"/>
      <c r="M22" s="13" t="s">
        <v>6</v>
      </c>
      <c r="N22" s="5" t="s">
        <v>6</v>
      </c>
      <c r="O22" s="5" t="s">
        <v>6</v>
      </c>
      <c r="P22" s="5" t="s">
        <v>6</v>
      </c>
      <c r="Q22" s="5" t="s">
        <v>6</v>
      </c>
      <c r="R22" s="5" t="s">
        <v>6</v>
      </c>
      <c r="S22" s="6" t="s">
        <v>6</v>
      </c>
      <c r="AJ22" s="183" t="s">
        <v>98</v>
      </c>
      <c r="AK22" s="167" t="s">
        <v>76</v>
      </c>
      <c r="AL22" s="167">
        <v>40</v>
      </c>
      <c r="AM22" s="167">
        <v>84</v>
      </c>
      <c r="AN22" s="27">
        <v>74</v>
      </c>
    </row>
    <row r="23" spans="1:40" x14ac:dyDescent="0.25">
      <c r="A23" s="300"/>
      <c r="B23" s="114" t="s">
        <v>23</v>
      </c>
      <c r="C23" s="115" t="s">
        <v>24</v>
      </c>
      <c r="E23" s="237"/>
      <c r="H23" s="237"/>
      <c r="L23" s="101" t="str">
        <f t="shared" ref="L23:L36" si="7">IF(ISBLANK(A40),"",A40)</f>
        <v>Crane</v>
      </c>
      <c r="M23" s="98">
        <f t="shared" ref="M23:S36" si="8">IFERROR(CONVERT(M6,"m","ft"),"")</f>
        <v>859.49560365903733</v>
      </c>
      <c r="N23" s="89" t="str">
        <f t="shared" si="8"/>
        <v/>
      </c>
      <c r="O23" s="89" t="str">
        <f t="shared" si="8"/>
        <v/>
      </c>
      <c r="P23" s="89" t="str">
        <f t="shared" si="8"/>
        <v/>
      </c>
      <c r="Q23" s="89" t="str">
        <f t="shared" si="8"/>
        <v/>
      </c>
      <c r="R23" s="89" t="str">
        <f t="shared" si="8"/>
        <v/>
      </c>
      <c r="S23" s="90" t="str">
        <f t="shared" si="8"/>
        <v/>
      </c>
      <c r="AJ23" s="183" t="s">
        <v>99</v>
      </c>
      <c r="AK23" s="167" t="s">
        <v>76</v>
      </c>
      <c r="AL23" s="167">
        <v>40</v>
      </c>
      <c r="AM23" s="167">
        <v>80</v>
      </c>
      <c r="AN23" s="27">
        <v>79</v>
      </c>
    </row>
    <row r="24" spans="1:40" ht="15.75" thickBot="1" x14ac:dyDescent="0.3">
      <c r="A24" s="301"/>
      <c r="B24" s="86" t="s">
        <v>20</v>
      </c>
      <c r="C24" s="87" t="s">
        <v>20</v>
      </c>
      <c r="E24" s="237"/>
      <c r="H24" s="237"/>
      <c r="L24" s="102" t="str">
        <f t="shared" si="7"/>
        <v>Vibratory Pile Driver</v>
      </c>
      <c r="M24" s="99">
        <f t="shared" si="8"/>
        <v>859.49560365903733</v>
      </c>
      <c r="N24" s="92" t="str">
        <f t="shared" si="8"/>
        <v/>
      </c>
      <c r="O24" s="92" t="str">
        <f t="shared" si="8"/>
        <v/>
      </c>
      <c r="P24" s="92" t="str">
        <f t="shared" si="8"/>
        <v/>
      </c>
      <c r="Q24" s="92" t="str">
        <f t="shared" si="8"/>
        <v/>
      </c>
      <c r="R24" s="92" t="str">
        <f t="shared" si="8"/>
        <v/>
      </c>
      <c r="S24" s="93" t="str">
        <f t="shared" si="8"/>
        <v/>
      </c>
      <c r="AJ24" s="183" t="s">
        <v>100</v>
      </c>
      <c r="AK24" s="167" t="s">
        <v>76</v>
      </c>
      <c r="AL24" s="167">
        <v>50</v>
      </c>
      <c r="AM24" s="167">
        <v>82</v>
      </c>
      <c r="AN24" s="27">
        <v>81</v>
      </c>
    </row>
    <row r="25" spans="1:40" x14ac:dyDescent="0.25">
      <c r="A25" s="168" t="s">
        <v>150</v>
      </c>
      <c r="B25" s="229">
        <v>256531.52</v>
      </c>
      <c r="C25" s="175">
        <v>4258324.05</v>
      </c>
      <c r="E25" s="166"/>
      <c r="H25" s="20"/>
      <c r="L25" s="102" t="str">
        <f t="shared" si="7"/>
        <v>Pickup Truck</v>
      </c>
      <c r="M25" s="99">
        <f t="shared" si="8"/>
        <v>859.49560365903733</v>
      </c>
      <c r="N25" s="92" t="str">
        <f t="shared" si="8"/>
        <v/>
      </c>
      <c r="O25" s="92" t="str">
        <f t="shared" si="8"/>
        <v/>
      </c>
      <c r="P25" s="92" t="str">
        <f t="shared" si="8"/>
        <v/>
      </c>
      <c r="Q25" s="92" t="str">
        <f t="shared" si="8"/>
        <v/>
      </c>
      <c r="R25" s="92" t="str">
        <f t="shared" si="8"/>
        <v/>
      </c>
      <c r="S25" s="93" t="str">
        <f t="shared" si="8"/>
        <v/>
      </c>
      <c r="AJ25" s="183" t="s">
        <v>101</v>
      </c>
      <c r="AK25" s="167" t="s">
        <v>76</v>
      </c>
      <c r="AL25" s="167">
        <v>50</v>
      </c>
      <c r="AM25" s="167">
        <v>70</v>
      </c>
      <c r="AN25" s="27">
        <v>73</v>
      </c>
    </row>
    <row r="26" spans="1:40" x14ac:dyDescent="0.25">
      <c r="A26" s="169" t="s">
        <v>153</v>
      </c>
      <c r="B26" s="230">
        <v>256323</v>
      </c>
      <c r="C26" s="177">
        <v>4258195</v>
      </c>
      <c r="E26" s="166"/>
      <c r="H26" s="20"/>
      <c r="L26" s="102" t="str">
        <f t="shared" si="7"/>
        <v>Front End Loader</v>
      </c>
      <c r="M26" s="99">
        <f t="shared" si="8"/>
        <v>859.49560365903733</v>
      </c>
      <c r="N26" s="92" t="str">
        <f t="shared" si="8"/>
        <v/>
      </c>
      <c r="O26" s="92" t="str">
        <f t="shared" si="8"/>
        <v/>
      </c>
      <c r="P26" s="92" t="str">
        <f t="shared" si="8"/>
        <v/>
      </c>
      <c r="Q26" s="92" t="str">
        <f t="shared" si="8"/>
        <v/>
      </c>
      <c r="R26" s="92" t="str">
        <f t="shared" si="8"/>
        <v/>
      </c>
      <c r="S26" s="93" t="str">
        <f t="shared" si="8"/>
        <v/>
      </c>
      <c r="AJ26" s="183" t="s">
        <v>102</v>
      </c>
      <c r="AK26" s="167" t="s">
        <v>76</v>
      </c>
      <c r="AL26" s="167">
        <v>40</v>
      </c>
      <c r="AM26" s="167">
        <v>85</v>
      </c>
      <c r="AN26" s="27">
        <v>83</v>
      </c>
    </row>
    <row r="27" spans="1:40" x14ac:dyDescent="0.25">
      <c r="A27" s="169"/>
      <c r="B27" s="230"/>
      <c r="C27" s="177"/>
      <c r="E27" s="166"/>
      <c r="H27" s="20"/>
      <c r="L27" s="102" t="str">
        <f t="shared" si="7"/>
        <v>Trencher</v>
      </c>
      <c r="M27" s="99">
        <f t="shared" si="8"/>
        <v>859.49560365903733</v>
      </c>
      <c r="N27" s="92" t="str">
        <f t="shared" si="8"/>
        <v/>
      </c>
      <c r="O27" s="92" t="str">
        <f t="shared" si="8"/>
        <v/>
      </c>
      <c r="P27" s="92" t="str">
        <f t="shared" si="8"/>
        <v/>
      </c>
      <c r="Q27" s="92" t="str">
        <f t="shared" si="8"/>
        <v/>
      </c>
      <c r="R27" s="92" t="str">
        <f t="shared" si="8"/>
        <v/>
      </c>
      <c r="S27" s="93" t="str">
        <f t="shared" si="8"/>
        <v/>
      </c>
      <c r="AJ27" s="183" t="s">
        <v>103</v>
      </c>
      <c r="AK27" s="167" t="s">
        <v>76</v>
      </c>
      <c r="AL27" s="167">
        <v>40</v>
      </c>
      <c r="AM27" s="167">
        <v>85</v>
      </c>
      <c r="AN27" s="27" t="s">
        <v>77</v>
      </c>
    </row>
    <row r="28" spans="1:40" x14ac:dyDescent="0.25">
      <c r="A28" s="169" t="str">
        <f t="shared" ref="A28:A31" si="9">IF(ISBLANK(A15),"",A15)</f>
        <v/>
      </c>
      <c r="B28" s="230"/>
      <c r="C28" s="177"/>
      <c r="E28" s="166"/>
      <c r="H28" s="20"/>
      <c r="L28" s="102" t="str">
        <f t="shared" si="7"/>
        <v>Crane</v>
      </c>
      <c r="M28" s="99">
        <f t="shared" si="8"/>
        <v>1654.5649991105772</v>
      </c>
      <c r="N28" s="92" t="str">
        <f t="shared" si="8"/>
        <v/>
      </c>
      <c r="O28" s="92" t="str">
        <f t="shared" si="8"/>
        <v/>
      </c>
      <c r="P28" s="92" t="str">
        <f t="shared" si="8"/>
        <v/>
      </c>
      <c r="Q28" s="92" t="str">
        <f t="shared" si="8"/>
        <v/>
      </c>
      <c r="R28" s="92" t="str">
        <f t="shared" si="8"/>
        <v/>
      </c>
      <c r="S28" s="93" t="str">
        <f t="shared" si="8"/>
        <v/>
      </c>
      <c r="AJ28" s="183" t="s">
        <v>104</v>
      </c>
      <c r="AK28" s="167" t="s">
        <v>76</v>
      </c>
      <c r="AL28" s="167">
        <v>40</v>
      </c>
      <c r="AM28" s="167">
        <v>85</v>
      </c>
      <c r="AN28" s="27">
        <v>87</v>
      </c>
    </row>
    <row r="29" spans="1:40" x14ac:dyDescent="0.25">
      <c r="A29" s="169" t="str">
        <f t="shared" si="9"/>
        <v/>
      </c>
      <c r="B29" s="230"/>
      <c r="C29" s="177"/>
      <c r="E29" s="166"/>
      <c r="H29" s="20"/>
      <c r="L29" s="102" t="str">
        <f t="shared" si="7"/>
        <v>Vibratory Pile Driver</v>
      </c>
      <c r="M29" s="99">
        <f t="shared" si="8"/>
        <v>1654.5649991105772</v>
      </c>
      <c r="N29" s="92" t="str">
        <f t="shared" si="8"/>
        <v/>
      </c>
      <c r="O29" s="92" t="str">
        <f t="shared" si="8"/>
        <v/>
      </c>
      <c r="P29" s="92" t="str">
        <f t="shared" si="8"/>
        <v/>
      </c>
      <c r="Q29" s="92" t="str">
        <f t="shared" si="8"/>
        <v/>
      </c>
      <c r="R29" s="92" t="str">
        <f t="shared" si="8"/>
        <v/>
      </c>
      <c r="S29" s="93" t="str">
        <f t="shared" si="8"/>
        <v/>
      </c>
      <c r="AJ29" s="183" t="s">
        <v>105</v>
      </c>
      <c r="AK29" s="167" t="s">
        <v>76</v>
      </c>
      <c r="AL29" s="167">
        <v>25</v>
      </c>
      <c r="AM29" s="167">
        <v>80</v>
      </c>
      <c r="AN29" s="27">
        <v>82</v>
      </c>
    </row>
    <row r="30" spans="1:40" x14ac:dyDescent="0.25">
      <c r="A30" s="169" t="str">
        <f t="shared" si="9"/>
        <v/>
      </c>
      <c r="B30" s="230"/>
      <c r="C30" s="177"/>
      <c r="E30" s="166"/>
      <c r="H30" s="20"/>
      <c r="L30" s="102" t="str">
        <f t="shared" si="7"/>
        <v>Pickup Truck</v>
      </c>
      <c r="M30" s="99">
        <f t="shared" si="8"/>
        <v>1654.5649991105772</v>
      </c>
      <c r="N30" s="92" t="str">
        <f t="shared" si="8"/>
        <v/>
      </c>
      <c r="O30" s="92" t="str">
        <f t="shared" si="8"/>
        <v/>
      </c>
      <c r="P30" s="92" t="str">
        <f t="shared" si="8"/>
        <v/>
      </c>
      <c r="Q30" s="92" t="str">
        <f t="shared" si="8"/>
        <v/>
      </c>
      <c r="R30" s="92" t="str">
        <f t="shared" si="8"/>
        <v/>
      </c>
      <c r="S30" s="93" t="str">
        <f t="shared" si="8"/>
        <v/>
      </c>
      <c r="AJ30" s="183" t="s">
        <v>106</v>
      </c>
      <c r="AK30" s="167" t="s">
        <v>82</v>
      </c>
      <c r="AL30" s="167">
        <v>10</v>
      </c>
      <c r="AM30" s="167">
        <v>90</v>
      </c>
      <c r="AN30" s="27" t="s">
        <v>77</v>
      </c>
    </row>
    <row r="31" spans="1:40" ht="15.75" thickBot="1" x14ac:dyDescent="0.3">
      <c r="A31" s="170" t="str">
        <f t="shared" si="9"/>
        <v/>
      </c>
      <c r="B31" s="231"/>
      <c r="C31" s="179"/>
      <c r="E31" s="166"/>
      <c r="H31" s="20"/>
      <c r="L31" s="102" t="str">
        <f t="shared" si="7"/>
        <v>Front End Loader</v>
      </c>
      <c r="M31" s="99">
        <f t="shared" si="8"/>
        <v>1654.5649991105772</v>
      </c>
      <c r="N31" s="92" t="str">
        <f t="shared" si="8"/>
        <v/>
      </c>
      <c r="O31" s="92" t="str">
        <f t="shared" si="8"/>
        <v/>
      </c>
      <c r="P31" s="92" t="str">
        <f t="shared" si="8"/>
        <v/>
      </c>
      <c r="Q31" s="92" t="str">
        <f t="shared" si="8"/>
        <v/>
      </c>
      <c r="R31" s="92" t="str">
        <f t="shared" si="8"/>
        <v/>
      </c>
      <c r="S31" s="93" t="str">
        <f t="shared" si="8"/>
        <v/>
      </c>
      <c r="AJ31" s="183" t="s">
        <v>107</v>
      </c>
      <c r="AK31" s="167" t="s">
        <v>82</v>
      </c>
      <c r="AL31" s="167">
        <v>20</v>
      </c>
      <c r="AM31" s="167">
        <v>95</v>
      </c>
      <c r="AN31" s="27">
        <v>101</v>
      </c>
    </row>
    <row r="32" spans="1:40" ht="15.75" x14ac:dyDescent="0.25">
      <c r="A32" s="19" t="s">
        <v>155</v>
      </c>
      <c r="B32" s="143"/>
      <c r="C32" s="144"/>
      <c r="D32" s="144"/>
      <c r="E32" s="145"/>
      <c r="H32" s="82"/>
      <c r="L32" s="102" t="str">
        <f t="shared" si="7"/>
        <v>Trencher</v>
      </c>
      <c r="M32" s="99">
        <f t="shared" si="8"/>
        <v>1654.5649991105772</v>
      </c>
      <c r="N32" s="92" t="str">
        <f t="shared" si="8"/>
        <v/>
      </c>
      <c r="O32" s="92" t="str">
        <f t="shared" si="8"/>
        <v/>
      </c>
      <c r="P32" s="92" t="str">
        <f t="shared" si="8"/>
        <v/>
      </c>
      <c r="Q32" s="92" t="str">
        <f t="shared" si="8"/>
        <v/>
      </c>
      <c r="R32" s="92" t="str">
        <f t="shared" si="8"/>
        <v/>
      </c>
      <c r="S32" s="93" t="str">
        <f t="shared" si="8"/>
        <v/>
      </c>
      <c r="AJ32" s="183" t="s">
        <v>108</v>
      </c>
      <c r="AK32" s="167" t="s">
        <v>82</v>
      </c>
      <c r="AL32" s="167">
        <v>20</v>
      </c>
      <c r="AM32" s="167">
        <v>85</v>
      </c>
      <c r="AN32" s="27">
        <v>89</v>
      </c>
    </row>
    <row r="33" spans="1:40" ht="15.75" x14ac:dyDescent="0.25">
      <c r="A33" s="19" t="s">
        <v>156</v>
      </c>
      <c r="B33" s="143"/>
      <c r="C33" s="144"/>
      <c r="D33" s="144"/>
      <c r="E33" s="145"/>
      <c r="F33" s="145"/>
      <c r="G33" s="82"/>
      <c r="H33" s="82"/>
      <c r="L33" s="102" t="str">
        <f t="shared" si="7"/>
        <v/>
      </c>
      <c r="M33" s="99">
        <f t="shared" si="8"/>
        <v>859.49560365903733</v>
      </c>
      <c r="N33" s="92" t="str">
        <f t="shared" si="8"/>
        <v/>
      </c>
      <c r="O33" s="92" t="str">
        <f t="shared" si="8"/>
        <v/>
      </c>
      <c r="P33" s="92" t="str">
        <f t="shared" si="8"/>
        <v/>
      </c>
      <c r="Q33" s="92" t="str">
        <f t="shared" si="8"/>
        <v/>
      </c>
      <c r="R33" s="92" t="str">
        <f t="shared" si="8"/>
        <v/>
      </c>
      <c r="S33" s="93" t="str">
        <f t="shared" si="8"/>
        <v/>
      </c>
      <c r="AJ33" s="183" t="s">
        <v>109</v>
      </c>
      <c r="AK33" s="167" t="s">
        <v>76</v>
      </c>
      <c r="AL33" s="167">
        <v>20</v>
      </c>
      <c r="AM33" s="167">
        <v>85</v>
      </c>
      <c r="AN33" s="27">
        <v>75</v>
      </c>
    </row>
    <row r="34" spans="1:40" ht="16.5" customHeight="1" x14ac:dyDescent="0.25">
      <c r="A34" s="9"/>
      <c r="B34" s="143"/>
      <c r="C34" s="144"/>
      <c r="D34" s="144"/>
      <c r="E34" s="145"/>
      <c r="F34" s="145"/>
      <c r="G34" s="82"/>
      <c r="H34" s="82"/>
      <c r="L34" s="102" t="str">
        <f t="shared" si="7"/>
        <v/>
      </c>
      <c r="M34" s="99">
        <f t="shared" si="8"/>
        <v>859.49560365903733</v>
      </c>
      <c r="N34" s="92" t="str">
        <f t="shared" si="8"/>
        <v/>
      </c>
      <c r="O34" s="92" t="str">
        <f t="shared" si="8"/>
        <v/>
      </c>
      <c r="P34" s="92" t="str">
        <f t="shared" si="8"/>
        <v/>
      </c>
      <c r="Q34" s="92" t="str">
        <f t="shared" si="8"/>
        <v/>
      </c>
      <c r="R34" s="92" t="str">
        <f t="shared" si="8"/>
        <v/>
      </c>
      <c r="S34" s="93" t="str">
        <f t="shared" si="8"/>
        <v/>
      </c>
      <c r="AJ34" s="183" t="s">
        <v>110</v>
      </c>
      <c r="AK34" s="167" t="s">
        <v>82</v>
      </c>
      <c r="AL34" s="167">
        <v>20</v>
      </c>
      <c r="AM34" s="167">
        <v>90</v>
      </c>
      <c r="AN34" s="27">
        <v>90</v>
      </c>
    </row>
    <row r="35" spans="1:40" x14ac:dyDescent="0.25">
      <c r="A35" s="19"/>
      <c r="B35" s="143"/>
      <c r="C35" s="144"/>
      <c r="D35" s="144"/>
      <c r="E35" s="145"/>
      <c r="F35" s="145"/>
      <c r="G35" s="82"/>
      <c r="H35" s="82"/>
      <c r="L35" s="102" t="str">
        <f t="shared" si="7"/>
        <v/>
      </c>
      <c r="M35" s="99">
        <f t="shared" si="8"/>
        <v>859.49560365903733</v>
      </c>
      <c r="N35" s="92" t="str">
        <f t="shared" si="8"/>
        <v/>
      </c>
      <c r="O35" s="92" t="str">
        <f t="shared" si="8"/>
        <v/>
      </c>
      <c r="P35" s="92" t="str">
        <f t="shared" si="8"/>
        <v/>
      </c>
      <c r="Q35" s="92" t="str">
        <f t="shared" si="8"/>
        <v/>
      </c>
      <c r="R35" s="92" t="str">
        <f t="shared" si="8"/>
        <v/>
      </c>
      <c r="S35" s="93" t="str">
        <f t="shared" si="8"/>
        <v/>
      </c>
      <c r="AJ35" s="183" t="s">
        <v>111</v>
      </c>
      <c r="AK35" s="167" t="s">
        <v>76</v>
      </c>
      <c r="AL35" s="167">
        <v>20</v>
      </c>
      <c r="AM35" s="167">
        <v>85</v>
      </c>
      <c r="AN35" s="27">
        <v>90</v>
      </c>
    </row>
    <row r="36" spans="1:40" ht="15.75" thickBot="1" x14ac:dyDescent="0.3">
      <c r="A36" s="82"/>
      <c r="B36" s="82"/>
      <c r="C36" s="82"/>
      <c r="D36" s="82"/>
      <c r="E36" s="82"/>
      <c r="F36" s="49"/>
      <c r="G36" s="49"/>
      <c r="H36" s="49"/>
      <c r="L36" s="103" t="str">
        <f t="shared" si="7"/>
        <v/>
      </c>
      <c r="M36" s="100">
        <f t="shared" si="8"/>
        <v>859.49560365903733</v>
      </c>
      <c r="N36" s="95" t="str">
        <f t="shared" si="8"/>
        <v/>
      </c>
      <c r="O36" s="95" t="str">
        <f t="shared" si="8"/>
        <v/>
      </c>
      <c r="P36" s="95" t="str">
        <f t="shared" si="8"/>
        <v/>
      </c>
      <c r="Q36" s="95" t="str">
        <f t="shared" si="8"/>
        <v/>
      </c>
      <c r="R36" s="95" t="str">
        <f t="shared" si="8"/>
        <v/>
      </c>
      <c r="S36" s="96" t="str">
        <f t="shared" si="8"/>
        <v/>
      </c>
      <c r="AJ36" s="183" t="s">
        <v>112</v>
      </c>
      <c r="AK36" s="167" t="s">
        <v>76</v>
      </c>
      <c r="AL36" s="167">
        <v>50</v>
      </c>
      <c r="AM36" s="167">
        <v>85</v>
      </c>
      <c r="AN36" s="27">
        <v>77</v>
      </c>
    </row>
    <row r="37" spans="1:40" ht="15.75" thickBot="1" x14ac:dyDescent="0.3">
      <c r="A37" s="9" t="s">
        <v>44</v>
      </c>
      <c r="B37" s="1"/>
      <c r="C37" s="1"/>
      <c r="D37" s="1"/>
      <c r="E37" s="82"/>
      <c r="F37" s="49"/>
      <c r="G37" s="49"/>
      <c r="H37" s="49"/>
      <c r="L37" s="221"/>
      <c r="M37" s="222"/>
      <c r="N37" s="222"/>
      <c r="O37" s="222"/>
      <c r="P37" s="222"/>
      <c r="Q37" s="222"/>
      <c r="R37" s="222"/>
      <c r="S37" s="222"/>
      <c r="AJ37" s="183" t="s">
        <v>113</v>
      </c>
      <c r="AK37" s="167" t="s">
        <v>76</v>
      </c>
      <c r="AL37" s="167">
        <v>40</v>
      </c>
      <c r="AM37" s="167">
        <v>55</v>
      </c>
      <c r="AN37" s="27">
        <v>75</v>
      </c>
    </row>
    <row r="38" spans="1:40" ht="32.25" x14ac:dyDescent="0.25">
      <c r="A38" s="293" t="s">
        <v>0</v>
      </c>
      <c r="B38" s="287" t="s">
        <v>63</v>
      </c>
      <c r="C38" s="162" t="s">
        <v>141</v>
      </c>
      <c r="D38" s="15" t="s">
        <v>55</v>
      </c>
      <c r="E38" s="16" t="s">
        <v>54</v>
      </c>
      <c r="H38" s="182"/>
      <c r="L38" s="221"/>
      <c r="M38" s="222"/>
      <c r="N38" s="222"/>
      <c r="O38" s="222"/>
      <c r="P38" s="222"/>
      <c r="Q38" s="222"/>
      <c r="R38" s="222"/>
      <c r="S38" s="222"/>
      <c r="AJ38" s="183" t="s">
        <v>114</v>
      </c>
      <c r="AK38" s="167" t="s">
        <v>76</v>
      </c>
      <c r="AL38" s="167">
        <v>50</v>
      </c>
      <c r="AM38" s="167">
        <v>85</v>
      </c>
      <c r="AN38" s="27">
        <v>85</v>
      </c>
    </row>
    <row r="39" spans="1:40" ht="15.75" thickBot="1" x14ac:dyDescent="0.3">
      <c r="A39" s="294"/>
      <c r="B39" s="299"/>
      <c r="C39" s="164" t="s">
        <v>68</v>
      </c>
      <c r="D39" s="209" t="s">
        <v>6</v>
      </c>
      <c r="E39" s="7" t="s">
        <v>5</v>
      </c>
      <c r="H39" s="180"/>
      <c r="L39" s="221"/>
      <c r="M39" s="222"/>
      <c r="N39" s="222"/>
      <c r="O39" s="222"/>
      <c r="P39" s="222"/>
      <c r="Q39" s="222"/>
      <c r="R39" s="222"/>
      <c r="S39" s="222"/>
      <c r="AJ39" s="183" t="s">
        <v>115</v>
      </c>
      <c r="AK39" s="167" t="s">
        <v>76</v>
      </c>
      <c r="AL39" s="167">
        <v>50</v>
      </c>
      <c r="AM39" s="167">
        <v>77</v>
      </c>
      <c r="AN39" s="27">
        <v>81</v>
      </c>
    </row>
    <row r="40" spans="1:40" x14ac:dyDescent="0.25">
      <c r="A40" s="77" t="s">
        <v>92</v>
      </c>
      <c r="B40" s="191">
        <v>1</v>
      </c>
      <c r="C40" s="201">
        <f t="shared" ref="C40:C46" si="10">IFERROR(VLOOKUP(A40,$AJ$1:$AN$64,3,FALSE),"")</f>
        <v>16</v>
      </c>
      <c r="D40" s="218">
        <f t="shared" ref="D40:D46" si="11">IF(ISBLANK(A40),"",50)</f>
        <v>50</v>
      </c>
      <c r="E40" s="202">
        <f>IFERROR(IF(VLOOKUP(A40,$AJ$1:$AN$64,5,FALSE)="N/A",VLOOKUP(A40,$AJ$1:$AN$64,4,FALSE),VLOOKUP(A40,$AJ$1:$AN$64,5,FALSE)),"")</f>
        <v>81</v>
      </c>
      <c r="H40" s="181"/>
      <c r="AJ40" s="183" t="s">
        <v>116</v>
      </c>
      <c r="AK40" s="167" t="s">
        <v>76</v>
      </c>
      <c r="AL40" s="167">
        <v>100</v>
      </c>
      <c r="AM40" s="167">
        <v>82</v>
      </c>
      <c r="AN40" s="27">
        <v>73</v>
      </c>
    </row>
    <row r="41" spans="1:40" x14ac:dyDescent="0.25">
      <c r="A41" s="77" t="s">
        <v>132</v>
      </c>
      <c r="B41" s="71">
        <v>1</v>
      </c>
      <c r="C41" s="201">
        <f t="shared" si="10"/>
        <v>20</v>
      </c>
      <c r="D41" s="198">
        <f t="shared" si="11"/>
        <v>50</v>
      </c>
      <c r="E41" s="202">
        <f>IFERROR(IF(VLOOKUP(A41,$AJ$1:$AN$64,5,FALSE)="N/A",VLOOKUP(A41,$AJ$1:$AN$64,4,FALSE),VLOOKUP(A41,$AJ$1:$AN$64,5,FALSE)),"")</f>
        <v>101</v>
      </c>
      <c r="G41" s="22"/>
      <c r="H41" s="181"/>
      <c r="AJ41" s="183" t="s">
        <v>117</v>
      </c>
      <c r="AK41" s="167" t="s">
        <v>82</v>
      </c>
      <c r="AL41" s="167">
        <v>20</v>
      </c>
      <c r="AM41" s="167">
        <v>85</v>
      </c>
      <c r="AN41" s="27">
        <v>79</v>
      </c>
    </row>
    <row r="42" spans="1:40" x14ac:dyDescent="0.25">
      <c r="A42" s="77" t="s">
        <v>113</v>
      </c>
      <c r="B42" s="71">
        <v>1</v>
      </c>
      <c r="C42" s="201">
        <f t="shared" si="10"/>
        <v>40</v>
      </c>
      <c r="D42" s="198">
        <f t="shared" si="11"/>
        <v>50</v>
      </c>
      <c r="E42" s="202">
        <f>IFERROR(IF(VLOOKUP(A42,$AJ$1:$AN$64,5,FALSE)="N/A",VLOOKUP(A42,$AJ$1:$AN$64,4,FALSE),VLOOKUP(A42,$AJ$1:$AN$64,5,FALSE)),"")</f>
        <v>75</v>
      </c>
      <c r="H42" s="181"/>
      <c r="AJ42" s="183" t="s">
        <v>118</v>
      </c>
      <c r="AK42" s="167" t="s">
        <v>76</v>
      </c>
      <c r="AL42" s="167">
        <v>20</v>
      </c>
      <c r="AM42" s="167">
        <v>85</v>
      </c>
      <c r="AN42" s="27">
        <v>81</v>
      </c>
    </row>
    <row r="43" spans="1:40" x14ac:dyDescent="0.25">
      <c r="A43" s="77" t="s">
        <v>99</v>
      </c>
      <c r="B43" s="71">
        <v>1</v>
      </c>
      <c r="C43" s="201">
        <f t="shared" si="10"/>
        <v>40</v>
      </c>
      <c r="D43" s="198">
        <f t="shared" si="11"/>
        <v>50</v>
      </c>
      <c r="E43" s="202">
        <f>IFERROR(IF(VLOOKUP(A43,$AJ$1:$AN$64,5,FALSE)="N/A",VLOOKUP(A43,$AJ$1:$AN$64,4,FALSE),VLOOKUP(A43,$AJ$1:$AN$64,5,FALSE)),"")</f>
        <v>79</v>
      </c>
      <c r="H43" s="181"/>
      <c r="AC43" s="22"/>
      <c r="AJ43" s="183" t="s">
        <v>119</v>
      </c>
      <c r="AK43" s="167" t="s">
        <v>76</v>
      </c>
      <c r="AL43" s="167">
        <v>20</v>
      </c>
      <c r="AM43" s="167">
        <v>85</v>
      </c>
      <c r="AN43" s="27">
        <v>80</v>
      </c>
    </row>
    <row r="44" spans="1:40" x14ac:dyDescent="0.25">
      <c r="A44" s="77" t="s">
        <v>152</v>
      </c>
      <c r="B44" s="71">
        <v>1</v>
      </c>
      <c r="C44" s="201">
        <f t="shared" si="10"/>
        <v>50</v>
      </c>
      <c r="D44" s="198">
        <f t="shared" si="11"/>
        <v>50</v>
      </c>
      <c r="E44" s="202">
        <f>IFERROR(IF(VLOOKUP(A44,$AJ$1:$AN$64,5,FALSE)="N/A",VLOOKUP(A44,$AJ$1:$AN$64,4,FALSE),VLOOKUP(A44,$AJ$1:$AN$64,5,FALSE)),"")</f>
        <v>80</v>
      </c>
      <c r="H44" s="181"/>
      <c r="AJ44" s="183" t="s">
        <v>120</v>
      </c>
      <c r="AK44" s="167" t="s">
        <v>76</v>
      </c>
      <c r="AL44" s="167">
        <v>20</v>
      </c>
      <c r="AM44" s="167">
        <v>85</v>
      </c>
      <c r="AN44" s="27">
        <v>96</v>
      </c>
    </row>
    <row r="45" spans="1:40" x14ac:dyDescent="0.25">
      <c r="A45" s="77" t="s">
        <v>92</v>
      </c>
      <c r="B45" s="71">
        <v>2</v>
      </c>
      <c r="C45" s="201">
        <f t="shared" si="10"/>
        <v>16</v>
      </c>
      <c r="D45" s="198">
        <f t="shared" si="11"/>
        <v>50</v>
      </c>
      <c r="E45" s="202">
        <f t="shared" ref="E45:E49" si="12">IFERROR(IF(VLOOKUP(A45,$AJ$1:$AN$64,5,FALSE)="N/A",VLOOKUP(A45,$AJ$1:$AN$64,4,FALSE),VLOOKUP(A45,$AJ$1:$AN$64,5,FALSE)),"")</f>
        <v>81</v>
      </c>
      <c r="H45" s="181"/>
      <c r="AJ45" s="183" t="s">
        <v>121</v>
      </c>
      <c r="AK45" s="167" t="s">
        <v>76</v>
      </c>
      <c r="AL45" s="167">
        <v>40</v>
      </c>
      <c r="AM45" s="167">
        <v>85</v>
      </c>
      <c r="AN45" s="27">
        <v>84</v>
      </c>
    </row>
    <row r="46" spans="1:40" x14ac:dyDescent="0.25">
      <c r="A46" s="77" t="s">
        <v>132</v>
      </c>
      <c r="B46" s="71">
        <v>2</v>
      </c>
      <c r="C46" s="201">
        <f t="shared" si="10"/>
        <v>20</v>
      </c>
      <c r="D46" s="198">
        <f t="shared" si="11"/>
        <v>50</v>
      </c>
      <c r="E46" s="202">
        <f t="shared" si="12"/>
        <v>101</v>
      </c>
      <c r="H46" s="181"/>
      <c r="AJ46" s="183" t="s">
        <v>122</v>
      </c>
      <c r="AK46" s="167" t="s">
        <v>76</v>
      </c>
      <c r="AL46" s="167">
        <v>40</v>
      </c>
      <c r="AM46" s="167">
        <v>85</v>
      </c>
      <c r="AN46" s="27">
        <v>96</v>
      </c>
    </row>
    <row r="47" spans="1:40" x14ac:dyDescent="0.25">
      <c r="A47" s="77" t="s">
        <v>113</v>
      </c>
      <c r="B47" s="71">
        <v>2</v>
      </c>
      <c r="C47" s="201">
        <v>40</v>
      </c>
      <c r="D47" s="198">
        <v>50</v>
      </c>
      <c r="E47" s="202">
        <f t="shared" si="12"/>
        <v>75</v>
      </c>
      <c r="H47" s="181"/>
      <c r="AJ47" s="183" t="s">
        <v>123</v>
      </c>
      <c r="AK47" s="167" t="s">
        <v>76</v>
      </c>
      <c r="AL47" s="167">
        <v>100</v>
      </c>
      <c r="AM47" s="167">
        <v>78</v>
      </c>
      <c r="AN47" s="27">
        <v>78</v>
      </c>
    </row>
    <row r="48" spans="1:40" x14ac:dyDescent="0.25">
      <c r="A48" s="77" t="s">
        <v>99</v>
      </c>
      <c r="B48" s="71">
        <v>2</v>
      </c>
      <c r="C48" s="201">
        <f t="shared" ref="C48:C53" si="13">IFERROR(VLOOKUP(A48,$AJ$1:$AN$64,3,FALSE),"")</f>
        <v>40</v>
      </c>
      <c r="D48" s="198">
        <f t="shared" ref="D48:D53" si="14">IF(ISBLANK(A48),"",50)</f>
        <v>50</v>
      </c>
      <c r="E48" s="202">
        <f t="shared" si="12"/>
        <v>79</v>
      </c>
      <c r="H48" s="181"/>
      <c r="AJ48" s="183" t="s">
        <v>152</v>
      </c>
      <c r="AK48" s="167" t="s">
        <v>76</v>
      </c>
      <c r="AL48" s="167">
        <v>50</v>
      </c>
      <c r="AM48" s="167">
        <v>82</v>
      </c>
      <c r="AN48" s="27">
        <v>80</v>
      </c>
    </row>
    <row r="49" spans="1:40" x14ac:dyDescent="0.25">
      <c r="A49" s="77" t="s">
        <v>152</v>
      </c>
      <c r="B49" s="71">
        <v>2</v>
      </c>
      <c r="C49" s="201">
        <f t="shared" si="13"/>
        <v>50</v>
      </c>
      <c r="D49" s="198">
        <f t="shared" si="14"/>
        <v>50</v>
      </c>
      <c r="E49" s="202">
        <f t="shared" si="12"/>
        <v>80</v>
      </c>
      <c r="H49" s="181"/>
      <c r="AJ49" s="183" t="s">
        <v>125</v>
      </c>
      <c r="AK49" s="167" t="s">
        <v>76</v>
      </c>
      <c r="AL49" s="167">
        <v>50</v>
      </c>
      <c r="AM49" s="167">
        <v>80</v>
      </c>
      <c r="AN49" s="27" t="s">
        <v>77</v>
      </c>
    </row>
    <row r="50" spans="1:40" x14ac:dyDescent="0.25">
      <c r="A50" s="77"/>
      <c r="B50" s="71"/>
      <c r="C50" s="201" t="str">
        <f t="shared" si="13"/>
        <v/>
      </c>
      <c r="D50" s="198" t="str">
        <f t="shared" si="14"/>
        <v/>
      </c>
      <c r="E50" s="202" t="str">
        <f>IFERROR(IF(VLOOKUP(A50,$AJ$1:$AN$64,5,FALSE)="N/A",VLOOKUP(A50,$AJ$1:$AN$64,4,FALSE),VLOOKUP(A50,$AJ$1:$AN$64,5,FALSE)),"")</f>
        <v/>
      </c>
      <c r="H50" s="181"/>
      <c r="AJ50" s="183" t="s">
        <v>126</v>
      </c>
      <c r="AK50" s="167" t="s">
        <v>76</v>
      </c>
      <c r="AL50" s="167">
        <v>40</v>
      </c>
      <c r="AM50" s="167">
        <v>84</v>
      </c>
      <c r="AN50" s="27" t="s">
        <v>77</v>
      </c>
    </row>
    <row r="51" spans="1:40" x14ac:dyDescent="0.25">
      <c r="A51" s="77"/>
      <c r="B51" s="71"/>
      <c r="C51" s="201" t="str">
        <f t="shared" si="13"/>
        <v/>
      </c>
      <c r="D51" s="198" t="str">
        <f t="shared" si="14"/>
        <v/>
      </c>
      <c r="E51" s="202" t="str">
        <f>IFERROR(IF(VLOOKUP(A51,$AJ$1:$AN$64,5,FALSE)="N/A",VLOOKUP(A51,$AJ$1:$AN$64,4,FALSE),VLOOKUP(A51,$AJ$1:$AN$64,5,FALSE)),"")</f>
        <v/>
      </c>
      <c r="H51" s="181"/>
      <c r="AJ51" s="183" t="s">
        <v>127</v>
      </c>
      <c r="AK51" s="167" t="s">
        <v>76</v>
      </c>
      <c r="AL51" s="167">
        <v>40</v>
      </c>
      <c r="AM51" s="167">
        <v>85</v>
      </c>
      <c r="AN51" s="27">
        <v>85</v>
      </c>
    </row>
    <row r="52" spans="1:40" x14ac:dyDescent="0.25">
      <c r="A52" s="77"/>
      <c r="B52" s="71"/>
      <c r="C52" s="201" t="str">
        <f t="shared" si="13"/>
        <v/>
      </c>
      <c r="D52" s="198" t="str">
        <f t="shared" si="14"/>
        <v/>
      </c>
      <c r="E52" s="202" t="str">
        <f>IFERROR(IF(VLOOKUP(A52,$AJ$1:$AN$64,5,FALSE)="N/A",VLOOKUP(A52,$AJ$1:$AN$64,4,FALSE),VLOOKUP(A52,$AJ$1:$AN$64,5,FALSE)),"")</f>
        <v/>
      </c>
      <c r="H52" s="181"/>
      <c r="AJ52" s="183" t="s">
        <v>128</v>
      </c>
      <c r="AK52" s="167" t="s">
        <v>76</v>
      </c>
      <c r="AL52" s="167">
        <v>10</v>
      </c>
      <c r="AM52" s="167">
        <v>80</v>
      </c>
      <c r="AN52" s="27">
        <v>82</v>
      </c>
    </row>
    <row r="53" spans="1:40" ht="15.75" thickBot="1" x14ac:dyDescent="0.3">
      <c r="A53" s="14"/>
      <c r="B53" s="72"/>
      <c r="C53" s="203" t="str">
        <f t="shared" si="13"/>
        <v/>
      </c>
      <c r="D53" s="204" t="str">
        <f t="shared" si="14"/>
        <v/>
      </c>
      <c r="E53" s="205" t="str">
        <f>IFERROR(IF(VLOOKUP(A53,$AJ$1:$AN$64,5,FALSE)="N/A",VLOOKUP(A53,$AJ$1:$AN$64,4,FALSE),VLOOKUP(A53,$AJ$1:$AN$64,5,FALSE)),"")</f>
        <v/>
      </c>
      <c r="H53" s="181"/>
      <c r="AJ53" s="183" t="s">
        <v>129</v>
      </c>
      <c r="AK53" s="167" t="s">
        <v>76</v>
      </c>
      <c r="AL53" s="167">
        <v>100</v>
      </c>
      <c r="AM53" s="167">
        <v>85</v>
      </c>
      <c r="AN53" s="27">
        <v>79</v>
      </c>
    </row>
    <row r="54" spans="1:40" ht="15.75" x14ac:dyDescent="0.25">
      <c r="A54" s="19" t="s">
        <v>142</v>
      </c>
      <c r="AJ54" s="183" t="s">
        <v>130</v>
      </c>
      <c r="AK54" s="167" t="s">
        <v>76</v>
      </c>
      <c r="AL54" s="167">
        <v>50</v>
      </c>
      <c r="AM54" s="167">
        <v>85</v>
      </c>
      <c r="AN54" s="27">
        <v>87</v>
      </c>
    </row>
    <row r="55" spans="1:40" x14ac:dyDescent="0.25">
      <c r="A55" s="19"/>
      <c r="AJ55" s="183" t="s">
        <v>131</v>
      </c>
      <c r="AK55" s="167" t="s">
        <v>76</v>
      </c>
      <c r="AL55" s="167">
        <v>20</v>
      </c>
      <c r="AM55" s="167">
        <v>80</v>
      </c>
      <c r="AN55" s="27">
        <v>80</v>
      </c>
    </row>
    <row r="56" spans="1:40" x14ac:dyDescent="0.25">
      <c r="AJ56" s="183" t="s">
        <v>132</v>
      </c>
      <c r="AK56" s="167" t="s">
        <v>76</v>
      </c>
      <c r="AL56" s="167">
        <v>20</v>
      </c>
      <c r="AM56" s="167">
        <v>95</v>
      </c>
      <c r="AN56" s="27">
        <v>101</v>
      </c>
    </row>
    <row r="57" spans="1:40" ht="15.75" thickBot="1" x14ac:dyDescent="0.3">
      <c r="A57" s="8" t="s">
        <v>7</v>
      </c>
      <c r="AJ57" s="183" t="s">
        <v>133</v>
      </c>
      <c r="AK57" s="167" t="s">
        <v>76</v>
      </c>
      <c r="AL57" s="167">
        <v>5</v>
      </c>
      <c r="AM57" s="167">
        <v>85</v>
      </c>
      <c r="AN57" s="27">
        <v>83</v>
      </c>
    </row>
    <row r="58" spans="1:40" ht="14.45" customHeight="1" x14ac:dyDescent="0.25">
      <c r="A58" s="293" t="s">
        <v>4</v>
      </c>
      <c r="B58" s="106" t="str">
        <f>IF(ISBLANK(A12),"",CONCATENATE("Leq - @ ",A12))</f>
        <v>Leq - @ NSA 17 - Residence</v>
      </c>
      <c r="C58" s="106" t="str">
        <f>IF(ISBLANK(A12),"",CONCATENATE("Leq - @ ",A12))</f>
        <v>Leq - @ NSA 17 - Residence</v>
      </c>
      <c r="D58" s="248"/>
      <c r="E58" s="248"/>
      <c r="F58" s="248"/>
      <c r="G58" s="248"/>
      <c r="H58" s="248"/>
      <c r="AJ58" s="183" t="s">
        <v>134</v>
      </c>
      <c r="AK58" s="167" t="s">
        <v>76</v>
      </c>
      <c r="AL58" s="167">
        <v>40</v>
      </c>
      <c r="AM58" s="167">
        <v>73</v>
      </c>
      <c r="AN58" s="27">
        <v>74</v>
      </c>
    </row>
    <row r="59" spans="1:40" ht="18.75" thickBot="1" x14ac:dyDescent="0.3">
      <c r="A59" s="301"/>
      <c r="B59" s="226" t="s">
        <v>185</v>
      </c>
      <c r="C59" s="226" t="s">
        <v>186</v>
      </c>
      <c r="D59" s="269"/>
      <c r="E59" s="269"/>
      <c r="F59" s="269"/>
      <c r="G59" s="269"/>
      <c r="H59" s="269"/>
      <c r="AJ59" s="183" t="s">
        <v>135</v>
      </c>
      <c r="AK59" s="167" t="s">
        <v>76</v>
      </c>
      <c r="AL59" s="167">
        <v>100</v>
      </c>
      <c r="AM59" s="167"/>
      <c r="AN59" s="27">
        <v>77</v>
      </c>
    </row>
    <row r="60" spans="1:40" x14ac:dyDescent="0.25">
      <c r="A60" s="223" t="str">
        <f>IF(ISBLANK(A40),"",A40)</f>
        <v>Crane</v>
      </c>
      <c r="B60" s="273">
        <f>IFERROR($E40-(20*LOG10(M23/$D40))+10*LOG($C40/100)+10*LOG($B40),0)</f>
        <v>48.335726721241791</v>
      </c>
      <c r="C60" s="274">
        <f>IFERROR($E40-(20*LOG10(M23/$D40))+10*LOG(100/100)+10*LOG($B40),0)</f>
        <v>56.294526894682541</v>
      </c>
      <c r="D60" s="166"/>
      <c r="E60" s="166"/>
      <c r="F60" s="166"/>
      <c r="G60" s="166"/>
      <c r="H60" s="166"/>
      <c r="AJ60" s="183" t="s">
        <v>136</v>
      </c>
      <c r="AK60" s="167"/>
      <c r="AL60" s="167">
        <v>100</v>
      </c>
      <c r="AM60" s="167"/>
      <c r="AN60" s="27">
        <v>84</v>
      </c>
    </row>
    <row r="61" spans="1:40" x14ac:dyDescent="0.25">
      <c r="A61" s="224" t="str">
        <f>IF(ISBLANK(A41),"",A41)</f>
        <v>Vibratory Pile Driver</v>
      </c>
      <c r="B61" s="275">
        <f t="shared" ref="B61:C69" si="15">IFERROR($E41-(20*LOG10(M24/$D41))+10*LOG($C41/100)+10*LOG($B41),0)</f>
        <v>69.30482685132236</v>
      </c>
      <c r="C61" s="276">
        <f t="shared" ref="C61:C64" si="16">IFERROR($E41-(20*LOG10(M24/$D41))+10*LOG(100/100)+10*LOG($B41),0)</f>
        <v>76.294526894682548</v>
      </c>
      <c r="D61" s="166"/>
      <c r="E61" s="166"/>
      <c r="F61" s="166"/>
      <c r="G61" s="166"/>
      <c r="H61" s="166"/>
      <c r="AJ61" s="183" t="s">
        <v>137</v>
      </c>
      <c r="AK61" s="167"/>
      <c r="AL61" s="167">
        <v>100</v>
      </c>
      <c r="AM61" s="167"/>
      <c r="AN61" s="27">
        <v>80</v>
      </c>
    </row>
    <row r="62" spans="1:40" x14ac:dyDescent="0.25">
      <c r="A62" s="224" t="str">
        <f t="shared" ref="A62:A73" si="17">IF(ISBLANK(A42),"",A42)</f>
        <v>Pickup Truck</v>
      </c>
      <c r="B62" s="275">
        <f t="shared" si="15"/>
        <v>46.315126807962166</v>
      </c>
      <c r="C62" s="276">
        <f t="shared" si="16"/>
        <v>50.294526894682541</v>
      </c>
      <c r="D62" s="166"/>
      <c r="E62" s="166"/>
      <c r="F62" s="166"/>
      <c r="G62" s="166"/>
      <c r="H62" s="166"/>
      <c r="AJ62" s="183" t="s">
        <v>138</v>
      </c>
      <c r="AK62" s="167"/>
      <c r="AL62" s="167">
        <v>100</v>
      </c>
      <c r="AM62" s="167"/>
      <c r="AN62" s="27">
        <v>85</v>
      </c>
    </row>
    <row r="63" spans="1:40" x14ac:dyDescent="0.25">
      <c r="A63" s="224" t="str">
        <f t="shared" si="17"/>
        <v>Front End Loader</v>
      </c>
      <c r="B63" s="275">
        <f t="shared" si="15"/>
        <v>50.315126807962166</v>
      </c>
      <c r="C63" s="276">
        <f t="shared" si="16"/>
        <v>54.294526894682541</v>
      </c>
      <c r="D63" s="166"/>
      <c r="E63" s="166"/>
      <c r="F63" s="166"/>
      <c r="G63" s="166"/>
      <c r="H63" s="166"/>
      <c r="AJ63" s="183" t="s">
        <v>139</v>
      </c>
      <c r="AK63" s="167"/>
      <c r="AL63" s="167">
        <v>100</v>
      </c>
      <c r="AM63" s="167"/>
      <c r="AN63" s="27">
        <v>82</v>
      </c>
    </row>
    <row r="64" spans="1:40" ht="15" customHeight="1" thickBot="1" x14ac:dyDescent="0.3">
      <c r="A64" s="224" t="str">
        <f t="shared" si="17"/>
        <v>Trencher</v>
      </c>
      <c r="B64" s="275">
        <f t="shared" si="15"/>
        <v>52.284226938042728</v>
      </c>
      <c r="C64" s="276">
        <f t="shared" si="16"/>
        <v>55.294526894682541</v>
      </c>
      <c r="D64" s="166"/>
      <c r="E64" s="166"/>
      <c r="F64" s="166"/>
      <c r="G64" s="166"/>
      <c r="H64" s="166"/>
      <c r="AJ64" s="184" t="s">
        <v>140</v>
      </c>
      <c r="AK64" s="185"/>
      <c r="AL64" s="185">
        <v>100</v>
      </c>
      <c r="AM64" s="185"/>
      <c r="AN64" s="151">
        <v>83</v>
      </c>
    </row>
    <row r="65" spans="1:30" x14ac:dyDescent="0.25">
      <c r="A65" s="224" t="str">
        <f t="shared" si="17"/>
        <v>Crane</v>
      </c>
      <c r="B65" s="275">
        <f t="shared" si="15"/>
        <v>45.657223210620728</v>
      </c>
      <c r="C65" s="276">
        <f>IFERROR($E45-(20*LOG10(N28/$D45))+10*LOG($C45/100)+10*LOG($B45),0)</f>
        <v>0</v>
      </c>
      <c r="D65" s="166"/>
      <c r="E65" s="166"/>
      <c r="F65" s="166"/>
      <c r="G65" s="166"/>
      <c r="H65" s="166"/>
    </row>
    <row r="66" spans="1:30" x14ac:dyDescent="0.25">
      <c r="A66" s="224" t="str">
        <f t="shared" si="17"/>
        <v>Vibratory Pile Driver</v>
      </c>
      <c r="B66" s="275">
        <f t="shared" si="15"/>
        <v>66.62632334070129</v>
      </c>
      <c r="C66" s="276">
        <f t="shared" si="15"/>
        <v>0</v>
      </c>
      <c r="D66" s="166"/>
      <c r="E66" s="166"/>
      <c r="F66" s="166"/>
      <c r="G66" s="166"/>
      <c r="H66" s="166"/>
    </row>
    <row r="67" spans="1:30" x14ac:dyDescent="0.25">
      <c r="A67" s="224" t="str">
        <f t="shared" si="17"/>
        <v>Pickup Truck</v>
      </c>
      <c r="B67" s="275">
        <f t="shared" si="15"/>
        <v>43.636623297341103</v>
      </c>
      <c r="C67" s="276">
        <f t="shared" si="15"/>
        <v>0</v>
      </c>
      <c r="D67" s="166"/>
      <c r="E67" s="166"/>
      <c r="F67" s="166"/>
      <c r="G67" s="166"/>
      <c r="H67" s="166"/>
    </row>
    <row r="68" spans="1:30" x14ac:dyDescent="0.25">
      <c r="A68" s="224" t="str">
        <f t="shared" si="17"/>
        <v>Front End Loader</v>
      </c>
      <c r="B68" s="275">
        <f t="shared" si="15"/>
        <v>47.636623297341103</v>
      </c>
      <c r="C68" s="276">
        <f t="shared" si="15"/>
        <v>0</v>
      </c>
      <c r="D68" s="166"/>
      <c r="E68" s="166"/>
      <c r="F68" s="166"/>
      <c r="G68" s="166"/>
      <c r="H68" s="166"/>
    </row>
    <row r="69" spans="1:30" x14ac:dyDescent="0.25">
      <c r="A69" s="224" t="str">
        <f t="shared" si="17"/>
        <v>Trencher</v>
      </c>
      <c r="B69" s="275">
        <f t="shared" si="15"/>
        <v>49.605723427421665</v>
      </c>
      <c r="C69" s="276">
        <f t="shared" si="15"/>
        <v>0</v>
      </c>
      <c r="D69" s="166"/>
      <c r="E69" s="166"/>
      <c r="F69" s="166"/>
      <c r="G69" s="166"/>
      <c r="H69" s="166"/>
      <c r="P69" t="str">
        <f>A12</f>
        <v>NSA 17 - Residence</v>
      </c>
    </row>
    <row r="70" spans="1:30" x14ac:dyDescent="0.25">
      <c r="A70" s="224" t="str">
        <f t="shared" si="17"/>
        <v/>
      </c>
      <c r="B70" s="275">
        <f>IFERROR($E50-(20*LOG10(M33/$D50))+10*LOG($C50/100)+10*LOG(#REF!/12)+10*LOG($B50),0)</f>
        <v>0</v>
      </c>
      <c r="C70" s="278">
        <f>IFERROR($E50-(20*LOG10(N33/$D50))+10*LOG($C50/100)+10*LOG(#REF!/12)+10*LOG($B50),0)</f>
        <v>0</v>
      </c>
      <c r="D70" s="166"/>
      <c r="E70" s="166"/>
      <c r="F70" s="166"/>
      <c r="G70" s="166"/>
      <c r="H70" s="166"/>
    </row>
    <row r="71" spans="1:30" ht="15.75" thickBot="1" x14ac:dyDescent="0.3">
      <c r="A71" s="224" t="str">
        <f t="shared" si="17"/>
        <v/>
      </c>
      <c r="B71" s="275">
        <f>IFERROR($E51-(20*LOG10(M34/$D51))+10*LOG($C51/100)+10*LOG(#REF!/12)+10*LOG($B51),0)</f>
        <v>0</v>
      </c>
      <c r="C71" s="278">
        <f>IFERROR($E51-(20*LOG10(N34/$D51))+10*LOG($C51/100)+10*LOG(#REF!/12)+10*LOG($B51),0)</f>
        <v>0</v>
      </c>
      <c r="D71" s="166"/>
      <c r="E71" s="166"/>
      <c r="F71" s="166"/>
      <c r="G71" s="166"/>
      <c r="H71" s="166"/>
      <c r="P71" s="303" t="s">
        <v>21</v>
      </c>
      <c r="Q71" s="303"/>
      <c r="R71" s="303"/>
      <c r="S71" s="303"/>
      <c r="T71" s="303"/>
    </row>
    <row r="72" spans="1:30" ht="17.25" customHeight="1" thickBot="1" x14ac:dyDescent="0.3">
      <c r="A72" s="224" t="str">
        <f t="shared" si="17"/>
        <v/>
      </c>
      <c r="B72" s="275">
        <f>IFERROR($E52-(20*LOG10(M35/$D52))+10*LOG($C52/100)+10*LOG(#REF!/12)+10*LOG($B52),0)</f>
        <v>0</v>
      </c>
      <c r="C72" s="278">
        <f>IFERROR($E52-(20*LOG10(N35/$D52))+10*LOG($C52/100)+10*LOG(#REF!/12)+10*LOG($B52),0)</f>
        <v>0</v>
      </c>
      <c r="D72" s="166"/>
      <c r="E72" s="166"/>
      <c r="F72" s="166"/>
      <c r="G72" s="166"/>
      <c r="H72" s="166"/>
      <c r="P72" s="38" t="s">
        <v>14</v>
      </c>
      <c r="Q72" s="39" t="s">
        <v>15</v>
      </c>
      <c r="R72" s="40" t="s">
        <v>17</v>
      </c>
      <c r="S72" s="40" t="s">
        <v>16</v>
      </c>
      <c r="T72" s="41" t="s">
        <v>17</v>
      </c>
      <c r="U72" s="42"/>
      <c r="V72" s="39" t="s">
        <v>18</v>
      </c>
      <c r="W72" s="40" t="s">
        <v>17</v>
      </c>
      <c r="X72" s="40" t="s">
        <v>16</v>
      </c>
      <c r="Y72" s="41" t="s">
        <v>17</v>
      </c>
      <c r="Z72" s="43"/>
      <c r="AA72" s="39" t="s">
        <v>19</v>
      </c>
      <c r="AB72" s="40" t="s">
        <v>17</v>
      </c>
      <c r="AC72" s="40" t="s">
        <v>16</v>
      </c>
      <c r="AD72" s="41" t="s">
        <v>17</v>
      </c>
    </row>
    <row r="73" spans="1:30" ht="15.75" thickBot="1" x14ac:dyDescent="0.3">
      <c r="A73" s="225" t="str">
        <f t="shared" si="17"/>
        <v/>
      </c>
      <c r="B73" s="277">
        <f>IFERROR($E53-(20*LOG10(M36/$D53))+10*LOG($C53/100)+10*LOG(#REF!/12)+10*LOG($B53),0)</f>
        <v>0</v>
      </c>
      <c r="C73" s="279">
        <f>IFERROR($E53-(20*LOG10(N36/$D53))+10*LOG($C53/100)+10*LOG(#REF!/12)+10*LOG($B53),0)</f>
        <v>0</v>
      </c>
      <c r="D73" s="166"/>
      <c r="E73" s="166"/>
      <c r="F73" s="166"/>
      <c r="G73" s="166"/>
      <c r="H73" s="166"/>
      <c r="P73" s="30">
        <v>0</v>
      </c>
      <c r="Q73" s="32">
        <f>H12</f>
        <v>34</v>
      </c>
      <c r="R73" s="28">
        <f>(10^(Q73/10))</f>
        <v>2511.8864315095811</v>
      </c>
      <c r="S73" s="28">
        <f>Q73+10</f>
        <v>44</v>
      </c>
      <c r="T73" s="33">
        <f t="shared" ref="T73:T96" si="18">(10^(S73/10))</f>
        <v>25118.86431509586</v>
      </c>
      <c r="U73" s="36"/>
      <c r="V73" s="32">
        <v>0</v>
      </c>
      <c r="W73" s="28">
        <f>(10^(V73/10))</f>
        <v>1</v>
      </c>
      <c r="X73" s="28">
        <f>V73+10</f>
        <v>10</v>
      </c>
      <c r="Y73" s="33">
        <f>(10^(X73/10))</f>
        <v>10</v>
      </c>
      <c r="Z73" s="36"/>
      <c r="AA73" s="34">
        <f>10*LOG10(10^(Q73/10)+10^(V73/10))</f>
        <v>34.001728613409902</v>
      </c>
      <c r="AB73" s="147">
        <f>(10^(AA73/10))</f>
        <v>2512.8864315095802</v>
      </c>
      <c r="AC73" s="147">
        <f>AA73+10</f>
        <v>44.001728613409902</v>
      </c>
      <c r="AD73" s="148">
        <f>(10^(AC73/10))</f>
        <v>25128.864315095783</v>
      </c>
    </row>
    <row r="74" spans="1:30" ht="18" thickBot="1" x14ac:dyDescent="0.3">
      <c r="A74" s="219" t="s">
        <v>43</v>
      </c>
      <c r="B74" s="227">
        <f>IF(B60=0,0,10*LOG10(10^(B60/10)+10^(B61/10)+10^(B62/10)+10^(B63/10)+10^(B64/10)+10^(B65/10)+10^(B66/10)+10^(B67/10)+10^(B68/10)+10^(B69/10)+10^(B70/10)+10^(B71/10)+10^(B72/10)+10^(B73/10)))</f>
        <v>71.372424556442496</v>
      </c>
      <c r="C74" s="227">
        <f>MAX(C60:C73)</f>
        <v>76.294526894682548</v>
      </c>
      <c r="D74" s="249"/>
      <c r="E74" s="249"/>
      <c r="F74" s="249"/>
      <c r="G74" s="249"/>
      <c r="H74" s="249"/>
      <c r="P74" s="31">
        <v>4.1666666666666699E-2</v>
      </c>
      <c r="Q74" s="34">
        <f>H12</f>
        <v>34</v>
      </c>
      <c r="R74" s="26">
        <f t="shared" ref="R74:R96" si="19">(10^(Q74/10))</f>
        <v>2511.8864315095811</v>
      </c>
      <c r="S74" s="26">
        <f t="shared" ref="S74:S79" si="20">Q74+10</f>
        <v>44</v>
      </c>
      <c r="T74" s="35">
        <f t="shared" si="18"/>
        <v>25118.86431509586</v>
      </c>
      <c r="U74" s="37"/>
      <c r="V74" s="34">
        <f>V73</f>
        <v>0</v>
      </c>
      <c r="W74" s="26">
        <f t="shared" ref="W74:W96" si="21">(10^(V74/10))</f>
        <v>1</v>
      </c>
      <c r="X74" s="28">
        <f t="shared" ref="X74:X79" si="22">V74+10</f>
        <v>10</v>
      </c>
      <c r="Y74" s="35">
        <f t="shared" ref="Y74:Y96" si="23">(10^(X74/10))</f>
        <v>10</v>
      </c>
      <c r="Z74" s="37"/>
      <c r="AA74" s="34">
        <f t="shared" ref="AA74:AA96" si="24">10*LOG10(10^(Q74/10)+10^(V74/10))</f>
        <v>34.001728613409902</v>
      </c>
      <c r="AB74" s="26">
        <f t="shared" ref="AB74:AB96" si="25">(10^(AA74/10))</f>
        <v>2512.8864315095802</v>
      </c>
      <c r="AC74" s="147">
        <f t="shared" ref="AC74:AC79" si="26">AA74+10</f>
        <v>44.001728613409902</v>
      </c>
      <c r="AD74" s="27">
        <f t="shared" ref="AD74:AD96" si="27">(10^(AC74/10))</f>
        <v>25128.864315095783</v>
      </c>
    </row>
    <row r="75" spans="1:30" ht="16.5" thickBot="1" x14ac:dyDescent="0.3">
      <c r="A75" s="19" t="s">
        <v>57</v>
      </c>
      <c r="P75" s="31">
        <v>8.3333333333333301E-2</v>
      </c>
      <c r="Q75" s="34">
        <f>H12</f>
        <v>34</v>
      </c>
      <c r="R75" s="26">
        <f t="shared" si="19"/>
        <v>2511.8864315095811</v>
      </c>
      <c r="S75" s="26">
        <f t="shared" si="20"/>
        <v>44</v>
      </c>
      <c r="T75" s="35">
        <f t="shared" si="18"/>
        <v>25118.86431509586</v>
      </c>
      <c r="U75" s="37"/>
      <c r="V75" s="34">
        <f>V74</f>
        <v>0</v>
      </c>
      <c r="W75" s="26">
        <f t="shared" si="21"/>
        <v>1</v>
      </c>
      <c r="X75" s="28">
        <f t="shared" si="22"/>
        <v>10</v>
      </c>
      <c r="Y75" s="35">
        <f t="shared" si="23"/>
        <v>10</v>
      </c>
      <c r="Z75" s="37"/>
      <c r="AA75" s="34">
        <f t="shared" si="24"/>
        <v>34.001728613409902</v>
      </c>
      <c r="AB75" s="26">
        <f t="shared" si="25"/>
        <v>2512.8864315095802</v>
      </c>
      <c r="AC75" s="147">
        <f t="shared" si="26"/>
        <v>44.001728613409902</v>
      </c>
      <c r="AD75" s="27">
        <f t="shared" si="27"/>
        <v>25128.864315095783</v>
      </c>
    </row>
    <row r="76" spans="1:30" ht="15.75" thickBot="1" x14ac:dyDescent="0.3">
      <c r="P76" s="31">
        <v>0.125</v>
      </c>
      <c r="Q76" s="34">
        <f>H12</f>
        <v>34</v>
      </c>
      <c r="R76" s="26">
        <f t="shared" si="19"/>
        <v>2511.8864315095811</v>
      </c>
      <c r="S76" s="26">
        <f t="shared" si="20"/>
        <v>44</v>
      </c>
      <c r="T76" s="35">
        <f t="shared" si="18"/>
        <v>25118.86431509586</v>
      </c>
      <c r="U76" s="37"/>
      <c r="V76" s="34">
        <f t="shared" ref="V76:V93" si="28">V75</f>
        <v>0</v>
      </c>
      <c r="W76" s="26">
        <f t="shared" si="21"/>
        <v>1</v>
      </c>
      <c r="X76" s="28">
        <f t="shared" si="22"/>
        <v>10</v>
      </c>
      <c r="Y76" s="35">
        <f t="shared" si="23"/>
        <v>10</v>
      </c>
      <c r="Z76" s="37"/>
      <c r="AA76" s="34">
        <f t="shared" si="24"/>
        <v>34.001728613409902</v>
      </c>
      <c r="AB76" s="26">
        <f t="shared" si="25"/>
        <v>2512.8864315095802</v>
      </c>
      <c r="AC76" s="147">
        <f t="shared" si="26"/>
        <v>44.001728613409902</v>
      </c>
      <c r="AD76" s="27">
        <f t="shared" si="27"/>
        <v>25128.864315095783</v>
      </c>
    </row>
    <row r="77" spans="1:30" ht="45.75" thickBot="1" x14ac:dyDescent="0.3">
      <c r="A77" s="287" t="s">
        <v>10</v>
      </c>
      <c r="B77" s="162" t="s">
        <v>145</v>
      </c>
      <c r="C77" s="163" t="s">
        <v>146</v>
      </c>
      <c r="D77" s="73" t="s">
        <v>48</v>
      </c>
      <c r="E77" s="73" t="s">
        <v>59</v>
      </c>
      <c r="F77" s="73" t="s">
        <v>158</v>
      </c>
      <c r="G77" s="15" t="s">
        <v>47</v>
      </c>
      <c r="H77" s="16" t="s">
        <v>46</v>
      </c>
      <c r="P77" s="31">
        <v>0.16666666666666699</v>
      </c>
      <c r="Q77" s="34">
        <f>H12</f>
        <v>34</v>
      </c>
      <c r="R77" s="26">
        <f t="shared" si="19"/>
        <v>2511.8864315095811</v>
      </c>
      <c r="S77" s="26">
        <f t="shared" si="20"/>
        <v>44</v>
      </c>
      <c r="T77" s="35">
        <f t="shared" si="18"/>
        <v>25118.86431509586</v>
      </c>
      <c r="U77" s="37"/>
      <c r="V77" s="34">
        <f t="shared" si="28"/>
        <v>0</v>
      </c>
      <c r="W77" s="26">
        <f t="shared" si="21"/>
        <v>1</v>
      </c>
      <c r="X77" s="28">
        <f t="shared" si="22"/>
        <v>10</v>
      </c>
      <c r="Y77" s="35">
        <f t="shared" si="23"/>
        <v>10</v>
      </c>
      <c r="Z77" s="37"/>
      <c r="AA77" s="34">
        <f t="shared" si="24"/>
        <v>34.001728613409902</v>
      </c>
      <c r="AB77" s="26">
        <f t="shared" si="25"/>
        <v>2512.8864315095802</v>
      </c>
      <c r="AC77" s="147">
        <f t="shared" si="26"/>
        <v>44.001728613409902</v>
      </c>
      <c r="AD77" s="27">
        <f t="shared" si="27"/>
        <v>25128.864315095783</v>
      </c>
    </row>
    <row r="78" spans="1:30" ht="15.75" thickBot="1" x14ac:dyDescent="0.3">
      <c r="A78" s="288"/>
      <c r="B78" s="80" t="s">
        <v>5</v>
      </c>
      <c r="C78" s="81" t="s">
        <v>5</v>
      </c>
      <c r="D78" s="156" t="s">
        <v>5</v>
      </c>
      <c r="E78" s="156" t="s">
        <v>5</v>
      </c>
      <c r="F78" s="156" t="s">
        <v>5</v>
      </c>
      <c r="G78" s="155" t="s">
        <v>5</v>
      </c>
      <c r="H78" s="81" t="s">
        <v>5</v>
      </c>
      <c r="P78" s="31">
        <v>0.20833333333333301</v>
      </c>
      <c r="Q78" s="34">
        <f>H12</f>
        <v>34</v>
      </c>
      <c r="R78" s="26">
        <f t="shared" si="19"/>
        <v>2511.8864315095811</v>
      </c>
      <c r="S78" s="26">
        <f t="shared" si="20"/>
        <v>44</v>
      </c>
      <c r="T78" s="35">
        <f t="shared" si="18"/>
        <v>25118.86431509586</v>
      </c>
      <c r="U78" s="37"/>
      <c r="V78" s="34">
        <f t="shared" si="28"/>
        <v>0</v>
      </c>
      <c r="W78" s="26">
        <f t="shared" si="21"/>
        <v>1</v>
      </c>
      <c r="X78" s="28">
        <f t="shared" si="22"/>
        <v>10</v>
      </c>
      <c r="Y78" s="35">
        <f t="shared" si="23"/>
        <v>10</v>
      </c>
      <c r="Z78" s="37"/>
      <c r="AA78" s="34">
        <f t="shared" si="24"/>
        <v>34.001728613409902</v>
      </c>
      <c r="AB78" s="26">
        <f t="shared" si="25"/>
        <v>2512.8864315095802</v>
      </c>
      <c r="AC78" s="147">
        <f t="shared" si="26"/>
        <v>44.001728613409902</v>
      </c>
      <c r="AD78" s="27">
        <f t="shared" si="27"/>
        <v>25128.864315095783</v>
      </c>
    </row>
    <row r="79" spans="1:30" x14ac:dyDescent="0.25">
      <c r="A79" s="77" t="str">
        <f t="shared" ref="A79:A85" si="29">IF(ISBLANK(A12),"",A12)</f>
        <v>NSA 17 - Residence</v>
      </c>
      <c r="B79" s="17">
        <f>IF(B$74&lt;=0,"",B$74)</f>
        <v>71.372424556442496</v>
      </c>
      <c r="C79" s="160">
        <f>C74</f>
        <v>76.294526894682548</v>
      </c>
      <c r="D79" s="157">
        <f>IF(G12&gt;0,AB100,"")</f>
        <v>68.366676801751325</v>
      </c>
      <c r="E79" s="157">
        <f>IF(G12&gt;0,AB97,"")</f>
        <v>70.706649072663737</v>
      </c>
      <c r="F79" s="157">
        <f>IF(G12&gt;0,AB98,"")</f>
        <v>34.001728613409902</v>
      </c>
      <c r="G79" s="154">
        <f>IF(G12&gt;0,AD100,"")</f>
        <v>68.37203841102405</v>
      </c>
      <c r="H79" s="160">
        <f t="shared" ref="H79:H85" si="30">IF(B79="","",G79-F12)</f>
        <v>26.37203841102405</v>
      </c>
      <c r="P79" s="31">
        <v>0.25</v>
      </c>
      <c r="Q79" s="34">
        <f>H12</f>
        <v>34</v>
      </c>
      <c r="R79" s="26">
        <f t="shared" si="19"/>
        <v>2511.8864315095811</v>
      </c>
      <c r="S79" s="26">
        <f t="shared" si="20"/>
        <v>44</v>
      </c>
      <c r="T79" s="35">
        <f t="shared" si="18"/>
        <v>25118.86431509586</v>
      </c>
      <c r="U79" s="37"/>
      <c r="V79" s="34">
        <f t="shared" si="28"/>
        <v>0</v>
      </c>
      <c r="W79" s="26">
        <f t="shared" si="21"/>
        <v>1</v>
      </c>
      <c r="X79" s="28">
        <f t="shared" si="22"/>
        <v>10</v>
      </c>
      <c r="Y79" s="35">
        <f t="shared" si="23"/>
        <v>10</v>
      </c>
      <c r="Z79" s="37"/>
      <c r="AA79" s="34">
        <f t="shared" si="24"/>
        <v>34.001728613409902</v>
      </c>
      <c r="AB79" s="26">
        <f t="shared" si="25"/>
        <v>2512.8864315095802</v>
      </c>
      <c r="AC79" s="147">
        <f t="shared" si="26"/>
        <v>44.001728613409902</v>
      </c>
      <c r="AD79" s="27">
        <f t="shared" si="27"/>
        <v>25128.864315095783</v>
      </c>
    </row>
    <row r="80" spans="1:30" ht="14.45" hidden="1" customHeight="1" x14ac:dyDescent="0.25">
      <c r="A80" s="11" t="str">
        <f t="shared" si="29"/>
        <v/>
      </c>
      <c r="B80" s="112">
        <f>IF(C$74&lt;=0,"",C$74)</f>
        <v>76.294526894682548</v>
      </c>
      <c r="C80" s="109">
        <f>IF(C$74=0,"",MAX(C60:C73))</f>
        <v>76.294526894682548</v>
      </c>
      <c r="D80" s="158" t="str">
        <f>IF(G13&gt;0,AB134,"")</f>
        <v/>
      </c>
      <c r="E80" s="158" t="str">
        <f>IF(G13&gt;0,AB131,"")</f>
        <v/>
      </c>
      <c r="F80" s="157" t="str">
        <f>IF(G13&gt;0,AB132,"")</f>
        <v/>
      </c>
      <c r="G80" s="152" t="str">
        <f>IF(G13&gt;0,AD134,"")</f>
        <v/>
      </c>
      <c r="H80" s="109" t="e">
        <f t="shared" si="30"/>
        <v>#VALUE!</v>
      </c>
      <c r="P80" s="31">
        <v>0.29166666666666702</v>
      </c>
      <c r="Q80" s="34">
        <f>G12</f>
        <v>40</v>
      </c>
      <c r="R80" s="26">
        <f t="shared" si="19"/>
        <v>10000</v>
      </c>
      <c r="S80" s="26">
        <f>Q80</f>
        <v>40</v>
      </c>
      <c r="T80" s="35">
        <f t="shared" si="18"/>
        <v>10000</v>
      </c>
      <c r="U80" s="37"/>
      <c r="V80" s="34">
        <f>B74</f>
        <v>71.372424556442496</v>
      </c>
      <c r="W80" s="26">
        <f t="shared" si="21"/>
        <v>13716473.085147038</v>
      </c>
      <c r="X80" s="26">
        <f>V80</f>
        <v>71.372424556442496</v>
      </c>
      <c r="Y80" s="35">
        <f t="shared" si="23"/>
        <v>13716473.085147038</v>
      </c>
      <c r="Z80" s="37"/>
      <c r="AA80" s="34">
        <f t="shared" si="24"/>
        <v>71.375589628431712</v>
      </c>
      <c r="AB80" s="26">
        <f t="shared" si="25"/>
        <v>13726473.085147016</v>
      </c>
      <c r="AC80" s="26">
        <f>AA80</f>
        <v>71.375589628431712</v>
      </c>
      <c r="AD80" s="27">
        <f t="shared" si="27"/>
        <v>13726473.085147016</v>
      </c>
    </row>
    <row r="81" spans="1:30" ht="14.45" hidden="1" customHeight="1" x14ac:dyDescent="0.25">
      <c r="A81" s="11" t="str">
        <f t="shared" si="29"/>
        <v/>
      </c>
      <c r="B81" s="112" t="str">
        <f>IF(D$74&lt;=0,"",D$74)</f>
        <v/>
      </c>
      <c r="C81" s="109" t="str">
        <f>IF(D$74=0,"",MAX(D60:D73))</f>
        <v/>
      </c>
      <c r="D81" s="158" t="str">
        <f>IF(G14&gt;0,AB168,"")</f>
        <v/>
      </c>
      <c r="E81" s="158" t="str">
        <f>IF(G14&gt;0,AB165,"")</f>
        <v/>
      </c>
      <c r="F81" s="157" t="str">
        <f>IF(G14&gt;0,AB166,"")</f>
        <v/>
      </c>
      <c r="G81" s="152" t="str">
        <f>IF(G14&gt;0,AD168,"")</f>
        <v/>
      </c>
      <c r="H81" s="109" t="str">
        <f t="shared" si="30"/>
        <v/>
      </c>
      <c r="P81" s="31">
        <v>0.33333333333333298</v>
      </c>
      <c r="Q81" s="34">
        <f>G12</f>
        <v>40</v>
      </c>
      <c r="R81" s="26">
        <f t="shared" si="19"/>
        <v>10000</v>
      </c>
      <c r="S81" s="26">
        <f t="shared" ref="S81:S94" si="31">Q81</f>
        <v>40</v>
      </c>
      <c r="T81" s="35">
        <f t="shared" si="18"/>
        <v>10000</v>
      </c>
      <c r="U81" s="37"/>
      <c r="V81" s="34">
        <f t="shared" si="28"/>
        <v>71.372424556442496</v>
      </c>
      <c r="W81" s="26">
        <f t="shared" si="21"/>
        <v>13716473.085147038</v>
      </c>
      <c r="X81" s="26">
        <f t="shared" ref="X81:X91" si="32">V81</f>
        <v>71.372424556442496</v>
      </c>
      <c r="Y81" s="35">
        <f t="shared" si="23"/>
        <v>13716473.085147038</v>
      </c>
      <c r="Z81" s="37"/>
      <c r="AA81" s="34">
        <f t="shared" si="24"/>
        <v>71.375589628431712</v>
      </c>
      <c r="AB81" s="26">
        <f t="shared" si="25"/>
        <v>13726473.085147016</v>
      </c>
      <c r="AC81" s="26">
        <f t="shared" ref="AC81:AC91" si="33">AA81</f>
        <v>71.375589628431712</v>
      </c>
      <c r="AD81" s="27">
        <f t="shared" si="27"/>
        <v>13726473.085147016</v>
      </c>
    </row>
    <row r="82" spans="1:30" ht="14.45" hidden="1" customHeight="1" x14ac:dyDescent="0.25">
      <c r="A82" s="11" t="str">
        <f t="shared" si="29"/>
        <v/>
      </c>
      <c r="B82" s="112" t="str">
        <f>IF(E$74&lt;=0,"",E$74)</f>
        <v/>
      </c>
      <c r="C82" s="109" t="str">
        <f>IF(E$74=0,"",MAX(E60:E73))</f>
        <v/>
      </c>
      <c r="D82" s="158" t="str">
        <f>IF(G15&gt;0,AB202,"")</f>
        <v/>
      </c>
      <c r="E82" s="158" t="str">
        <f>IF(G15&gt;0,AB199,"")</f>
        <v/>
      </c>
      <c r="F82" s="157" t="str">
        <f>IF(G15&gt;0,AB200,"")</f>
        <v/>
      </c>
      <c r="G82" s="152" t="str">
        <f>IF(G15&gt;0,AD202,"")</f>
        <v/>
      </c>
      <c r="H82" s="109" t="str">
        <f t="shared" si="30"/>
        <v/>
      </c>
      <c r="P82" s="31">
        <v>0.375</v>
      </c>
      <c r="Q82" s="34">
        <f>G12</f>
        <v>40</v>
      </c>
      <c r="R82" s="26">
        <f t="shared" si="19"/>
        <v>10000</v>
      </c>
      <c r="S82" s="26">
        <f t="shared" si="31"/>
        <v>40</v>
      </c>
      <c r="T82" s="35">
        <f t="shared" si="18"/>
        <v>10000</v>
      </c>
      <c r="U82" s="37"/>
      <c r="V82" s="34">
        <f t="shared" si="28"/>
        <v>71.372424556442496</v>
      </c>
      <c r="W82" s="26">
        <f t="shared" si="21"/>
        <v>13716473.085147038</v>
      </c>
      <c r="X82" s="26">
        <f t="shared" si="32"/>
        <v>71.372424556442496</v>
      </c>
      <c r="Y82" s="35">
        <f t="shared" si="23"/>
        <v>13716473.085147038</v>
      </c>
      <c r="Z82" s="37"/>
      <c r="AA82" s="34">
        <f t="shared" si="24"/>
        <v>71.375589628431712</v>
      </c>
      <c r="AB82" s="26">
        <f t="shared" si="25"/>
        <v>13726473.085147016</v>
      </c>
      <c r="AC82" s="26">
        <f t="shared" si="33"/>
        <v>71.375589628431712</v>
      </c>
      <c r="AD82" s="27">
        <f t="shared" si="27"/>
        <v>13726473.085147016</v>
      </c>
    </row>
    <row r="83" spans="1:30" ht="14.45" hidden="1" customHeight="1" x14ac:dyDescent="0.25">
      <c r="A83" s="11" t="str">
        <f t="shared" si="29"/>
        <v/>
      </c>
      <c r="B83" s="112" t="str">
        <f>IF(F$74&lt;=0,"",F$74)</f>
        <v/>
      </c>
      <c r="C83" s="109" t="str">
        <f>IF(F$74=0,"",MAX(F60:F73))</f>
        <v/>
      </c>
      <c r="D83" s="158" t="str">
        <f>IF(G16&gt;0,AB236,"")</f>
        <v/>
      </c>
      <c r="E83" s="158" t="str">
        <f>IF(G16&gt;0,AB233,"")</f>
        <v/>
      </c>
      <c r="F83" s="157" t="str">
        <f>IF(G16&gt;0,AB234,"")</f>
        <v/>
      </c>
      <c r="G83" s="152" t="str">
        <f>IF(G16&gt;0,AD236,"")</f>
        <v/>
      </c>
      <c r="H83" s="109" t="str">
        <f t="shared" si="30"/>
        <v/>
      </c>
      <c r="P83" s="31">
        <v>0.41666666666666702</v>
      </c>
      <c r="Q83" s="34">
        <f>G12</f>
        <v>40</v>
      </c>
      <c r="R83" s="26">
        <f t="shared" si="19"/>
        <v>10000</v>
      </c>
      <c r="S83" s="26">
        <f t="shared" si="31"/>
        <v>40</v>
      </c>
      <c r="T83" s="35">
        <f t="shared" si="18"/>
        <v>10000</v>
      </c>
      <c r="U83" s="37"/>
      <c r="V83" s="34">
        <f t="shared" si="28"/>
        <v>71.372424556442496</v>
      </c>
      <c r="W83" s="26">
        <f t="shared" si="21"/>
        <v>13716473.085147038</v>
      </c>
      <c r="X83" s="26">
        <f t="shared" si="32"/>
        <v>71.372424556442496</v>
      </c>
      <c r="Y83" s="35">
        <f t="shared" si="23"/>
        <v>13716473.085147038</v>
      </c>
      <c r="Z83" s="37"/>
      <c r="AA83" s="34">
        <f t="shared" si="24"/>
        <v>71.375589628431712</v>
      </c>
      <c r="AB83" s="26">
        <f t="shared" si="25"/>
        <v>13726473.085147016</v>
      </c>
      <c r="AC83" s="26">
        <f t="shared" si="33"/>
        <v>71.375589628431712</v>
      </c>
      <c r="AD83" s="27">
        <f t="shared" si="27"/>
        <v>13726473.085147016</v>
      </c>
    </row>
    <row r="84" spans="1:30" ht="14.45" hidden="1" customHeight="1" x14ac:dyDescent="0.25">
      <c r="A84" s="11" t="str">
        <f t="shared" si="29"/>
        <v/>
      </c>
      <c r="B84" s="112" t="str">
        <f>IF(G$74&lt;=0,"",G$74)</f>
        <v/>
      </c>
      <c r="C84" s="109" t="str">
        <f>IF(G$74&lt;=0,"",MAX(G60:G73))</f>
        <v/>
      </c>
      <c r="D84" s="158" t="str">
        <f>IF(G17&gt;0,AB270,"")</f>
        <v/>
      </c>
      <c r="E84" s="158" t="str">
        <f>IF(G17&gt;0,AB267,"")</f>
        <v/>
      </c>
      <c r="F84" s="157" t="str">
        <f>IF(G17&gt;0,AB268,"")</f>
        <v/>
      </c>
      <c r="G84" s="152" t="str">
        <f>IF(G17&gt;0,AD270,"")</f>
        <v/>
      </c>
      <c r="H84" s="109" t="str">
        <f t="shared" si="30"/>
        <v/>
      </c>
      <c r="P84" s="31">
        <v>0.45833333333333298</v>
      </c>
      <c r="Q84" s="34">
        <f>G12</f>
        <v>40</v>
      </c>
      <c r="R84" s="26">
        <f t="shared" si="19"/>
        <v>10000</v>
      </c>
      <c r="S84" s="26">
        <f t="shared" si="31"/>
        <v>40</v>
      </c>
      <c r="T84" s="35">
        <f t="shared" si="18"/>
        <v>10000</v>
      </c>
      <c r="U84" s="37"/>
      <c r="V84" s="34">
        <f t="shared" si="28"/>
        <v>71.372424556442496</v>
      </c>
      <c r="W84" s="26">
        <f t="shared" si="21"/>
        <v>13716473.085147038</v>
      </c>
      <c r="X84" s="26">
        <f t="shared" si="32"/>
        <v>71.372424556442496</v>
      </c>
      <c r="Y84" s="35">
        <f t="shared" si="23"/>
        <v>13716473.085147038</v>
      </c>
      <c r="Z84" s="37"/>
      <c r="AA84" s="34">
        <f t="shared" si="24"/>
        <v>71.375589628431712</v>
      </c>
      <c r="AB84" s="26">
        <f t="shared" si="25"/>
        <v>13726473.085147016</v>
      </c>
      <c r="AC84" s="26">
        <f t="shared" si="33"/>
        <v>71.375589628431712</v>
      </c>
      <c r="AD84" s="27">
        <f t="shared" si="27"/>
        <v>13726473.085147016</v>
      </c>
    </row>
    <row r="85" spans="1:30" ht="15" hidden="1" customHeight="1" thickBot="1" x14ac:dyDescent="0.3">
      <c r="A85" s="12" t="str">
        <f t="shared" si="29"/>
        <v/>
      </c>
      <c r="B85" s="113" t="str">
        <f>IF(H$74&lt;=0,"",H$74)</f>
        <v/>
      </c>
      <c r="C85" s="110" t="str">
        <f>IF(H$74=0,"",MAX(H60:H73))</f>
        <v/>
      </c>
      <c r="D85" s="159" t="str">
        <f>IF(G18&gt;0,AB304,"")</f>
        <v/>
      </c>
      <c r="E85" s="159" t="str">
        <f>IF(G18&gt;0,AB301,"")</f>
        <v/>
      </c>
      <c r="F85" s="161" t="str">
        <f>IF(G18&gt;0,AB302,"")</f>
        <v/>
      </c>
      <c r="G85" s="153" t="str">
        <f>IF(G18&gt;0,AD304,"")</f>
        <v/>
      </c>
      <c r="H85" s="110" t="str">
        <f t="shared" si="30"/>
        <v/>
      </c>
      <c r="P85" s="31">
        <v>0.5</v>
      </c>
      <c r="Q85" s="34">
        <f>G12</f>
        <v>40</v>
      </c>
      <c r="R85" s="26">
        <f t="shared" si="19"/>
        <v>10000</v>
      </c>
      <c r="S85" s="26">
        <f t="shared" si="31"/>
        <v>40</v>
      </c>
      <c r="T85" s="35">
        <f t="shared" si="18"/>
        <v>10000</v>
      </c>
      <c r="U85" s="37"/>
      <c r="V85" s="34">
        <f t="shared" si="28"/>
        <v>71.372424556442496</v>
      </c>
      <c r="W85" s="26">
        <f t="shared" si="21"/>
        <v>13716473.085147038</v>
      </c>
      <c r="X85" s="26">
        <f t="shared" si="32"/>
        <v>71.372424556442496</v>
      </c>
      <c r="Y85" s="35">
        <f t="shared" si="23"/>
        <v>13716473.085147038</v>
      </c>
      <c r="Z85" s="37"/>
      <c r="AA85" s="34">
        <f t="shared" si="24"/>
        <v>71.375589628431712</v>
      </c>
      <c r="AB85" s="26">
        <f t="shared" si="25"/>
        <v>13726473.085147016</v>
      </c>
      <c r="AC85" s="26">
        <f t="shared" si="33"/>
        <v>71.375589628431712</v>
      </c>
      <c r="AD85" s="27">
        <f t="shared" si="27"/>
        <v>13726473.085147016</v>
      </c>
    </row>
    <row r="86" spans="1:30" ht="15.75" x14ac:dyDescent="0.25">
      <c r="A86" s="142" t="s">
        <v>58</v>
      </c>
      <c r="P86" s="31">
        <v>0.54166666666666696</v>
      </c>
      <c r="Q86" s="34">
        <f>G12</f>
        <v>40</v>
      </c>
      <c r="R86" s="26">
        <f t="shared" si="19"/>
        <v>10000</v>
      </c>
      <c r="S86" s="26">
        <f t="shared" si="31"/>
        <v>40</v>
      </c>
      <c r="T86" s="35">
        <f t="shared" si="18"/>
        <v>10000</v>
      </c>
      <c r="U86" s="37"/>
      <c r="V86" s="34">
        <f t="shared" si="28"/>
        <v>71.372424556442496</v>
      </c>
      <c r="W86" s="26">
        <f t="shared" si="21"/>
        <v>13716473.085147038</v>
      </c>
      <c r="X86" s="26">
        <f t="shared" si="32"/>
        <v>71.372424556442496</v>
      </c>
      <c r="Y86" s="35">
        <f t="shared" si="23"/>
        <v>13716473.085147038</v>
      </c>
      <c r="Z86" s="37"/>
      <c r="AA86" s="34">
        <f t="shared" si="24"/>
        <v>71.375589628431712</v>
      </c>
      <c r="AB86" s="26">
        <f t="shared" si="25"/>
        <v>13726473.085147016</v>
      </c>
      <c r="AC86" s="26">
        <f t="shared" si="33"/>
        <v>71.375589628431712</v>
      </c>
      <c r="AD86" s="27">
        <f t="shared" si="27"/>
        <v>13726473.085147016</v>
      </c>
    </row>
    <row r="87" spans="1:30" ht="15.75" x14ac:dyDescent="0.25">
      <c r="A87" s="142" t="s">
        <v>157</v>
      </c>
      <c r="P87" s="31">
        <v>0.58333333333333304</v>
      </c>
      <c r="Q87" s="34">
        <f>G12</f>
        <v>40</v>
      </c>
      <c r="R87" s="26">
        <f t="shared" si="19"/>
        <v>10000</v>
      </c>
      <c r="S87" s="26">
        <f t="shared" si="31"/>
        <v>40</v>
      </c>
      <c r="T87" s="35">
        <f t="shared" si="18"/>
        <v>10000</v>
      </c>
      <c r="U87" s="37"/>
      <c r="V87" s="34">
        <f t="shared" si="28"/>
        <v>71.372424556442496</v>
      </c>
      <c r="W87" s="26">
        <f t="shared" si="21"/>
        <v>13716473.085147038</v>
      </c>
      <c r="X87" s="26">
        <f t="shared" si="32"/>
        <v>71.372424556442496</v>
      </c>
      <c r="Y87" s="35">
        <f t="shared" si="23"/>
        <v>13716473.085147038</v>
      </c>
      <c r="Z87" s="37"/>
      <c r="AA87" s="34">
        <f t="shared" si="24"/>
        <v>71.375589628431712</v>
      </c>
      <c r="AB87" s="26">
        <f t="shared" si="25"/>
        <v>13726473.085147016</v>
      </c>
      <c r="AC87" s="26">
        <f t="shared" si="33"/>
        <v>71.375589628431712</v>
      </c>
      <c r="AD87" s="27">
        <f t="shared" si="27"/>
        <v>13726473.085147016</v>
      </c>
    </row>
    <row r="88" spans="1:30" x14ac:dyDescent="0.25">
      <c r="P88" s="31">
        <v>0.625</v>
      </c>
      <c r="Q88" s="34">
        <f>G12</f>
        <v>40</v>
      </c>
      <c r="R88" s="26">
        <f t="shared" si="19"/>
        <v>10000</v>
      </c>
      <c r="S88" s="26">
        <f t="shared" si="31"/>
        <v>40</v>
      </c>
      <c r="T88" s="35">
        <f t="shared" si="18"/>
        <v>10000</v>
      </c>
      <c r="U88" s="37"/>
      <c r="V88" s="34">
        <f t="shared" si="28"/>
        <v>71.372424556442496</v>
      </c>
      <c r="W88" s="26">
        <f t="shared" si="21"/>
        <v>13716473.085147038</v>
      </c>
      <c r="X88" s="26">
        <f t="shared" si="32"/>
        <v>71.372424556442496</v>
      </c>
      <c r="Y88" s="35">
        <f t="shared" si="23"/>
        <v>13716473.085147038</v>
      </c>
      <c r="Z88" s="37"/>
      <c r="AA88" s="34">
        <f t="shared" si="24"/>
        <v>71.375589628431712</v>
      </c>
      <c r="AB88" s="26">
        <f t="shared" si="25"/>
        <v>13726473.085147016</v>
      </c>
      <c r="AC88" s="26">
        <f t="shared" si="33"/>
        <v>71.375589628431712</v>
      </c>
      <c r="AD88" s="27">
        <f t="shared" si="27"/>
        <v>13726473.085147016</v>
      </c>
    </row>
    <row r="89" spans="1:30" x14ac:dyDescent="0.25">
      <c r="P89" s="31">
        <v>0.66666666666666696</v>
      </c>
      <c r="Q89" s="34">
        <f>G12</f>
        <v>40</v>
      </c>
      <c r="R89" s="26">
        <f t="shared" si="19"/>
        <v>10000</v>
      </c>
      <c r="S89" s="26">
        <f t="shared" si="31"/>
        <v>40</v>
      </c>
      <c r="T89" s="35">
        <f t="shared" si="18"/>
        <v>10000</v>
      </c>
      <c r="U89" s="37"/>
      <c r="V89" s="34">
        <f t="shared" si="28"/>
        <v>71.372424556442496</v>
      </c>
      <c r="W89" s="26">
        <f t="shared" si="21"/>
        <v>13716473.085147038</v>
      </c>
      <c r="X89" s="26">
        <f t="shared" si="32"/>
        <v>71.372424556442496</v>
      </c>
      <c r="Y89" s="35">
        <f t="shared" si="23"/>
        <v>13716473.085147038</v>
      </c>
      <c r="Z89" s="37"/>
      <c r="AA89" s="34">
        <f t="shared" si="24"/>
        <v>71.375589628431712</v>
      </c>
      <c r="AB89" s="26">
        <f t="shared" si="25"/>
        <v>13726473.085147016</v>
      </c>
      <c r="AC89" s="26">
        <f t="shared" si="33"/>
        <v>71.375589628431712</v>
      </c>
      <c r="AD89" s="27">
        <f t="shared" si="27"/>
        <v>13726473.085147016</v>
      </c>
    </row>
    <row r="90" spans="1:30" x14ac:dyDescent="0.25">
      <c r="F90" s="22"/>
      <c r="P90" s="31">
        <v>0.70833333333333304</v>
      </c>
      <c r="Q90" s="34">
        <f>G12</f>
        <v>40</v>
      </c>
      <c r="R90" s="26">
        <f t="shared" si="19"/>
        <v>10000</v>
      </c>
      <c r="S90" s="26">
        <f t="shared" si="31"/>
        <v>40</v>
      </c>
      <c r="T90" s="35">
        <f t="shared" si="18"/>
        <v>10000</v>
      </c>
      <c r="U90" s="37"/>
      <c r="V90" s="34">
        <f t="shared" si="28"/>
        <v>71.372424556442496</v>
      </c>
      <c r="W90" s="26">
        <f t="shared" si="21"/>
        <v>13716473.085147038</v>
      </c>
      <c r="X90" s="26">
        <f t="shared" si="32"/>
        <v>71.372424556442496</v>
      </c>
      <c r="Y90" s="35">
        <f t="shared" si="23"/>
        <v>13716473.085147038</v>
      </c>
      <c r="Z90" s="37"/>
      <c r="AA90" s="34">
        <f t="shared" si="24"/>
        <v>71.375589628431712</v>
      </c>
      <c r="AB90" s="26">
        <f t="shared" si="25"/>
        <v>13726473.085147016</v>
      </c>
      <c r="AC90" s="26">
        <f t="shared" si="33"/>
        <v>71.375589628431712</v>
      </c>
      <c r="AD90" s="27">
        <f t="shared" si="27"/>
        <v>13726473.085147016</v>
      </c>
    </row>
    <row r="91" spans="1:30" x14ac:dyDescent="0.25">
      <c r="P91" s="31">
        <v>0.75</v>
      </c>
      <c r="Q91" s="34">
        <f>G12</f>
        <v>40</v>
      </c>
      <c r="R91" s="26">
        <f t="shared" si="19"/>
        <v>10000</v>
      </c>
      <c r="S91" s="26">
        <f t="shared" si="31"/>
        <v>40</v>
      </c>
      <c r="T91" s="35">
        <f t="shared" si="18"/>
        <v>10000</v>
      </c>
      <c r="U91" s="37"/>
      <c r="V91" s="34">
        <f t="shared" si="28"/>
        <v>71.372424556442496</v>
      </c>
      <c r="W91" s="26">
        <f t="shared" si="21"/>
        <v>13716473.085147038</v>
      </c>
      <c r="X91" s="26">
        <f t="shared" si="32"/>
        <v>71.372424556442496</v>
      </c>
      <c r="Y91" s="35">
        <f t="shared" si="23"/>
        <v>13716473.085147038</v>
      </c>
      <c r="Z91" s="37"/>
      <c r="AA91" s="34">
        <f t="shared" si="24"/>
        <v>71.375589628431712</v>
      </c>
      <c r="AB91" s="26">
        <f t="shared" si="25"/>
        <v>13726473.085147016</v>
      </c>
      <c r="AC91" s="26">
        <f t="shared" si="33"/>
        <v>71.375589628431712</v>
      </c>
      <c r="AD91" s="27">
        <f t="shared" si="27"/>
        <v>13726473.085147016</v>
      </c>
    </row>
    <row r="92" spans="1:30" x14ac:dyDescent="0.25">
      <c r="P92" s="31">
        <v>0.79166666666666696</v>
      </c>
      <c r="Q92" s="34">
        <f>G12</f>
        <v>40</v>
      </c>
      <c r="R92" s="26">
        <f t="shared" si="19"/>
        <v>10000</v>
      </c>
      <c r="S92" s="26">
        <f t="shared" si="31"/>
        <v>40</v>
      </c>
      <c r="T92" s="35">
        <f t="shared" si="18"/>
        <v>10000</v>
      </c>
      <c r="U92" s="37"/>
      <c r="V92" s="34">
        <v>0</v>
      </c>
      <c r="W92" s="26">
        <f t="shared" si="21"/>
        <v>1</v>
      </c>
      <c r="X92" s="26">
        <v>0</v>
      </c>
      <c r="Y92" s="35">
        <f t="shared" si="23"/>
        <v>1</v>
      </c>
      <c r="Z92" s="37"/>
      <c r="AA92" s="34">
        <f t="shared" si="24"/>
        <v>40.000434272768629</v>
      </c>
      <c r="AB92" s="26">
        <f t="shared" si="25"/>
        <v>10001.000000000009</v>
      </c>
      <c r="AC92" s="26">
        <f>AA92</f>
        <v>40.000434272768629</v>
      </c>
      <c r="AD92" s="27">
        <f t="shared" si="27"/>
        <v>10001.000000000009</v>
      </c>
    </row>
    <row r="93" spans="1:30" x14ac:dyDescent="0.25">
      <c r="P93" s="31">
        <v>0.83333333333333304</v>
      </c>
      <c r="Q93" s="34">
        <f>G12</f>
        <v>40</v>
      </c>
      <c r="R93" s="26">
        <f t="shared" si="19"/>
        <v>10000</v>
      </c>
      <c r="S93" s="26">
        <f t="shared" si="31"/>
        <v>40</v>
      </c>
      <c r="T93" s="35">
        <f t="shared" si="18"/>
        <v>10000</v>
      </c>
      <c r="U93" s="37"/>
      <c r="V93" s="34">
        <f t="shared" si="28"/>
        <v>0</v>
      </c>
      <c r="W93" s="26">
        <f t="shared" si="21"/>
        <v>1</v>
      </c>
      <c r="X93" s="26">
        <v>0</v>
      </c>
      <c r="Y93" s="35">
        <f t="shared" si="23"/>
        <v>1</v>
      </c>
      <c r="Z93" s="37"/>
      <c r="AA93" s="34">
        <f t="shared" si="24"/>
        <v>40.000434272768629</v>
      </c>
      <c r="AB93" s="26">
        <f>(10^(AA93/10))</f>
        <v>10001.000000000009</v>
      </c>
      <c r="AC93" s="26">
        <f>AA93</f>
        <v>40.000434272768629</v>
      </c>
      <c r="AD93" s="27">
        <f t="shared" si="27"/>
        <v>10001.000000000009</v>
      </c>
    </row>
    <row r="94" spans="1:30" x14ac:dyDescent="0.25">
      <c r="P94" s="31">
        <v>0.875</v>
      </c>
      <c r="Q94" s="34">
        <f>G12</f>
        <v>40</v>
      </c>
      <c r="R94" s="26">
        <f t="shared" si="19"/>
        <v>10000</v>
      </c>
      <c r="S94" s="26">
        <f t="shared" si="31"/>
        <v>40</v>
      </c>
      <c r="T94" s="35">
        <f t="shared" si="18"/>
        <v>10000</v>
      </c>
      <c r="U94" s="37"/>
      <c r="V94" s="34">
        <f>V93</f>
        <v>0</v>
      </c>
      <c r="W94" s="26">
        <f t="shared" si="21"/>
        <v>1</v>
      </c>
      <c r="X94" s="26">
        <v>0</v>
      </c>
      <c r="Y94" s="35">
        <f t="shared" si="23"/>
        <v>1</v>
      </c>
      <c r="Z94" s="37"/>
      <c r="AA94" s="34">
        <f t="shared" si="24"/>
        <v>40.000434272768629</v>
      </c>
      <c r="AB94" s="26">
        <f t="shared" si="25"/>
        <v>10001.000000000009</v>
      </c>
      <c r="AC94" s="26">
        <f>AA94</f>
        <v>40.000434272768629</v>
      </c>
      <c r="AD94" s="27">
        <f t="shared" si="27"/>
        <v>10001.000000000009</v>
      </c>
    </row>
    <row r="95" spans="1:30" x14ac:dyDescent="0.25">
      <c r="P95" s="31">
        <v>0.91666666666666696</v>
      </c>
      <c r="Q95" s="34">
        <f>H12</f>
        <v>34</v>
      </c>
      <c r="R95" s="26">
        <f t="shared" si="19"/>
        <v>2511.8864315095811</v>
      </c>
      <c r="S95" s="26">
        <f>Q95+10</f>
        <v>44</v>
      </c>
      <c r="T95" s="35">
        <f t="shared" si="18"/>
        <v>25118.86431509586</v>
      </c>
      <c r="U95" s="37"/>
      <c r="V95" s="34">
        <v>0</v>
      </c>
      <c r="W95" s="26">
        <f t="shared" si="21"/>
        <v>1</v>
      </c>
      <c r="X95" s="28">
        <f t="shared" ref="X95:X96" si="34">V95+10</f>
        <v>10</v>
      </c>
      <c r="Y95" s="35">
        <f t="shared" si="23"/>
        <v>10</v>
      </c>
      <c r="Z95" s="37"/>
      <c r="AA95" s="34">
        <f t="shared" si="24"/>
        <v>34.001728613409902</v>
      </c>
      <c r="AB95" s="26">
        <f t="shared" si="25"/>
        <v>2512.8864315095802</v>
      </c>
      <c r="AC95" s="26">
        <f>AA95+10</f>
        <v>44.001728613409902</v>
      </c>
      <c r="AD95" s="27">
        <f t="shared" si="27"/>
        <v>25128.864315095783</v>
      </c>
    </row>
    <row r="96" spans="1:30" ht="15.75" thickBot="1" x14ac:dyDescent="0.3">
      <c r="P96" s="44">
        <v>0.95833333333333304</v>
      </c>
      <c r="Q96" s="45">
        <f>H12</f>
        <v>34</v>
      </c>
      <c r="R96" s="46">
        <f t="shared" si="19"/>
        <v>2511.8864315095811</v>
      </c>
      <c r="S96" s="46">
        <f>Q96+10</f>
        <v>44</v>
      </c>
      <c r="T96" s="47">
        <f t="shared" si="18"/>
        <v>25118.86431509586</v>
      </c>
      <c r="U96" s="48"/>
      <c r="V96" s="45">
        <v>0</v>
      </c>
      <c r="W96" s="46">
        <f t="shared" si="21"/>
        <v>1</v>
      </c>
      <c r="X96" s="28">
        <f t="shared" si="34"/>
        <v>10</v>
      </c>
      <c r="Y96" s="47">
        <f t="shared" si="23"/>
        <v>10</v>
      </c>
      <c r="Z96" s="48"/>
      <c r="AA96" s="34">
        <f t="shared" si="24"/>
        <v>34.001728613409902</v>
      </c>
      <c r="AB96" s="150">
        <f t="shared" si="25"/>
        <v>2512.8864315095802</v>
      </c>
      <c r="AC96" s="150">
        <f>AA96+10</f>
        <v>44.001728613409902</v>
      </c>
      <c r="AD96" s="151">
        <f t="shared" si="27"/>
        <v>25128.864315095783</v>
      </c>
    </row>
    <row r="97" spans="16:30" ht="15.75" thickBot="1" x14ac:dyDescent="0.3">
      <c r="P97" s="50"/>
      <c r="Q97" s="51"/>
      <c r="R97" s="51"/>
      <c r="S97" s="51"/>
      <c r="T97" s="52"/>
      <c r="U97" s="51"/>
      <c r="V97" s="50"/>
      <c r="W97" s="51"/>
      <c r="X97" s="51"/>
      <c r="Y97" s="52"/>
      <c r="Z97" s="51"/>
      <c r="AA97" s="53" t="s">
        <v>13</v>
      </c>
      <c r="AB97" s="64">
        <f>10*LOG(1/(COUNT(AB80:AB93))*SUM(AB80:AB93))</f>
        <v>70.706649072663737</v>
      </c>
      <c r="AC97" s="49"/>
      <c r="AD97" s="54"/>
    </row>
    <row r="98" spans="16:30" ht="15.75" thickBot="1" x14ac:dyDescent="0.3">
      <c r="P98" s="53"/>
      <c r="Q98" s="49"/>
      <c r="R98" s="49"/>
      <c r="S98" s="49"/>
      <c r="T98" s="54"/>
      <c r="U98" s="49"/>
      <c r="V98" s="53"/>
      <c r="W98" s="49"/>
      <c r="X98" s="49"/>
      <c r="Y98" s="54"/>
      <c r="Z98" s="49"/>
      <c r="AA98" s="53" t="s">
        <v>2</v>
      </c>
      <c r="AB98" s="64">
        <f>10*LOG(1/(COUNT(AB73:AB79,AB95:AB96))*SUM(AB73:AB79,AB95:AB96))</f>
        <v>34.001728613409902</v>
      </c>
      <c r="AC98" s="49"/>
      <c r="AD98" s="54"/>
    </row>
    <row r="99" spans="16:30" x14ac:dyDescent="0.25">
      <c r="P99" s="53"/>
      <c r="Q99" s="49"/>
      <c r="R99" s="56" t="s">
        <v>12</v>
      </c>
      <c r="S99" s="57"/>
      <c r="T99" s="58" t="s">
        <v>11</v>
      </c>
      <c r="U99" s="57"/>
      <c r="V99" s="59"/>
      <c r="W99" s="56" t="s">
        <v>12</v>
      </c>
      <c r="X99" s="57"/>
      <c r="Y99" s="58" t="s">
        <v>11</v>
      </c>
      <c r="Z99" s="57"/>
      <c r="AA99" s="59"/>
      <c r="AB99" s="57" t="s">
        <v>12</v>
      </c>
      <c r="AC99" s="57"/>
      <c r="AD99" s="58" t="s">
        <v>11</v>
      </c>
    </row>
    <row r="100" spans="16:30" ht="15.75" thickBot="1" x14ac:dyDescent="0.3">
      <c r="P100" s="14"/>
      <c r="Q100" s="55"/>
      <c r="R100" s="60">
        <f>10*LOG(1/(COUNT(R73:R96))*SUM(R73:R96))</f>
        <v>38.568471069971373</v>
      </c>
      <c r="S100" s="61"/>
      <c r="T100" s="62">
        <f>10*LOG(1/(COUNT(T73:T96))*SUM(T73:T96))</f>
        <v>41.950571929812824</v>
      </c>
      <c r="U100" s="61"/>
      <c r="V100" s="63"/>
      <c r="W100" s="60">
        <f>10*LOG(1/(COUNT(W73:W96))*SUM(W73:W96))</f>
        <v>68.362124916425245</v>
      </c>
      <c r="X100" s="61"/>
      <c r="Y100" s="62">
        <f>10*LOG(1/(COUNT(Y73:Y96))*SUM(Y73:Y96))</f>
        <v>68.362127053626836</v>
      </c>
      <c r="Z100" s="61"/>
      <c r="AA100" s="63"/>
      <c r="AB100" s="64">
        <f>10*LOG(1/(COUNT(AB73:AB96))*SUM(AB73:AB96))</f>
        <v>68.366676801751325</v>
      </c>
      <c r="AC100" s="61"/>
      <c r="AD100" s="62">
        <f>10*LOG(1/(COUNT(AD73:AD96))*SUM(AD73:AD96))</f>
        <v>68.37203841102405</v>
      </c>
    </row>
    <row r="103" spans="16:30" x14ac:dyDescent="0.25">
      <c r="P103">
        <f>A13</f>
        <v>0</v>
      </c>
    </row>
    <row r="105" spans="16:30" ht="15.75" thickBot="1" x14ac:dyDescent="0.3">
      <c r="P105" s="303" t="s">
        <v>21</v>
      </c>
      <c r="Q105" s="303"/>
      <c r="R105" s="303"/>
      <c r="S105" s="303"/>
      <c r="T105" s="303"/>
    </row>
    <row r="106" spans="16:30" ht="45.75" thickBot="1" x14ac:dyDescent="0.3">
      <c r="P106" s="38" t="s">
        <v>14</v>
      </c>
      <c r="Q106" s="39" t="s">
        <v>15</v>
      </c>
      <c r="R106" s="40" t="s">
        <v>17</v>
      </c>
      <c r="S106" s="40" t="s">
        <v>16</v>
      </c>
      <c r="T106" s="41" t="s">
        <v>17</v>
      </c>
      <c r="U106" s="42"/>
      <c r="V106" s="39" t="s">
        <v>18</v>
      </c>
      <c r="W106" s="40" t="s">
        <v>17</v>
      </c>
      <c r="X106" s="40" t="s">
        <v>16</v>
      </c>
      <c r="Y106" s="41" t="s">
        <v>17</v>
      </c>
      <c r="Z106" s="43"/>
      <c r="AA106" s="39" t="s">
        <v>19</v>
      </c>
      <c r="AB106" s="40" t="s">
        <v>17</v>
      </c>
      <c r="AC106" s="40" t="s">
        <v>16</v>
      </c>
      <c r="AD106" s="41" t="s">
        <v>17</v>
      </c>
    </row>
    <row r="107" spans="16:30" ht="15.75" thickBot="1" x14ac:dyDescent="0.3">
      <c r="P107" s="30">
        <v>0</v>
      </c>
      <c r="Q107" s="32">
        <f>H13</f>
        <v>0</v>
      </c>
      <c r="R107" s="28">
        <f>(10^(Q107/10))</f>
        <v>1</v>
      </c>
      <c r="S107" s="28">
        <f>Q107+10</f>
        <v>10</v>
      </c>
      <c r="T107" s="33">
        <f t="shared" ref="T107:T130" si="35">(10^(S107/10))</f>
        <v>10</v>
      </c>
      <c r="U107" s="36"/>
      <c r="V107" s="32">
        <v>0</v>
      </c>
      <c r="W107" s="28">
        <f>(10^(V107/10))</f>
        <v>1</v>
      </c>
      <c r="X107" s="28">
        <f>V107+10</f>
        <v>10</v>
      </c>
      <c r="Y107" s="33">
        <f>(10^(X107/10))</f>
        <v>10</v>
      </c>
      <c r="Z107" s="36"/>
      <c r="AA107" s="34">
        <f>10*LOG10(10^(Q107/10)+10^(V107/10))</f>
        <v>3.0102999566398121</v>
      </c>
      <c r="AB107" s="147">
        <f>(10^(AA107/10))</f>
        <v>2</v>
      </c>
      <c r="AC107" s="147">
        <f>AA107+10</f>
        <v>13.010299956639813</v>
      </c>
      <c r="AD107" s="148">
        <f>(10^(AC107/10))</f>
        <v>20.000000000000007</v>
      </c>
    </row>
    <row r="108" spans="16:30" ht="15.75" thickBot="1" x14ac:dyDescent="0.3">
      <c r="P108" s="31">
        <v>4.1666666666666699E-2</v>
      </c>
      <c r="Q108" s="32">
        <f>Q107</f>
        <v>0</v>
      </c>
      <c r="R108" s="26">
        <f t="shared" ref="R108:R130" si="36">(10^(Q108/10))</f>
        <v>1</v>
      </c>
      <c r="S108" s="26">
        <f t="shared" ref="S108:S113" si="37">Q108+10</f>
        <v>10</v>
      </c>
      <c r="T108" s="35">
        <f t="shared" si="35"/>
        <v>10</v>
      </c>
      <c r="U108" s="37"/>
      <c r="V108" s="34">
        <f>V107</f>
        <v>0</v>
      </c>
      <c r="W108" s="26">
        <f t="shared" ref="W108:W130" si="38">(10^(V108/10))</f>
        <v>1</v>
      </c>
      <c r="X108" s="28">
        <f t="shared" ref="X108:X113" si="39">V108+10</f>
        <v>10</v>
      </c>
      <c r="Y108" s="35">
        <f t="shared" ref="Y108:Y130" si="40">(10^(X108/10))</f>
        <v>10</v>
      </c>
      <c r="Z108" s="37"/>
      <c r="AA108" s="34">
        <f t="shared" ref="AA108:AA130" si="41">10*LOG10(10^(Q108/10)+10^(V108/10))</f>
        <v>3.0102999566398121</v>
      </c>
      <c r="AB108" s="26">
        <f t="shared" ref="AB108:AB126" si="42">(10^(AA108/10))</f>
        <v>2</v>
      </c>
      <c r="AC108" s="147">
        <f t="shared" ref="AC108:AC113" si="43">AA108+10</f>
        <v>13.010299956639813</v>
      </c>
      <c r="AD108" s="27">
        <f t="shared" ref="AD108:AD130" si="44">(10^(AC108/10))</f>
        <v>20.000000000000007</v>
      </c>
    </row>
    <row r="109" spans="16:30" ht="15.75" thickBot="1" x14ac:dyDescent="0.3">
      <c r="P109" s="31">
        <v>8.3333333333333301E-2</v>
      </c>
      <c r="Q109" s="32">
        <f>Q107</f>
        <v>0</v>
      </c>
      <c r="R109" s="26">
        <f t="shared" si="36"/>
        <v>1</v>
      </c>
      <c r="S109" s="26">
        <f t="shared" si="37"/>
        <v>10</v>
      </c>
      <c r="T109" s="35">
        <f t="shared" si="35"/>
        <v>10</v>
      </c>
      <c r="U109" s="37"/>
      <c r="V109" s="34">
        <f t="shared" ref="V109:V127" si="45">V108</f>
        <v>0</v>
      </c>
      <c r="W109" s="26">
        <f t="shared" si="38"/>
        <v>1</v>
      </c>
      <c r="X109" s="28">
        <f t="shared" si="39"/>
        <v>10</v>
      </c>
      <c r="Y109" s="35">
        <f t="shared" si="40"/>
        <v>10</v>
      </c>
      <c r="Z109" s="37"/>
      <c r="AA109" s="34">
        <f t="shared" si="41"/>
        <v>3.0102999566398121</v>
      </c>
      <c r="AB109" s="26">
        <f t="shared" si="42"/>
        <v>2</v>
      </c>
      <c r="AC109" s="147">
        <f t="shared" si="43"/>
        <v>13.010299956639813</v>
      </c>
      <c r="AD109" s="27">
        <f t="shared" si="44"/>
        <v>20.000000000000007</v>
      </c>
    </row>
    <row r="110" spans="16:30" ht="15.75" thickBot="1" x14ac:dyDescent="0.3">
      <c r="P110" s="31">
        <v>0.125</v>
      </c>
      <c r="Q110" s="32">
        <f>Q107</f>
        <v>0</v>
      </c>
      <c r="R110" s="26">
        <f t="shared" si="36"/>
        <v>1</v>
      </c>
      <c r="S110" s="26">
        <f t="shared" si="37"/>
        <v>10</v>
      </c>
      <c r="T110" s="35">
        <f t="shared" si="35"/>
        <v>10</v>
      </c>
      <c r="U110" s="37"/>
      <c r="V110" s="34">
        <f t="shared" si="45"/>
        <v>0</v>
      </c>
      <c r="W110" s="26">
        <f t="shared" si="38"/>
        <v>1</v>
      </c>
      <c r="X110" s="28">
        <f t="shared" si="39"/>
        <v>10</v>
      </c>
      <c r="Y110" s="35">
        <f t="shared" si="40"/>
        <v>10</v>
      </c>
      <c r="Z110" s="37"/>
      <c r="AA110" s="34">
        <f t="shared" si="41"/>
        <v>3.0102999566398121</v>
      </c>
      <c r="AB110" s="26">
        <f t="shared" si="42"/>
        <v>2</v>
      </c>
      <c r="AC110" s="147">
        <f t="shared" si="43"/>
        <v>13.010299956639813</v>
      </c>
      <c r="AD110" s="27">
        <f t="shared" si="44"/>
        <v>20.000000000000007</v>
      </c>
    </row>
    <row r="111" spans="16:30" ht="15.75" thickBot="1" x14ac:dyDescent="0.3">
      <c r="P111" s="31">
        <v>0.16666666666666699</v>
      </c>
      <c r="Q111" s="32">
        <f>Q107</f>
        <v>0</v>
      </c>
      <c r="R111" s="26">
        <f t="shared" si="36"/>
        <v>1</v>
      </c>
      <c r="S111" s="26">
        <f t="shared" si="37"/>
        <v>10</v>
      </c>
      <c r="T111" s="35">
        <f t="shared" si="35"/>
        <v>10</v>
      </c>
      <c r="U111" s="37"/>
      <c r="V111" s="34">
        <f t="shared" si="45"/>
        <v>0</v>
      </c>
      <c r="W111" s="26">
        <f t="shared" si="38"/>
        <v>1</v>
      </c>
      <c r="X111" s="28">
        <f t="shared" si="39"/>
        <v>10</v>
      </c>
      <c r="Y111" s="35">
        <f t="shared" si="40"/>
        <v>10</v>
      </c>
      <c r="Z111" s="37"/>
      <c r="AA111" s="34">
        <f t="shared" si="41"/>
        <v>3.0102999566398121</v>
      </c>
      <c r="AB111" s="26">
        <f t="shared" si="42"/>
        <v>2</v>
      </c>
      <c r="AC111" s="147">
        <f t="shared" si="43"/>
        <v>13.010299956639813</v>
      </c>
      <c r="AD111" s="27">
        <f t="shared" si="44"/>
        <v>20.000000000000007</v>
      </c>
    </row>
    <row r="112" spans="16:30" ht="15.75" thickBot="1" x14ac:dyDescent="0.3">
      <c r="P112" s="31">
        <v>0.20833333333333301</v>
      </c>
      <c r="Q112" s="32">
        <f>Q107</f>
        <v>0</v>
      </c>
      <c r="R112" s="26">
        <f t="shared" si="36"/>
        <v>1</v>
      </c>
      <c r="S112" s="26">
        <f t="shared" si="37"/>
        <v>10</v>
      </c>
      <c r="T112" s="35">
        <f t="shared" si="35"/>
        <v>10</v>
      </c>
      <c r="U112" s="37"/>
      <c r="V112" s="34">
        <f t="shared" si="45"/>
        <v>0</v>
      </c>
      <c r="W112" s="26">
        <f t="shared" si="38"/>
        <v>1</v>
      </c>
      <c r="X112" s="28">
        <f t="shared" si="39"/>
        <v>10</v>
      </c>
      <c r="Y112" s="35">
        <f t="shared" si="40"/>
        <v>10</v>
      </c>
      <c r="Z112" s="37"/>
      <c r="AA112" s="34">
        <f t="shared" si="41"/>
        <v>3.0102999566398121</v>
      </c>
      <c r="AB112" s="26">
        <f t="shared" si="42"/>
        <v>2</v>
      </c>
      <c r="AC112" s="147">
        <f t="shared" si="43"/>
        <v>13.010299956639813</v>
      </c>
      <c r="AD112" s="27">
        <f t="shared" si="44"/>
        <v>20.000000000000007</v>
      </c>
    </row>
    <row r="113" spans="16:30" x14ac:dyDescent="0.25">
      <c r="P113" s="31">
        <v>0.25</v>
      </c>
      <c r="Q113" s="32">
        <f>Q107</f>
        <v>0</v>
      </c>
      <c r="R113" s="26">
        <f t="shared" si="36"/>
        <v>1</v>
      </c>
      <c r="S113" s="26">
        <f t="shared" si="37"/>
        <v>10</v>
      </c>
      <c r="T113" s="35">
        <f t="shared" si="35"/>
        <v>10</v>
      </c>
      <c r="U113" s="37"/>
      <c r="V113" s="34">
        <f t="shared" si="45"/>
        <v>0</v>
      </c>
      <c r="W113" s="26">
        <f t="shared" si="38"/>
        <v>1</v>
      </c>
      <c r="X113" s="28">
        <f t="shared" si="39"/>
        <v>10</v>
      </c>
      <c r="Y113" s="35">
        <f t="shared" si="40"/>
        <v>10</v>
      </c>
      <c r="Z113" s="37"/>
      <c r="AA113" s="34">
        <f t="shared" si="41"/>
        <v>3.0102999566398121</v>
      </c>
      <c r="AB113" s="26">
        <f t="shared" si="42"/>
        <v>2</v>
      </c>
      <c r="AC113" s="147">
        <f t="shared" si="43"/>
        <v>13.010299956639813</v>
      </c>
      <c r="AD113" s="27">
        <f t="shared" si="44"/>
        <v>20.000000000000007</v>
      </c>
    </row>
    <row r="114" spans="16:30" x14ac:dyDescent="0.25">
      <c r="P114" s="31">
        <v>0.29166666666666702</v>
      </c>
      <c r="Q114" s="32">
        <f>G13</f>
        <v>0</v>
      </c>
      <c r="R114" s="26">
        <f t="shared" si="36"/>
        <v>1</v>
      </c>
      <c r="S114" s="26">
        <f>Q114</f>
        <v>0</v>
      </c>
      <c r="T114" s="35">
        <f t="shared" si="35"/>
        <v>1</v>
      </c>
      <c r="U114" s="37"/>
      <c r="V114" s="34">
        <f>C74</f>
        <v>76.294526894682548</v>
      </c>
      <c r="W114" s="26">
        <f t="shared" si="38"/>
        <v>42604226.949033916</v>
      </c>
      <c r="X114" s="26">
        <f>V114</f>
        <v>76.294526894682548</v>
      </c>
      <c r="Y114" s="35">
        <f t="shared" si="40"/>
        <v>42604226.949033916</v>
      </c>
      <c r="Z114" s="37"/>
      <c r="AA114" s="34">
        <f t="shared" si="41"/>
        <v>76.294526996619496</v>
      </c>
      <c r="AB114" s="26">
        <f t="shared" si="42"/>
        <v>42604227.949034043</v>
      </c>
      <c r="AC114" s="26">
        <f>AA114</f>
        <v>76.294526996619496</v>
      </c>
      <c r="AD114" s="27">
        <f t="shared" si="44"/>
        <v>42604227.949034043</v>
      </c>
    </row>
    <row r="115" spans="16:30" x14ac:dyDescent="0.25">
      <c r="P115" s="31">
        <v>0.33333333333333298</v>
      </c>
      <c r="Q115" s="32">
        <f>Q114</f>
        <v>0</v>
      </c>
      <c r="R115" s="26">
        <f t="shared" si="36"/>
        <v>1</v>
      </c>
      <c r="S115" s="26">
        <f t="shared" ref="S115:S128" si="46">Q115</f>
        <v>0</v>
      </c>
      <c r="T115" s="35">
        <f t="shared" si="35"/>
        <v>1</v>
      </c>
      <c r="U115" s="37"/>
      <c r="V115" s="34">
        <f t="shared" si="45"/>
        <v>76.294526894682548</v>
      </c>
      <c r="W115" s="26">
        <f t="shared" si="38"/>
        <v>42604226.949033916</v>
      </c>
      <c r="X115" s="26">
        <f t="shared" ref="X115:X125" si="47">V115</f>
        <v>76.294526894682548</v>
      </c>
      <c r="Y115" s="35">
        <f t="shared" si="40"/>
        <v>42604226.949033916</v>
      </c>
      <c r="Z115" s="37"/>
      <c r="AA115" s="34">
        <f t="shared" si="41"/>
        <v>76.294526996619496</v>
      </c>
      <c r="AB115" s="26">
        <f t="shared" si="42"/>
        <v>42604227.949034043</v>
      </c>
      <c r="AC115" s="26">
        <f t="shared" ref="AC115:AC125" si="48">AA115</f>
        <v>76.294526996619496</v>
      </c>
      <c r="AD115" s="27">
        <f t="shared" si="44"/>
        <v>42604227.949034043</v>
      </c>
    </row>
    <row r="116" spans="16:30" x14ac:dyDescent="0.25">
      <c r="P116" s="31">
        <v>0.375</v>
      </c>
      <c r="Q116" s="32">
        <f>Q114</f>
        <v>0</v>
      </c>
      <c r="R116" s="26">
        <f t="shared" si="36"/>
        <v>1</v>
      </c>
      <c r="S116" s="26">
        <f t="shared" si="46"/>
        <v>0</v>
      </c>
      <c r="T116" s="35">
        <f t="shared" si="35"/>
        <v>1</v>
      </c>
      <c r="U116" s="37"/>
      <c r="V116" s="34">
        <f t="shared" si="45"/>
        <v>76.294526894682548</v>
      </c>
      <c r="W116" s="26">
        <f t="shared" si="38"/>
        <v>42604226.949033916</v>
      </c>
      <c r="X116" s="26">
        <f t="shared" si="47"/>
        <v>76.294526894682548</v>
      </c>
      <c r="Y116" s="35">
        <f t="shared" si="40"/>
        <v>42604226.949033916</v>
      </c>
      <c r="Z116" s="37"/>
      <c r="AA116" s="34">
        <f t="shared" si="41"/>
        <v>76.294526996619496</v>
      </c>
      <c r="AB116" s="26">
        <f t="shared" si="42"/>
        <v>42604227.949034043</v>
      </c>
      <c r="AC116" s="26">
        <f t="shared" si="48"/>
        <v>76.294526996619496</v>
      </c>
      <c r="AD116" s="27">
        <f t="shared" si="44"/>
        <v>42604227.949034043</v>
      </c>
    </row>
    <row r="117" spans="16:30" x14ac:dyDescent="0.25">
      <c r="P117" s="31">
        <v>0.41666666666666702</v>
      </c>
      <c r="Q117" s="32">
        <f>Q114</f>
        <v>0</v>
      </c>
      <c r="R117" s="26">
        <f t="shared" si="36"/>
        <v>1</v>
      </c>
      <c r="S117" s="26">
        <f t="shared" si="46"/>
        <v>0</v>
      </c>
      <c r="T117" s="35">
        <f t="shared" si="35"/>
        <v>1</v>
      </c>
      <c r="U117" s="37"/>
      <c r="V117" s="34">
        <f t="shared" si="45"/>
        <v>76.294526894682548</v>
      </c>
      <c r="W117" s="26">
        <f t="shared" si="38"/>
        <v>42604226.949033916</v>
      </c>
      <c r="X117" s="26">
        <f t="shared" si="47"/>
        <v>76.294526894682548</v>
      </c>
      <c r="Y117" s="35">
        <f t="shared" si="40"/>
        <v>42604226.949033916</v>
      </c>
      <c r="Z117" s="37"/>
      <c r="AA117" s="34">
        <f t="shared" si="41"/>
        <v>76.294526996619496</v>
      </c>
      <c r="AB117" s="26">
        <f t="shared" si="42"/>
        <v>42604227.949034043</v>
      </c>
      <c r="AC117" s="26">
        <f t="shared" si="48"/>
        <v>76.294526996619496</v>
      </c>
      <c r="AD117" s="27">
        <f t="shared" si="44"/>
        <v>42604227.949034043</v>
      </c>
    </row>
    <row r="118" spans="16:30" x14ac:dyDescent="0.25">
      <c r="P118" s="31">
        <v>0.45833333333333298</v>
      </c>
      <c r="Q118" s="32">
        <f>Q114</f>
        <v>0</v>
      </c>
      <c r="R118" s="26">
        <f t="shared" si="36"/>
        <v>1</v>
      </c>
      <c r="S118" s="26">
        <f t="shared" si="46"/>
        <v>0</v>
      </c>
      <c r="T118" s="35">
        <f t="shared" si="35"/>
        <v>1</v>
      </c>
      <c r="U118" s="37"/>
      <c r="V118" s="34">
        <f t="shared" si="45"/>
        <v>76.294526894682548</v>
      </c>
      <c r="W118" s="26">
        <f t="shared" si="38"/>
        <v>42604226.949033916</v>
      </c>
      <c r="X118" s="26">
        <f t="shared" si="47"/>
        <v>76.294526894682548</v>
      </c>
      <c r="Y118" s="35">
        <f t="shared" si="40"/>
        <v>42604226.949033916</v>
      </c>
      <c r="Z118" s="37"/>
      <c r="AA118" s="34">
        <f t="shared" si="41"/>
        <v>76.294526996619496</v>
      </c>
      <c r="AB118" s="26">
        <f t="shared" si="42"/>
        <v>42604227.949034043</v>
      </c>
      <c r="AC118" s="26">
        <f t="shared" si="48"/>
        <v>76.294526996619496</v>
      </c>
      <c r="AD118" s="27">
        <f t="shared" si="44"/>
        <v>42604227.949034043</v>
      </c>
    </row>
    <row r="119" spans="16:30" x14ac:dyDescent="0.25">
      <c r="P119" s="31">
        <v>0.5</v>
      </c>
      <c r="Q119" s="32">
        <f>Q114</f>
        <v>0</v>
      </c>
      <c r="R119" s="26">
        <f t="shared" si="36"/>
        <v>1</v>
      </c>
      <c r="S119" s="26">
        <f t="shared" si="46"/>
        <v>0</v>
      </c>
      <c r="T119" s="35">
        <f t="shared" si="35"/>
        <v>1</v>
      </c>
      <c r="U119" s="37"/>
      <c r="V119" s="34">
        <f t="shared" si="45"/>
        <v>76.294526894682548</v>
      </c>
      <c r="W119" s="26">
        <f t="shared" si="38"/>
        <v>42604226.949033916</v>
      </c>
      <c r="X119" s="26">
        <f t="shared" si="47"/>
        <v>76.294526894682548</v>
      </c>
      <c r="Y119" s="35">
        <f t="shared" si="40"/>
        <v>42604226.949033916</v>
      </c>
      <c r="Z119" s="37"/>
      <c r="AA119" s="34">
        <f t="shared" si="41"/>
        <v>76.294526996619496</v>
      </c>
      <c r="AB119" s="26">
        <f t="shared" si="42"/>
        <v>42604227.949034043</v>
      </c>
      <c r="AC119" s="26">
        <f t="shared" si="48"/>
        <v>76.294526996619496</v>
      </c>
      <c r="AD119" s="27">
        <f t="shared" si="44"/>
        <v>42604227.949034043</v>
      </c>
    </row>
    <row r="120" spans="16:30" x14ac:dyDescent="0.25">
      <c r="P120" s="31">
        <v>0.54166666666666696</v>
      </c>
      <c r="Q120" s="32">
        <f>Q114</f>
        <v>0</v>
      </c>
      <c r="R120" s="26">
        <f t="shared" si="36"/>
        <v>1</v>
      </c>
      <c r="S120" s="26">
        <f t="shared" si="46"/>
        <v>0</v>
      </c>
      <c r="T120" s="35">
        <f t="shared" si="35"/>
        <v>1</v>
      </c>
      <c r="U120" s="37"/>
      <c r="V120" s="34">
        <f t="shared" si="45"/>
        <v>76.294526894682548</v>
      </c>
      <c r="W120" s="26">
        <f t="shared" si="38"/>
        <v>42604226.949033916</v>
      </c>
      <c r="X120" s="26">
        <f t="shared" si="47"/>
        <v>76.294526894682548</v>
      </c>
      <c r="Y120" s="35">
        <f t="shared" si="40"/>
        <v>42604226.949033916</v>
      </c>
      <c r="Z120" s="37"/>
      <c r="AA120" s="34">
        <f t="shared" si="41"/>
        <v>76.294526996619496</v>
      </c>
      <c r="AB120" s="26">
        <f t="shared" si="42"/>
        <v>42604227.949034043</v>
      </c>
      <c r="AC120" s="26">
        <f t="shared" si="48"/>
        <v>76.294526996619496</v>
      </c>
      <c r="AD120" s="27">
        <f t="shared" si="44"/>
        <v>42604227.949034043</v>
      </c>
    </row>
    <row r="121" spans="16:30" x14ac:dyDescent="0.25">
      <c r="P121" s="31">
        <v>0.58333333333333304</v>
      </c>
      <c r="Q121" s="32">
        <f>Q114</f>
        <v>0</v>
      </c>
      <c r="R121" s="26">
        <f t="shared" si="36"/>
        <v>1</v>
      </c>
      <c r="S121" s="26">
        <f t="shared" si="46"/>
        <v>0</v>
      </c>
      <c r="T121" s="35">
        <f t="shared" si="35"/>
        <v>1</v>
      </c>
      <c r="U121" s="37"/>
      <c r="V121" s="34">
        <f t="shared" si="45"/>
        <v>76.294526894682548</v>
      </c>
      <c r="W121" s="26">
        <f t="shared" si="38"/>
        <v>42604226.949033916</v>
      </c>
      <c r="X121" s="26">
        <f t="shared" si="47"/>
        <v>76.294526894682548</v>
      </c>
      <c r="Y121" s="35">
        <f t="shared" si="40"/>
        <v>42604226.949033916</v>
      </c>
      <c r="Z121" s="37"/>
      <c r="AA121" s="34">
        <f t="shared" si="41"/>
        <v>76.294526996619496</v>
      </c>
      <c r="AB121" s="26">
        <f t="shared" si="42"/>
        <v>42604227.949034043</v>
      </c>
      <c r="AC121" s="26">
        <f t="shared" si="48"/>
        <v>76.294526996619496</v>
      </c>
      <c r="AD121" s="27">
        <f t="shared" si="44"/>
        <v>42604227.949034043</v>
      </c>
    </row>
    <row r="122" spans="16:30" x14ac:dyDescent="0.25">
      <c r="P122" s="31">
        <v>0.625</v>
      </c>
      <c r="Q122" s="32">
        <f>Q114</f>
        <v>0</v>
      </c>
      <c r="R122" s="26">
        <f t="shared" si="36"/>
        <v>1</v>
      </c>
      <c r="S122" s="26">
        <f t="shared" si="46"/>
        <v>0</v>
      </c>
      <c r="T122" s="35">
        <f t="shared" si="35"/>
        <v>1</v>
      </c>
      <c r="U122" s="37"/>
      <c r="V122" s="34">
        <f t="shared" si="45"/>
        <v>76.294526894682548</v>
      </c>
      <c r="W122" s="26">
        <f t="shared" si="38"/>
        <v>42604226.949033916</v>
      </c>
      <c r="X122" s="26">
        <f t="shared" si="47"/>
        <v>76.294526894682548</v>
      </c>
      <c r="Y122" s="35">
        <f t="shared" si="40"/>
        <v>42604226.949033916</v>
      </c>
      <c r="Z122" s="37"/>
      <c r="AA122" s="34">
        <f t="shared" si="41"/>
        <v>76.294526996619496</v>
      </c>
      <c r="AB122" s="26">
        <f t="shared" si="42"/>
        <v>42604227.949034043</v>
      </c>
      <c r="AC122" s="26">
        <f t="shared" si="48"/>
        <v>76.294526996619496</v>
      </c>
      <c r="AD122" s="27">
        <f t="shared" si="44"/>
        <v>42604227.949034043</v>
      </c>
    </row>
    <row r="123" spans="16:30" x14ac:dyDescent="0.25">
      <c r="P123" s="31">
        <v>0.66666666666666696</v>
      </c>
      <c r="Q123" s="32">
        <f>Q114</f>
        <v>0</v>
      </c>
      <c r="R123" s="26">
        <f t="shared" si="36"/>
        <v>1</v>
      </c>
      <c r="S123" s="26">
        <f t="shared" si="46"/>
        <v>0</v>
      </c>
      <c r="T123" s="35">
        <f t="shared" si="35"/>
        <v>1</v>
      </c>
      <c r="U123" s="37"/>
      <c r="V123" s="34">
        <f t="shared" si="45"/>
        <v>76.294526894682548</v>
      </c>
      <c r="W123" s="26">
        <f t="shared" si="38"/>
        <v>42604226.949033916</v>
      </c>
      <c r="X123" s="26">
        <f t="shared" si="47"/>
        <v>76.294526894682548</v>
      </c>
      <c r="Y123" s="35">
        <f t="shared" si="40"/>
        <v>42604226.949033916</v>
      </c>
      <c r="Z123" s="37"/>
      <c r="AA123" s="34">
        <f t="shared" si="41"/>
        <v>76.294526996619496</v>
      </c>
      <c r="AB123" s="26">
        <f t="shared" si="42"/>
        <v>42604227.949034043</v>
      </c>
      <c r="AC123" s="26">
        <f t="shared" si="48"/>
        <v>76.294526996619496</v>
      </c>
      <c r="AD123" s="27">
        <f t="shared" si="44"/>
        <v>42604227.949034043</v>
      </c>
    </row>
    <row r="124" spans="16:30" x14ac:dyDescent="0.25">
      <c r="P124" s="31">
        <v>0.70833333333333304</v>
      </c>
      <c r="Q124" s="32">
        <f>Q114</f>
        <v>0</v>
      </c>
      <c r="R124" s="26">
        <f t="shared" si="36"/>
        <v>1</v>
      </c>
      <c r="S124" s="26">
        <f t="shared" si="46"/>
        <v>0</v>
      </c>
      <c r="T124" s="35">
        <f t="shared" si="35"/>
        <v>1</v>
      </c>
      <c r="U124" s="37"/>
      <c r="V124" s="34">
        <f t="shared" si="45"/>
        <v>76.294526894682548</v>
      </c>
      <c r="W124" s="26">
        <f t="shared" si="38"/>
        <v>42604226.949033916</v>
      </c>
      <c r="X124" s="26">
        <f t="shared" si="47"/>
        <v>76.294526894682548</v>
      </c>
      <c r="Y124" s="35">
        <f t="shared" si="40"/>
        <v>42604226.949033916</v>
      </c>
      <c r="Z124" s="37"/>
      <c r="AA124" s="34">
        <f t="shared" si="41"/>
        <v>76.294526996619496</v>
      </c>
      <c r="AB124" s="26">
        <f t="shared" si="42"/>
        <v>42604227.949034043</v>
      </c>
      <c r="AC124" s="26">
        <f t="shared" si="48"/>
        <v>76.294526996619496</v>
      </c>
      <c r="AD124" s="27">
        <f t="shared" si="44"/>
        <v>42604227.949034043</v>
      </c>
    </row>
    <row r="125" spans="16:30" x14ac:dyDescent="0.25">
      <c r="P125" s="31">
        <v>0.75</v>
      </c>
      <c r="Q125" s="32">
        <f>Q114</f>
        <v>0</v>
      </c>
      <c r="R125" s="26">
        <f t="shared" si="36"/>
        <v>1</v>
      </c>
      <c r="S125" s="26">
        <f t="shared" si="46"/>
        <v>0</v>
      </c>
      <c r="T125" s="35">
        <f t="shared" si="35"/>
        <v>1</v>
      </c>
      <c r="U125" s="37"/>
      <c r="V125" s="34">
        <f t="shared" si="45"/>
        <v>76.294526894682548</v>
      </c>
      <c r="W125" s="26">
        <f t="shared" si="38"/>
        <v>42604226.949033916</v>
      </c>
      <c r="X125" s="26">
        <f t="shared" si="47"/>
        <v>76.294526894682548</v>
      </c>
      <c r="Y125" s="35">
        <f t="shared" si="40"/>
        <v>42604226.949033916</v>
      </c>
      <c r="Z125" s="37"/>
      <c r="AA125" s="34">
        <f t="shared" si="41"/>
        <v>76.294526996619496</v>
      </c>
      <c r="AB125" s="26">
        <f t="shared" si="42"/>
        <v>42604227.949034043</v>
      </c>
      <c r="AC125" s="26">
        <f t="shared" si="48"/>
        <v>76.294526996619496</v>
      </c>
      <c r="AD125" s="27">
        <f t="shared" si="44"/>
        <v>42604227.949034043</v>
      </c>
    </row>
    <row r="126" spans="16:30" x14ac:dyDescent="0.25">
      <c r="P126" s="31">
        <v>0.79166666666666696</v>
      </c>
      <c r="Q126" s="32">
        <f>Q114</f>
        <v>0</v>
      </c>
      <c r="R126" s="26">
        <f t="shared" si="36"/>
        <v>1</v>
      </c>
      <c r="S126" s="26">
        <f t="shared" si="46"/>
        <v>0</v>
      </c>
      <c r="T126" s="35">
        <f t="shared" si="35"/>
        <v>1</v>
      </c>
      <c r="U126" s="37"/>
      <c r="V126" s="34">
        <v>0</v>
      </c>
      <c r="W126" s="26">
        <f t="shared" si="38"/>
        <v>1</v>
      </c>
      <c r="X126" s="26">
        <v>0</v>
      </c>
      <c r="Y126" s="35">
        <f t="shared" si="40"/>
        <v>1</v>
      </c>
      <c r="Z126" s="37"/>
      <c r="AA126" s="34">
        <f t="shared" si="41"/>
        <v>3.0102999566398121</v>
      </c>
      <c r="AB126" s="26">
        <f t="shared" si="42"/>
        <v>2</v>
      </c>
      <c r="AC126" s="26">
        <f>AA126</f>
        <v>3.0102999566398121</v>
      </c>
      <c r="AD126" s="27">
        <f t="shared" si="44"/>
        <v>2</v>
      </c>
    </row>
    <row r="127" spans="16:30" x14ac:dyDescent="0.25">
      <c r="P127" s="31">
        <v>0.83333333333333304</v>
      </c>
      <c r="Q127" s="32">
        <f>Q114</f>
        <v>0</v>
      </c>
      <c r="R127" s="26">
        <f t="shared" si="36"/>
        <v>1</v>
      </c>
      <c r="S127" s="26">
        <f t="shared" si="46"/>
        <v>0</v>
      </c>
      <c r="T127" s="35">
        <f t="shared" si="35"/>
        <v>1</v>
      </c>
      <c r="U127" s="37"/>
      <c r="V127" s="34">
        <f t="shared" si="45"/>
        <v>0</v>
      </c>
      <c r="W127" s="26">
        <f t="shared" si="38"/>
        <v>1</v>
      </c>
      <c r="X127" s="26">
        <v>0</v>
      </c>
      <c r="Y127" s="35">
        <f t="shared" si="40"/>
        <v>1</v>
      </c>
      <c r="Z127" s="37"/>
      <c r="AA127" s="34">
        <f t="shared" si="41"/>
        <v>3.0102999566398121</v>
      </c>
      <c r="AB127" s="26">
        <f>(10^(AA127/10))</f>
        <v>2</v>
      </c>
      <c r="AC127" s="26">
        <f>AA127</f>
        <v>3.0102999566398121</v>
      </c>
      <c r="AD127" s="27">
        <f t="shared" si="44"/>
        <v>2</v>
      </c>
    </row>
    <row r="128" spans="16:30" x14ac:dyDescent="0.25">
      <c r="P128" s="31">
        <v>0.875</v>
      </c>
      <c r="Q128" s="32">
        <f>Q114</f>
        <v>0</v>
      </c>
      <c r="R128" s="26">
        <f t="shared" si="36"/>
        <v>1</v>
      </c>
      <c r="S128" s="26">
        <f t="shared" si="46"/>
        <v>0</v>
      </c>
      <c r="T128" s="35">
        <f t="shared" si="35"/>
        <v>1</v>
      </c>
      <c r="U128" s="37"/>
      <c r="V128" s="34">
        <f>V127</f>
        <v>0</v>
      </c>
      <c r="W128" s="26">
        <f t="shared" si="38"/>
        <v>1</v>
      </c>
      <c r="X128" s="26">
        <v>0</v>
      </c>
      <c r="Y128" s="35">
        <f t="shared" si="40"/>
        <v>1</v>
      </c>
      <c r="Z128" s="37"/>
      <c r="AA128" s="34">
        <f t="shared" si="41"/>
        <v>3.0102999566398121</v>
      </c>
      <c r="AB128" s="26">
        <f t="shared" ref="AB128:AB130" si="49">(10^(AA128/10))</f>
        <v>2</v>
      </c>
      <c r="AC128" s="26">
        <f>AA128</f>
        <v>3.0102999566398121</v>
      </c>
      <c r="AD128" s="27">
        <f t="shared" si="44"/>
        <v>2</v>
      </c>
    </row>
    <row r="129" spans="16:30" x14ac:dyDescent="0.25">
      <c r="P129" s="31">
        <v>0.91666666666666696</v>
      </c>
      <c r="Q129" s="32">
        <f>Q107</f>
        <v>0</v>
      </c>
      <c r="R129" s="26">
        <f t="shared" si="36"/>
        <v>1</v>
      </c>
      <c r="S129" s="26">
        <f>Q129+10</f>
        <v>10</v>
      </c>
      <c r="T129" s="35">
        <f t="shared" si="35"/>
        <v>10</v>
      </c>
      <c r="U129" s="37"/>
      <c r="V129" s="34">
        <v>0</v>
      </c>
      <c r="W129" s="26">
        <f t="shared" si="38"/>
        <v>1</v>
      </c>
      <c r="X129" s="28">
        <f t="shared" ref="X129:X130" si="50">V129+10</f>
        <v>10</v>
      </c>
      <c r="Y129" s="35">
        <f t="shared" si="40"/>
        <v>10</v>
      </c>
      <c r="Z129" s="37"/>
      <c r="AA129" s="34">
        <f t="shared" si="41"/>
        <v>3.0102999566398121</v>
      </c>
      <c r="AB129" s="26">
        <f t="shared" si="49"/>
        <v>2</v>
      </c>
      <c r="AC129" s="26">
        <f>AA129+10</f>
        <v>13.010299956639813</v>
      </c>
      <c r="AD129" s="27">
        <f t="shared" si="44"/>
        <v>20.000000000000007</v>
      </c>
    </row>
    <row r="130" spans="16:30" ht="15.75" thickBot="1" x14ac:dyDescent="0.3">
      <c r="P130" s="44">
        <v>0.95833333333333304</v>
      </c>
      <c r="Q130" s="32">
        <f>Q107</f>
        <v>0</v>
      </c>
      <c r="R130" s="46">
        <f t="shared" si="36"/>
        <v>1</v>
      </c>
      <c r="S130" s="46">
        <f>Q130+10</f>
        <v>10</v>
      </c>
      <c r="T130" s="47">
        <f t="shared" si="35"/>
        <v>10</v>
      </c>
      <c r="U130" s="48"/>
      <c r="V130" s="45">
        <v>0</v>
      </c>
      <c r="W130" s="46">
        <f t="shared" si="38"/>
        <v>1</v>
      </c>
      <c r="X130" s="28">
        <f t="shared" si="50"/>
        <v>10</v>
      </c>
      <c r="Y130" s="47">
        <f t="shared" si="40"/>
        <v>10</v>
      </c>
      <c r="Z130" s="48"/>
      <c r="AA130" s="34">
        <f t="shared" si="41"/>
        <v>3.0102999566398121</v>
      </c>
      <c r="AB130" s="150">
        <f t="shared" si="49"/>
        <v>2</v>
      </c>
      <c r="AC130" s="150">
        <f>AA130+10</f>
        <v>13.010299956639813</v>
      </c>
      <c r="AD130" s="151">
        <f t="shared" si="44"/>
        <v>20.000000000000007</v>
      </c>
    </row>
    <row r="131" spans="16:30" ht="15.75" thickBot="1" x14ac:dyDescent="0.3">
      <c r="P131" s="50"/>
      <c r="Q131" s="51"/>
      <c r="R131" s="51"/>
      <c r="S131" s="51"/>
      <c r="T131" s="52"/>
      <c r="U131" s="51"/>
      <c r="V131" s="50"/>
      <c r="W131" s="51"/>
      <c r="X131" s="51"/>
      <c r="Y131" s="52"/>
      <c r="Z131" s="51"/>
      <c r="AA131" s="53" t="s">
        <v>13</v>
      </c>
      <c r="AB131" s="64">
        <f>10*LOG(1/(COUNT(AB114:AB127))*SUM(AB114:AB127))</f>
        <v>75.625059134292357</v>
      </c>
      <c r="AC131" s="49"/>
      <c r="AD131" s="54"/>
    </row>
    <row r="132" spans="16:30" ht="15.75" thickBot="1" x14ac:dyDescent="0.3">
      <c r="P132" s="53"/>
      <c r="Q132" s="49"/>
      <c r="R132" s="49"/>
      <c r="S132" s="49"/>
      <c r="T132" s="54"/>
      <c r="U132" s="49"/>
      <c r="V132" s="53"/>
      <c r="W132" s="49"/>
      <c r="X132" s="49"/>
      <c r="Y132" s="54"/>
      <c r="Z132" s="49"/>
      <c r="AA132" s="53" t="s">
        <v>2</v>
      </c>
      <c r="AB132" s="64">
        <f>10*LOG(1/(COUNT(AB107:AB113,AB129:AB130))*SUM(AB107:AB113,AB129:AB130))</f>
        <v>3.0102999566398121</v>
      </c>
      <c r="AC132" s="49"/>
      <c r="AD132" s="54"/>
    </row>
    <row r="133" spans="16:30" x14ac:dyDescent="0.25">
      <c r="P133" s="53"/>
      <c r="Q133" s="49"/>
      <c r="R133" s="56" t="s">
        <v>12</v>
      </c>
      <c r="S133" s="57"/>
      <c r="T133" s="58" t="s">
        <v>11</v>
      </c>
      <c r="U133" s="57"/>
      <c r="V133" s="59"/>
      <c r="W133" s="56" t="s">
        <v>12</v>
      </c>
      <c r="X133" s="57"/>
      <c r="Y133" s="58" t="s">
        <v>11</v>
      </c>
      <c r="Z133" s="57"/>
      <c r="AA133" s="59"/>
      <c r="AB133" s="57" t="s">
        <v>12</v>
      </c>
      <c r="AC133" s="57"/>
      <c r="AD133" s="58" t="s">
        <v>11</v>
      </c>
    </row>
    <row r="134" spans="16:30" ht="15.75" thickBot="1" x14ac:dyDescent="0.3">
      <c r="P134" s="14"/>
      <c r="Q134" s="55"/>
      <c r="R134" s="60">
        <f>10*LOG(1/(COUNT(R107:R130))*SUM(R107:R130))</f>
        <v>0</v>
      </c>
      <c r="S134" s="61"/>
      <c r="T134" s="62">
        <f>10*LOG(1/(COUNT(T107:T130))*SUM(T107:T130))</f>
        <v>6.40978057358332</v>
      </c>
      <c r="U134" s="61"/>
      <c r="V134" s="63"/>
      <c r="W134" s="60">
        <f>10*LOG(1/(COUNT(W107:W130))*SUM(W107:W130))</f>
        <v>73.284227039979683</v>
      </c>
      <c r="X134" s="61"/>
      <c r="Y134" s="62">
        <f>10*LOG(1/(COUNT(Y107:Y130))*SUM(Y107:Y130))</f>
        <v>73.284227728054006</v>
      </c>
      <c r="Z134" s="61"/>
      <c r="AA134" s="63"/>
      <c r="AB134" s="64">
        <f>10*LOG(1/(COUNT(AB107:AB130))*SUM(AB107:AB130))</f>
        <v>73.284227243853579</v>
      </c>
      <c r="AC134" s="61"/>
      <c r="AD134" s="62">
        <f>10*LOG(1/(COUNT(AD107:AD130))*SUM(AD107:AD130))</f>
        <v>73.28422862000204</v>
      </c>
    </row>
    <row r="137" spans="16:30" x14ac:dyDescent="0.25">
      <c r="P137">
        <f>A14</f>
        <v>0</v>
      </c>
    </row>
    <row r="139" spans="16:30" ht="15.75" thickBot="1" x14ac:dyDescent="0.3">
      <c r="P139" s="303" t="s">
        <v>21</v>
      </c>
      <c r="Q139" s="303"/>
      <c r="R139" s="303"/>
      <c r="S139" s="303"/>
      <c r="T139" s="303"/>
    </row>
    <row r="140" spans="16:30" ht="45.75" thickBot="1" x14ac:dyDescent="0.3">
      <c r="P140" s="38" t="s">
        <v>14</v>
      </c>
      <c r="Q140" s="39" t="s">
        <v>15</v>
      </c>
      <c r="R140" s="40" t="s">
        <v>17</v>
      </c>
      <c r="S140" s="40" t="s">
        <v>16</v>
      </c>
      <c r="T140" s="41" t="s">
        <v>17</v>
      </c>
      <c r="U140" s="42"/>
      <c r="V140" s="39" t="s">
        <v>18</v>
      </c>
      <c r="W140" s="40" t="s">
        <v>17</v>
      </c>
      <c r="X140" s="40" t="s">
        <v>16</v>
      </c>
      <c r="Y140" s="41" t="s">
        <v>17</v>
      </c>
      <c r="Z140" s="43"/>
      <c r="AA140" s="39" t="s">
        <v>19</v>
      </c>
      <c r="AB140" s="40" t="s">
        <v>17</v>
      </c>
      <c r="AC140" s="40" t="s">
        <v>16</v>
      </c>
      <c r="AD140" s="41" t="s">
        <v>17</v>
      </c>
    </row>
    <row r="141" spans="16:30" ht="15.75" thickBot="1" x14ac:dyDescent="0.3">
      <c r="P141" s="30">
        <v>0</v>
      </c>
      <c r="Q141" s="32">
        <f>H14</f>
        <v>0</v>
      </c>
      <c r="R141" s="28">
        <f>(10^(Q141/10))</f>
        <v>1</v>
      </c>
      <c r="S141" s="28">
        <f>Q141+10</f>
        <v>10</v>
      </c>
      <c r="T141" s="33">
        <f t="shared" ref="T141:T164" si="51">(10^(S141/10))</f>
        <v>10</v>
      </c>
      <c r="U141" s="36"/>
      <c r="V141" s="32">
        <v>0</v>
      </c>
      <c r="W141" s="28">
        <f>(10^(V141/10))</f>
        <v>1</v>
      </c>
      <c r="X141" s="28">
        <f>V141+10</f>
        <v>10</v>
      </c>
      <c r="Y141" s="33">
        <f>(10^(X141/10))</f>
        <v>10</v>
      </c>
      <c r="Z141" s="36"/>
      <c r="AA141" s="34">
        <f>10*LOG10(10^(Q141/10)+10^(V141/10))</f>
        <v>3.0102999566398121</v>
      </c>
      <c r="AB141" s="147">
        <f>(10^(AA141/10))</f>
        <v>2</v>
      </c>
      <c r="AC141" s="147">
        <f>AA141+10</f>
        <v>13.010299956639813</v>
      </c>
      <c r="AD141" s="148">
        <f>(10^(AC141/10))</f>
        <v>20.000000000000007</v>
      </c>
    </row>
    <row r="142" spans="16:30" ht="15.75" thickBot="1" x14ac:dyDescent="0.3">
      <c r="P142" s="31">
        <v>4.1666666666666699E-2</v>
      </c>
      <c r="Q142" s="32">
        <f>Q141</f>
        <v>0</v>
      </c>
      <c r="R142" s="26">
        <f t="shared" ref="R142:R164" si="52">(10^(Q142/10))</f>
        <v>1</v>
      </c>
      <c r="S142" s="26">
        <f t="shared" ref="S142:S147" si="53">Q142+10</f>
        <v>10</v>
      </c>
      <c r="T142" s="35">
        <f t="shared" si="51"/>
        <v>10</v>
      </c>
      <c r="U142" s="37"/>
      <c r="V142" s="34">
        <f>V141</f>
        <v>0</v>
      </c>
      <c r="W142" s="26">
        <f t="shared" ref="W142:W164" si="54">(10^(V142/10))</f>
        <v>1</v>
      </c>
      <c r="X142" s="28">
        <f t="shared" ref="X142:X147" si="55">V142+10</f>
        <v>10</v>
      </c>
      <c r="Y142" s="35">
        <f t="shared" ref="Y142:Y164" si="56">(10^(X142/10))</f>
        <v>10</v>
      </c>
      <c r="Z142" s="37"/>
      <c r="AA142" s="34">
        <f t="shared" ref="AA142:AA164" si="57">10*LOG10(10^(Q142/10)+10^(V142/10))</f>
        <v>3.0102999566398121</v>
      </c>
      <c r="AB142" s="26">
        <f t="shared" ref="AB142:AB160" si="58">(10^(AA142/10))</f>
        <v>2</v>
      </c>
      <c r="AC142" s="147">
        <f t="shared" ref="AC142:AC147" si="59">AA142+10</f>
        <v>13.010299956639813</v>
      </c>
      <c r="AD142" s="27">
        <f t="shared" ref="AD142:AD164" si="60">(10^(AC142/10))</f>
        <v>20.000000000000007</v>
      </c>
    </row>
    <row r="143" spans="16:30" ht="15.75" thickBot="1" x14ac:dyDescent="0.3">
      <c r="P143" s="31">
        <v>8.3333333333333301E-2</v>
      </c>
      <c r="Q143" s="32">
        <f>Q141</f>
        <v>0</v>
      </c>
      <c r="R143" s="26">
        <f t="shared" si="52"/>
        <v>1</v>
      </c>
      <c r="S143" s="26">
        <f t="shared" si="53"/>
        <v>10</v>
      </c>
      <c r="T143" s="35">
        <f t="shared" si="51"/>
        <v>10</v>
      </c>
      <c r="U143" s="37"/>
      <c r="V143" s="34">
        <f t="shared" ref="V143:V161" si="61">V142</f>
        <v>0</v>
      </c>
      <c r="W143" s="26">
        <f t="shared" si="54"/>
        <v>1</v>
      </c>
      <c r="X143" s="28">
        <f t="shared" si="55"/>
        <v>10</v>
      </c>
      <c r="Y143" s="35">
        <f t="shared" si="56"/>
        <v>10</v>
      </c>
      <c r="Z143" s="37"/>
      <c r="AA143" s="34">
        <f t="shared" si="57"/>
        <v>3.0102999566398121</v>
      </c>
      <c r="AB143" s="26">
        <f t="shared" si="58"/>
        <v>2</v>
      </c>
      <c r="AC143" s="147">
        <f t="shared" si="59"/>
        <v>13.010299956639813</v>
      </c>
      <c r="AD143" s="27">
        <f t="shared" si="60"/>
        <v>20.000000000000007</v>
      </c>
    </row>
    <row r="144" spans="16:30" ht="15.75" thickBot="1" x14ac:dyDescent="0.3">
      <c r="P144" s="31">
        <v>0.125</v>
      </c>
      <c r="Q144" s="32">
        <f>Q141</f>
        <v>0</v>
      </c>
      <c r="R144" s="26">
        <f t="shared" si="52"/>
        <v>1</v>
      </c>
      <c r="S144" s="26">
        <f t="shared" si="53"/>
        <v>10</v>
      </c>
      <c r="T144" s="35">
        <f t="shared" si="51"/>
        <v>10</v>
      </c>
      <c r="U144" s="37"/>
      <c r="V144" s="34">
        <f t="shared" si="61"/>
        <v>0</v>
      </c>
      <c r="W144" s="26">
        <f t="shared" si="54"/>
        <v>1</v>
      </c>
      <c r="X144" s="28">
        <f t="shared" si="55"/>
        <v>10</v>
      </c>
      <c r="Y144" s="35">
        <f t="shared" si="56"/>
        <v>10</v>
      </c>
      <c r="Z144" s="37"/>
      <c r="AA144" s="34">
        <f t="shared" si="57"/>
        <v>3.0102999566398121</v>
      </c>
      <c r="AB144" s="26">
        <f t="shared" si="58"/>
        <v>2</v>
      </c>
      <c r="AC144" s="147">
        <f t="shared" si="59"/>
        <v>13.010299956639813</v>
      </c>
      <c r="AD144" s="27">
        <f t="shared" si="60"/>
        <v>20.000000000000007</v>
      </c>
    </row>
    <row r="145" spans="16:30" ht="15.75" thickBot="1" x14ac:dyDescent="0.3">
      <c r="P145" s="31">
        <v>0.16666666666666699</v>
      </c>
      <c r="Q145" s="32">
        <f>Q141</f>
        <v>0</v>
      </c>
      <c r="R145" s="26">
        <f t="shared" si="52"/>
        <v>1</v>
      </c>
      <c r="S145" s="26">
        <f t="shared" si="53"/>
        <v>10</v>
      </c>
      <c r="T145" s="35">
        <f t="shared" si="51"/>
        <v>10</v>
      </c>
      <c r="U145" s="37"/>
      <c r="V145" s="34">
        <f t="shared" si="61"/>
        <v>0</v>
      </c>
      <c r="W145" s="26">
        <f t="shared" si="54"/>
        <v>1</v>
      </c>
      <c r="X145" s="28">
        <f t="shared" si="55"/>
        <v>10</v>
      </c>
      <c r="Y145" s="35">
        <f t="shared" si="56"/>
        <v>10</v>
      </c>
      <c r="Z145" s="37"/>
      <c r="AA145" s="34">
        <f t="shared" si="57"/>
        <v>3.0102999566398121</v>
      </c>
      <c r="AB145" s="26">
        <f t="shared" si="58"/>
        <v>2</v>
      </c>
      <c r="AC145" s="147">
        <f t="shared" si="59"/>
        <v>13.010299956639813</v>
      </c>
      <c r="AD145" s="27">
        <f t="shared" si="60"/>
        <v>20.000000000000007</v>
      </c>
    </row>
    <row r="146" spans="16:30" ht="15.75" thickBot="1" x14ac:dyDescent="0.3">
      <c r="P146" s="31">
        <v>0.20833333333333301</v>
      </c>
      <c r="Q146" s="32">
        <f>Q141</f>
        <v>0</v>
      </c>
      <c r="R146" s="26">
        <f t="shared" si="52"/>
        <v>1</v>
      </c>
      <c r="S146" s="26">
        <f t="shared" si="53"/>
        <v>10</v>
      </c>
      <c r="T146" s="35">
        <f t="shared" si="51"/>
        <v>10</v>
      </c>
      <c r="U146" s="37"/>
      <c r="V146" s="34">
        <f t="shared" si="61"/>
        <v>0</v>
      </c>
      <c r="W146" s="26">
        <f t="shared" si="54"/>
        <v>1</v>
      </c>
      <c r="X146" s="28">
        <f t="shared" si="55"/>
        <v>10</v>
      </c>
      <c r="Y146" s="35">
        <f t="shared" si="56"/>
        <v>10</v>
      </c>
      <c r="Z146" s="37"/>
      <c r="AA146" s="34">
        <f t="shared" si="57"/>
        <v>3.0102999566398121</v>
      </c>
      <c r="AB146" s="26">
        <f t="shared" si="58"/>
        <v>2</v>
      </c>
      <c r="AC146" s="147">
        <f t="shared" si="59"/>
        <v>13.010299956639813</v>
      </c>
      <c r="AD146" s="27">
        <f t="shared" si="60"/>
        <v>20.000000000000007</v>
      </c>
    </row>
    <row r="147" spans="16:30" x14ac:dyDescent="0.25">
      <c r="P147" s="31">
        <v>0.25</v>
      </c>
      <c r="Q147" s="32">
        <f>Q141</f>
        <v>0</v>
      </c>
      <c r="R147" s="26">
        <f t="shared" si="52"/>
        <v>1</v>
      </c>
      <c r="S147" s="26">
        <f t="shared" si="53"/>
        <v>10</v>
      </c>
      <c r="T147" s="35">
        <f t="shared" si="51"/>
        <v>10</v>
      </c>
      <c r="U147" s="37"/>
      <c r="V147" s="34">
        <f t="shared" si="61"/>
        <v>0</v>
      </c>
      <c r="W147" s="26">
        <f t="shared" si="54"/>
        <v>1</v>
      </c>
      <c r="X147" s="28">
        <f t="shared" si="55"/>
        <v>10</v>
      </c>
      <c r="Y147" s="35">
        <f t="shared" si="56"/>
        <v>10</v>
      </c>
      <c r="Z147" s="37"/>
      <c r="AA147" s="34">
        <f t="shared" si="57"/>
        <v>3.0102999566398121</v>
      </c>
      <c r="AB147" s="26">
        <f t="shared" si="58"/>
        <v>2</v>
      </c>
      <c r="AC147" s="147">
        <f t="shared" si="59"/>
        <v>13.010299956639813</v>
      </c>
      <c r="AD147" s="27">
        <f t="shared" si="60"/>
        <v>20.000000000000007</v>
      </c>
    </row>
    <row r="148" spans="16:30" x14ac:dyDescent="0.25">
      <c r="P148" s="31">
        <v>0.29166666666666702</v>
      </c>
      <c r="Q148" s="32">
        <f>G14</f>
        <v>0</v>
      </c>
      <c r="R148" s="26">
        <f t="shared" si="52"/>
        <v>1</v>
      </c>
      <c r="S148" s="26">
        <f>Q148</f>
        <v>0</v>
      </c>
      <c r="T148" s="35">
        <f t="shared" si="51"/>
        <v>1</v>
      </c>
      <c r="U148" s="37"/>
      <c r="V148" s="34">
        <f>D74</f>
        <v>0</v>
      </c>
      <c r="W148" s="26">
        <f t="shared" si="54"/>
        <v>1</v>
      </c>
      <c r="X148" s="26">
        <f>V148</f>
        <v>0</v>
      </c>
      <c r="Y148" s="35">
        <f t="shared" si="56"/>
        <v>1</v>
      </c>
      <c r="Z148" s="37"/>
      <c r="AA148" s="34">
        <f t="shared" si="57"/>
        <v>3.0102999566398121</v>
      </c>
      <c r="AB148" s="26">
        <f t="shared" si="58"/>
        <v>2</v>
      </c>
      <c r="AC148" s="26">
        <f>AA148</f>
        <v>3.0102999566398121</v>
      </c>
      <c r="AD148" s="27">
        <f t="shared" si="60"/>
        <v>2</v>
      </c>
    </row>
    <row r="149" spans="16:30" x14ac:dyDescent="0.25">
      <c r="P149" s="31">
        <v>0.33333333333333298</v>
      </c>
      <c r="Q149" s="32">
        <f>Q148</f>
        <v>0</v>
      </c>
      <c r="R149" s="26">
        <f t="shared" si="52"/>
        <v>1</v>
      </c>
      <c r="S149" s="26">
        <f t="shared" ref="S149:S162" si="62">Q149</f>
        <v>0</v>
      </c>
      <c r="T149" s="35">
        <f t="shared" si="51"/>
        <v>1</v>
      </c>
      <c r="U149" s="37"/>
      <c r="V149" s="34">
        <f t="shared" si="61"/>
        <v>0</v>
      </c>
      <c r="W149" s="26">
        <f t="shared" si="54"/>
        <v>1</v>
      </c>
      <c r="X149" s="26">
        <f t="shared" ref="X149:X159" si="63">V149</f>
        <v>0</v>
      </c>
      <c r="Y149" s="35">
        <f t="shared" si="56"/>
        <v>1</v>
      </c>
      <c r="Z149" s="37"/>
      <c r="AA149" s="34">
        <f t="shared" si="57"/>
        <v>3.0102999566398121</v>
      </c>
      <c r="AB149" s="26">
        <f t="shared" si="58"/>
        <v>2</v>
      </c>
      <c r="AC149" s="26">
        <f t="shared" ref="AC149:AC159" si="64">AA149</f>
        <v>3.0102999566398121</v>
      </c>
      <c r="AD149" s="27">
        <f t="shared" si="60"/>
        <v>2</v>
      </c>
    </row>
    <row r="150" spans="16:30" x14ac:dyDescent="0.25">
      <c r="P150" s="31">
        <v>0.375</v>
      </c>
      <c r="Q150" s="32">
        <f>Q148</f>
        <v>0</v>
      </c>
      <c r="R150" s="26">
        <f t="shared" si="52"/>
        <v>1</v>
      </c>
      <c r="S150" s="26">
        <f t="shared" si="62"/>
        <v>0</v>
      </c>
      <c r="T150" s="35">
        <f t="shared" si="51"/>
        <v>1</v>
      </c>
      <c r="U150" s="37"/>
      <c r="V150" s="34">
        <f t="shared" si="61"/>
        <v>0</v>
      </c>
      <c r="W150" s="26">
        <f t="shared" si="54"/>
        <v>1</v>
      </c>
      <c r="X150" s="26">
        <f t="shared" si="63"/>
        <v>0</v>
      </c>
      <c r="Y150" s="35">
        <f t="shared" si="56"/>
        <v>1</v>
      </c>
      <c r="Z150" s="37"/>
      <c r="AA150" s="34">
        <f t="shared" si="57"/>
        <v>3.0102999566398121</v>
      </c>
      <c r="AB150" s="26">
        <f t="shared" si="58"/>
        <v>2</v>
      </c>
      <c r="AC150" s="26">
        <f t="shared" si="64"/>
        <v>3.0102999566398121</v>
      </c>
      <c r="AD150" s="27">
        <f t="shared" si="60"/>
        <v>2</v>
      </c>
    </row>
    <row r="151" spans="16:30" x14ac:dyDescent="0.25">
      <c r="P151" s="31">
        <v>0.41666666666666702</v>
      </c>
      <c r="Q151" s="32">
        <f>Q148</f>
        <v>0</v>
      </c>
      <c r="R151" s="26">
        <f t="shared" si="52"/>
        <v>1</v>
      </c>
      <c r="S151" s="26">
        <f t="shared" si="62"/>
        <v>0</v>
      </c>
      <c r="T151" s="35">
        <f t="shared" si="51"/>
        <v>1</v>
      </c>
      <c r="U151" s="37"/>
      <c r="V151" s="34">
        <f t="shared" si="61"/>
        <v>0</v>
      </c>
      <c r="W151" s="26">
        <f t="shared" si="54"/>
        <v>1</v>
      </c>
      <c r="X151" s="26">
        <f t="shared" si="63"/>
        <v>0</v>
      </c>
      <c r="Y151" s="35">
        <f t="shared" si="56"/>
        <v>1</v>
      </c>
      <c r="Z151" s="37"/>
      <c r="AA151" s="34">
        <f t="shared" si="57"/>
        <v>3.0102999566398121</v>
      </c>
      <c r="AB151" s="26">
        <f t="shared" si="58"/>
        <v>2</v>
      </c>
      <c r="AC151" s="26">
        <f t="shared" si="64"/>
        <v>3.0102999566398121</v>
      </c>
      <c r="AD151" s="27">
        <f t="shared" si="60"/>
        <v>2</v>
      </c>
    </row>
    <row r="152" spans="16:30" x14ac:dyDescent="0.25">
      <c r="P152" s="31">
        <v>0.45833333333333298</v>
      </c>
      <c r="Q152" s="32">
        <f>Q148</f>
        <v>0</v>
      </c>
      <c r="R152" s="26">
        <f t="shared" si="52"/>
        <v>1</v>
      </c>
      <c r="S152" s="26">
        <f t="shared" si="62"/>
        <v>0</v>
      </c>
      <c r="T152" s="35">
        <f t="shared" si="51"/>
        <v>1</v>
      </c>
      <c r="U152" s="37"/>
      <c r="V152" s="34">
        <f t="shared" si="61"/>
        <v>0</v>
      </c>
      <c r="W152" s="26">
        <f t="shared" si="54"/>
        <v>1</v>
      </c>
      <c r="X152" s="26">
        <f t="shared" si="63"/>
        <v>0</v>
      </c>
      <c r="Y152" s="35">
        <f t="shared" si="56"/>
        <v>1</v>
      </c>
      <c r="Z152" s="37"/>
      <c r="AA152" s="34">
        <f t="shared" si="57"/>
        <v>3.0102999566398121</v>
      </c>
      <c r="AB152" s="26">
        <f t="shared" si="58"/>
        <v>2</v>
      </c>
      <c r="AC152" s="26">
        <f t="shared" si="64"/>
        <v>3.0102999566398121</v>
      </c>
      <c r="AD152" s="27">
        <f t="shared" si="60"/>
        <v>2</v>
      </c>
    </row>
    <row r="153" spans="16:30" x14ac:dyDescent="0.25">
      <c r="P153" s="31">
        <v>0.5</v>
      </c>
      <c r="Q153" s="32">
        <f>Q148</f>
        <v>0</v>
      </c>
      <c r="R153" s="26">
        <f t="shared" si="52"/>
        <v>1</v>
      </c>
      <c r="S153" s="26">
        <f t="shared" si="62"/>
        <v>0</v>
      </c>
      <c r="T153" s="35">
        <f t="shared" si="51"/>
        <v>1</v>
      </c>
      <c r="U153" s="37"/>
      <c r="V153" s="34">
        <f t="shared" si="61"/>
        <v>0</v>
      </c>
      <c r="W153" s="26">
        <f t="shared" si="54"/>
        <v>1</v>
      </c>
      <c r="X153" s="26">
        <f t="shared" si="63"/>
        <v>0</v>
      </c>
      <c r="Y153" s="35">
        <f t="shared" si="56"/>
        <v>1</v>
      </c>
      <c r="Z153" s="37"/>
      <c r="AA153" s="34">
        <f t="shared" si="57"/>
        <v>3.0102999566398121</v>
      </c>
      <c r="AB153" s="26">
        <f t="shared" si="58"/>
        <v>2</v>
      </c>
      <c r="AC153" s="26">
        <f t="shared" si="64"/>
        <v>3.0102999566398121</v>
      </c>
      <c r="AD153" s="27">
        <f t="shared" si="60"/>
        <v>2</v>
      </c>
    </row>
    <row r="154" spans="16:30" x14ac:dyDescent="0.25">
      <c r="P154" s="31">
        <v>0.54166666666666696</v>
      </c>
      <c r="Q154" s="32">
        <f>Q148</f>
        <v>0</v>
      </c>
      <c r="R154" s="26">
        <f t="shared" si="52"/>
        <v>1</v>
      </c>
      <c r="S154" s="26">
        <f t="shared" si="62"/>
        <v>0</v>
      </c>
      <c r="T154" s="35">
        <f t="shared" si="51"/>
        <v>1</v>
      </c>
      <c r="U154" s="37"/>
      <c r="V154" s="34">
        <f t="shared" si="61"/>
        <v>0</v>
      </c>
      <c r="W154" s="26">
        <f t="shared" si="54"/>
        <v>1</v>
      </c>
      <c r="X154" s="26">
        <f t="shared" si="63"/>
        <v>0</v>
      </c>
      <c r="Y154" s="35">
        <f t="shared" si="56"/>
        <v>1</v>
      </c>
      <c r="Z154" s="37"/>
      <c r="AA154" s="34">
        <f t="shared" si="57"/>
        <v>3.0102999566398121</v>
      </c>
      <c r="AB154" s="26">
        <f t="shared" si="58"/>
        <v>2</v>
      </c>
      <c r="AC154" s="26">
        <f t="shared" si="64"/>
        <v>3.0102999566398121</v>
      </c>
      <c r="AD154" s="27">
        <f t="shared" si="60"/>
        <v>2</v>
      </c>
    </row>
    <row r="155" spans="16:30" x14ac:dyDescent="0.25">
      <c r="P155" s="31">
        <v>0.58333333333333304</v>
      </c>
      <c r="Q155" s="32">
        <f>Q148</f>
        <v>0</v>
      </c>
      <c r="R155" s="26">
        <f t="shared" si="52"/>
        <v>1</v>
      </c>
      <c r="S155" s="26">
        <f t="shared" si="62"/>
        <v>0</v>
      </c>
      <c r="T155" s="35">
        <f t="shared" si="51"/>
        <v>1</v>
      </c>
      <c r="U155" s="37"/>
      <c r="V155" s="34">
        <f t="shared" si="61"/>
        <v>0</v>
      </c>
      <c r="W155" s="26">
        <f t="shared" si="54"/>
        <v>1</v>
      </c>
      <c r="X155" s="26">
        <f t="shared" si="63"/>
        <v>0</v>
      </c>
      <c r="Y155" s="35">
        <f t="shared" si="56"/>
        <v>1</v>
      </c>
      <c r="Z155" s="37"/>
      <c r="AA155" s="34">
        <f t="shared" si="57"/>
        <v>3.0102999566398121</v>
      </c>
      <c r="AB155" s="26">
        <f t="shared" si="58"/>
        <v>2</v>
      </c>
      <c r="AC155" s="26">
        <f t="shared" si="64"/>
        <v>3.0102999566398121</v>
      </c>
      <c r="AD155" s="27">
        <f t="shared" si="60"/>
        <v>2</v>
      </c>
    </row>
    <row r="156" spans="16:30" x14ac:dyDescent="0.25">
      <c r="P156" s="31">
        <v>0.625</v>
      </c>
      <c r="Q156" s="32">
        <f>Q148</f>
        <v>0</v>
      </c>
      <c r="R156" s="26">
        <f t="shared" si="52"/>
        <v>1</v>
      </c>
      <c r="S156" s="26">
        <f t="shared" si="62"/>
        <v>0</v>
      </c>
      <c r="T156" s="35">
        <f t="shared" si="51"/>
        <v>1</v>
      </c>
      <c r="U156" s="37"/>
      <c r="V156" s="34">
        <f t="shared" si="61"/>
        <v>0</v>
      </c>
      <c r="W156" s="26">
        <f t="shared" si="54"/>
        <v>1</v>
      </c>
      <c r="X156" s="26">
        <f t="shared" si="63"/>
        <v>0</v>
      </c>
      <c r="Y156" s="35">
        <f t="shared" si="56"/>
        <v>1</v>
      </c>
      <c r="Z156" s="37"/>
      <c r="AA156" s="34">
        <f t="shared" si="57"/>
        <v>3.0102999566398121</v>
      </c>
      <c r="AB156" s="26">
        <f t="shared" si="58"/>
        <v>2</v>
      </c>
      <c r="AC156" s="26">
        <f t="shared" si="64"/>
        <v>3.0102999566398121</v>
      </c>
      <c r="AD156" s="27">
        <f t="shared" si="60"/>
        <v>2</v>
      </c>
    </row>
    <row r="157" spans="16:30" x14ac:dyDescent="0.25">
      <c r="P157" s="31">
        <v>0.66666666666666696</v>
      </c>
      <c r="Q157" s="32">
        <f>Q148</f>
        <v>0</v>
      </c>
      <c r="R157" s="26">
        <f t="shared" si="52"/>
        <v>1</v>
      </c>
      <c r="S157" s="26">
        <f t="shared" si="62"/>
        <v>0</v>
      </c>
      <c r="T157" s="35">
        <f t="shared" si="51"/>
        <v>1</v>
      </c>
      <c r="U157" s="37"/>
      <c r="V157" s="34">
        <f t="shared" si="61"/>
        <v>0</v>
      </c>
      <c r="W157" s="26">
        <f t="shared" si="54"/>
        <v>1</v>
      </c>
      <c r="X157" s="26">
        <f t="shared" si="63"/>
        <v>0</v>
      </c>
      <c r="Y157" s="35">
        <f t="shared" si="56"/>
        <v>1</v>
      </c>
      <c r="Z157" s="37"/>
      <c r="AA157" s="34">
        <f t="shared" si="57"/>
        <v>3.0102999566398121</v>
      </c>
      <c r="AB157" s="26">
        <f t="shared" si="58"/>
        <v>2</v>
      </c>
      <c r="AC157" s="26">
        <f t="shared" si="64"/>
        <v>3.0102999566398121</v>
      </c>
      <c r="AD157" s="27">
        <f t="shared" si="60"/>
        <v>2</v>
      </c>
    </row>
    <row r="158" spans="16:30" x14ac:dyDescent="0.25">
      <c r="P158" s="31">
        <v>0.70833333333333304</v>
      </c>
      <c r="Q158" s="32">
        <f>Q148</f>
        <v>0</v>
      </c>
      <c r="R158" s="26">
        <f t="shared" si="52"/>
        <v>1</v>
      </c>
      <c r="S158" s="26">
        <f t="shared" si="62"/>
        <v>0</v>
      </c>
      <c r="T158" s="35">
        <f t="shared" si="51"/>
        <v>1</v>
      </c>
      <c r="U158" s="37"/>
      <c r="V158" s="34">
        <f t="shared" si="61"/>
        <v>0</v>
      </c>
      <c r="W158" s="26">
        <f t="shared" si="54"/>
        <v>1</v>
      </c>
      <c r="X158" s="26">
        <f t="shared" si="63"/>
        <v>0</v>
      </c>
      <c r="Y158" s="35">
        <f t="shared" si="56"/>
        <v>1</v>
      </c>
      <c r="Z158" s="37"/>
      <c r="AA158" s="34">
        <f t="shared" si="57"/>
        <v>3.0102999566398121</v>
      </c>
      <c r="AB158" s="26">
        <f t="shared" si="58"/>
        <v>2</v>
      </c>
      <c r="AC158" s="26">
        <f t="shared" si="64"/>
        <v>3.0102999566398121</v>
      </c>
      <c r="AD158" s="27">
        <f t="shared" si="60"/>
        <v>2</v>
      </c>
    </row>
    <row r="159" spans="16:30" x14ac:dyDescent="0.25">
      <c r="P159" s="31">
        <v>0.75</v>
      </c>
      <c r="Q159" s="32">
        <f>Q148</f>
        <v>0</v>
      </c>
      <c r="R159" s="26">
        <f t="shared" si="52"/>
        <v>1</v>
      </c>
      <c r="S159" s="26">
        <f t="shared" si="62"/>
        <v>0</v>
      </c>
      <c r="T159" s="35">
        <f t="shared" si="51"/>
        <v>1</v>
      </c>
      <c r="U159" s="37"/>
      <c r="V159" s="34">
        <f t="shared" si="61"/>
        <v>0</v>
      </c>
      <c r="W159" s="26">
        <f t="shared" si="54"/>
        <v>1</v>
      </c>
      <c r="X159" s="26">
        <f t="shared" si="63"/>
        <v>0</v>
      </c>
      <c r="Y159" s="35">
        <f t="shared" si="56"/>
        <v>1</v>
      </c>
      <c r="Z159" s="37"/>
      <c r="AA159" s="34">
        <f t="shared" si="57"/>
        <v>3.0102999566398121</v>
      </c>
      <c r="AB159" s="26">
        <f t="shared" si="58"/>
        <v>2</v>
      </c>
      <c r="AC159" s="26">
        <f t="shared" si="64"/>
        <v>3.0102999566398121</v>
      </c>
      <c r="AD159" s="27">
        <f t="shared" si="60"/>
        <v>2</v>
      </c>
    </row>
    <row r="160" spans="16:30" x14ac:dyDescent="0.25">
      <c r="P160" s="31">
        <v>0.79166666666666696</v>
      </c>
      <c r="Q160" s="32">
        <f>Q148</f>
        <v>0</v>
      </c>
      <c r="R160" s="26">
        <f t="shared" si="52"/>
        <v>1</v>
      </c>
      <c r="S160" s="26">
        <f t="shared" si="62"/>
        <v>0</v>
      </c>
      <c r="T160" s="35">
        <f t="shared" si="51"/>
        <v>1</v>
      </c>
      <c r="U160" s="37"/>
      <c r="V160" s="34">
        <v>0</v>
      </c>
      <c r="W160" s="26">
        <f t="shared" si="54"/>
        <v>1</v>
      </c>
      <c r="X160" s="26">
        <v>0</v>
      </c>
      <c r="Y160" s="35">
        <f t="shared" si="56"/>
        <v>1</v>
      </c>
      <c r="Z160" s="37"/>
      <c r="AA160" s="34">
        <f t="shared" si="57"/>
        <v>3.0102999566398121</v>
      </c>
      <c r="AB160" s="26">
        <f t="shared" si="58"/>
        <v>2</v>
      </c>
      <c r="AC160" s="26">
        <f>AA160</f>
        <v>3.0102999566398121</v>
      </c>
      <c r="AD160" s="27">
        <f t="shared" si="60"/>
        <v>2</v>
      </c>
    </row>
    <row r="161" spans="16:30" x14ac:dyDescent="0.25">
      <c r="P161" s="31">
        <v>0.83333333333333304</v>
      </c>
      <c r="Q161" s="32">
        <f>Q148</f>
        <v>0</v>
      </c>
      <c r="R161" s="26">
        <f t="shared" si="52"/>
        <v>1</v>
      </c>
      <c r="S161" s="26">
        <f t="shared" si="62"/>
        <v>0</v>
      </c>
      <c r="T161" s="35">
        <f t="shared" si="51"/>
        <v>1</v>
      </c>
      <c r="U161" s="37"/>
      <c r="V161" s="34">
        <f t="shared" si="61"/>
        <v>0</v>
      </c>
      <c r="W161" s="26">
        <f t="shared" si="54"/>
        <v>1</v>
      </c>
      <c r="X161" s="26">
        <v>0</v>
      </c>
      <c r="Y161" s="35">
        <f t="shared" si="56"/>
        <v>1</v>
      </c>
      <c r="Z161" s="37"/>
      <c r="AA161" s="34">
        <f t="shared" si="57"/>
        <v>3.0102999566398121</v>
      </c>
      <c r="AB161" s="26">
        <f>(10^(AA161/10))</f>
        <v>2</v>
      </c>
      <c r="AC161" s="26">
        <f>AA161</f>
        <v>3.0102999566398121</v>
      </c>
      <c r="AD161" s="27">
        <f t="shared" si="60"/>
        <v>2</v>
      </c>
    </row>
    <row r="162" spans="16:30" x14ac:dyDescent="0.25">
      <c r="P162" s="31">
        <v>0.875</v>
      </c>
      <c r="Q162" s="32">
        <f>Q148</f>
        <v>0</v>
      </c>
      <c r="R162" s="26">
        <f t="shared" si="52"/>
        <v>1</v>
      </c>
      <c r="S162" s="26">
        <f t="shared" si="62"/>
        <v>0</v>
      </c>
      <c r="T162" s="35">
        <f t="shared" si="51"/>
        <v>1</v>
      </c>
      <c r="U162" s="37"/>
      <c r="V162" s="34">
        <f>V161</f>
        <v>0</v>
      </c>
      <c r="W162" s="26">
        <f t="shared" si="54"/>
        <v>1</v>
      </c>
      <c r="X162" s="26">
        <v>0</v>
      </c>
      <c r="Y162" s="35">
        <f t="shared" si="56"/>
        <v>1</v>
      </c>
      <c r="Z162" s="37"/>
      <c r="AA162" s="34">
        <f t="shared" si="57"/>
        <v>3.0102999566398121</v>
      </c>
      <c r="AB162" s="26">
        <f t="shared" ref="AB162:AB164" si="65">(10^(AA162/10))</f>
        <v>2</v>
      </c>
      <c r="AC162" s="26">
        <f>AA162</f>
        <v>3.0102999566398121</v>
      </c>
      <c r="AD162" s="27">
        <f t="shared" si="60"/>
        <v>2</v>
      </c>
    </row>
    <row r="163" spans="16:30" x14ac:dyDescent="0.25">
      <c r="P163" s="31">
        <v>0.91666666666666696</v>
      </c>
      <c r="Q163" s="32">
        <f>Q141</f>
        <v>0</v>
      </c>
      <c r="R163" s="26">
        <f t="shared" si="52"/>
        <v>1</v>
      </c>
      <c r="S163" s="26">
        <f>Q163+10</f>
        <v>10</v>
      </c>
      <c r="T163" s="35">
        <f t="shared" si="51"/>
        <v>10</v>
      </c>
      <c r="U163" s="37"/>
      <c r="V163" s="34">
        <v>0</v>
      </c>
      <c r="W163" s="26">
        <f t="shared" si="54"/>
        <v>1</v>
      </c>
      <c r="X163" s="28">
        <f t="shared" ref="X163:X164" si="66">V163+10</f>
        <v>10</v>
      </c>
      <c r="Y163" s="35">
        <f t="shared" si="56"/>
        <v>10</v>
      </c>
      <c r="Z163" s="37"/>
      <c r="AA163" s="34">
        <f t="shared" si="57"/>
        <v>3.0102999566398121</v>
      </c>
      <c r="AB163" s="26">
        <f t="shared" si="65"/>
        <v>2</v>
      </c>
      <c r="AC163" s="26">
        <f>AA163+10</f>
        <v>13.010299956639813</v>
      </c>
      <c r="AD163" s="27">
        <f t="shared" si="60"/>
        <v>20.000000000000007</v>
      </c>
    </row>
    <row r="164" spans="16:30" ht="15.75" thickBot="1" x14ac:dyDescent="0.3">
      <c r="P164" s="44">
        <v>0.95833333333333304</v>
      </c>
      <c r="Q164" s="32">
        <f>Q141</f>
        <v>0</v>
      </c>
      <c r="R164" s="46">
        <f t="shared" si="52"/>
        <v>1</v>
      </c>
      <c r="S164" s="46">
        <f>Q164+10</f>
        <v>10</v>
      </c>
      <c r="T164" s="47">
        <f t="shared" si="51"/>
        <v>10</v>
      </c>
      <c r="U164" s="48"/>
      <c r="V164" s="45">
        <v>0</v>
      </c>
      <c r="W164" s="46">
        <f t="shared" si="54"/>
        <v>1</v>
      </c>
      <c r="X164" s="28">
        <f t="shared" si="66"/>
        <v>10</v>
      </c>
      <c r="Y164" s="47">
        <f t="shared" si="56"/>
        <v>10</v>
      </c>
      <c r="Z164" s="48"/>
      <c r="AA164" s="34">
        <f t="shared" si="57"/>
        <v>3.0102999566398121</v>
      </c>
      <c r="AB164" s="150">
        <f t="shared" si="65"/>
        <v>2</v>
      </c>
      <c r="AC164" s="150">
        <f>AA164+10</f>
        <v>13.010299956639813</v>
      </c>
      <c r="AD164" s="151">
        <f t="shared" si="60"/>
        <v>20.000000000000007</v>
      </c>
    </row>
    <row r="165" spans="16:30" ht="15.75" thickBot="1" x14ac:dyDescent="0.3">
      <c r="P165" s="50"/>
      <c r="Q165" s="51"/>
      <c r="R165" s="51"/>
      <c r="S165" s="51"/>
      <c r="T165" s="52"/>
      <c r="U165" s="51"/>
      <c r="V165" s="50"/>
      <c r="W165" s="51"/>
      <c r="X165" s="51"/>
      <c r="Y165" s="52"/>
      <c r="Z165" s="51"/>
      <c r="AA165" s="53" t="s">
        <v>13</v>
      </c>
      <c r="AB165" s="64">
        <f>10*LOG(1/(COUNT(AB148:AB161))*SUM(AB148:AB161))</f>
        <v>3.0102999566398121</v>
      </c>
      <c r="AC165" s="49"/>
      <c r="AD165" s="54"/>
    </row>
    <row r="166" spans="16:30" ht="15.75" thickBot="1" x14ac:dyDescent="0.3">
      <c r="P166" s="53"/>
      <c r="Q166" s="49"/>
      <c r="R166" s="49"/>
      <c r="S166" s="49"/>
      <c r="T166" s="54"/>
      <c r="U166" s="49"/>
      <c r="V166" s="53"/>
      <c r="W166" s="49"/>
      <c r="X166" s="49"/>
      <c r="Y166" s="54"/>
      <c r="Z166" s="49"/>
      <c r="AA166" s="53" t="s">
        <v>2</v>
      </c>
      <c r="AB166" s="64">
        <f>10*LOG(1/(COUNT(AB141:AB147,AB163:AB164))*SUM(AB141:AB147,AB163:AB164))</f>
        <v>3.0102999566398121</v>
      </c>
      <c r="AC166" s="49"/>
      <c r="AD166" s="54"/>
    </row>
    <row r="167" spans="16:30" x14ac:dyDescent="0.25">
      <c r="P167" s="53"/>
      <c r="Q167" s="49"/>
      <c r="R167" s="56" t="s">
        <v>12</v>
      </c>
      <c r="S167" s="57"/>
      <c r="T167" s="58" t="s">
        <v>11</v>
      </c>
      <c r="U167" s="57"/>
      <c r="V167" s="59"/>
      <c r="W167" s="56" t="s">
        <v>12</v>
      </c>
      <c r="X167" s="57"/>
      <c r="Y167" s="58" t="s">
        <v>11</v>
      </c>
      <c r="Z167" s="57"/>
      <c r="AA167" s="59"/>
      <c r="AB167" s="57" t="s">
        <v>12</v>
      </c>
      <c r="AC167" s="57"/>
      <c r="AD167" s="58" t="s">
        <v>11</v>
      </c>
    </row>
    <row r="168" spans="16:30" ht="15.75" thickBot="1" x14ac:dyDescent="0.3">
      <c r="P168" s="14"/>
      <c r="Q168" s="55"/>
      <c r="R168" s="60">
        <f>10*LOG(1/(COUNT(R141:R164))*SUM(R141:R164))</f>
        <v>0</v>
      </c>
      <c r="S168" s="61"/>
      <c r="T168" s="62">
        <f>10*LOG(1/(COUNT(T141:T164))*SUM(T141:T164))</f>
        <v>6.40978057358332</v>
      </c>
      <c r="U168" s="61"/>
      <c r="V168" s="63"/>
      <c r="W168" s="60">
        <f>10*LOG(1/(COUNT(W141:W164))*SUM(W141:W164))</f>
        <v>0</v>
      </c>
      <c r="X168" s="61"/>
      <c r="Y168" s="62">
        <f>10*LOG(1/(COUNT(Y141:Y164))*SUM(Y141:Y164))</f>
        <v>6.40978057358332</v>
      </c>
      <c r="Z168" s="61"/>
      <c r="AA168" s="63"/>
      <c r="AB168" s="64">
        <f>10*LOG(1/(COUNT(AB141:AB164))*SUM(AB141:AB164))</f>
        <v>3.0102999566398121</v>
      </c>
      <c r="AC168" s="61"/>
      <c r="AD168" s="62">
        <f>10*LOG(1/(COUNT(AD141:AD164))*SUM(AD141:AD164))</f>
        <v>9.4200805302231334</v>
      </c>
    </row>
    <row r="171" spans="16:30" x14ac:dyDescent="0.25">
      <c r="P171">
        <f>A15</f>
        <v>0</v>
      </c>
    </row>
    <row r="173" spans="16:30" ht="15.75" thickBot="1" x14ac:dyDescent="0.3">
      <c r="P173" s="303" t="s">
        <v>21</v>
      </c>
      <c r="Q173" s="303"/>
      <c r="R173" s="303"/>
      <c r="S173" s="303"/>
      <c r="T173" s="303"/>
    </row>
    <row r="174" spans="16:30" ht="45.75" thickBot="1" x14ac:dyDescent="0.3">
      <c r="P174" s="38" t="s">
        <v>14</v>
      </c>
      <c r="Q174" s="39" t="s">
        <v>15</v>
      </c>
      <c r="R174" s="40" t="s">
        <v>17</v>
      </c>
      <c r="S174" s="40" t="s">
        <v>16</v>
      </c>
      <c r="T174" s="41" t="s">
        <v>17</v>
      </c>
      <c r="U174" s="42"/>
      <c r="V174" s="39" t="s">
        <v>18</v>
      </c>
      <c r="W174" s="40" t="s">
        <v>17</v>
      </c>
      <c r="X174" s="40" t="s">
        <v>16</v>
      </c>
      <c r="Y174" s="41" t="s">
        <v>17</v>
      </c>
      <c r="Z174" s="43"/>
      <c r="AA174" s="39" t="s">
        <v>19</v>
      </c>
      <c r="AB174" s="40" t="s">
        <v>17</v>
      </c>
      <c r="AC174" s="40" t="s">
        <v>16</v>
      </c>
      <c r="AD174" s="41" t="s">
        <v>17</v>
      </c>
    </row>
    <row r="175" spans="16:30" ht="15.75" thickBot="1" x14ac:dyDescent="0.3">
      <c r="P175" s="30">
        <v>0</v>
      </c>
      <c r="Q175" s="32">
        <f>H15</f>
        <v>0</v>
      </c>
      <c r="R175" s="28">
        <f>(10^(Q175/10))</f>
        <v>1</v>
      </c>
      <c r="S175" s="28">
        <f>Q175+10</f>
        <v>10</v>
      </c>
      <c r="T175" s="33">
        <f t="shared" ref="T175:T198" si="67">(10^(S175/10))</f>
        <v>10</v>
      </c>
      <c r="U175" s="36"/>
      <c r="V175" s="32">
        <v>0</v>
      </c>
      <c r="W175" s="28">
        <f>(10^(V175/10))</f>
        <v>1</v>
      </c>
      <c r="X175" s="28">
        <f>V175+10</f>
        <v>10</v>
      </c>
      <c r="Y175" s="33">
        <f>(10^(X175/10))</f>
        <v>10</v>
      </c>
      <c r="Z175" s="36"/>
      <c r="AA175" s="34">
        <f>10*LOG10(10^(Q175/10)+10^(V175/10))</f>
        <v>3.0102999566398121</v>
      </c>
      <c r="AB175" s="147">
        <f>(10^(AA175/10))</f>
        <v>2</v>
      </c>
      <c r="AC175" s="147">
        <f>AA175+10</f>
        <v>13.010299956639813</v>
      </c>
      <c r="AD175" s="148">
        <f>(10^(AC175/10))</f>
        <v>20.000000000000007</v>
      </c>
    </row>
    <row r="176" spans="16:30" ht="15.75" thickBot="1" x14ac:dyDescent="0.3">
      <c r="P176" s="31">
        <v>4.1666666666666699E-2</v>
      </c>
      <c r="Q176" s="32">
        <f>Q175</f>
        <v>0</v>
      </c>
      <c r="R176" s="26">
        <f t="shared" ref="R176:R198" si="68">(10^(Q176/10))</f>
        <v>1</v>
      </c>
      <c r="S176" s="26">
        <f t="shared" ref="S176:S181" si="69">Q176+10</f>
        <v>10</v>
      </c>
      <c r="T176" s="35">
        <f t="shared" si="67"/>
        <v>10</v>
      </c>
      <c r="U176" s="37"/>
      <c r="V176" s="34">
        <f>V175</f>
        <v>0</v>
      </c>
      <c r="W176" s="26">
        <f t="shared" ref="W176:W198" si="70">(10^(V176/10))</f>
        <v>1</v>
      </c>
      <c r="X176" s="28">
        <f t="shared" ref="X176:X181" si="71">V176+10</f>
        <v>10</v>
      </c>
      <c r="Y176" s="35">
        <f t="shared" ref="Y176:Y198" si="72">(10^(X176/10))</f>
        <v>10</v>
      </c>
      <c r="Z176" s="37"/>
      <c r="AA176" s="34">
        <f t="shared" ref="AA176:AA198" si="73">10*LOG10(10^(Q176/10)+10^(V176/10))</f>
        <v>3.0102999566398121</v>
      </c>
      <c r="AB176" s="26">
        <f t="shared" ref="AB176:AB194" si="74">(10^(AA176/10))</f>
        <v>2</v>
      </c>
      <c r="AC176" s="147">
        <f t="shared" ref="AC176:AC181" si="75">AA176+10</f>
        <v>13.010299956639813</v>
      </c>
      <c r="AD176" s="27">
        <f t="shared" ref="AD176:AD198" si="76">(10^(AC176/10))</f>
        <v>20.000000000000007</v>
      </c>
    </row>
    <row r="177" spans="16:30" ht="15.75" thickBot="1" x14ac:dyDescent="0.3">
      <c r="P177" s="31">
        <v>8.3333333333333301E-2</v>
      </c>
      <c r="Q177" s="32">
        <f>Q175</f>
        <v>0</v>
      </c>
      <c r="R177" s="26">
        <f t="shared" si="68"/>
        <v>1</v>
      </c>
      <c r="S177" s="26">
        <f t="shared" si="69"/>
        <v>10</v>
      </c>
      <c r="T177" s="35">
        <f t="shared" si="67"/>
        <v>10</v>
      </c>
      <c r="U177" s="37"/>
      <c r="V177" s="34">
        <f t="shared" ref="V177:V195" si="77">V176</f>
        <v>0</v>
      </c>
      <c r="W177" s="26">
        <f t="shared" si="70"/>
        <v>1</v>
      </c>
      <c r="X177" s="28">
        <f t="shared" si="71"/>
        <v>10</v>
      </c>
      <c r="Y177" s="35">
        <f t="shared" si="72"/>
        <v>10</v>
      </c>
      <c r="Z177" s="37"/>
      <c r="AA177" s="34">
        <f t="shared" si="73"/>
        <v>3.0102999566398121</v>
      </c>
      <c r="AB177" s="26">
        <f t="shared" si="74"/>
        <v>2</v>
      </c>
      <c r="AC177" s="147">
        <f t="shared" si="75"/>
        <v>13.010299956639813</v>
      </c>
      <c r="AD177" s="27">
        <f t="shared" si="76"/>
        <v>20.000000000000007</v>
      </c>
    </row>
    <row r="178" spans="16:30" ht="15.75" thickBot="1" x14ac:dyDescent="0.3">
      <c r="P178" s="31">
        <v>0.125</v>
      </c>
      <c r="Q178" s="32">
        <f>Q175</f>
        <v>0</v>
      </c>
      <c r="R178" s="26">
        <f t="shared" si="68"/>
        <v>1</v>
      </c>
      <c r="S178" s="26">
        <f t="shared" si="69"/>
        <v>10</v>
      </c>
      <c r="T178" s="35">
        <f t="shared" si="67"/>
        <v>10</v>
      </c>
      <c r="U178" s="37"/>
      <c r="V178" s="34">
        <f t="shared" si="77"/>
        <v>0</v>
      </c>
      <c r="W178" s="26">
        <f t="shared" si="70"/>
        <v>1</v>
      </c>
      <c r="X178" s="28">
        <f t="shared" si="71"/>
        <v>10</v>
      </c>
      <c r="Y178" s="35">
        <f t="shared" si="72"/>
        <v>10</v>
      </c>
      <c r="Z178" s="37"/>
      <c r="AA178" s="34">
        <f t="shared" si="73"/>
        <v>3.0102999566398121</v>
      </c>
      <c r="AB178" s="26">
        <f t="shared" si="74"/>
        <v>2</v>
      </c>
      <c r="AC178" s="147">
        <f t="shared" si="75"/>
        <v>13.010299956639813</v>
      </c>
      <c r="AD178" s="27">
        <f t="shared" si="76"/>
        <v>20.000000000000007</v>
      </c>
    </row>
    <row r="179" spans="16:30" ht="15.75" thickBot="1" x14ac:dyDescent="0.3">
      <c r="P179" s="31">
        <v>0.16666666666666699</v>
      </c>
      <c r="Q179" s="32">
        <f>Q175</f>
        <v>0</v>
      </c>
      <c r="R179" s="26">
        <f t="shared" si="68"/>
        <v>1</v>
      </c>
      <c r="S179" s="26">
        <f t="shared" si="69"/>
        <v>10</v>
      </c>
      <c r="T179" s="35">
        <f t="shared" si="67"/>
        <v>10</v>
      </c>
      <c r="U179" s="37"/>
      <c r="V179" s="34">
        <f t="shared" si="77"/>
        <v>0</v>
      </c>
      <c r="W179" s="26">
        <f t="shared" si="70"/>
        <v>1</v>
      </c>
      <c r="X179" s="28">
        <f t="shared" si="71"/>
        <v>10</v>
      </c>
      <c r="Y179" s="35">
        <f t="shared" si="72"/>
        <v>10</v>
      </c>
      <c r="Z179" s="37"/>
      <c r="AA179" s="34">
        <f t="shared" si="73"/>
        <v>3.0102999566398121</v>
      </c>
      <c r="AB179" s="26">
        <f t="shared" si="74"/>
        <v>2</v>
      </c>
      <c r="AC179" s="147">
        <f t="shared" si="75"/>
        <v>13.010299956639813</v>
      </c>
      <c r="AD179" s="27">
        <f t="shared" si="76"/>
        <v>20.000000000000007</v>
      </c>
    </row>
    <row r="180" spans="16:30" ht="15.75" thickBot="1" x14ac:dyDescent="0.3">
      <c r="P180" s="31">
        <v>0.20833333333333301</v>
      </c>
      <c r="Q180" s="32">
        <f>Q175</f>
        <v>0</v>
      </c>
      <c r="R180" s="26">
        <f t="shared" si="68"/>
        <v>1</v>
      </c>
      <c r="S180" s="26">
        <f t="shared" si="69"/>
        <v>10</v>
      </c>
      <c r="T180" s="35">
        <f t="shared" si="67"/>
        <v>10</v>
      </c>
      <c r="U180" s="37"/>
      <c r="V180" s="34">
        <f t="shared" si="77"/>
        <v>0</v>
      </c>
      <c r="W180" s="26">
        <f t="shared" si="70"/>
        <v>1</v>
      </c>
      <c r="X180" s="28">
        <f t="shared" si="71"/>
        <v>10</v>
      </c>
      <c r="Y180" s="35">
        <f t="shared" si="72"/>
        <v>10</v>
      </c>
      <c r="Z180" s="37"/>
      <c r="AA180" s="34">
        <f t="shared" si="73"/>
        <v>3.0102999566398121</v>
      </c>
      <c r="AB180" s="26">
        <f t="shared" si="74"/>
        <v>2</v>
      </c>
      <c r="AC180" s="147">
        <f t="shared" si="75"/>
        <v>13.010299956639813</v>
      </c>
      <c r="AD180" s="27">
        <f t="shared" si="76"/>
        <v>20.000000000000007</v>
      </c>
    </row>
    <row r="181" spans="16:30" x14ac:dyDescent="0.25">
      <c r="P181" s="31">
        <v>0.25</v>
      </c>
      <c r="Q181" s="32">
        <f>Q175</f>
        <v>0</v>
      </c>
      <c r="R181" s="26">
        <f t="shared" si="68"/>
        <v>1</v>
      </c>
      <c r="S181" s="26">
        <f t="shared" si="69"/>
        <v>10</v>
      </c>
      <c r="T181" s="35">
        <f t="shared" si="67"/>
        <v>10</v>
      </c>
      <c r="U181" s="37"/>
      <c r="V181" s="34">
        <f t="shared" si="77"/>
        <v>0</v>
      </c>
      <c r="W181" s="26">
        <f t="shared" si="70"/>
        <v>1</v>
      </c>
      <c r="X181" s="28">
        <f t="shared" si="71"/>
        <v>10</v>
      </c>
      <c r="Y181" s="35">
        <f t="shared" si="72"/>
        <v>10</v>
      </c>
      <c r="Z181" s="37"/>
      <c r="AA181" s="34">
        <f t="shared" si="73"/>
        <v>3.0102999566398121</v>
      </c>
      <c r="AB181" s="26">
        <f t="shared" si="74"/>
        <v>2</v>
      </c>
      <c r="AC181" s="147">
        <f t="shared" si="75"/>
        <v>13.010299956639813</v>
      </c>
      <c r="AD181" s="27">
        <f t="shared" si="76"/>
        <v>20.000000000000007</v>
      </c>
    </row>
    <row r="182" spans="16:30" x14ac:dyDescent="0.25">
      <c r="P182" s="31">
        <v>0.29166666666666702</v>
      </c>
      <c r="Q182" s="32">
        <f>G15</f>
        <v>0</v>
      </c>
      <c r="R182" s="26">
        <f t="shared" si="68"/>
        <v>1</v>
      </c>
      <c r="S182" s="26">
        <f>Q182</f>
        <v>0</v>
      </c>
      <c r="T182" s="35">
        <f t="shared" si="67"/>
        <v>1</v>
      </c>
      <c r="U182" s="37"/>
      <c r="V182" s="34">
        <f>E74</f>
        <v>0</v>
      </c>
      <c r="W182" s="26">
        <f t="shared" si="70"/>
        <v>1</v>
      </c>
      <c r="X182" s="26">
        <f>V182</f>
        <v>0</v>
      </c>
      <c r="Y182" s="35">
        <f t="shared" si="72"/>
        <v>1</v>
      </c>
      <c r="Z182" s="37"/>
      <c r="AA182" s="34">
        <f t="shared" si="73"/>
        <v>3.0102999566398121</v>
      </c>
      <c r="AB182" s="26">
        <f t="shared" si="74"/>
        <v>2</v>
      </c>
      <c r="AC182" s="26">
        <f>AA182</f>
        <v>3.0102999566398121</v>
      </c>
      <c r="AD182" s="27">
        <f t="shared" si="76"/>
        <v>2</v>
      </c>
    </row>
    <row r="183" spans="16:30" x14ac:dyDescent="0.25">
      <c r="P183" s="31">
        <v>0.33333333333333298</v>
      </c>
      <c r="Q183" s="32">
        <f>Q182</f>
        <v>0</v>
      </c>
      <c r="R183" s="26">
        <f t="shared" si="68"/>
        <v>1</v>
      </c>
      <c r="S183" s="26">
        <f t="shared" ref="S183:S196" si="78">Q183</f>
        <v>0</v>
      </c>
      <c r="T183" s="35">
        <f t="shared" si="67"/>
        <v>1</v>
      </c>
      <c r="U183" s="37"/>
      <c r="V183" s="34">
        <f t="shared" si="77"/>
        <v>0</v>
      </c>
      <c r="W183" s="26">
        <f t="shared" si="70"/>
        <v>1</v>
      </c>
      <c r="X183" s="26">
        <f t="shared" ref="X183:X193" si="79">V183</f>
        <v>0</v>
      </c>
      <c r="Y183" s="35">
        <f t="shared" si="72"/>
        <v>1</v>
      </c>
      <c r="Z183" s="37"/>
      <c r="AA183" s="34">
        <f t="shared" si="73"/>
        <v>3.0102999566398121</v>
      </c>
      <c r="AB183" s="26">
        <f t="shared" si="74"/>
        <v>2</v>
      </c>
      <c r="AC183" s="26">
        <f t="shared" ref="AC183:AC193" si="80">AA183</f>
        <v>3.0102999566398121</v>
      </c>
      <c r="AD183" s="27">
        <f t="shared" si="76"/>
        <v>2</v>
      </c>
    </row>
    <row r="184" spans="16:30" x14ac:dyDescent="0.25">
      <c r="P184" s="31">
        <v>0.375</v>
      </c>
      <c r="Q184" s="32">
        <f>Q182</f>
        <v>0</v>
      </c>
      <c r="R184" s="26">
        <f t="shared" si="68"/>
        <v>1</v>
      </c>
      <c r="S184" s="26">
        <f t="shared" si="78"/>
        <v>0</v>
      </c>
      <c r="T184" s="35">
        <f t="shared" si="67"/>
        <v>1</v>
      </c>
      <c r="U184" s="37"/>
      <c r="V184" s="34">
        <f t="shared" si="77"/>
        <v>0</v>
      </c>
      <c r="W184" s="26">
        <f t="shared" si="70"/>
        <v>1</v>
      </c>
      <c r="X184" s="26">
        <f t="shared" si="79"/>
        <v>0</v>
      </c>
      <c r="Y184" s="35">
        <f t="shared" si="72"/>
        <v>1</v>
      </c>
      <c r="Z184" s="37"/>
      <c r="AA184" s="34">
        <f t="shared" si="73"/>
        <v>3.0102999566398121</v>
      </c>
      <c r="AB184" s="26">
        <f t="shared" si="74"/>
        <v>2</v>
      </c>
      <c r="AC184" s="26">
        <f t="shared" si="80"/>
        <v>3.0102999566398121</v>
      </c>
      <c r="AD184" s="27">
        <f t="shared" si="76"/>
        <v>2</v>
      </c>
    </row>
    <row r="185" spans="16:30" x14ac:dyDescent="0.25">
      <c r="P185" s="31">
        <v>0.41666666666666702</v>
      </c>
      <c r="Q185" s="32">
        <f>Q182</f>
        <v>0</v>
      </c>
      <c r="R185" s="26">
        <f t="shared" si="68"/>
        <v>1</v>
      </c>
      <c r="S185" s="26">
        <f t="shared" si="78"/>
        <v>0</v>
      </c>
      <c r="T185" s="35">
        <f t="shared" si="67"/>
        <v>1</v>
      </c>
      <c r="U185" s="37"/>
      <c r="V185" s="34">
        <f t="shared" si="77"/>
        <v>0</v>
      </c>
      <c r="W185" s="26">
        <f t="shared" si="70"/>
        <v>1</v>
      </c>
      <c r="X185" s="26">
        <f t="shared" si="79"/>
        <v>0</v>
      </c>
      <c r="Y185" s="35">
        <f t="shared" si="72"/>
        <v>1</v>
      </c>
      <c r="Z185" s="37"/>
      <c r="AA185" s="34">
        <f t="shared" si="73"/>
        <v>3.0102999566398121</v>
      </c>
      <c r="AB185" s="26">
        <f t="shared" si="74"/>
        <v>2</v>
      </c>
      <c r="AC185" s="26">
        <f t="shared" si="80"/>
        <v>3.0102999566398121</v>
      </c>
      <c r="AD185" s="27">
        <f t="shared" si="76"/>
        <v>2</v>
      </c>
    </row>
    <row r="186" spans="16:30" x14ac:dyDescent="0.25">
      <c r="P186" s="31">
        <v>0.45833333333333298</v>
      </c>
      <c r="Q186" s="32">
        <f>Q182</f>
        <v>0</v>
      </c>
      <c r="R186" s="26">
        <f t="shared" si="68"/>
        <v>1</v>
      </c>
      <c r="S186" s="26">
        <f t="shared" si="78"/>
        <v>0</v>
      </c>
      <c r="T186" s="35">
        <f t="shared" si="67"/>
        <v>1</v>
      </c>
      <c r="U186" s="37"/>
      <c r="V186" s="34">
        <f t="shared" si="77"/>
        <v>0</v>
      </c>
      <c r="W186" s="26">
        <f t="shared" si="70"/>
        <v>1</v>
      </c>
      <c r="X186" s="26">
        <f t="shared" si="79"/>
        <v>0</v>
      </c>
      <c r="Y186" s="35">
        <f t="shared" si="72"/>
        <v>1</v>
      </c>
      <c r="Z186" s="37"/>
      <c r="AA186" s="34">
        <f t="shared" si="73"/>
        <v>3.0102999566398121</v>
      </c>
      <c r="AB186" s="26">
        <f t="shared" si="74"/>
        <v>2</v>
      </c>
      <c r="AC186" s="26">
        <f t="shared" si="80"/>
        <v>3.0102999566398121</v>
      </c>
      <c r="AD186" s="27">
        <f t="shared" si="76"/>
        <v>2</v>
      </c>
    </row>
    <row r="187" spans="16:30" x14ac:dyDescent="0.25">
      <c r="P187" s="31">
        <v>0.5</v>
      </c>
      <c r="Q187" s="32">
        <f>Q182</f>
        <v>0</v>
      </c>
      <c r="R187" s="26">
        <f t="shared" si="68"/>
        <v>1</v>
      </c>
      <c r="S187" s="26">
        <f t="shared" si="78"/>
        <v>0</v>
      </c>
      <c r="T187" s="35">
        <f t="shared" si="67"/>
        <v>1</v>
      </c>
      <c r="U187" s="37"/>
      <c r="V187" s="34">
        <f t="shared" si="77"/>
        <v>0</v>
      </c>
      <c r="W187" s="26">
        <f t="shared" si="70"/>
        <v>1</v>
      </c>
      <c r="X187" s="26">
        <f t="shared" si="79"/>
        <v>0</v>
      </c>
      <c r="Y187" s="35">
        <f t="shared" si="72"/>
        <v>1</v>
      </c>
      <c r="Z187" s="37"/>
      <c r="AA187" s="34">
        <f t="shared" si="73"/>
        <v>3.0102999566398121</v>
      </c>
      <c r="AB187" s="26">
        <f t="shared" si="74"/>
        <v>2</v>
      </c>
      <c r="AC187" s="26">
        <f t="shared" si="80"/>
        <v>3.0102999566398121</v>
      </c>
      <c r="AD187" s="27">
        <f t="shared" si="76"/>
        <v>2</v>
      </c>
    </row>
    <row r="188" spans="16:30" x14ac:dyDescent="0.25">
      <c r="P188" s="31">
        <v>0.54166666666666696</v>
      </c>
      <c r="Q188" s="32">
        <f>Q182</f>
        <v>0</v>
      </c>
      <c r="R188" s="26">
        <f t="shared" si="68"/>
        <v>1</v>
      </c>
      <c r="S188" s="26">
        <f t="shared" si="78"/>
        <v>0</v>
      </c>
      <c r="T188" s="35">
        <f t="shared" si="67"/>
        <v>1</v>
      </c>
      <c r="U188" s="37"/>
      <c r="V188" s="34">
        <f t="shared" si="77"/>
        <v>0</v>
      </c>
      <c r="W188" s="26">
        <f t="shared" si="70"/>
        <v>1</v>
      </c>
      <c r="X188" s="26">
        <f t="shared" si="79"/>
        <v>0</v>
      </c>
      <c r="Y188" s="35">
        <f t="shared" si="72"/>
        <v>1</v>
      </c>
      <c r="Z188" s="37"/>
      <c r="AA188" s="34">
        <f t="shared" si="73"/>
        <v>3.0102999566398121</v>
      </c>
      <c r="AB188" s="26">
        <f t="shared" si="74"/>
        <v>2</v>
      </c>
      <c r="AC188" s="26">
        <f t="shared" si="80"/>
        <v>3.0102999566398121</v>
      </c>
      <c r="AD188" s="27">
        <f t="shared" si="76"/>
        <v>2</v>
      </c>
    </row>
    <row r="189" spans="16:30" x14ac:dyDescent="0.25">
      <c r="P189" s="31">
        <v>0.58333333333333304</v>
      </c>
      <c r="Q189" s="32">
        <f>Q182</f>
        <v>0</v>
      </c>
      <c r="R189" s="26">
        <f t="shared" si="68"/>
        <v>1</v>
      </c>
      <c r="S189" s="26">
        <f t="shared" si="78"/>
        <v>0</v>
      </c>
      <c r="T189" s="35">
        <f t="shared" si="67"/>
        <v>1</v>
      </c>
      <c r="U189" s="37"/>
      <c r="V189" s="34">
        <f t="shared" si="77"/>
        <v>0</v>
      </c>
      <c r="W189" s="26">
        <f t="shared" si="70"/>
        <v>1</v>
      </c>
      <c r="X189" s="26">
        <f t="shared" si="79"/>
        <v>0</v>
      </c>
      <c r="Y189" s="35">
        <f t="shared" si="72"/>
        <v>1</v>
      </c>
      <c r="Z189" s="37"/>
      <c r="AA189" s="34">
        <f t="shared" si="73"/>
        <v>3.0102999566398121</v>
      </c>
      <c r="AB189" s="26">
        <f t="shared" si="74"/>
        <v>2</v>
      </c>
      <c r="AC189" s="26">
        <f t="shared" si="80"/>
        <v>3.0102999566398121</v>
      </c>
      <c r="AD189" s="27">
        <f t="shared" si="76"/>
        <v>2</v>
      </c>
    </row>
    <row r="190" spans="16:30" x14ac:dyDescent="0.25">
      <c r="P190" s="31">
        <v>0.625</v>
      </c>
      <c r="Q190" s="32">
        <f>Q182</f>
        <v>0</v>
      </c>
      <c r="R190" s="26">
        <f t="shared" si="68"/>
        <v>1</v>
      </c>
      <c r="S190" s="26">
        <f t="shared" si="78"/>
        <v>0</v>
      </c>
      <c r="T190" s="35">
        <f t="shared" si="67"/>
        <v>1</v>
      </c>
      <c r="U190" s="37"/>
      <c r="V190" s="34">
        <f t="shared" si="77"/>
        <v>0</v>
      </c>
      <c r="W190" s="26">
        <f t="shared" si="70"/>
        <v>1</v>
      </c>
      <c r="X190" s="26">
        <f t="shared" si="79"/>
        <v>0</v>
      </c>
      <c r="Y190" s="35">
        <f t="shared" si="72"/>
        <v>1</v>
      </c>
      <c r="Z190" s="37"/>
      <c r="AA190" s="34">
        <f t="shared" si="73"/>
        <v>3.0102999566398121</v>
      </c>
      <c r="AB190" s="26">
        <f t="shared" si="74"/>
        <v>2</v>
      </c>
      <c r="AC190" s="26">
        <f t="shared" si="80"/>
        <v>3.0102999566398121</v>
      </c>
      <c r="AD190" s="27">
        <f t="shared" si="76"/>
        <v>2</v>
      </c>
    </row>
    <row r="191" spans="16:30" x14ac:dyDescent="0.25">
      <c r="P191" s="31">
        <v>0.66666666666666696</v>
      </c>
      <c r="Q191" s="32">
        <f>Q182</f>
        <v>0</v>
      </c>
      <c r="R191" s="26">
        <f t="shared" si="68"/>
        <v>1</v>
      </c>
      <c r="S191" s="26">
        <f t="shared" si="78"/>
        <v>0</v>
      </c>
      <c r="T191" s="35">
        <f t="shared" si="67"/>
        <v>1</v>
      </c>
      <c r="U191" s="37"/>
      <c r="V191" s="34">
        <f t="shared" si="77"/>
        <v>0</v>
      </c>
      <c r="W191" s="26">
        <f t="shared" si="70"/>
        <v>1</v>
      </c>
      <c r="X191" s="26">
        <f t="shared" si="79"/>
        <v>0</v>
      </c>
      <c r="Y191" s="35">
        <f t="shared" si="72"/>
        <v>1</v>
      </c>
      <c r="Z191" s="37"/>
      <c r="AA191" s="34">
        <f t="shared" si="73"/>
        <v>3.0102999566398121</v>
      </c>
      <c r="AB191" s="26">
        <f t="shared" si="74"/>
        <v>2</v>
      </c>
      <c r="AC191" s="26">
        <f t="shared" si="80"/>
        <v>3.0102999566398121</v>
      </c>
      <c r="AD191" s="27">
        <f t="shared" si="76"/>
        <v>2</v>
      </c>
    </row>
    <row r="192" spans="16:30" x14ac:dyDescent="0.25">
      <c r="P192" s="31">
        <v>0.70833333333333304</v>
      </c>
      <c r="Q192" s="32">
        <f>Q182</f>
        <v>0</v>
      </c>
      <c r="R192" s="26">
        <f t="shared" si="68"/>
        <v>1</v>
      </c>
      <c r="S192" s="26">
        <f t="shared" si="78"/>
        <v>0</v>
      </c>
      <c r="T192" s="35">
        <f t="shared" si="67"/>
        <v>1</v>
      </c>
      <c r="U192" s="37"/>
      <c r="V192" s="34">
        <f t="shared" si="77"/>
        <v>0</v>
      </c>
      <c r="W192" s="26">
        <f t="shared" si="70"/>
        <v>1</v>
      </c>
      <c r="X192" s="26">
        <f t="shared" si="79"/>
        <v>0</v>
      </c>
      <c r="Y192" s="35">
        <f t="shared" si="72"/>
        <v>1</v>
      </c>
      <c r="Z192" s="37"/>
      <c r="AA192" s="34">
        <f t="shared" si="73"/>
        <v>3.0102999566398121</v>
      </c>
      <c r="AB192" s="26">
        <f t="shared" si="74"/>
        <v>2</v>
      </c>
      <c r="AC192" s="26">
        <f t="shared" si="80"/>
        <v>3.0102999566398121</v>
      </c>
      <c r="AD192" s="27">
        <f t="shared" si="76"/>
        <v>2</v>
      </c>
    </row>
    <row r="193" spans="16:30" x14ac:dyDescent="0.25">
      <c r="P193" s="31">
        <v>0.75</v>
      </c>
      <c r="Q193" s="32">
        <f>Q182</f>
        <v>0</v>
      </c>
      <c r="R193" s="26">
        <f t="shared" si="68"/>
        <v>1</v>
      </c>
      <c r="S193" s="26">
        <f t="shared" si="78"/>
        <v>0</v>
      </c>
      <c r="T193" s="35">
        <f t="shared" si="67"/>
        <v>1</v>
      </c>
      <c r="U193" s="37"/>
      <c r="V193" s="34">
        <f t="shared" si="77"/>
        <v>0</v>
      </c>
      <c r="W193" s="26">
        <f t="shared" si="70"/>
        <v>1</v>
      </c>
      <c r="X193" s="26">
        <f t="shared" si="79"/>
        <v>0</v>
      </c>
      <c r="Y193" s="35">
        <f t="shared" si="72"/>
        <v>1</v>
      </c>
      <c r="Z193" s="37"/>
      <c r="AA193" s="34">
        <f t="shared" si="73"/>
        <v>3.0102999566398121</v>
      </c>
      <c r="AB193" s="26">
        <f t="shared" si="74"/>
        <v>2</v>
      </c>
      <c r="AC193" s="26">
        <f t="shared" si="80"/>
        <v>3.0102999566398121</v>
      </c>
      <c r="AD193" s="27">
        <f t="shared" si="76"/>
        <v>2</v>
      </c>
    </row>
    <row r="194" spans="16:30" x14ac:dyDescent="0.25">
      <c r="P194" s="31">
        <v>0.79166666666666696</v>
      </c>
      <c r="Q194" s="32">
        <f>Q182</f>
        <v>0</v>
      </c>
      <c r="R194" s="26">
        <f t="shared" si="68"/>
        <v>1</v>
      </c>
      <c r="S194" s="26">
        <f t="shared" si="78"/>
        <v>0</v>
      </c>
      <c r="T194" s="35">
        <f t="shared" si="67"/>
        <v>1</v>
      </c>
      <c r="U194" s="37"/>
      <c r="V194" s="34">
        <v>0</v>
      </c>
      <c r="W194" s="26">
        <f t="shared" si="70"/>
        <v>1</v>
      </c>
      <c r="X194" s="26">
        <v>0</v>
      </c>
      <c r="Y194" s="35">
        <f t="shared" si="72"/>
        <v>1</v>
      </c>
      <c r="Z194" s="37"/>
      <c r="AA194" s="34">
        <f t="shared" si="73"/>
        <v>3.0102999566398121</v>
      </c>
      <c r="AB194" s="26">
        <f t="shared" si="74"/>
        <v>2</v>
      </c>
      <c r="AC194" s="26">
        <f>AA194</f>
        <v>3.0102999566398121</v>
      </c>
      <c r="AD194" s="27">
        <f t="shared" si="76"/>
        <v>2</v>
      </c>
    </row>
    <row r="195" spans="16:30" x14ac:dyDescent="0.25">
      <c r="P195" s="31">
        <v>0.83333333333333304</v>
      </c>
      <c r="Q195" s="32">
        <f>Q182</f>
        <v>0</v>
      </c>
      <c r="R195" s="26">
        <f t="shared" si="68"/>
        <v>1</v>
      </c>
      <c r="S195" s="26">
        <f t="shared" si="78"/>
        <v>0</v>
      </c>
      <c r="T195" s="35">
        <f t="shared" si="67"/>
        <v>1</v>
      </c>
      <c r="U195" s="37"/>
      <c r="V195" s="34">
        <f t="shared" si="77"/>
        <v>0</v>
      </c>
      <c r="W195" s="26">
        <f t="shared" si="70"/>
        <v>1</v>
      </c>
      <c r="X195" s="26">
        <v>0</v>
      </c>
      <c r="Y195" s="35">
        <f t="shared" si="72"/>
        <v>1</v>
      </c>
      <c r="Z195" s="37"/>
      <c r="AA195" s="34">
        <f t="shared" si="73"/>
        <v>3.0102999566398121</v>
      </c>
      <c r="AB195" s="26">
        <f>(10^(AA195/10))</f>
        <v>2</v>
      </c>
      <c r="AC195" s="26">
        <f>AA195</f>
        <v>3.0102999566398121</v>
      </c>
      <c r="AD195" s="27">
        <f t="shared" si="76"/>
        <v>2</v>
      </c>
    </row>
    <row r="196" spans="16:30" x14ac:dyDescent="0.25">
      <c r="P196" s="31">
        <v>0.875</v>
      </c>
      <c r="Q196" s="32">
        <f>Q182</f>
        <v>0</v>
      </c>
      <c r="R196" s="26">
        <f t="shared" si="68"/>
        <v>1</v>
      </c>
      <c r="S196" s="26">
        <f t="shared" si="78"/>
        <v>0</v>
      </c>
      <c r="T196" s="35">
        <f t="shared" si="67"/>
        <v>1</v>
      </c>
      <c r="U196" s="37"/>
      <c r="V196" s="34">
        <f>V195</f>
        <v>0</v>
      </c>
      <c r="W196" s="26">
        <f t="shared" si="70"/>
        <v>1</v>
      </c>
      <c r="X196" s="26">
        <v>0</v>
      </c>
      <c r="Y196" s="35">
        <f t="shared" si="72"/>
        <v>1</v>
      </c>
      <c r="Z196" s="37"/>
      <c r="AA196" s="34">
        <f t="shared" si="73"/>
        <v>3.0102999566398121</v>
      </c>
      <c r="AB196" s="26">
        <f t="shared" ref="AB196:AB198" si="81">(10^(AA196/10))</f>
        <v>2</v>
      </c>
      <c r="AC196" s="26">
        <f>AA196</f>
        <v>3.0102999566398121</v>
      </c>
      <c r="AD196" s="27">
        <f t="shared" si="76"/>
        <v>2</v>
      </c>
    </row>
    <row r="197" spans="16:30" x14ac:dyDescent="0.25">
      <c r="P197" s="31">
        <v>0.91666666666666696</v>
      </c>
      <c r="Q197" s="32">
        <f>Q175</f>
        <v>0</v>
      </c>
      <c r="R197" s="26">
        <f t="shared" si="68"/>
        <v>1</v>
      </c>
      <c r="S197" s="26">
        <f>Q197+10</f>
        <v>10</v>
      </c>
      <c r="T197" s="35">
        <f t="shared" si="67"/>
        <v>10</v>
      </c>
      <c r="U197" s="37"/>
      <c r="V197" s="34">
        <v>0</v>
      </c>
      <c r="W197" s="26">
        <f t="shared" si="70"/>
        <v>1</v>
      </c>
      <c r="X197" s="28">
        <f t="shared" ref="X197:X198" si="82">V197+10</f>
        <v>10</v>
      </c>
      <c r="Y197" s="35">
        <f t="shared" si="72"/>
        <v>10</v>
      </c>
      <c r="Z197" s="37"/>
      <c r="AA197" s="34">
        <f t="shared" si="73"/>
        <v>3.0102999566398121</v>
      </c>
      <c r="AB197" s="26">
        <f t="shared" si="81"/>
        <v>2</v>
      </c>
      <c r="AC197" s="26">
        <f>AA197+10</f>
        <v>13.010299956639813</v>
      </c>
      <c r="AD197" s="27">
        <f t="shared" si="76"/>
        <v>20.000000000000007</v>
      </c>
    </row>
    <row r="198" spans="16:30" ht="15.75" thickBot="1" x14ac:dyDescent="0.3">
      <c r="P198" s="44">
        <v>0.95833333333333304</v>
      </c>
      <c r="Q198" s="32">
        <f>Q175</f>
        <v>0</v>
      </c>
      <c r="R198" s="46">
        <f t="shared" si="68"/>
        <v>1</v>
      </c>
      <c r="S198" s="46">
        <f>Q198+10</f>
        <v>10</v>
      </c>
      <c r="T198" s="47">
        <f t="shared" si="67"/>
        <v>10</v>
      </c>
      <c r="U198" s="48"/>
      <c r="V198" s="45">
        <v>0</v>
      </c>
      <c r="W198" s="46">
        <f t="shared" si="70"/>
        <v>1</v>
      </c>
      <c r="X198" s="28">
        <f t="shared" si="82"/>
        <v>10</v>
      </c>
      <c r="Y198" s="47">
        <f t="shared" si="72"/>
        <v>10</v>
      </c>
      <c r="Z198" s="48"/>
      <c r="AA198" s="34">
        <f t="shared" si="73"/>
        <v>3.0102999566398121</v>
      </c>
      <c r="AB198" s="150">
        <f t="shared" si="81"/>
        <v>2</v>
      </c>
      <c r="AC198" s="150">
        <f>AA198+10</f>
        <v>13.010299956639813</v>
      </c>
      <c r="AD198" s="151">
        <f t="shared" si="76"/>
        <v>20.000000000000007</v>
      </c>
    </row>
    <row r="199" spans="16:30" ht="15.75" thickBot="1" x14ac:dyDescent="0.3">
      <c r="P199" s="50"/>
      <c r="Q199" s="51"/>
      <c r="R199" s="51"/>
      <c r="S199" s="51"/>
      <c r="T199" s="52"/>
      <c r="U199" s="51"/>
      <c r="V199" s="50"/>
      <c r="W199" s="51"/>
      <c r="X199" s="51"/>
      <c r="Y199" s="52"/>
      <c r="Z199" s="51"/>
      <c r="AA199" s="53" t="s">
        <v>13</v>
      </c>
      <c r="AB199" s="64">
        <f>10*LOG(1/(COUNT(AB182:AB195))*SUM(AB182:AB195))</f>
        <v>3.0102999566398121</v>
      </c>
      <c r="AC199" s="49"/>
      <c r="AD199" s="54"/>
    </row>
    <row r="200" spans="16:30" ht="15.75" thickBot="1" x14ac:dyDescent="0.3">
      <c r="P200" s="53"/>
      <c r="Q200" s="49"/>
      <c r="R200" s="49"/>
      <c r="S200" s="49"/>
      <c r="T200" s="54"/>
      <c r="U200" s="49"/>
      <c r="V200" s="53"/>
      <c r="W200" s="49"/>
      <c r="X200" s="49"/>
      <c r="Y200" s="54"/>
      <c r="Z200" s="49"/>
      <c r="AA200" s="53" t="s">
        <v>2</v>
      </c>
      <c r="AB200" s="64">
        <f>10*LOG(1/(COUNT(AB175:AB181,AB197:AB198))*SUM(AB175:AB181,AB197:AB198))</f>
        <v>3.0102999566398121</v>
      </c>
      <c r="AC200" s="49"/>
      <c r="AD200" s="54"/>
    </row>
    <row r="201" spans="16:30" x14ac:dyDescent="0.25">
      <c r="P201" s="53"/>
      <c r="Q201" s="49"/>
      <c r="R201" s="56" t="s">
        <v>12</v>
      </c>
      <c r="S201" s="57"/>
      <c r="T201" s="58" t="s">
        <v>11</v>
      </c>
      <c r="U201" s="57"/>
      <c r="V201" s="59"/>
      <c r="W201" s="56" t="s">
        <v>12</v>
      </c>
      <c r="X201" s="57"/>
      <c r="Y201" s="58" t="s">
        <v>11</v>
      </c>
      <c r="Z201" s="57"/>
      <c r="AA201" s="59"/>
      <c r="AB201" s="57" t="s">
        <v>12</v>
      </c>
      <c r="AC201" s="57"/>
      <c r="AD201" s="58" t="s">
        <v>11</v>
      </c>
    </row>
    <row r="202" spans="16:30" ht="15.75" thickBot="1" x14ac:dyDescent="0.3">
      <c r="P202" s="14"/>
      <c r="Q202" s="55"/>
      <c r="R202" s="60">
        <f>10*LOG(1/(COUNT(R175:R198))*SUM(R175:R198))</f>
        <v>0</v>
      </c>
      <c r="S202" s="61"/>
      <c r="T202" s="62">
        <f>10*LOG(1/(COUNT(T175:T198))*SUM(T175:T198))</f>
        <v>6.40978057358332</v>
      </c>
      <c r="U202" s="61"/>
      <c r="V202" s="63"/>
      <c r="W202" s="60">
        <f>10*LOG(1/(COUNT(W175:W198))*SUM(W175:W198))</f>
        <v>0</v>
      </c>
      <c r="X202" s="61"/>
      <c r="Y202" s="62">
        <f>10*LOG(1/(COUNT(Y175:Y198))*SUM(Y175:Y198))</f>
        <v>6.40978057358332</v>
      </c>
      <c r="Z202" s="61"/>
      <c r="AA202" s="63"/>
      <c r="AB202" s="64">
        <f>10*LOG(1/(COUNT(AB175:AB198))*SUM(AB175:AB198))</f>
        <v>3.0102999566398121</v>
      </c>
      <c r="AC202" s="61"/>
      <c r="AD202" s="62">
        <f>10*LOG(1/(COUNT(AD175:AD198))*SUM(AD175:AD198))</f>
        <v>9.4200805302231334</v>
      </c>
    </row>
    <row r="205" spans="16:30" x14ac:dyDescent="0.25">
      <c r="P205">
        <f>A16</f>
        <v>0</v>
      </c>
    </row>
    <row r="207" spans="16:30" ht="15.75" thickBot="1" x14ac:dyDescent="0.3">
      <c r="P207" s="303" t="s">
        <v>21</v>
      </c>
      <c r="Q207" s="303"/>
      <c r="R207" s="303"/>
      <c r="S207" s="303"/>
      <c r="T207" s="303"/>
    </row>
    <row r="208" spans="16:30" ht="45.75" thickBot="1" x14ac:dyDescent="0.3">
      <c r="P208" s="38" t="s">
        <v>14</v>
      </c>
      <c r="Q208" s="39" t="s">
        <v>15</v>
      </c>
      <c r="R208" s="40" t="s">
        <v>17</v>
      </c>
      <c r="S208" s="40" t="s">
        <v>16</v>
      </c>
      <c r="T208" s="41" t="s">
        <v>17</v>
      </c>
      <c r="U208" s="42"/>
      <c r="V208" s="39" t="s">
        <v>18</v>
      </c>
      <c r="W208" s="40" t="s">
        <v>17</v>
      </c>
      <c r="X208" s="40" t="s">
        <v>16</v>
      </c>
      <c r="Y208" s="41" t="s">
        <v>17</v>
      </c>
      <c r="Z208" s="43"/>
      <c r="AA208" s="39" t="s">
        <v>19</v>
      </c>
      <c r="AB208" s="40" t="s">
        <v>17</v>
      </c>
      <c r="AC208" s="40" t="s">
        <v>16</v>
      </c>
      <c r="AD208" s="41" t="s">
        <v>17</v>
      </c>
    </row>
    <row r="209" spans="16:30" ht="15.75" thickBot="1" x14ac:dyDescent="0.3">
      <c r="P209" s="30">
        <v>0</v>
      </c>
      <c r="Q209" s="32">
        <f>H16</f>
        <v>0</v>
      </c>
      <c r="R209" s="28">
        <f>(10^(Q209/10))</f>
        <v>1</v>
      </c>
      <c r="S209" s="28">
        <f>Q209+10</f>
        <v>10</v>
      </c>
      <c r="T209" s="33">
        <f t="shared" ref="T209:T232" si="83">(10^(S209/10))</f>
        <v>10</v>
      </c>
      <c r="U209" s="36"/>
      <c r="V209" s="32">
        <v>0</v>
      </c>
      <c r="W209" s="28">
        <f>(10^(V209/10))</f>
        <v>1</v>
      </c>
      <c r="X209" s="28">
        <f>V209+10</f>
        <v>10</v>
      </c>
      <c r="Y209" s="33">
        <f>(10^(X209/10))</f>
        <v>10</v>
      </c>
      <c r="Z209" s="36"/>
      <c r="AA209" s="34">
        <f>10*LOG10(10^(Q209/10)+10^(V209/10))</f>
        <v>3.0102999566398121</v>
      </c>
      <c r="AB209" s="147">
        <f>(10^(AA209/10))</f>
        <v>2</v>
      </c>
      <c r="AC209" s="147">
        <f>AA209+10</f>
        <v>13.010299956639813</v>
      </c>
      <c r="AD209" s="148">
        <f>(10^(AC209/10))</f>
        <v>20.000000000000007</v>
      </c>
    </row>
    <row r="210" spans="16:30" ht="15.75" thickBot="1" x14ac:dyDescent="0.3">
      <c r="P210" s="31">
        <v>4.1666666666666699E-2</v>
      </c>
      <c r="Q210" s="32">
        <f>Q209</f>
        <v>0</v>
      </c>
      <c r="R210" s="26">
        <f t="shared" ref="R210:R232" si="84">(10^(Q210/10))</f>
        <v>1</v>
      </c>
      <c r="S210" s="26">
        <f t="shared" ref="S210:S215" si="85">Q210+10</f>
        <v>10</v>
      </c>
      <c r="T210" s="35">
        <f t="shared" si="83"/>
        <v>10</v>
      </c>
      <c r="U210" s="37"/>
      <c r="V210" s="34">
        <f>V209</f>
        <v>0</v>
      </c>
      <c r="W210" s="26">
        <f t="shared" ref="W210:W232" si="86">(10^(V210/10))</f>
        <v>1</v>
      </c>
      <c r="X210" s="28">
        <f t="shared" ref="X210:X215" si="87">V210+10</f>
        <v>10</v>
      </c>
      <c r="Y210" s="35">
        <f t="shared" ref="Y210:Y232" si="88">(10^(X210/10))</f>
        <v>10</v>
      </c>
      <c r="Z210" s="37"/>
      <c r="AA210" s="34">
        <f t="shared" ref="AA210:AA232" si="89">10*LOG10(10^(Q210/10)+10^(V210/10))</f>
        <v>3.0102999566398121</v>
      </c>
      <c r="AB210" s="26">
        <f t="shared" ref="AB210:AB228" si="90">(10^(AA210/10))</f>
        <v>2</v>
      </c>
      <c r="AC210" s="147">
        <f t="shared" ref="AC210:AC215" si="91">AA210+10</f>
        <v>13.010299956639813</v>
      </c>
      <c r="AD210" s="27">
        <f t="shared" ref="AD210:AD232" si="92">(10^(AC210/10))</f>
        <v>20.000000000000007</v>
      </c>
    </row>
    <row r="211" spans="16:30" ht="15.75" thickBot="1" x14ac:dyDescent="0.3">
      <c r="P211" s="31">
        <v>8.3333333333333301E-2</v>
      </c>
      <c r="Q211" s="32">
        <f>Q209</f>
        <v>0</v>
      </c>
      <c r="R211" s="26">
        <f t="shared" si="84"/>
        <v>1</v>
      </c>
      <c r="S211" s="26">
        <f t="shared" si="85"/>
        <v>10</v>
      </c>
      <c r="T211" s="35">
        <f t="shared" si="83"/>
        <v>10</v>
      </c>
      <c r="U211" s="37"/>
      <c r="V211" s="34">
        <f t="shared" ref="V211:V229" si="93">V210</f>
        <v>0</v>
      </c>
      <c r="W211" s="26">
        <f t="shared" si="86"/>
        <v>1</v>
      </c>
      <c r="X211" s="28">
        <f t="shared" si="87"/>
        <v>10</v>
      </c>
      <c r="Y211" s="35">
        <f t="shared" si="88"/>
        <v>10</v>
      </c>
      <c r="Z211" s="37"/>
      <c r="AA211" s="34">
        <f t="shared" si="89"/>
        <v>3.0102999566398121</v>
      </c>
      <c r="AB211" s="26">
        <f t="shared" si="90"/>
        <v>2</v>
      </c>
      <c r="AC211" s="147">
        <f t="shared" si="91"/>
        <v>13.010299956639813</v>
      </c>
      <c r="AD211" s="27">
        <f t="shared" si="92"/>
        <v>20.000000000000007</v>
      </c>
    </row>
    <row r="212" spans="16:30" ht="15.75" thickBot="1" x14ac:dyDescent="0.3">
      <c r="P212" s="31">
        <v>0.125</v>
      </c>
      <c r="Q212" s="32">
        <f>Q209</f>
        <v>0</v>
      </c>
      <c r="R212" s="26">
        <f t="shared" si="84"/>
        <v>1</v>
      </c>
      <c r="S212" s="26">
        <f t="shared" si="85"/>
        <v>10</v>
      </c>
      <c r="T212" s="35">
        <f t="shared" si="83"/>
        <v>10</v>
      </c>
      <c r="U212" s="37"/>
      <c r="V212" s="34">
        <f t="shared" si="93"/>
        <v>0</v>
      </c>
      <c r="W212" s="26">
        <f t="shared" si="86"/>
        <v>1</v>
      </c>
      <c r="X212" s="28">
        <f t="shared" si="87"/>
        <v>10</v>
      </c>
      <c r="Y212" s="35">
        <f t="shared" si="88"/>
        <v>10</v>
      </c>
      <c r="Z212" s="37"/>
      <c r="AA212" s="34">
        <f t="shared" si="89"/>
        <v>3.0102999566398121</v>
      </c>
      <c r="AB212" s="26">
        <f t="shared" si="90"/>
        <v>2</v>
      </c>
      <c r="AC212" s="147">
        <f t="shared" si="91"/>
        <v>13.010299956639813</v>
      </c>
      <c r="AD212" s="27">
        <f t="shared" si="92"/>
        <v>20.000000000000007</v>
      </c>
    </row>
    <row r="213" spans="16:30" ht="15.75" thickBot="1" x14ac:dyDescent="0.3">
      <c r="P213" s="31">
        <v>0.16666666666666699</v>
      </c>
      <c r="Q213" s="32">
        <f>Q209</f>
        <v>0</v>
      </c>
      <c r="R213" s="26">
        <f t="shared" si="84"/>
        <v>1</v>
      </c>
      <c r="S213" s="26">
        <f t="shared" si="85"/>
        <v>10</v>
      </c>
      <c r="T213" s="35">
        <f t="shared" si="83"/>
        <v>10</v>
      </c>
      <c r="U213" s="37"/>
      <c r="V213" s="34">
        <f t="shared" si="93"/>
        <v>0</v>
      </c>
      <c r="W213" s="26">
        <f t="shared" si="86"/>
        <v>1</v>
      </c>
      <c r="X213" s="28">
        <f t="shared" si="87"/>
        <v>10</v>
      </c>
      <c r="Y213" s="35">
        <f t="shared" si="88"/>
        <v>10</v>
      </c>
      <c r="Z213" s="37"/>
      <c r="AA213" s="34">
        <f t="shared" si="89"/>
        <v>3.0102999566398121</v>
      </c>
      <c r="AB213" s="26">
        <f t="shared" si="90"/>
        <v>2</v>
      </c>
      <c r="AC213" s="147">
        <f t="shared" si="91"/>
        <v>13.010299956639813</v>
      </c>
      <c r="AD213" s="27">
        <f t="shared" si="92"/>
        <v>20.000000000000007</v>
      </c>
    </row>
    <row r="214" spans="16:30" ht="15.75" thickBot="1" x14ac:dyDescent="0.3">
      <c r="P214" s="31">
        <v>0.20833333333333301</v>
      </c>
      <c r="Q214" s="32">
        <f>Q209</f>
        <v>0</v>
      </c>
      <c r="R214" s="26">
        <f t="shared" si="84"/>
        <v>1</v>
      </c>
      <c r="S214" s="26">
        <f t="shared" si="85"/>
        <v>10</v>
      </c>
      <c r="T214" s="35">
        <f t="shared" si="83"/>
        <v>10</v>
      </c>
      <c r="U214" s="37"/>
      <c r="V214" s="34">
        <f t="shared" si="93"/>
        <v>0</v>
      </c>
      <c r="W214" s="26">
        <f t="shared" si="86"/>
        <v>1</v>
      </c>
      <c r="X214" s="28">
        <f t="shared" si="87"/>
        <v>10</v>
      </c>
      <c r="Y214" s="35">
        <f t="shared" si="88"/>
        <v>10</v>
      </c>
      <c r="Z214" s="37"/>
      <c r="AA214" s="34">
        <f t="shared" si="89"/>
        <v>3.0102999566398121</v>
      </c>
      <c r="AB214" s="26">
        <f t="shared" si="90"/>
        <v>2</v>
      </c>
      <c r="AC214" s="147">
        <f t="shared" si="91"/>
        <v>13.010299956639813</v>
      </c>
      <c r="AD214" s="27">
        <f t="shared" si="92"/>
        <v>20.000000000000007</v>
      </c>
    </row>
    <row r="215" spans="16:30" x14ac:dyDescent="0.25">
      <c r="P215" s="31">
        <v>0.25</v>
      </c>
      <c r="Q215" s="32">
        <f>Q209</f>
        <v>0</v>
      </c>
      <c r="R215" s="26">
        <f t="shared" si="84"/>
        <v>1</v>
      </c>
      <c r="S215" s="26">
        <f t="shared" si="85"/>
        <v>10</v>
      </c>
      <c r="T215" s="35">
        <f t="shared" si="83"/>
        <v>10</v>
      </c>
      <c r="U215" s="37"/>
      <c r="V215" s="34">
        <f t="shared" si="93"/>
        <v>0</v>
      </c>
      <c r="W215" s="26">
        <f t="shared" si="86"/>
        <v>1</v>
      </c>
      <c r="X215" s="28">
        <f t="shared" si="87"/>
        <v>10</v>
      </c>
      <c r="Y215" s="35">
        <f t="shared" si="88"/>
        <v>10</v>
      </c>
      <c r="Z215" s="37"/>
      <c r="AA215" s="34">
        <f t="shared" si="89"/>
        <v>3.0102999566398121</v>
      </c>
      <c r="AB215" s="26">
        <f t="shared" si="90"/>
        <v>2</v>
      </c>
      <c r="AC215" s="147">
        <f t="shared" si="91"/>
        <v>13.010299956639813</v>
      </c>
      <c r="AD215" s="27">
        <f t="shared" si="92"/>
        <v>20.000000000000007</v>
      </c>
    </row>
    <row r="216" spans="16:30" x14ac:dyDescent="0.25">
      <c r="P216" s="31">
        <v>0.29166666666666702</v>
      </c>
      <c r="Q216" s="32">
        <f>G16</f>
        <v>0</v>
      </c>
      <c r="R216" s="26">
        <f t="shared" si="84"/>
        <v>1</v>
      </c>
      <c r="S216" s="26">
        <f>Q216</f>
        <v>0</v>
      </c>
      <c r="T216" s="35">
        <f t="shared" si="83"/>
        <v>1</v>
      </c>
      <c r="U216" s="37"/>
      <c r="V216" s="34">
        <f>F74</f>
        <v>0</v>
      </c>
      <c r="W216" s="26">
        <f t="shared" si="86"/>
        <v>1</v>
      </c>
      <c r="X216" s="26">
        <f>V216</f>
        <v>0</v>
      </c>
      <c r="Y216" s="35">
        <f t="shared" si="88"/>
        <v>1</v>
      </c>
      <c r="Z216" s="37"/>
      <c r="AA216" s="34">
        <f t="shared" si="89"/>
        <v>3.0102999566398121</v>
      </c>
      <c r="AB216" s="26">
        <f t="shared" si="90"/>
        <v>2</v>
      </c>
      <c r="AC216" s="26">
        <f>AA216</f>
        <v>3.0102999566398121</v>
      </c>
      <c r="AD216" s="27">
        <f t="shared" si="92"/>
        <v>2</v>
      </c>
    </row>
    <row r="217" spans="16:30" x14ac:dyDescent="0.25">
      <c r="P217" s="31">
        <v>0.33333333333333298</v>
      </c>
      <c r="Q217" s="32">
        <f>Q216</f>
        <v>0</v>
      </c>
      <c r="R217" s="26">
        <f t="shared" si="84"/>
        <v>1</v>
      </c>
      <c r="S217" s="26">
        <f t="shared" ref="S217:S230" si="94">Q217</f>
        <v>0</v>
      </c>
      <c r="T217" s="35">
        <f t="shared" si="83"/>
        <v>1</v>
      </c>
      <c r="U217" s="37"/>
      <c r="V217" s="34">
        <f t="shared" si="93"/>
        <v>0</v>
      </c>
      <c r="W217" s="26">
        <f t="shared" si="86"/>
        <v>1</v>
      </c>
      <c r="X217" s="26">
        <f t="shared" ref="X217:X227" si="95">V217</f>
        <v>0</v>
      </c>
      <c r="Y217" s="35">
        <f t="shared" si="88"/>
        <v>1</v>
      </c>
      <c r="Z217" s="37"/>
      <c r="AA217" s="34">
        <f t="shared" si="89"/>
        <v>3.0102999566398121</v>
      </c>
      <c r="AB217" s="26">
        <f t="shared" si="90"/>
        <v>2</v>
      </c>
      <c r="AC217" s="26">
        <f t="shared" ref="AC217:AC227" si="96">AA217</f>
        <v>3.0102999566398121</v>
      </c>
      <c r="AD217" s="27">
        <f t="shared" si="92"/>
        <v>2</v>
      </c>
    </row>
    <row r="218" spans="16:30" x14ac:dyDescent="0.25">
      <c r="P218" s="31">
        <v>0.375</v>
      </c>
      <c r="Q218" s="32">
        <f>Q216</f>
        <v>0</v>
      </c>
      <c r="R218" s="26">
        <f t="shared" si="84"/>
        <v>1</v>
      </c>
      <c r="S218" s="26">
        <f t="shared" si="94"/>
        <v>0</v>
      </c>
      <c r="T218" s="35">
        <f t="shared" si="83"/>
        <v>1</v>
      </c>
      <c r="U218" s="37"/>
      <c r="V218" s="34">
        <f t="shared" si="93"/>
        <v>0</v>
      </c>
      <c r="W218" s="26">
        <f t="shared" si="86"/>
        <v>1</v>
      </c>
      <c r="X218" s="26">
        <f t="shared" si="95"/>
        <v>0</v>
      </c>
      <c r="Y218" s="35">
        <f t="shared" si="88"/>
        <v>1</v>
      </c>
      <c r="Z218" s="37"/>
      <c r="AA218" s="34">
        <f t="shared" si="89"/>
        <v>3.0102999566398121</v>
      </c>
      <c r="AB218" s="26">
        <f t="shared" si="90"/>
        <v>2</v>
      </c>
      <c r="AC218" s="26">
        <f t="shared" si="96"/>
        <v>3.0102999566398121</v>
      </c>
      <c r="AD218" s="27">
        <f t="shared" si="92"/>
        <v>2</v>
      </c>
    </row>
    <row r="219" spans="16:30" x14ac:dyDescent="0.25">
      <c r="P219" s="31">
        <v>0.41666666666666702</v>
      </c>
      <c r="Q219" s="32">
        <f>Q216</f>
        <v>0</v>
      </c>
      <c r="R219" s="26">
        <f t="shared" si="84"/>
        <v>1</v>
      </c>
      <c r="S219" s="26">
        <f t="shared" si="94"/>
        <v>0</v>
      </c>
      <c r="T219" s="35">
        <f t="shared" si="83"/>
        <v>1</v>
      </c>
      <c r="U219" s="37"/>
      <c r="V219" s="34">
        <f t="shared" si="93"/>
        <v>0</v>
      </c>
      <c r="W219" s="26">
        <f t="shared" si="86"/>
        <v>1</v>
      </c>
      <c r="X219" s="26">
        <f t="shared" si="95"/>
        <v>0</v>
      </c>
      <c r="Y219" s="35">
        <f t="shared" si="88"/>
        <v>1</v>
      </c>
      <c r="Z219" s="37"/>
      <c r="AA219" s="34">
        <f t="shared" si="89"/>
        <v>3.0102999566398121</v>
      </c>
      <c r="AB219" s="26">
        <f t="shared" si="90"/>
        <v>2</v>
      </c>
      <c r="AC219" s="26">
        <f t="shared" si="96"/>
        <v>3.0102999566398121</v>
      </c>
      <c r="AD219" s="27">
        <f t="shared" si="92"/>
        <v>2</v>
      </c>
    </row>
    <row r="220" spans="16:30" x14ac:dyDescent="0.25">
      <c r="P220" s="31">
        <v>0.45833333333333298</v>
      </c>
      <c r="Q220" s="32">
        <f>Q216</f>
        <v>0</v>
      </c>
      <c r="R220" s="26">
        <f t="shared" si="84"/>
        <v>1</v>
      </c>
      <c r="S220" s="26">
        <f t="shared" si="94"/>
        <v>0</v>
      </c>
      <c r="T220" s="35">
        <f t="shared" si="83"/>
        <v>1</v>
      </c>
      <c r="U220" s="37"/>
      <c r="V220" s="34">
        <f t="shared" si="93"/>
        <v>0</v>
      </c>
      <c r="W220" s="26">
        <f t="shared" si="86"/>
        <v>1</v>
      </c>
      <c r="X220" s="26">
        <f t="shared" si="95"/>
        <v>0</v>
      </c>
      <c r="Y220" s="35">
        <f t="shared" si="88"/>
        <v>1</v>
      </c>
      <c r="Z220" s="37"/>
      <c r="AA220" s="34">
        <f t="shared" si="89"/>
        <v>3.0102999566398121</v>
      </c>
      <c r="AB220" s="26">
        <f t="shared" si="90"/>
        <v>2</v>
      </c>
      <c r="AC220" s="26">
        <f t="shared" si="96"/>
        <v>3.0102999566398121</v>
      </c>
      <c r="AD220" s="27">
        <f t="shared" si="92"/>
        <v>2</v>
      </c>
    </row>
    <row r="221" spans="16:30" x14ac:dyDescent="0.25">
      <c r="P221" s="31">
        <v>0.5</v>
      </c>
      <c r="Q221" s="32">
        <f>Q216</f>
        <v>0</v>
      </c>
      <c r="R221" s="26">
        <f t="shared" si="84"/>
        <v>1</v>
      </c>
      <c r="S221" s="26">
        <f t="shared" si="94"/>
        <v>0</v>
      </c>
      <c r="T221" s="35">
        <f t="shared" si="83"/>
        <v>1</v>
      </c>
      <c r="U221" s="37"/>
      <c r="V221" s="34">
        <f t="shared" si="93"/>
        <v>0</v>
      </c>
      <c r="W221" s="26">
        <f t="shared" si="86"/>
        <v>1</v>
      </c>
      <c r="X221" s="26">
        <f t="shared" si="95"/>
        <v>0</v>
      </c>
      <c r="Y221" s="35">
        <f t="shared" si="88"/>
        <v>1</v>
      </c>
      <c r="Z221" s="37"/>
      <c r="AA221" s="34">
        <f t="shared" si="89"/>
        <v>3.0102999566398121</v>
      </c>
      <c r="AB221" s="26">
        <f t="shared" si="90"/>
        <v>2</v>
      </c>
      <c r="AC221" s="26">
        <f t="shared" si="96"/>
        <v>3.0102999566398121</v>
      </c>
      <c r="AD221" s="27">
        <f t="shared" si="92"/>
        <v>2</v>
      </c>
    </row>
    <row r="222" spans="16:30" x14ac:dyDescent="0.25">
      <c r="P222" s="31">
        <v>0.54166666666666696</v>
      </c>
      <c r="Q222" s="32">
        <f>Q216</f>
        <v>0</v>
      </c>
      <c r="R222" s="26">
        <f t="shared" si="84"/>
        <v>1</v>
      </c>
      <c r="S222" s="26">
        <f t="shared" si="94"/>
        <v>0</v>
      </c>
      <c r="T222" s="35">
        <f t="shared" si="83"/>
        <v>1</v>
      </c>
      <c r="U222" s="37"/>
      <c r="V222" s="34">
        <f t="shared" si="93"/>
        <v>0</v>
      </c>
      <c r="W222" s="26">
        <f t="shared" si="86"/>
        <v>1</v>
      </c>
      <c r="X222" s="26">
        <f t="shared" si="95"/>
        <v>0</v>
      </c>
      <c r="Y222" s="35">
        <f t="shared" si="88"/>
        <v>1</v>
      </c>
      <c r="Z222" s="37"/>
      <c r="AA222" s="34">
        <f t="shared" si="89"/>
        <v>3.0102999566398121</v>
      </c>
      <c r="AB222" s="26">
        <f t="shared" si="90"/>
        <v>2</v>
      </c>
      <c r="AC222" s="26">
        <f t="shared" si="96"/>
        <v>3.0102999566398121</v>
      </c>
      <c r="AD222" s="27">
        <f t="shared" si="92"/>
        <v>2</v>
      </c>
    </row>
    <row r="223" spans="16:30" x14ac:dyDescent="0.25">
      <c r="P223" s="31">
        <v>0.58333333333333304</v>
      </c>
      <c r="Q223" s="32">
        <f>Q216</f>
        <v>0</v>
      </c>
      <c r="R223" s="26">
        <f t="shared" si="84"/>
        <v>1</v>
      </c>
      <c r="S223" s="26">
        <f t="shared" si="94"/>
        <v>0</v>
      </c>
      <c r="T223" s="35">
        <f t="shared" si="83"/>
        <v>1</v>
      </c>
      <c r="U223" s="37"/>
      <c r="V223" s="34">
        <f t="shared" si="93"/>
        <v>0</v>
      </c>
      <c r="W223" s="26">
        <f t="shared" si="86"/>
        <v>1</v>
      </c>
      <c r="X223" s="26">
        <f t="shared" si="95"/>
        <v>0</v>
      </c>
      <c r="Y223" s="35">
        <f t="shared" si="88"/>
        <v>1</v>
      </c>
      <c r="Z223" s="37"/>
      <c r="AA223" s="34">
        <f t="shared" si="89"/>
        <v>3.0102999566398121</v>
      </c>
      <c r="AB223" s="26">
        <f t="shared" si="90"/>
        <v>2</v>
      </c>
      <c r="AC223" s="26">
        <f t="shared" si="96"/>
        <v>3.0102999566398121</v>
      </c>
      <c r="AD223" s="27">
        <f t="shared" si="92"/>
        <v>2</v>
      </c>
    </row>
    <row r="224" spans="16:30" x14ac:dyDescent="0.25">
      <c r="P224" s="31">
        <v>0.625</v>
      </c>
      <c r="Q224" s="32">
        <f>Q216</f>
        <v>0</v>
      </c>
      <c r="R224" s="26">
        <f t="shared" si="84"/>
        <v>1</v>
      </c>
      <c r="S224" s="26">
        <f t="shared" si="94"/>
        <v>0</v>
      </c>
      <c r="T224" s="35">
        <f t="shared" si="83"/>
        <v>1</v>
      </c>
      <c r="U224" s="37"/>
      <c r="V224" s="34">
        <f t="shared" si="93"/>
        <v>0</v>
      </c>
      <c r="W224" s="26">
        <f t="shared" si="86"/>
        <v>1</v>
      </c>
      <c r="X224" s="26">
        <f t="shared" si="95"/>
        <v>0</v>
      </c>
      <c r="Y224" s="35">
        <f t="shared" si="88"/>
        <v>1</v>
      </c>
      <c r="Z224" s="37"/>
      <c r="AA224" s="34">
        <f t="shared" si="89"/>
        <v>3.0102999566398121</v>
      </c>
      <c r="AB224" s="26">
        <f t="shared" si="90"/>
        <v>2</v>
      </c>
      <c r="AC224" s="26">
        <f t="shared" si="96"/>
        <v>3.0102999566398121</v>
      </c>
      <c r="AD224" s="27">
        <f t="shared" si="92"/>
        <v>2</v>
      </c>
    </row>
    <row r="225" spans="16:30" x14ac:dyDescent="0.25">
      <c r="P225" s="31">
        <v>0.66666666666666696</v>
      </c>
      <c r="Q225" s="32">
        <f>Q216</f>
        <v>0</v>
      </c>
      <c r="R225" s="26">
        <f t="shared" si="84"/>
        <v>1</v>
      </c>
      <c r="S225" s="26">
        <f t="shared" si="94"/>
        <v>0</v>
      </c>
      <c r="T225" s="35">
        <f t="shared" si="83"/>
        <v>1</v>
      </c>
      <c r="U225" s="37"/>
      <c r="V225" s="34">
        <f t="shared" si="93"/>
        <v>0</v>
      </c>
      <c r="W225" s="26">
        <f t="shared" si="86"/>
        <v>1</v>
      </c>
      <c r="X225" s="26">
        <f t="shared" si="95"/>
        <v>0</v>
      </c>
      <c r="Y225" s="35">
        <f t="shared" si="88"/>
        <v>1</v>
      </c>
      <c r="Z225" s="37"/>
      <c r="AA225" s="34">
        <f t="shared" si="89"/>
        <v>3.0102999566398121</v>
      </c>
      <c r="AB225" s="26">
        <f t="shared" si="90"/>
        <v>2</v>
      </c>
      <c r="AC225" s="26">
        <f t="shared" si="96"/>
        <v>3.0102999566398121</v>
      </c>
      <c r="AD225" s="27">
        <f t="shared" si="92"/>
        <v>2</v>
      </c>
    </row>
    <row r="226" spans="16:30" x14ac:dyDescent="0.25">
      <c r="P226" s="31">
        <v>0.70833333333333304</v>
      </c>
      <c r="Q226" s="32">
        <f>Q216</f>
        <v>0</v>
      </c>
      <c r="R226" s="26">
        <f t="shared" si="84"/>
        <v>1</v>
      </c>
      <c r="S226" s="26">
        <f t="shared" si="94"/>
        <v>0</v>
      </c>
      <c r="T226" s="35">
        <f t="shared" si="83"/>
        <v>1</v>
      </c>
      <c r="U226" s="37"/>
      <c r="V226" s="34">
        <f t="shared" si="93"/>
        <v>0</v>
      </c>
      <c r="W226" s="26">
        <f t="shared" si="86"/>
        <v>1</v>
      </c>
      <c r="X226" s="26">
        <f t="shared" si="95"/>
        <v>0</v>
      </c>
      <c r="Y226" s="35">
        <f t="shared" si="88"/>
        <v>1</v>
      </c>
      <c r="Z226" s="37"/>
      <c r="AA226" s="34">
        <f t="shared" si="89"/>
        <v>3.0102999566398121</v>
      </c>
      <c r="AB226" s="26">
        <f t="shared" si="90"/>
        <v>2</v>
      </c>
      <c r="AC226" s="26">
        <f t="shared" si="96"/>
        <v>3.0102999566398121</v>
      </c>
      <c r="AD226" s="27">
        <f t="shared" si="92"/>
        <v>2</v>
      </c>
    </row>
    <row r="227" spans="16:30" x14ac:dyDescent="0.25">
      <c r="P227" s="31">
        <v>0.75</v>
      </c>
      <c r="Q227" s="32">
        <f>Q216</f>
        <v>0</v>
      </c>
      <c r="R227" s="26">
        <f t="shared" si="84"/>
        <v>1</v>
      </c>
      <c r="S227" s="26">
        <f t="shared" si="94"/>
        <v>0</v>
      </c>
      <c r="T227" s="35">
        <f t="shared" si="83"/>
        <v>1</v>
      </c>
      <c r="U227" s="37"/>
      <c r="V227" s="34">
        <f t="shared" si="93"/>
        <v>0</v>
      </c>
      <c r="W227" s="26">
        <f t="shared" si="86"/>
        <v>1</v>
      </c>
      <c r="X227" s="26">
        <f t="shared" si="95"/>
        <v>0</v>
      </c>
      <c r="Y227" s="35">
        <f t="shared" si="88"/>
        <v>1</v>
      </c>
      <c r="Z227" s="37"/>
      <c r="AA227" s="34">
        <f t="shared" si="89"/>
        <v>3.0102999566398121</v>
      </c>
      <c r="AB227" s="26">
        <f t="shared" si="90"/>
        <v>2</v>
      </c>
      <c r="AC227" s="26">
        <f t="shared" si="96"/>
        <v>3.0102999566398121</v>
      </c>
      <c r="AD227" s="27">
        <f t="shared" si="92"/>
        <v>2</v>
      </c>
    </row>
    <row r="228" spans="16:30" x14ac:dyDescent="0.25">
      <c r="P228" s="31">
        <v>0.79166666666666696</v>
      </c>
      <c r="Q228" s="32">
        <f>Q216</f>
        <v>0</v>
      </c>
      <c r="R228" s="26">
        <f t="shared" si="84"/>
        <v>1</v>
      </c>
      <c r="S228" s="26">
        <f t="shared" si="94"/>
        <v>0</v>
      </c>
      <c r="T228" s="35">
        <f t="shared" si="83"/>
        <v>1</v>
      </c>
      <c r="U228" s="37"/>
      <c r="V228" s="34">
        <v>0</v>
      </c>
      <c r="W228" s="26">
        <f t="shared" si="86"/>
        <v>1</v>
      </c>
      <c r="X228" s="26">
        <v>0</v>
      </c>
      <c r="Y228" s="35">
        <f t="shared" si="88"/>
        <v>1</v>
      </c>
      <c r="Z228" s="37"/>
      <c r="AA228" s="34">
        <f t="shared" si="89"/>
        <v>3.0102999566398121</v>
      </c>
      <c r="AB228" s="26">
        <f t="shared" si="90"/>
        <v>2</v>
      </c>
      <c r="AC228" s="26">
        <f>AA228</f>
        <v>3.0102999566398121</v>
      </c>
      <c r="AD228" s="27">
        <f t="shared" si="92"/>
        <v>2</v>
      </c>
    </row>
    <row r="229" spans="16:30" x14ac:dyDescent="0.25">
      <c r="P229" s="31">
        <v>0.83333333333333304</v>
      </c>
      <c r="Q229" s="32">
        <f>Q216</f>
        <v>0</v>
      </c>
      <c r="R229" s="26">
        <f t="shared" si="84"/>
        <v>1</v>
      </c>
      <c r="S229" s="26">
        <f t="shared" si="94"/>
        <v>0</v>
      </c>
      <c r="T229" s="35">
        <f t="shared" si="83"/>
        <v>1</v>
      </c>
      <c r="U229" s="37"/>
      <c r="V229" s="34">
        <f t="shared" si="93"/>
        <v>0</v>
      </c>
      <c r="W229" s="26">
        <f t="shared" si="86"/>
        <v>1</v>
      </c>
      <c r="X229" s="26">
        <v>0</v>
      </c>
      <c r="Y229" s="35">
        <f t="shared" si="88"/>
        <v>1</v>
      </c>
      <c r="Z229" s="37"/>
      <c r="AA229" s="34">
        <f t="shared" si="89"/>
        <v>3.0102999566398121</v>
      </c>
      <c r="AB229" s="26">
        <f>(10^(AA229/10))</f>
        <v>2</v>
      </c>
      <c r="AC229" s="26">
        <f>AA229</f>
        <v>3.0102999566398121</v>
      </c>
      <c r="AD229" s="27">
        <f t="shared" si="92"/>
        <v>2</v>
      </c>
    </row>
    <row r="230" spans="16:30" x14ac:dyDescent="0.25">
      <c r="P230" s="31">
        <v>0.875</v>
      </c>
      <c r="Q230" s="32">
        <f>Q216</f>
        <v>0</v>
      </c>
      <c r="R230" s="26">
        <f t="shared" si="84"/>
        <v>1</v>
      </c>
      <c r="S230" s="26">
        <f t="shared" si="94"/>
        <v>0</v>
      </c>
      <c r="T230" s="35">
        <f t="shared" si="83"/>
        <v>1</v>
      </c>
      <c r="U230" s="37"/>
      <c r="V230" s="34">
        <f>V229</f>
        <v>0</v>
      </c>
      <c r="W230" s="26">
        <f t="shared" si="86"/>
        <v>1</v>
      </c>
      <c r="X230" s="26">
        <v>0</v>
      </c>
      <c r="Y230" s="35">
        <f t="shared" si="88"/>
        <v>1</v>
      </c>
      <c r="Z230" s="37"/>
      <c r="AA230" s="34">
        <f t="shared" si="89"/>
        <v>3.0102999566398121</v>
      </c>
      <c r="AB230" s="26">
        <f t="shared" ref="AB230:AB232" si="97">(10^(AA230/10))</f>
        <v>2</v>
      </c>
      <c r="AC230" s="26">
        <f>AA230</f>
        <v>3.0102999566398121</v>
      </c>
      <c r="AD230" s="27">
        <f t="shared" si="92"/>
        <v>2</v>
      </c>
    </row>
    <row r="231" spans="16:30" x14ac:dyDescent="0.25">
      <c r="P231" s="31">
        <v>0.91666666666666696</v>
      </c>
      <c r="Q231" s="32">
        <f>Q209</f>
        <v>0</v>
      </c>
      <c r="R231" s="26">
        <f t="shared" si="84"/>
        <v>1</v>
      </c>
      <c r="S231" s="26">
        <f>Q231+10</f>
        <v>10</v>
      </c>
      <c r="T231" s="35">
        <f t="shared" si="83"/>
        <v>10</v>
      </c>
      <c r="U231" s="37"/>
      <c r="V231" s="34">
        <v>0</v>
      </c>
      <c r="W231" s="26">
        <f t="shared" si="86"/>
        <v>1</v>
      </c>
      <c r="X231" s="28">
        <f t="shared" ref="X231:X232" si="98">V231+10</f>
        <v>10</v>
      </c>
      <c r="Y231" s="35">
        <f t="shared" si="88"/>
        <v>10</v>
      </c>
      <c r="Z231" s="37"/>
      <c r="AA231" s="34">
        <f t="shared" si="89"/>
        <v>3.0102999566398121</v>
      </c>
      <c r="AB231" s="26">
        <f t="shared" si="97"/>
        <v>2</v>
      </c>
      <c r="AC231" s="26">
        <f>AA231+10</f>
        <v>13.010299956639813</v>
      </c>
      <c r="AD231" s="27">
        <f t="shared" si="92"/>
        <v>20.000000000000007</v>
      </c>
    </row>
    <row r="232" spans="16:30" ht="15.75" thickBot="1" x14ac:dyDescent="0.3">
      <c r="P232" s="44">
        <v>0.95833333333333304</v>
      </c>
      <c r="Q232" s="32">
        <f>Q209</f>
        <v>0</v>
      </c>
      <c r="R232" s="46">
        <f t="shared" si="84"/>
        <v>1</v>
      </c>
      <c r="S232" s="46">
        <f>Q232+10</f>
        <v>10</v>
      </c>
      <c r="T232" s="47">
        <f t="shared" si="83"/>
        <v>10</v>
      </c>
      <c r="U232" s="48"/>
      <c r="V232" s="45">
        <v>0</v>
      </c>
      <c r="W232" s="46">
        <f t="shared" si="86"/>
        <v>1</v>
      </c>
      <c r="X232" s="28">
        <f t="shared" si="98"/>
        <v>10</v>
      </c>
      <c r="Y232" s="47">
        <f t="shared" si="88"/>
        <v>10</v>
      </c>
      <c r="Z232" s="48"/>
      <c r="AA232" s="34">
        <f t="shared" si="89"/>
        <v>3.0102999566398121</v>
      </c>
      <c r="AB232" s="150">
        <f t="shared" si="97"/>
        <v>2</v>
      </c>
      <c r="AC232" s="150">
        <f>AA232+10</f>
        <v>13.010299956639813</v>
      </c>
      <c r="AD232" s="151">
        <f t="shared" si="92"/>
        <v>20.000000000000007</v>
      </c>
    </row>
    <row r="233" spans="16:30" ht="15.75" thickBot="1" x14ac:dyDescent="0.3">
      <c r="P233" s="50"/>
      <c r="Q233" s="51"/>
      <c r="R233" s="51"/>
      <c r="S233" s="51"/>
      <c r="T233" s="52"/>
      <c r="U233" s="51"/>
      <c r="V233" s="50"/>
      <c r="W233" s="51"/>
      <c r="X233" s="51"/>
      <c r="Y233" s="52"/>
      <c r="Z233" s="51"/>
      <c r="AA233" s="53" t="s">
        <v>13</v>
      </c>
      <c r="AB233" s="64">
        <f>10*LOG(1/(COUNT(AB216:AB229))*SUM(AB216:AB229))</f>
        <v>3.0102999566398121</v>
      </c>
      <c r="AC233" s="49"/>
      <c r="AD233" s="54"/>
    </row>
    <row r="234" spans="16:30" ht="15.75" thickBot="1" x14ac:dyDescent="0.3">
      <c r="P234" s="53"/>
      <c r="Q234" s="49"/>
      <c r="R234" s="49"/>
      <c r="S234" s="49"/>
      <c r="T234" s="54"/>
      <c r="U234" s="49"/>
      <c r="V234" s="53"/>
      <c r="W234" s="49"/>
      <c r="X234" s="49"/>
      <c r="Y234" s="54"/>
      <c r="Z234" s="49"/>
      <c r="AA234" s="53" t="s">
        <v>2</v>
      </c>
      <c r="AB234" s="64">
        <f>10*LOG(1/(COUNT(AB209:AB215,AB231:AB232))*SUM(AB209:AB215,AB231:AB232))</f>
        <v>3.0102999566398121</v>
      </c>
      <c r="AC234" s="49"/>
      <c r="AD234" s="54"/>
    </row>
    <row r="235" spans="16:30" x14ac:dyDescent="0.25">
      <c r="P235" s="53"/>
      <c r="Q235" s="49"/>
      <c r="R235" s="56" t="s">
        <v>12</v>
      </c>
      <c r="S235" s="57"/>
      <c r="T235" s="58" t="s">
        <v>11</v>
      </c>
      <c r="U235" s="57"/>
      <c r="V235" s="59"/>
      <c r="W235" s="56" t="s">
        <v>12</v>
      </c>
      <c r="X235" s="57"/>
      <c r="Y235" s="58" t="s">
        <v>11</v>
      </c>
      <c r="Z235" s="57"/>
      <c r="AA235" s="59"/>
      <c r="AB235" s="57" t="s">
        <v>12</v>
      </c>
      <c r="AC235" s="57"/>
      <c r="AD235" s="58" t="s">
        <v>11</v>
      </c>
    </row>
    <row r="236" spans="16:30" ht="15.75" thickBot="1" x14ac:dyDescent="0.3">
      <c r="P236" s="14"/>
      <c r="Q236" s="55"/>
      <c r="R236" s="60">
        <f>10*LOG(1/(COUNT(R209:R232))*SUM(R209:R232))</f>
        <v>0</v>
      </c>
      <c r="S236" s="61"/>
      <c r="T236" s="62">
        <f>10*LOG(1/(COUNT(T209:T232))*SUM(T209:T232))</f>
        <v>6.40978057358332</v>
      </c>
      <c r="U236" s="61"/>
      <c r="V236" s="63"/>
      <c r="W236" s="60">
        <f>10*LOG(1/(COUNT(W209:W232))*SUM(W209:W232))</f>
        <v>0</v>
      </c>
      <c r="X236" s="61"/>
      <c r="Y236" s="62">
        <f>10*LOG(1/(COUNT(Y209:Y232))*SUM(Y209:Y232))</f>
        <v>6.40978057358332</v>
      </c>
      <c r="Z236" s="61"/>
      <c r="AA236" s="63"/>
      <c r="AB236" s="64">
        <f>10*LOG(1/(COUNT(AB209:AB232))*SUM(AB209:AB232))</f>
        <v>3.0102999566398121</v>
      </c>
      <c r="AC236" s="61"/>
      <c r="AD236" s="62">
        <f>10*LOG(1/(COUNT(AD209:AD232))*SUM(AD209:AD232))</f>
        <v>9.4200805302231334</v>
      </c>
    </row>
    <row r="239" spans="16:30" x14ac:dyDescent="0.25">
      <c r="P239">
        <f>A17</f>
        <v>0</v>
      </c>
    </row>
    <row r="241" spans="16:30" ht="15.75" thickBot="1" x14ac:dyDescent="0.3">
      <c r="P241" s="303" t="s">
        <v>21</v>
      </c>
      <c r="Q241" s="303"/>
      <c r="R241" s="303"/>
      <c r="S241" s="303"/>
      <c r="T241" s="303"/>
    </row>
    <row r="242" spans="16:30" ht="45.75" thickBot="1" x14ac:dyDescent="0.3">
      <c r="P242" s="38" t="s">
        <v>14</v>
      </c>
      <c r="Q242" s="39" t="s">
        <v>15</v>
      </c>
      <c r="R242" s="40" t="s">
        <v>17</v>
      </c>
      <c r="S242" s="40" t="s">
        <v>16</v>
      </c>
      <c r="T242" s="41" t="s">
        <v>17</v>
      </c>
      <c r="U242" s="42"/>
      <c r="V242" s="39" t="s">
        <v>18</v>
      </c>
      <c r="W242" s="40" t="s">
        <v>17</v>
      </c>
      <c r="X242" s="40" t="s">
        <v>16</v>
      </c>
      <c r="Y242" s="41" t="s">
        <v>17</v>
      </c>
      <c r="Z242" s="43"/>
      <c r="AA242" s="39" t="s">
        <v>19</v>
      </c>
      <c r="AB242" s="40" t="s">
        <v>17</v>
      </c>
      <c r="AC242" s="40" t="s">
        <v>16</v>
      </c>
      <c r="AD242" s="41" t="s">
        <v>17</v>
      </c>
    </row>
    <row r="243" spans="16:30" ht="15.75" thickBot="1" x14ac:dyDescent="0.3">
      <c r="P243" s="30">
        <v>0</v>
      </c>
      <c r="Q243" s="32">
        <f>H17</f>
        <v>0</v>
      </c>
      <c r="R243" s="28">
        <f>(10^(Q243/10))</f>
        <v>1</v>
      </c>
      <c r="S243" s="28">
        <f>Q243+10</f>
        <v>10</v>
      </c>
      <c r="T243" s="33">
        <f t="shared" ref="T243:T266" si="99">(10^(S243/10))</f>
        <v>10</v>
      </c>
      <c r="U243" s="36"/>
      <c r="V243" s="32">
        <v>0</v>
      </c>
      <c r="W243" s="28">
        <f>(10^(V243/10))</f>
        <v>1</v>
      </c>
      <c r="X243" s="28">
        <f>V243+10</f>
        <v>10</v>
      </c>
      <c r="Y243" s="33">
        <f>(10^(X243/10))</f>
        <v>10</v>
      </c>
      <c r="Z243" s="36"/>
      <c r="AA243" s="34">
        <f>10*LOG10(10^(Q243/10)+10^(V243/10))</f>
        <v>3.0102999566398121</v>
      </c>
      <c r="AB243" s="147">
        <f>(10^(AA243/10))</f>
        <v>2</v>
      </c>
      <c r="AC243" s="147">
        <f>AA243+10</f>
        <v>13.010299956639813</v>
      </c>
      <c r="AD243" s="148">
        <f>(10^(AC243/10))</f>
        <v>20.000000000000007</v>
      </c>
    </row>
    <row r="244" spans="16:30" ht="15.75" thickBot="1" x14ac:dyDescent="0.3">
      <c r="P244" s="31">
        <v>4.1666666666666699E-2</v>
      </c>
      <c r="Q244" s="32">
        <f>Q243</f>
        <v>0</v>
      </c>
      <c r="R244" s="26">
        <f t="shared" ref="R244:R266" si="100">(10^(Q244/10))</f>
        <v>1</v>
      </c>
      <c r="S244" s="26">
        <f t="shared" ref="S244:S249" si="101">Q244+10</f>
        <v>10</v>
      </c>
      <c r="T244" s="35">
        <f t="shared" si="99"/>
        <v>10</v>
      </c>
      <c r="U244" s="37"/>
      <c r="V244" s="34">
        <f>V243</f>
        <v>0</v>
      </c>
      <c r="W244" s="26">
        <f t="shared" ref="W244:W266" si="102">(10^(V244/10))</f>
        <v>1</v>
      </c>
      <c r="X244" s="28">
        <f t="shared" ref="X244:X249" si="103">V244+10</f>
        <v>10</v>
      </c>
      <c r="Y244" s="35">
        <f t="shared" ref="Y244:Y266" si="104">(10^(X244/10))</f>
        <v>10</v>
      </c>
      <c r="Z244" s="37"/>
      <c r="AA244" s="34">
        <f t="shared" ref="AA244:AA266" si="105">10*LOG10(10^(Q244/10)+10^(V244/10))</f>
        <v>3.0102999566398121</v>
      </c>
      <c r="AB244" s="26">
        <f t="shared" ref="AB244:AB262" si="106">(10^(AA244/10))</f>
        <v>2</v>
      </c>
      <c r="AC244" s="147">
        <f t="shared" ref="AC244:AC249" si="107">AA244+10</f>
        <v>13.010299956639813</v>
      </c>
      <c r="AD244" s="27">
        <f t="shared" ref="AD244:AD266" si="108">(10^(AC244/10))</f>
        <v>20.000000000000007</v>
      </c>
    </row>
    <row r="245" spans="16:30" ht="15.75" thickBot="1" x14ac:dyDescent="0.3">
      <c r="P245" s="31">
        <v>8.3333333333333301E-2</v>
      </c>
      <c r="Q245" s="32">
        <f>Q243</f>
        <v>0</v>
      </c>
      <c r="R245" s="26">
        <f t="shared" si="100"/>
        <v>1</v>
      </c>
      <c r="S245" s="26">
        <f t="shared" si="101"/>
        <v>10</v>
      </c>
      <c r="T245" s="35">
        <f t="shared" si="99"/>
        <v>10</v>
      </c>
      <c r="U245" s="37"/>
      <c r="V245" s="34">
        <f t="shared" ref="V245:V263" si="109">V244</f>
        <v>0</v>
      </c>
      <c r="W245" s="26">
        <f t="shared" si="102"/>
        <v>1</v>
      </c>
      <c r="X245" s="28">
        <f t="shared" si="103"/>
        <v>10</v>
      </c>
      <c r="Y245" s="35">
        <f t="shared" si="104"/>
        <v>10</v>
      </c>
      <c r="Z245" s="37"/>
      <c r="AA245" s="34">
        <f t="shared" si="105"/>
        <v>3.0102999566398121</v>
      </c>
      <c r="AB245" s="26">
        <f t="shared" si="106"/>
        <v>2</v>
      </c>
      <c r="AC245" s="147">
        <f t="shared" si="107"/>
        <v>13.010299956639813</v>
      </c>
      <c r="AD245" s="27">
        <f t="shared" si="108"/>
        <v>20.000000000000007</v>
      </c>
    </row>
    <row r="246" spans="16:30" ht="15.75" thickBot="1" x14ac:dyDescent="0.3">
      <c r="P246" s="31">
        <v>0.125</v>
      </c>
      <c r="Q246" s="32">
        <f>Q243</f>
        <v>0</v>
      </c>
      <c r="R246" s="26">
        <f t="shared" si="100"/>
        <v>1</v>
      </c>
      <c r="S246" s="26">
        <f t="shared" si="101"/>
        <v>10</v>
      </c>
      <c r="T246" s="35">
        <f t="shared" si="99"/>
        <v>10</v>
      </c>
      <c r="U246" s="37"/>
      <c r="V246" s="34">
        <f t="shared" si="109"/>
        <v>0</v>
      </c>
      <c r="W246" s="26">
        <f t="shared" si="102"/>
        <v>1</v>
      </c>
      <c r="X246" s="28">
        <f t="shared" si="103"/>
        <v>10</v>
      </c>
      <c r="Y246" s="35">
        <f t="shared" si="104"/>
        <v>10</v>
      </c>
      <c r="Z246" s="37"/>
      <c r="AA246" s="34">
        <f t="shared" si="105"/>
        <v>3.0102999566398121</v>
      </c>
      <c r="AB246" s="26">
        <f t="shared" si="106"/>
        <v>2</v>
      </c>
      <c r="AC246" s="147">
        <f t="shared" si="107"/>
        <v>13.010299956639813</v>
      </c>
      <c r="AD246" s="27">
        <f t="shared" si="108"/>
        <v>20.000000000000007</v>
      </c>
    </row>
    <row r="247" spans="16:30" ht="15.75" thickBot="1" x14ac:dyDescent="0.3">
      <c r="P247" s="31">
        <v>0.16666666666666699</v>
      </c>
      <c r="Q247" s="32">
        <f>Q243</f>
        <v>0</v>
      </c>
      <c r="R247" s="26">
        <f t="shared" si="100"/>
        <v>1</v>
      </c>
      <c r="S247" s="26">
        <f t="shared" si="101"/>
        <v>10</v>
      </c>
      <c r="T247" s="35">
        <f t="shared" si="99"/>
        <v>10</v>
      </c>
      <c r="U247" s="37"/>
      <c r="V247" s="34">
        <f t="shared" si="109"/>
        <v>0</v>
      </c>
      <c r="W247" s="26">
        <f t="shared" si="102"/>
        <v>1</v>
      </c>
      <c r="X247" s="28">
        <f t="shared" si="103"/>
        <v>10</v>
      </c>
      <c r="Y247" s="35">
        <f t="shared" si="104"/>
        <v>10</v>
      </c>
      <c r="Z247" s="37"/>
      <c r="AA247" s="34">
        <f t="shared" si="105"/>
        <v>3.0102999566398121</v>
      </c>
      <c r="AB247" s="26">
        <f t="shared" si="106"/>
        <v>2</v>
      </c>
      <c r="AC247" s="147">
        <f t="shared" si="107"/>
        <v>13.010299956639813</v>
      </c>
      <c r="AD247" s="27">
        <f t="shared" si="108"/>
        <v>20.000000000000007</v>
      </c>
    </row>
    <row r="248" spans="16:30" ht="15.75" thickBot="1" x14ac:dyDescent="0.3">
      <c r="P248" s="31">
        <v>0.20833333333333301</v>
      </c>
      <c r="Q248" s="32">
        <f>Q243</f>
        <v>0</v>
      </c>
      <c r="R248" s="26">
        <f t="shared" si="100"/>
        <v>1</v>
      </c>
      <c r="S248" s="26">
        <f t="shared" si="101"/>
        <v>10</v>
      </c>
      <c r="T248" s="35">
        <f t="shared" si="99"/>
        <v>10</v>
      </c>
      <c r="U248" s="37"/>
      <c r="V248" s="34">
        <f t="shared" si="109"/>
        <v>0</v>
      </c>
      <c r="W248" s="26">
        <f t="shared" si="102"/>
        <v>1</v>
      </c>
      <c r="X248" s="28">
        <f t="shared" si="103"/>
        <v>10</v>
      </c>
      <c r="Y248" s="35">
        <f t="shared" si="104"/>
        <v>10</v>
      </c>
      <c r="Z248" s="37"/>
      <c r="AA248" s="34">
        <f t="shared" si="105"/>
        <v>3.0102999566398121</v>
      </c>
      <c r="AB248" s="26">
        <f t="shared" si="106"/>
        <v>2</v>
      </c>
      <c r="AC248" s="147">
        <f t="shared" si="107"/>
        <v>13.010299956639813</v>
      </c>
      <c r="AD248" s="27">
        <f t="shared" si="108"/>
        <v>20.000000000000007</v>
      </c>
    </row>
    <row r="249" spans="16:30" x14ac:dyDescent="0.25">
      <c r="P249" s="31">
        <v>0.25</v>
      </c>
      <c r="Q249" s="32">
        <f>Q243</f>
        <v>0</v>
      </c>
      <c r="R249" s="26">
        <f t="shared" si="100"/>
        <v>1</v>
      </c>
      <c r="S249" s="26">
        <f t="shared" si="101"/>
        <v>10</v>
      </c>
      <c r="T249" s="35">
        <f t="shared" si="99"/>
        <v>10</v>
      </c>
      <c r="U249" s="37"/>
      <c r="V249" s="34">
        <f t="shared" si="109"/>
        <v>0</v>
      </c>
      <c r="W249" s="26">
        <f t="shared" si="102"/>
        <v>1</v>
      </c>
      <c r="X249" s="28">
        <f t="shared" si="103"/>
        <v>10</v>
      </c>
      <c r="Y249" s="35">
        <f t="shared" si="104"/>
        <v>10</v>
      </c>
      <c r="Z249" s="37"/>
      <c r="AA249" s="34">
        <f t="shared" si="105"/>
        <v>3.0102999566398121</v>
      </c>
      <c r="AB249" s="26">
        <f t="shared" si="106"/>
        <v>2</v>
      </c>
      <c r="AC249" s="147">
        <f t="shared" si="107"/>
        <v>13.010299956639813</v>
      </c>
      <c r="AD249" s="27">
        <f t="shared" si="108"/>
        <v>20.000000000000007</v>
      </c>
    </row>
    <row r="250" spans="16:30" x14ac:dyDescent="0.25">
      <c r="P250" s="31">
        <v>0.29166666666666702</v>
      </c>
      <c r="Q250" s="32">
        <f>G17</f>
        <v>0</v>
      </c>
      <c r="R250" s="26">
        <f t="shared" si="100"/>
        <v>1</v>
      </c>
      <c r="S250" s="26">
        <f>Q250</f>
        <v>0</v>
      </c>
      <c r="T250" s="35">
        <f t="shared" si="99"/>
        <v>1</v>
      </c>
      <c r="U250" s="37"/>
      <c r="V250" s="34">
        <f>G74</f>
        <v>0</v>
      </c>
      <c r="W250" s="26">
        <f t="shared" si="102"/>
        <v>1</v>
      </c>
      <c r="X250" s="26">
        <f>V250</f>
        <v>0</v>
      </c>
      <c r="Y250" s="35">
        <f t="shared" si="104"/>
        <v>1</v>
      </c>
      <c r="Z250" s="37"/>
      <c r="AA250" s="34">
        <f t="shared" si="105"/>
        <v>3.0102999566398121</v>
      </c>
      <c r="AB250" s="26">
        <f t="shared" si="106"/>
        <v>2</v>
      </c>
      <c r="AC250" s="26">
        <f>AA250</f>
        <v>3.0102999566398121</v>
      </c>
      <c r="AD250" s="27">
        <f t="shared" si="108"/>
        <v>2</v>
      </c>
    </row>
    <row r="251" spans="16:30" x14ac:dyDescent="0.25">
      <c r="P251" s="31">
        <v>0.33333333333333298</v>
      </c>
      <c r="Q251" s="32">
        <f>Q250</f>
        <v>0</v>
      </c>
      <c r="R251" s="26">
        <f t="shared" si="100"/>
        <v>1</v>
      </c>
      <c r="S251" s="26">
        <f t="shared" ref="S251:S264" si="110">Q251</f>
        <v>0</v>
      </c>
      <c r="T251" s="35">
        <f t="shared" si="99"/>
        <v>1</v>
      </c>
      <c r="U251" s="37"/>
      <c r="V251" s="34">
        <f t="shared" si="109"/>
        <v>0</v>
      </c>
      <c r="W251" s="26">
        <f t="shared" si="102"/>
        <v>1</v>
      </c>
      <c r="X251" s="26">
        <f t="shared" ref="X251:X261" si="111">V251</f>
        <v>0</v>
      </c>
      <c r="Y251" s="35">
        <f t="shared" si="104"/>
        <v>1</v>
      </c>
      <c r="Z251" s="37"/>
      <c r="AA251" s="34">
        <f t="shared" si="105"/>
        <v>3.0102999566398121</v>
      </c>
      <c r="AB251" s="26">
        <f t="shared" si="106"/>
        <v>2</v>
      </c>
      <c r="AC251" s="26">
        <f t="shared" ref="AC251:AC261" si="112">AA251</f>
        <v>3.0102999566398121</v>
      </c>
      <c r="AD251" s="27">
        <f t="shared" si="108"/>
        <v>2</v>
      </c>
    </row>
    <row r="252" spans="16:30" x14ac:dyDescent="0.25">
      <c r="P252" s="31">
        <v>0.375</v>
      </c>
      <c r="Q252" s="32">
        <f>Q250</f>
        <v>0</v>
      </c>
      <c r="R252" s="26">
        <f t="shared" si="100"/>
        <v>1</v>
      </c>
      <c r="S252" s="26">
        <f t="shared" si="110"/>
        <v>0</v>
      </c>
      <c r="T252" s="35">
        <f t="shared" si="99"/>
        <v>1</v>
      </c>
      <c r="U252" s="37"/>
      <c r="V252" s="34">
        <f t="shared" si="109"/>
        <v>0</v>
      </c>
      <c r="W252" s="26">
        <f t="shared" si="102"/>
        <v>1</v>
      </c>
      <c r="X252" s="26">
        <f t="shared" si="111"/>
        <v>0</v>
      </c>
      <c r="Y252" s="35">
        <f t="shared" si="104"/>
        <v>1</v>
      </c>
      <c r="Z252" s="37"/>
      <c r="AA252" s="34">
        <f t="shared" si="105"/>
        <v>3.0102999566398121</v>
      </c>
      <c r="AB252" s="26">
        <f t="shared" si="106"/>
        <v>2</v>
      </c>
      <c r="AC252" s="26">
        <f t="shared" si="112"/>
        <v>3.0102999566398121</v>
      </c>
      <c r="AD252" s="27">
        <f t="shared" si="108"/>
        <v>2</v>
      </c>
    </row>
    <row r="253" spans="16:30" x14ac:dyDescent="0.25">
      <c r="P253" s="31">
        <v>0.41666666666666702</v>
      </c>
      <c r="Q253" s="32">
        <f>Q250</f>
        <v>0</v>
      </c>
      <c r="R253" s="26">
        <f t="shared" si="100"/>
        <v>1</v>
      </c>
      <c r="S253" s="26">
        <f t="shared" si="110"/>
        <v>0</v>
      </c>
      <c r="T253" s="35">
        <f t="shared" si="99"/>
        <v>1</v>
      </c>
      <c r="U253" s="37"/>
      <c r="V253" s="34">
        <f t="shared" si="109"/>
        <v>0</v>
      </c>
      <c r="W253" s="26">
        <f t="shared" si="102"/>
        <v>1</v>
      </c>
      <c r="X253" s="26">
        <f t="shared" si="111"/>
        <v>0</v>
      </c>
      <c r="Y253" s="35">
        <f t="shared" si="104"/>
        <v>1</v>
      </c>
      <c r="Z253" s="37"/>
      <c r="AA253" s="34">
        <f t="shared" si="105"/>
        <v>3.0102999566398121</v>
      </c>
      <c r="AB253" s="26">
        <f t="shared" si="106"/>
        <v>2</v>
      </c>
      <c r="AC253" s="26">
        <f t="shared" si="112"/>
        <v>3.0102999566398121</v>
      </c>
      <c r="AD253" s="27">
        <f t="shared" si="108"/>
        <v>2</v>
      </c>
    </row>
    <row r="254" spans="16:30" x14ac:dyDescent="0.25">
      <c r="P254" s="31">
        <v>0.45833333333333298</v>
      </c>
      <c r="Q254" s="32">
        <f>Q250</f>
        <v>0</v>
      </c>
      <c r="R254" s="26">
        <f t="shared" si="100"/>
        <v>1</v>
      </c>
      <c r="S254" s="26">
        <f t="shared" si="110"/>
        <v>0</v>
      </c>
      <c r="T254" s="35">
        <f t="shared" si="99"/>
        <v>1</v>
      </c>
      <c r="U254" s="37"/>
      <c r="V254" s="34">
        <f t="shared" si="109"/>
        <v>0</v>
      </c>
      <c r="W254" s="26">
        <f t="shared" si="102"/>
        <v>1</v>
      </c>
      <c r="X254" s="26">
        <f t="shared" si="111"/>
        <v>0</v>
      </c>
      <c r="Y254" s="35">
        <f t="shared" si="104"/>
        <v>1</v>
      </c>
      <c r="Z254" s="37"/>
      <c r="AA254" s="34">
        <f t="shared" si="105"/>
        <v>3.0102999566398121</v>
      </c>
      <c r="AB254" s="26">
        <f t="shared" si="106"/>
        <v>2</v>
      </c>
      <c r="AC254" s="26">
        <f t="shared" si="112"/>
        <v>3.0102999566398121</v>
      </c>
      <c r="AD254" s="27">
        <f t="shared" si="108"/>
        <v>2</v>
      </c>
    </row>
    <row r="255" spans="16:30" x14ac:dyDescent="0.25">
      <c r="P255" s="31">
        <v>0.5</v>
      </c>
      <c r="Q255" s="32">
        <f>Q250</f>
        <v>0</v>
      </c>
      <c r="R255" s="26">
        <f t="shared" si="100"/>
        <v>1</v>
      </c>
      <c r="S255" s="26">
        <f t="shared" si="110"/>
        <v>0</v>
      </c>
      <c r="T255" s="35">
        <f t="shared" si="99"/>
        <v>1</v>
      </c>
      <c r="U255" s="37"/>
      <c r="V255" s="34">
        <f t="shared" si="109"/>
        <v>0</v>
      </c>
      <c r="W255" s="26">
        <f t="shared" si="102"/>
        <v>1</v>
      </c>
      <c r="X255" s="26">
        <f t="shared" si="111"/>
        <v>0</v>
      </c>
      <c r="Y255" s="35">
        <f t="shared" si="104"/>
        <v>1</v>
      </c>
      <c r="Z255" s="37"/>
      <c r="AA255" s="34">
        <f t="shared" si="105"/>
        <v>3.0102999566398121</v>
      </c>
      <c r="AB255" s="26">
        <f t="shared" si="106"/>
        <v>2</v>
      </c>
      <c r="AC255" s="26">
        <f t="shared" si="112"/>
        <v>3.0102999566398121</v>
      </c>
      <c r="AD255" s="27">
        <f t="shared" si="108"/>
        <v>2</v>
      </c>
    </row>
    <row r="256" spans="16:30" x14ac:dyDescent="0.25">
      <c r="P256" s="31">
        <v>0.54166666666666696</v>
      </c>
      <c r="Q256" s="32">
        <f>Q250</f>
        <v>0</v>
      </c>
      <c r="R256" s="26">
        <f t="shared" si="100"/>
        <v>1</v>
      </c>
      <c r="S256" s="26">
        <f t="shared" si="110"/>
        <v>0</v>
      </c>
      <c r="T256" s="35">
        <f t="shared" si="99"/>
        <v>1</v>
      </c>
      <c r="U256" s="37"/>
      <c r="V256" s="34">
        <f t="shared" si="109"/>
        <v>0</v>
      </c>
      <c r="W256" s="26">
        <f t="shared" si="102"/>
        <v>1</v>
      </c>
      <c r="X256" s="26">
        <f t="shared" si="111"/>
        <v>0</v>
      </c>
      <c r="Y256" s="35">
        <f t="shared" si="104"/>
        <v>1</v>
      </c>
      <c r="Z256" s="37"/>
      <c r="AA256" s="34">
        <f t="shared" si="105"/>
        <v>3.0102999566398121</v>
      </c>
      <c r="AB256" s="26">
        <f t="shared" si="106"/>
        <v>2</v>
      </c>
      <c r="AC256" s="26">
        <f t="shared" si="112"/>
        <v>3.0102999566398121</v>
      </c>
      <c r="AD256" s="27">
        <f t="shared" si="108"/>
        <v>2</v>
      </c>
    </row>
    <row r="257" spans="16:30" x14ac:dyDescent="0.25">
      <c r="P257" s="31">
        <v>0.58333333333333304</v>
      </c>
      <c r="Q257" s="32">
        <f>Q250</f>
        <v>0</v>
      </c>
      <c r="R257" s="26">
        <f t="shared" si="100"/>
        <v>1</v>
      </c>
      <c r="S257" s="26">
        <f t="shared" si="110"/>
        <v>0</v>
      </c>
      <c r="T257" s="35">
        <f t="shared" si="99"/>
        <v>1</v>
      </c>
      <c r="U257" s="37"/>
      <c r="V257" s="34">
        <f t="shared" si="109"/>
        <v>0</v>
      </c>
      <c r="W257" s="26">
        <f t="shared" si="102"/>
        <v>1</v>
      </c>
      <c r="X257" s="26">
        <f t="shared" si="111"/>
        <v>0</v>
      </c>
      <c r="Y257" s="35">
        <f t="shared" si="104"/>
        <v>1</v>
      </c>
      <c r="Z257" s="37"/>
      <c r="AA257" s="34">
        <f t="shared" si="105"/>
        <v>3.0102999566398121</v>
      </c>
      <c r="AB257" s="26">
        <f t="shared" si="106"/>
        <v>2</v>
      </c>
      <c r="AC257" s="26">
        <f t="shared" si="112"/>
        <v>3.0102999566398121</v>
      </c>
      <c r="AD257" s="27">
        <f t="shared" si="108"/>
        <v>2</v>
      </c>
    </row>
    <row r="258" spans="16:30" x14ac:dyDescent="0.25">
      <c r="P258" s="31">
        <v>0.625</v>
      </c>
      <c r="Q258" s="32">
        <f>Q250</f>
        <v>0</v>
      </c>
      <c r="R258" s="26">
        <f t="shared" si="100"/>
        <v>1</v>
      </c>
      <c r="S258" s="26">
        <f t="shared" si="110"/>
        <v>0</v>
      </c>
      <c r="T258" s="35">
        <f t="shared" si="99"/>
        <v>1</v>
      </c>
      <c r="U258" s="37"/>
      <c r="V258" s="34">
        <f t="shared" si="109"/>
        <v>0</v>
      </c>
      <c r="W258" s="26">
        <f t="shared" si="102"/>
        <v>1</v>
      </c>
      <c r="X258" s="26">
        <f t="shared" si="111"/>
        <v>0</v>
      </c>
      <c r="Y258" s="35">
        <f t="shared" si="104"/>
        <v>1</v>
      </c>
      <c r="Z258" s="37"/>
      <c r="AA258" s="34">
        <f t="shared" si="105"/>
        <v>3.0102999566398121</v>
      </c>
      <c r="AB258" s="26">
        <f t="shared" si="106"/>
        <v>2</v>
      </c>
      <c r="AC258" s="26">
        <f t="shared" si="112"/>
        <v>3.0102999566398121</v>
      </c>
      <c r="AD258" s="27">
        <f t="shared" si="108"/>
        <v>2</v>
      </c>
    </row>
    <row r="259" spans="16:30" x14ac:dyDescent="0.25">
      <c r="P259" s="31">
        <v>0.66666666666666696</v>
      </c>
      <c r="Q259" s="32">
        <f>Q250</f>
        <v>0</v>
      </c>
      <c r="R259" s="26">
        <f t="shared" si="100"/>
        <v>1</v>
      </c>
      <c r="S259" s="26">
        <f t="shared" si="110"/>
        <v>0</v>
      </c>
      <c r="T259" s="35">
        <f t="shared" si="99"/>
        <v>1</v>
      </c>
      <c r="U259" s="37"/>
      <c r="V259" s="34">
        <f t="shared" si="109"/>
        <v>0</v>
      </c>
      <c r="W259" s="26">
        <f t="shared" si="102"/>
        <v>1</v>
      </c>
      <c r="X259" s="26">
        <f t="shared" si="111"/>
        <v>0</v>
      </c>
      <c r="Y259" s="35">
        <f t="shared" si="104"/>
        <v>1</v>
      </c>
      <c r="Z259" s="37"/>
      <c r="AA259" s="34">
        <f t="shared" si="105"/>
        <v>3.0102999566398121</v>
      </c>
      <c r="AB259" s="26">
        <f t="shared" si="106"/>
        <v>2</v>
      </c>
      <c r="AC259" s="26">
        <f t="shared" si="112"/>
        <v>3.0102999566398121</v>
      </c>
      <c r="AD259" s="27">
        <f t="shared" si="108"/>
        <v>2</v>
      </c>
    </row>
    <row r="260" spans="16:30" x14ac:dyDescent="0.25">
      <c r="P260" s="31">
        <v>0.70833333333333304</v>
      </c>
      <c r="Q260" s="32">
        <f>Q250</f>
        <v>0</v>
      </c>
      <c r="R260" s="26">
        <f t="shared" si="100"/>
        <v>1</v>
      </c>
      <c r="S260" s="26">
        <f t="shared" si="110"/>
        <v>0</v>
      </c>
      <c r="T260" s="35">
        <f t="shared" si="99"/>
        <v>1</v>
      </c>
      <c r="U260" s="37"/>
      <c r="V260" s="34">
        <f t="shared" si="109"/>
        <v>0</v>
      </c>
      <c r="W260" s="26">
        <f t="shared" si="102"/>
        <v>1</v>
      </c>
      <c r="X260" s="26">
        <f t="shared" si="111"/>
        <v>0</v>
      </c>
      <c r="Y260" s="35">
        <f t="shared" si="104"/>
        <v>1</v>
      </c>
      <c r="Z260" s="37"/>
      <c r="AA260" s="34">
        <f t="shared" si="105"/>
        <v>3.0102999566398121</v>
      </c>
      <c r="AB260" s="26">
        <f t="shared" si="106"/>
        <v>2</v>
      </c>
      <c r="AC260" s="26">
        <f t="shared" si="112"/>
        <v>3.0102999566398121</v>
      </c>
      <c r="AD260" s="27">
        <f t="shared" si="108"/>
        <v>2</v>
      </c>
    </row>
    <row r="261" spans="16:30" x14ac:dyDescent="0.25">
      <c r="P261" s="31">
        <v>0.75</v>
      </c>
      <c r="Q261" s="32">
        <f>Q250</f>
        <v>0</v>
      </c>
      <c r="R261" s="26">
        <f t="shared" si="100"/>
        <v>1</v>
      </c>
      <c r="S261" s="26">
        <f t="shared" si="110"/>
        <v>0</v>
      </c>
      <c r="T261" s="35">
        <f t="shared" si="99"/>
        <v>1</v>
      </c>
      <c r="U261" s="37"/>
      <c r="V261" s="34">
        <f t="shared" si="109"/>
        <v>0</v>
      </c>
      <c r="W261" s="26">
        <f t="shared" si="102"/>
        <v>1</v>
      </c>
      <c r="X261" s="26">
        <f t="shared" si="111"/>
        <v>0</v>
      </c>
      <c r="Y261" s="35">
        <f t="shared" si="104"/>
        <v>1</v>
      </c>
      <c r="Z261" s="37"/>
      <c r="AA261" s="34">
        <f t="shared" si="105"/>
        <v>3.0102999566398121</v>
      </c>
      <c r="AB261" s="26">
        <f t="shared" si="106"/>
        <v>2</v>
      </c>
      <c r="AC261" s="26">
        <f t="shared" si="112"/>
        <v>3.0102999566398121</v>
      </c>
      <c r="AD261" s="27">
        <f t="shared" si="108"/>
        <v>2</v>
      </c>
    </row>
    <row r="262" spans="16:30" x14ac:dyDescent="0.25">
      <c r="P262" s="31">
        <v>0.79166666666666696</v>
      </c>
      <c r="Q262" s="32">
        <f>Q250</f>
        <v>0</v>
      </c>
      <c r="R262" s="26">
        <f t="shared" si="100"/>
        <v>1</v>
      </c>
      <c r="S262" s="26">
        <f t="shared" si="110"/>
        <v>0</v>
      </c>
      <c r="T262" s="35">
        <f t="shared" si="99"/>
        <v>1</v>
      </c>
      <c r="U262" s="37"/>
      <c r="V262" s="34">
        <v>0</v>
      </c>
      <c r="W262" s="26">
        <f t="shared" si="102"/>
        <v>1</v>
      </c>
      <c r="X262" s="26">
        <v>0</v>
      </c>
      <c r="Y262" s="35">
        <f t="shared" si="104"/>
        <v>1</v>
      </c>
      <c r="Z262" s="37"/>
      <c r="AA262" s="34">
        <f t="shared" si="105"/>
        <v>3.0102999566398121</v>
      </c>
      <c r="AB262" s="26">
        <f t="shared" si="106"/>
        <v>2</v>
      </c>
      <c r="AC262" s="26">
        <f>AA262</f>
        <v>3.0102999566398121</v>
      </c>
      <c r="AD262" s="27">
        <f t="shared" si="108"/>
        <v>2</v>
      </c>
    </row>
    <row r="263" spans="16:30" x14ac:dyDescent="0.25">
      <c r="P263" s="31">
        <v>0.83333333333333304</v>
      </c>
      <c r="Q263" s="32">
        <f>Q250</f>
        <v>0</v>
      </c>
      <c r="R263" s="26">
        <f t="shared" si="100"/>
        <v>1</v>
      </c>
      <c r="S263" s="26">
        <f t="shared" si="110"/>
        <v>0</v>
      </c>
      <c r="T263" s="35">
        <f t="shared" si="99"/>
        <v>1</v>
      </c>
      <c r="U263" s="37"/>
      <c r="V263" s="34">
        <f t="shared" si="109"/>
        <v>0</v>
      </c>
      <c r="W263" s="26">
        <f t="shared" si="102"/>
        <v>1</v>
      </c>
      <c r="X263" s="26">
        <v>0</v>
      </c>
      <c r="Y263" s="35">
        <f t="shared" si="104"/>
        <v>1</v>
      </c>
      <c r="Z263" s="37"/>
      <c r="AA263" s="34">
        <f t="shared" si="105"/>
        <v>3.0102999566398121</v>
      </c>
      <c r="AB263" s="26">
        <f>(10^(AA263/10))</f>
        <v>2</v>
      </c>
      <c r="AC263" s="26">
        <f>AA263</f>
        <v>3.0102999566398121</v>
      </c>
      <c r="AD263" s="27">
        <f t="shared" si="108"/>
        <v>2</v>
      </c>
    </row>
    <row r="264" spans="16:30" x14ac:dyDescent="0.25">
      <c r="P264" s="31">
        <v>0.875</v>
      </c>
      <c r="Q264" s="32">
        <f>Q250</f>
        <v>0</v>
      </c>
      <c r="R264" s="26">
        <f t="shared" si="100"/>
        <v>1</v>
      </c>
      <c r="S264" s="26">
        <f t="shared" si="110"/>
        <v>0</v>
      </c>
      <c r="T264" s="35">
        <f t="shared" si="99"/>
        <v>1</v>
      </c>
      <c r="U264" s="37"/>
      <c r="V264" s="34">
        <f>V263</f>
        <v>0</v>
      </c>
      <c r="W264" s="26">
        <f t="shared" si="102"/>
        <v>1</v>
      </c>
      <c r="X264" s="26">
        <v>0</v>
      </c>
      <c r="Y264" s="35">
        <f t="shared" si="104"/>
        <v>1</v>
      </c>
      <c r="Z264" s="37"/>
      <c r="AA264" s="34">
        <f t="shared" si="105"/>
        <v>3.0102999566398121</v>
      </c>
      <c r="AB264" s="26">
        <f t="shared" ref="AB264:AB266" si="113">(10^(AA264/10))</f>
        <v>2</v>
      </c>
      <c r="AC264" s="26">
        <f>AA264</f>
        <v>3.0102999566398121</v>
      </c>
      <c r="AD264" s="27">
        <f t="shared" si="108"/>
        <v>2</v>
      </c>
    </row>
    <row r="265" spans="16:30" x14ac:dyDescent="0.25">
      <c r="P265" s="31">
        <v>0.91666666666666696</v>
      </c>
      <c r="Q265" s="32">
        <f>Q243</f>
        <v>0</v>
      </c>
      <c r="R265" s="26">
        <f t="shared" si="100"/>
        <v>1</v>
      </c>
      <c r="S265" s="26">
        <f>Q265+10</f>
        <v>10</v>
      </c>
      <c r="T265" s="35">
        <f t="shared" si="99"/>
        <v>10</v>
      </c>
      <c r="U265" s="37"/>
      <c r="V265" s="34">
        <v>0</v>
      </c>
      <c r="W265" s="26">
        <f t="shared" si="102"/>
        <v>1</v>
      </c>
      <c r="X265" s="28">
        <f t="shared" ref="X265:X266" si="114">V265+10</f>
        <v>10</v>
      </c>
      <c r="Y265" s="35">
        <f t="shared" si="104"/>
        <v>10</v>
      </c>
      <c r="Z265" s="37"/>
      <c r="AA265" s="34">
        <f t="shared" si="105"/>
        <v>3.0102999566398121</v>
      </c>
      <c r="AB265" s="26">
        <f t="shared" si="113"/>
        <v>2</v>
      </c>
      <c r="AC265" s="26">
        <f>AA265+10</f>
        <v>13.010299956639813</v>
      </c>
      <c r="AD265" s="27">
        <f t="shared" si="108"/>
        <v>20.000000000000007</v>
      </c>
    </row>
    <row r="266" spans="16:30" ht="15.75" thickBot="1" x14ac:dyDescent="0.3">
      <c r="P266" s="44">
        <v>0.95833333333333304</v>
      </c>
      <c r="Q266" s="32">
        <f>Q243</f>
        <v>0</v>
      </c>
      <c r="R266" s="46">
        <f t="shared" si="100"/>
        <v>1</v>
      </c>
      <c r="S266" s="46">
        <f>Q266+10</f>
        <v>10</v>
      </c>
      <c r="T266" s="47">
        <f t="shared" si="99"/>
        <v>10</v>
      </c>
      <c r="U266" s="48"/>
      <c r="V266" s="45">
        <v>0</v>
      </c>
      <c r="W266" s="46">
        <f t="shared" si="102"/>
        <v>1</v>
      </c>
      <c r="X266" s="28">
        <f t="shared" si="114"/>
        <v>10</v>
      </c>
      <c r="Y266" s="47">
        <f t="shared" si="104"/>
        <v>10</v>
      </c>
      <c r="Z266" s="48"/>
      <c r="AA266" s="34">
        <f t="shared" si="105"/>
        <v>3.0102999566398121</v>
      </c>
      <c r="AB266" s="150">
        <f t="shared" si="113"/>
        <v>2</v>
      </c>
      <c r="AC266" s="150">
        <f>AA266+10</f>
        <v>13.010299956639813</v>
      </c>
      <c r="AD266" s="151">
        <f t="shared" si="108"/>
        <v>20.000000000000007</v>
      </c>
    </row>
    <row r="267" spans="16:30" ht="15.75" thickBot="1" x14ac:dyDescent="0.3">
      <c r="P267" s="50"/>
      <c r="Q267" s="51"/>
      <c r="R267" s="51"/>
      <c r="S267" s="51"/>
      <c r="T267" s="52"/>
      <c r="U267" s="51"/>
      <c r="V267" s="50"/>
      <c r="W267" s="51"/>
      <c r="X267" s="51"/>
      <c r="Y267" s="52"/>
      <c r="Z267" s="51"/>
      <c r="AA267" s="53" t="s">
        <v>13</v>
      </c>
      <c r="AB267" s="64">
        <f>10*LOG(1/(COUNT(AB250:AB263))*SUM(AB250:AB263))</f>
        <v>3.0102999566398121</v>
      </c>
      <c r="AC267" s="49"/>
      <c r="AD267" s="54"/>
    </row>
    <row r="268" spans="16:30" ht="15.75" thickBot="1" x14ac:dyDescent="0.3">
      <c r="P268" s="53"/>
      <c r="Q268" s="49"/>
      <c r="R268" s="49"/>
      <c r="S268" s="49"/>
      <c r="T268" s="54"/>
      <c r="U268" s="49"/>
      <c r="V268" s="53"/>
      <c r="W268" s="49"/>
      <c r="X268" s="49"/>
      <c r="Y268" s="54"/>
      <c r="Z268" s="49"/>
      <c r="AA268" s="53" t="s">
        <v>2</v>
      </c>
      <c r="AB268" s="64">
        <f>10*LOG(1/(COUNT(AB243:AB249,AB265:AB266))*SUM(AB243:AB249,AB265:AB266))</f>
        <v>3.0102999566398121</v>
      </c>
      <c r="AC268" s="49"/>
      <c r="AD268" s="54"/>
    </row>
    <row r="269" spans="16:30" x14ac:dyDescent="0.25">
      <c r="P269" s="53"/>
      <c r="Q269" s="49"/>
      <c r="R269" s="56" t="s">
        <v>12</v>
      </c>
      <c r="S269" s="57"/>
      <c r="T269" s="58" t="s">
        <v>11</v>
      </c>
      <c r="U269" s="57"/>
      <c r="V269" s="59"/>
      <c r="W269" s="56" t="s">
        <v>12</v>
      </c>
      <c r="X269" s="57"/>
      <c r="Y269" s="58" t="s">
        <v>11</v>
      </c>
      <c r="Z269" s="57"/>
      <c r="AA269" s="59"/>
      <c r="AB269" s="57" t="s">
        <v>12</v>
      </c>
      <c r="AC269" s="57"/>
      <c r="AD269" s="58" t="s">
        <v>11</v>
      </c>
    </row>
    <row r="270" spans="16:30" ht="15.75" thickBot="1" x14ac:dyDescent="0.3">
      <c r="P270" s="14"/>
      <c r="Q270" s="55"/>
      <c r="R270" s="60">
        <f>10*LOG(1/(COUNT(R243:R266))*SUM(R243:R266))</f>
        <v>0</v>
      </c>
      <c r="S270" s="61"/>
      <c r="T270" s="62">
        <f>10*LOG(1/(COUNT(T243:T266))*SUM(T243:T266))</f>
        <v>6.40978057358332</v>
      </c>
      <c r="U270" s="61"/>
      <c r="V270" s="63"/>
      <c r="W270" s="60">
        <f>10*LOG(1/(COUNT(W243:W266))*SUM(W243:W266))</f>
        <v>0</v>
      </c>
      <c r="X270" s="61"/>
      <c r="Y270" s="62">
        <f>10*LOG(1/(COUNT(Y243:Y266))*SUM(Y243:Y266))</f>
        <v>6.40978057358332</v>
      </c>
      <c r="Z270" s="61"/>
      <c r="AA270" s="63"/>
      <c r="AB270" s="64">
        <f>10*LOG(1/(COUNT(AB243:AB266))*SUM(AB243:AB266))</f>
        <v>3.0102999566398121</v>
      </c>
      <c r="AC270" s="61"/>
      <c r="AD270" s="62">
        <f>10*LOG(1/(COUNT(AD243:AD266))*SUM(AD243:AD266))</f>
        <v>9.4200805302231334</v>
      </c>
    </row>
    <row r="273" spans="16:30" x14ac:dyDescent="0.25">
      <c r="P273">
        <f>A18</f>
        <v>0</v>
      </c>
    </row>
    <row r="275" spans="16:30" ht="15.75" thickBot="1" x14ac:dyDescent="0.3">
      <c r="P275" s="303" t="s">
        <v>21</v>
      </c>
      <c r="Q275" s="303"/>
      <c r="R275" s="303"/>
      <c r="S275" s="303"/>
      <c r="T275" s="303"/>
    </row>
    <row r="276" spans="16:30" ht="45.75" thickBot="1" x14ac:dyDescent="0.3">
      <c r="P276" s="38" t="s">
        <v>14</v>
      </c>
      <c r="Q276" s="39" t="s">
        <v>15</v>
      </c>
      <c r="R276" s="40" t="s">
        <v>17</v>
      </c>
      <c r="S276" s="40" t="s">
        <v>16</v>
      </c>
      <c r="T276" s="41" t="s">
        <v>17</v>
      </c>
      <c r="U276" s="42"/>
      <c r="V276" s="39" t="s">
        <v>18</v>
      </c>
      <c r="W276" s="40" t="s">
        <v>17</v>
      </c>
      <c r="X276" s="40" t="s">
        <v>16</v>
      </c>
      <c r="Y276" s="41" t="s">
        <v>17</v>
      </c>
      <c r="Z276" s="43"/>
      <c r="AA276" s="39" t="s">
        <v>19</v>
      </c>
      <c r="AB276" s="40" t="s">
        <v>17</v>
      </c>
      <c r="AC276" s="40" t="s">
        <v>16</v>
      </c>
      <c r="AD276" s="41" t="s">
        <v>17</v>
      </c>
    </row>
    <row r="277" spans="16:30" ht="15.75" thickBot="1" x14ac:dyDescent="0.3">
      <c r="P277" s="30">
        <v>0</v>
      </c>
      <c r="Q277" s="32">
        <f>H18</f>
        <v>0</v>
      </c>
      <c r="R277" s="28">
        <f>(10^(Q277/10))</f>
        <v>1</v>
      </c>
      <c r="S277" s="28">
        <f>Q277+10</f>
        <v>10</v>
      </c>
      <c r="T277" s="33">
        <f t="shared" ref="T277:T300" si="115">(10^(S277/10))</f>
        <v>10</v>
      </c>
      <c r="U277" s="36"/>
      <c r="V277" s="32">
        <v>0</v>
      </c>
      <c r="W277" s="28">
        <f>(10^(V277/10))</f>
        <v>1</v>
      </c>
      <c r="X277" s="28">
        <f>V277+10</f>
        <v>10</v>
      </c>
      <c r="Y277" s="33">
        <f>(10^(X277/10))</f>
        <v>10</v>
      </c>
      <c r="Z277" s="36"/>
      <c r="AA277" s="34">
        <f>10*LOG10(10^(Q277/10)+10^(V277/10))</f>
        <v>3.0102999566398121</v>
      </c>
      <c r="AB277" s="147">
        <f>(10^(AA277/10))</f>
        <v>2</v>
      </c>
      <c r="AC277" s="147">
        <f>AA277+10</f>
        <v>13.010299956639813</v>
      </c>
      <c r="AD277" s="148">
        <f>(10^(AC277/10))</f>
        <v>20.000000000000007</v>
      </c>
    </row>
    <row r="278" spans="16:30" ht="15.75" thickBot="1" x14ac:dyDescent="0.3">
      <c r="P278" s="31">
        <v>4.1666666666666699E-2</v>
      </c>
      <c r="Q278" s="32">
        <f>Q277</f>
        <v>0</v>
      </c>
      <c r="R278" s="26">
        <f t="shared" ref="R278:R300" si="116">(10^(Q278/10))</f>
        <v>1</v>
      </c>
      <c r="S278" s="26">
        <f t="shared" ref="S278:S283" si="117">Q278+10</f>
        <v>10</v>
      </c>
      <c r="T278" s="35">
        <f t="shared" si="115"/>
        <v>10</v>
      </c>
      <c r="U278" s="37"/>
      <c r="V278" s="34">
        <f>V277</f>
        <v>0</v>
      </c>
      <c r="W278" s="26">
        <f t="shared" ref="W278:W300" si="118">(10^(V278/10))</f>
        <v>1</v>
      </c>
      <c r="X278" s="28">
        <f t="shared" ref="X278:X283" si="119">V278+10</f>
        <v>10</v>
      </c>
      <c r="Y278" s="35">
        <f t="shared" ref="Y278:Y300" si="120">(10^(X278/10))</f>
        <v>10</v>
      </c>
      <c r="Z278" s="37"/>
      <c r="AA278" s="34">
        <f t="shared" ref="AA278:AA300" si="121">10*LOG10(10^(Q278/10)+10^(V278/10))</f>
        <v>3.0102999566398121</v>
      </c>
      <c r="AB278" s="26">
        <f t="shared" ref="AB278:AB296" si="122">(10^(AA278/10))</f>
        <v>2</v>
      </c>
      <c r="AC278" s="147">
        <f t="shared" ref="AC278:AC283" si="123">AA278+10</f>
        <v>13.010299956639813</v>
      </c>
      <c r="AD278" s="27">
        <f t="shared" ref="AD278:AD300" si="124">(10^(AC278/10))</f>
        <v>20.000000000000007</v>
      </c>
    </row>
    <row r="279" spans="16:30" ht="15.75" thickBot="1" x14ac:dyDescent="0.3">
      <c r="P279" s="31">
        <v>8.3333333333333301E-2</v>
      </c>
      <c r="Q279" s="32">
        <f>Q277</f>
        <v>0</v>
      </c>
      <c r="R279" s="26">
        <f t="shared" si="116"/>
        <v>1</v>
      </c>
      <c r="S279" s="26">
        <f t="shared" si="117"/>
        <v>10</v>
      </c>
      <c r="T279" s="35">
        <f t="shared" si="115"/>
        <v>10</v>
      </c>
      <c r="U279" s="37"/>
      <c r="V279" s="34">
        <f t="shared" ref="V279:V297" si="125">V278</f>
        <v>0</v>
      </c>
      <c r="W279" s="26">
        <f t="shared" si="118"/>
        <v>1</v>
      </c>
      <c r="X279" s="28">
        <f t="shared" si="119"/>
        <v>10</v>
      </c>
      <c r="Y279" s="35">
        <f t="shared" si="120"/>
        <v>10</v>
      </c>
      <c r="Z279" s="37"/>
      <c r="AA279" s="34">
        <f t="shared" si="121"/>
        <v>3.0102999566398121</v>
      </c>
      <c r="AB279" s="26">
        <f t="shared" si="122"/>
        <v>2</v>
      </c>
      <c r="AC279" s="147">
        <f t="shared" si="123"/>
        <v>13.010299956639813</v>
      </c>
      <c r="AD279" s="27">
        <f t="shared" si="124"/>
        <v>20.000000000000007</v>
      </c>
    </row>
    <row r="280" spans="16:30" ht="15.75" thickBot="1" x14ac:dyDescent="0.3">
      <c r="P280" s="31">
        <v>0.125</v>
      </c>
      <c r="Q280" s="32">
        <f>Q277</f>
        <v>0</v>
      </c>
      <c r="R280" s="26">
        <f t="shared" si="116"/>
        <v>1</v>
      </c>
      <c r="S280" s="26">
        <f t="shared" si="117"/>
        <v>10</v>
      </c>
      <c r="T280" s="35">
        <f t="shared" si="115"/>
        <v>10</v>
      </c>
      <c r="U280" s="37"/>
      <c r="V280" s="34">
        <f t="shared" si="125"/>
        <v>0</v>
      </c>
      <c r="W280" s="26">
        <f t="shared" si="118"/>
        <v>1</v>
      </c>
      <c r="X280" s="28">
        <f t="shared" si="119"/>
        <v>10</v>
      </c>
      <c r="Y280" s="35">
        <f t="shared" si="120"/>
        <v>10</v>
      </c>
      <c r="Z280" s="37"/>
      <c r="AA280" s="34">
        <f t="shared" si="121"/>
        <v>3.0102999566398121</v>
      </c>
      <c r="AB280" s="26">
        <f t="shared" si="122"/>
        <v>2</v>
      </c>
      <c r="AC280" s="147">
        <f t="shared" si="123"/>
        <v>13.010299956639813</v>
      </c>
      <c r="AD280" s="27">
        <f t="shared" si="124"/>
        <v>20.000000000000007</v>
      </c>
    </row>
    <row r="281" spans="16:30" ht="15.75" thickBot="1" x14ac:dyDescent="0.3">
      <c r="P281" s="31">
        <v>0.16666666666666699</v>
      </c>
      <c r="Q281" s="32">
        <f>Q277</f>
        <v>0</v>
      </c>
      <c r="R281" s="26">
        <f t="shared" si="116"/>
        <v>1</v>
      </c>
      <c r="S281" s="26">
        <f t="shared" si="117"/>
        <v>10</v>
      </c>
      <c r="T281" s="35">
        <f t="shared" si="115"/>
        <v>10</v>
      </c>
      <c r="U281" s="37"/>
      <c r="V281" s="34">
        <f t="shared" si="125"/>
        <v>0</v>
      </c>
      <c r="W281" s="26">
        <f t="shared" si="118"/>
        <v>1</v>
      </c>
      <c r="X281" s="28">
        <f t="shared" si="119"/>
        <v>10</v>
      </c>
      <c r="Y281" s="35">
        <f t="shared" si="120"/>
        <v>10</v>
      </c>
      <c r="Z281" s="37"/>
      <c r="AA281" s="34">
        <f t="shared" si="121"/>
        <v>3.0102999566398121</v>
      </c>
      <c r="AB281" s="26">
        <f t="shared" si="122"/>
        <v>2</v>
      </c>
      <c r="AC281" s="147">
        <f t="shared" si="123"/>
        <v>13.010299956639813</v>
      </c>
      <c r="AD281" s="27">
        <f t="shared" si="124"/>
        <v>20.000000000000007</v>
      </c>
    </row>
    <row r="282" spans="16:30" ht="15.75" thickBot="1" x14ac:dyDescent="0.3">
      <c r="P282" s="31">
        <v>0.20833333333333301</v>
      </c>
      <c r="Q282" s="32">
        <f>Q277</f>
        <v>0</v>
      </c>
      <c r="R282" s="26">
        <f t="shared" si="116"/>
        <v>1</v>
      </c>
      <c r="S282" s="26">
        <f t="shared" si="117"/>
        <v>10</v>
      </c>
      <c r="T282" s="35">
        <f t="shared" si="115"/>
        <v>10</v>
      </c>
      <c r="U282" s="37"/>
      <c r="V282" s="34">
        <f t="shared" si="125"/>
        <v>0</v>
      </c>
      <c r="W282" s="26">
        <f t="shared" si="118"/>
        <v>1</v>
      </c>
      <c r="X282" s="28">
        <f t="shared" si="119"/>
        <v>10</v>
      </c>
      <c r="Y282" s="35">
        <f t="shared" si="120"/>
        <v>10</v>
      </c>
      <c r="Z282" s="37"/>
      <c r="AA282" s="34">
        <f t="shared" si="121"/>
        <v>3.0102999566398121</v>
      </c>
      <c r="AB282" s="26">
        <f t="shared" si="122"/>
        <v>2</v>
      </c>
      <c r="AC282" s="147">
        <f t="shared" si="123"/>
        <v>13.010299956639813</v>
      </c>
      <c r="AD282" s="27">
        <f t="shared" si="124"/>
        <v>20.000000000000007</v>
      </c>
    </row>
    <row r="283" spans="16:30" x14ac:dyDescent="0.25">
      <c r="P283" s="31">
        <v>0.25</v>
      </c>
      <c r="Q283" s="32">
        <f>Q277</f>
        <v>0</v>
      </c>
      <c r="R283" s="26">
        <f t="shared" si="116"/>
        <v>1</v>
      </c>
      <c r="S283" s="26">
        <f t="shared" si="117"/>
        <v>10</v>
      </c>
      <c r="T283" s="35">
        <f t="shared" si="115"/>
        <v>10</v>
      </c>
      <c r="U283" s="37"/>
      <c r="V283" s="34">
        <f t="shared" si="125"/>
        <v>0</v>
      </c>
      <c r="W283" s="26">
        <f t="shared" si="118"/>
        <v>1</v>
      </c>
      <c r="X283" s="28">
        <f t="shared" si="119"/>
        <v>10</v>
      </c>
      <c r="Y283" s="35">
        <f t="shared" si="120"/>
        <v>10</v>
      </c>
      <c r="Z283" s="37"/>
      <c r="AA283" s="34">
        <f t="shared" si="121"/>
        <v>3.0102999566398121</v>
      </c>
      <c r="AB283" s="26">
        <f t="shared" si="122"/>
        <v>2</v>
      </c>
      <c r="AC283" s="147">
        <f t="shared" si="123"/>
        <v>13.010299956639813</v>
      </c>
      <c r="AD283" s="27">
        <f t="shared" si="124"/>
        <v>20.000000000000007</v>
      </c>
    </row>
    <row r="284" spans="16:30" x14ac:dyDescent="0.25">
      <c r="P284" s="31">
        <v>0.29166666666666702</v>
      </c>
      <c r="Q284" s="32">
        <f>G18</f>
        <v>0</v>
      </c>
      <c r="R284" s="26">
        <f t="shared" si="116"/>
        <v>1</v>
      </c>
      <c r="S284" s="26">
        <f>Q284</f>
        <v>0</v>
      </c>
      <c r="T284" s="35">
        <f t="shared" si="115"/>
        <v>1</v>
      </c>
      <c r="U284" s="37"/>
      <c r="V284" s="34">
        <f>H74</f>
        <v>0</v>
      </c>
      <c r="W284" s="26">
        <f t="shared" si="118"/>
        <v>1</v>
      </c>
      <c r="X284" s="26">
        <f>V284</f>
        <v>0</v>
      </c>
      <c r="Y284" s="35">
        <f t="shared" si="120"/>
        <v>1</v>
      </c>
      <c r="Z284" s="37"/>
      <c r="AA284" s="34">
        <f t="shared" si="121"/>
        <v>3.0102999566398121</v>
      </c>
      <c r="AB284" s="26">
        <f t="shared" si="122"/>
        <v>2</v>
      </c>
      <c r="AC284" s="26">
        <f>AA284</f>
        <v>3.0102999566398121</v>
      </c>
      <c r="AD284" s="27">
        <f t="shared" si="124"/>
        <v>2</v>
      </c>
    </row>
    <row r="285" spans="16:30" x14ac:dyDescent="0.25">
      <c r="P285" s="31">
        <v>0.33333333333333298</v>
      </c>
      <c r="Q285" s="32">
        <f>Q284</f>
        <v>0</v>
      </c>
      <c r="R285" s="26">
        <f t="shared" si="116"/>
        <v>1</v>
      </c>
      <c r="S285" s="26">
        <f t="shared" ref="S285:S298" si="126">Q285</f>
        <v>0</v>
      </c>
      <c r="T285" s="35">
        <f t="shared" si="115"/>
        <v>1</v>
      </c>
      <c r="U285" s="37"/>
      <c r="V285" s="34">
        <f t="shared" si="125"/>
        <v>0</v>
      </c>
      <c r="W285" s="26">
        <f t="shared" si="118"/>
        <v>1</v>
      </c>
      <c r="X285" s="26">
        <f t="shared" ref="X285:X295" si="127">V285</f>
        <v>0</v>
      </c>
      <c r="Y285" s="35">
        <f t="shared" si="120"/>
        <v>1</v>
      </c>
      <c r="Z285" s="37"/>
      <c r="AA285" s="34">
        <f t="shared" si="121"/>
        <v>3.0102999566398121</v>
      </c>
      <c r="AB285" s="26">
        <f t="shared" si="122"/>
        <v>2</v>
      </c>
      <c r="AC285" s="26">
        <f t="shared" ref="AC285:AC295" si="128">AA285</f>
        <v>3.0102999566398121</v>
      </c>
      <c r="AD285" s="27">
        <f t="shared" si="124"/>
        <v>2</v>
      </c>
    </row>
    <row r="286" spans="16:30" x14ac:dyDescent="0.25">
      <c r="P286" s="31">
        <v>0.375</v>
      </c>
      <c r="Q286" s="32">
        <f>Q284</f>
        <v>0</v>
      </c>
      <c r="R286" s="26">
        <f t="shared" si="116"/>
        <v>1</v>
      </c>
      <c r="S286" s="26">
        <f t="shared" si="126"/>
        <v>0</v>
      </c>
      <c r="T286" s="35">
        <f t="shared" si="115"/>
        <v>1</v>
      </c>
      <c r="U286" s="37"/>
      <c r="V286" s="34">
        <f t="shared" si="125"/>
        <v>0</v>
      </c>
      <c r="W286" s="26">
        <f t="shared" si="118"/>
        <v>1</v>
      </c>
      <c r="X286" s="26">
        <f t="shared" si="127"/>
        <v>0</v>
      </c>
      <c r="Y286" s="35">
        <f t="shared" si="120"/>
        <v>1</v>
      </c>
      <c r="Z286" s="37"/>
      <c r="AA286" s="34">
        <f t="shared" si="121"/>
        <v>3.0102999566398121</v>
      </c>
      <c r="AB286" s="26">
        <f t="shared" si="122"/>
        <v>2</v>
      </c>
      <c r="AC286" s="26">
        <f t="shared" si="128"/>
        <v>3.0102999566398121</v>
      </c>
      <c r="AD286" s="27">
        <f t="shared" si="124"/>
        <v>2</v>
      </c>
    </row>
    <row r="287" spans="16:30" x14ac:dyDescent="0.25">
      <c r="P287" s="31">
        <v>0.41666666666666702</v>
      </c>
      <c r="Q287" s="32">
        <f>Q284</f>
        <v>0</v>
      </c>
      <c r="R287" s="26">
        <f t="shared" si="116"/>
        <v>1</v>
      </c>
      <c r="S287" s="26">
        <f t="shared" si="126"/>
        <v>0</v>
      </c>
      <c r="T287" s="35">
        <f t="shared" si="115"/>
        <v>1</v>
      </c>
      <c r="U287" s="37"/>
      <c r="V287" s="34">
        <f t="shared" si="125"/>
        <v>0</v>
      </c>
      <c r="W287" s="26">
        <f t="shared" si="118"/>
        <v>1</v>
      </c>
      <c r="X287" s="26">
        <f t="shared" si="127"/>
        <v>0</v>
      </c>
      <c r="Y287" s="35">
        <f t="shared" si="120"/>
        <v>1</v>
      </c>
      <c r="Z287" s="37"/>
      <c r="AA287" s="34">
        <f t="shared" si="121"/>
        <v>3.0102999566398121</v>
      </c>
      <c r="AB287" s="26">
        <f t="shared" si="122"/>
        <v>2</v>
      </c>
      <c r="AC287" s="26">
        <f t="shared" si="128"/>
        <v>3.0102999566398121</v>
      </c>
      <c r="AD287" s="27">
        <f t="shared" si="124"/>
        <v>2</v>
      </c>
    </row>
    <row r="288" spans="16:30" x14ac:dyDescent="0.25">
      <c r="P288" s="31">
        <v>0.45833333333333298</v>
      </c>
      <c r="Q288" s="32">
        <f>Q284</f>
        <v>0</v>
      </c>
      <c r="R288" s="26">
        <f t="shared" si="116"/>
        <v>1</v>
      </c>
      <c r="S288" s="26">
        <f t="shared" si="126"/>
        <v>0</v>
      </c>
      <c r="T288" s="35">
        <f t="shared" si="115"/>
        <v>1</v>
      </c>
      <c r="U288" s="37"/>
      <c r="V288" s="34">
        <f t="shared" si="125"/>
        <v>0</v>
      </c>
      <c r="W288" s="26">
        <f t="shared" si="118"/>
        <v>1</v>
      </c>
      <c r="X288" s="26">
        <f t="shared" si="127"/>
        <v>0</v>
      </c>
      <c r="Y288" s="35">
        <f t="shared" si="120"/>
        <v>1</v>
      </c>
      <c r="Z288" s="37"/>
      <c r="AA288" s="34">
        <f t="shared" si="121"/>
        <v>3.0102999566398121</v>
      </c>
      <c r="AB288" s="26">
        <f t="shared" si="122"/>
        <v>2</v>
      </c>
      <c r="AC288" s="26">
        <f t="shared" si="128"/>
        <v>3.0102999566398121</v>
      </c>
      <c r="AD288" s="27">
        <f t="shared" si="124"/>
        <v>2</v>
      </c>
    </row>
    <row r="289" spans="16:30" x14ac:dyDescent="0.25">
      <c r="P289" s="31">
        <v>0.5</v>
      </c>
      <c r="Q289" s="32">
        <f>Q284</f>
        <v>0</v>
      </c>
      <c r="R289" s="26">
        <f t="shared" si="116"/>
        <v>1</v>
      </c>
      <c r="S289" s="26">
        <f t="shared" si="126"/>
        <v>0</v>
      </c>
      <c r="T289" s="35">
        <f t="shared" si="115"/>
        <v>1</v>
      </c>
      <c r="U289" s="37"/>
      <c r="V289" s="34">
        <f t="shared" si="125"/>
        <v>0</v>
      </c>
      <c r="W289" s="26">
        <f t="shared" si="118"/>
        <v>1</v>
      </c>
      <c r="X289" s="26">
        <f t="shared" si="127"/>
        <v>0</v>
      </c>
      <c r="Y289" s="35">
        <f t="shared" si="120"/>
        <v>1</v>
      </c>
      <c r="Z289" s="37"/>
      <c r="AA289" s="34">
        <f t="shared" si="121"/>
        <v>3.0102999566398121</v>
      </c>
      <c r="AB289" s="26">
        <f t="shared" si="122"/>
        <v>2</v>
      </c>
      <c r="AC289" s="26">
        <f t="shared" si="128"/>
        <v>3.0102999566398121</v>
      </c>
      <c r="AD289" s="27">
        <f t="shared" si="124"/>
        <v>2</v>
      </c>
    </row>
    <row r="290" spans="16:30" x14ac:dyDescent="0.25">
      <c r="P290" s="31">
        <v>0.54166666666666696</v>
      </c>
      <c r="Q290" s="32">
        <f>Q284</f>
        <v>0</v>
      </c>
      <c r="R290" s="26">
        <f t="shared" si="116"/>
        <v>1</v>
      </c>
      <c r="S290" s="26">
        <f t="shared" si="126"/>
        <v>0</v>
      </c>
      <c r="T290" s="35">
        <f t="shared" si="115"/>
        <v>1</v>
      </c>
      <c r="U290" s="37"/>
      <c r="V290" s="34">
        <f t="shared" si="125"/>
        <v>0</v>
      </c>
      <c r="W290" s="26">
        <f t="shared" si="118"/>
        <v>1</v>
      </c>
      <c r="X290" s="26">
        <f t="shared" si="127"/>
        <v>0</v>
      </c>
      <c r="Y290" s="35">
        <f t="shared" si="120"/>
        <v>1</v>
      </c>
      <c r="Z290" s="37"/>
      <c r="AA290" s="34">
        <f t="shared" si="121"/>
        <v>3.0102999566398121</v>
      </c>
      <c r="AB290" s="26">
        <f t="shared" si="122"/>
        <v>2</v>
      </c>
      <c r="AC290" s="26">
        <f t="shared" si="128"/>
        <v>3.0102999566398121</v>
      </c>
      <c r="AD290" s="27">
        <f t="shared" si="124"/>
        <v>2</v>
      </c>
    </row>
    <row r="291" spans="16:30" x14ac:dyDescent="0.25">
      <c r="P291" s="31">
        <v>0.58333333333333304</v>
      </c>
      <c r="Q291" s="32">
        <f>Q284</f>
        <v>0</v>
      </c>
      <c r="R291" s="26">
        <f t="shared" si="116"/>
        <v>1</v>
      </c>
      <c r="S291" s="26">
        <f t="shared" si="126"/>
        <v>0</v>
      </c>
      <c r="T291" s="35">
        <f t="shared" si="115"/>
        <v>1</v>
      </c>
      <c r="U291" s="37"/>
      <c r="V291" s="34">
        <f t="shared" si="125"/>
        <v>0</v>
      </c>
      <c r="W291" s="26">
        <f t="shared" si="118"/>
        <v>1</v>
      </c>
      <c r="X291" s="26">
        <f t="shared" si="127"/>
        <v>0</v>
      </c>
      <c r="Y291" s="35">
        <f t="shared" si="120"/>
        <v>1</v>
      </c>
      <c r="Z291" s="37"/>
      <c r="AA291" s="34">
        <f t="shared" si="121"/>
        <v>3.0102999566398121</v>
      </c>
      <c r="AB291" s="26">
        <f t="shared" si="122"/>
        <v>2</v>
      </c>
      <c r="AC291" s="26">
        <f t="shared" si="128"/>
        <v>3.0102999566398121</v>
      </c>
      <c r="AD291" s="27">
        <f t="shared" si="124"/>
        <v>2</v>
      </c>
    </row>
    <row r="292" spans="16:30" x14ac:dyDescent="0.25">
      <c r="P292" s="31">
        <v>0.625</v>
      </c>
      <c r="Q292" s="32">
        <f>Q284</f>
        <v>0</v>
      </c>
      <c r="R292" s="26">
        <f t="shared" si="116"/>
        <v>1</v>
      </c>
      <c r="S292" s="26">
        <f t="shared" si="126"/>
        <v>0</v>
      </c>
      <c r="T292" s="35">
        <f t="shared" si="115"/>
        <v>1</v>
      </c>
      <c r="U292" s="37"/>
      <c r="V292" s="34">
        <f t="shared" si="125"/>
        <v>0</v>
      </c>
      <c r="W292" s="26">
        <f t="shared" si="118"/>
        <v>1</v>
      </c>
      <c r="X292" s="26">
        <f t="shared" si="127"/>
        <v>0</v>
      </c>
      <c r="Y292" s="35">
        <f t="shared" si="120"/>
        <v>1</v>
      </c>
      <c r="Z292" s="37"/>
      <c r="AA292" s="34">
        <f t="shared" si="121"/>
        <v>3.0102999566398121</v>
      </c>
      <c r="AB292" s="26">
        <f t="shared" si="122"/>
        <v>2</v>
      </c>
      <c r="AC292" s="26">
        <f t="shared" si="128"/>
        <v>3.0102999566398121</v>
      </c>
      <c r="AD292" s="27">
        <f t="shared" si="124"/>
        <v>2</v>
      </c>
    </row>
    <row r="293" spans="16:30" x14ac:dyDescent="0.25">
      <c r="P293" s="31">
        <v>0.66666666666666696</v>
      </c>
      <c r="Q293" s="32">
        <f>Q284</f>
        <v>0</v>
      </c>
      <c r="R293" s="26">
        <f t="shared" si="116"/>
        <v>1</v>
      </c>
      <c r="S293" s="26">
        <f t="shared" si="126"/>
        <v>0</v>
      </c>
      <c r="T293" s="35">
        <f t="shared" si="115"/>
        <v>1</v>
      </c>
      <c r="U293" s="37"/>
      <c r="V293" s="34">
        <f t="shared" si="125"/>
        <v>0</v>
      </c>
      <c r="W293" s="26">
        <f t="shared" si="118"/>
        <v>1</v>
      </c>
      <c r="X293" s="26">
        <f t="shared" si="127"/>
        <v>0</v>
      </c>
      <c r="Y293" s="35">
        <f t="shared" si="120"/>
        <v>1</v>
      </c>
      <c r="Z293" s="37"/>
      <c r="AA293" s="34">
        <f t="shared" si="121"/>
        <v>3.0102999566398121</v>
      </c>
      <c r="AB293" s="26">
        <f t="shared" si="122"/>
        <v>2</v>
      </c>
      <c r="AC293" s="26">
        <f t="shared" si="128"/>
        <v>3.0102999566398121</v>
      </c>
      <c r="AD293" s="27">
        <f t="shared" si="124"/>
        <v>2</v>
      </c>
    </row>
    <row r="294" spans="16:30" x14ac:dyDescent="0.25">
      <c r="P294" s="31">
        <v>0.70833333333333304</v>
      </c>
      <c r="Q294" s="32">
        <f>Q284</f>
        <v>0</v>
      </c>
      <c r="R294" s="26">
        <f t="shared" si="116"/>
        <v>1</v>
      </c>
      <c r="S294" s="26">
        <f t="shared" si="126"/>
        <v>0</v>
      </c>
      <c r="T294" s="35">
        <f t="shared" si="115"/>
        <v>1</v>
      </c>
      <c r="U294" s="37"/>
      <c r="V294" s="34">
        <f t="shared" si="125"/>
        <v>0</v>
      </c>
      <c r="W294" s="26">
        <f t="shared" si="118"/>
        <v>1</v>
      </c>
      <c r="X294" s="26">
        <f t="shared" si="127"/>
        <v>0</v>
      </c>
      <c r="Y294" s="35">
        <f t="shared" si="120"/>
        <v>1</v>
      </c>
      <c r="Z294" s="37"/>
      <c r="AA294" s="34">
        <f t="shared" si="121"/>
        <v>3.0102999566398121</v>
      </c>
      <c r="AB294" s="26">
        <f t="shared" si="122"/>
        <v>2</v>
      </c>
      <c r="AC294" s="26">
        <f t="shared" si="128"/>
        <v>3.0102999566398121</v>
      </c>
      <c r="AD294" s="27">
        <f t="shared" si="124"/>
        <v>2</v>
      </c>
    </row>
    <row r="295" spans="16:30" x14ac:dyDescent="0.25">
      <c r="P295" s="31">
        <v>0.75</v>
      </c>
      <c r="Q295" s="32">
        <f>Q284</f>
        <v>0</v>
      </c>
      <c r="R295" s="26">
        <f t="shared" si="116"/>
        <v>1</v>
      </c>
      <c r="S295" s="26">
        <f t="shared" si="126"/>
        <v>0</v>
      </c>
      <c r="T295" s="35">
        <f t="shared" si="115"/>
        <v>1</v>
      </c>
      <c r="U295" s="37"/>
      <c r="V295" s="34">
        <f t="shared" si="125"/>
        <v>0</v>
      </c>
      <c r="W295" s="26">
        <f t="shared" si="118"/>
        <v>1</v>
      </c>
      <c r="X295" s="26">
        <f t="shared" si="127"/>
        <v>0</v>
      </c>
      <c r="Y295" s="35">
        <f t="shared" si="120"/>
        <v>1</v>
      </c>
      <c r="Z295" s="37"/>
      <c r="AA295" s="34">
        <f t="shared" si="121"/>
        <v>3.0102999566398121</v>
      </c>
      <c r="AB295" s="26">
        <f t="shared" si="122"/>
        <v>2</v>
      </c>
      <c r="AC295" s="26">
        <f t="shared" si="128"/>
        <v>3.0102999566398121</v>
      </c>
      <c r="AD295" s="27">
        <f t="shared" si="124"/>
        <v>2</v>
      </c>
    </row>
    <row r="296" spans="16:30" x14ac:dyDescent="0.25">
      <c r="P296" s="31">
        <v>0.79166666666666696</v>
      </c>
      <c r="Q296" s="32">
        <f>Q284</f>
        <v>0</v>
      </c>
      <c r="R296" s="26">
        <f t="shared" si="116"/>
        <v>1</v>
      </c>
      <c r="S296" s="26">
        <f t="shared" si="126"/>
        <v>0</v>
      </c>
      <c r="T296" s="35">
        <f t="shared" si="115"/>
        <v>1</v>
      </c>
      <c r="U296" s="37"/>
      <c r="V296" s="34">
        <v>0</v>
      </c>
      <c r="W296" s="26">
        <f t="shared" si="118"/>
        <v>1</v>
      </c>
      <c r="X296" s="26">
        <v>0</v>
      </c>
      <c r="Y296" s="35">
        <f t="shared" si="120"/>
        <v>1</v>
      </c>
      <c r="Z296" s="37"/>
      <c r="AA296" s="34">
        <f t="shared" si="121"/>
        <v>3.0102999566398121</v>
      </c>
      <c r="AB296" s="26">
        <f t="shared" si="122"/>
        <v>2</v>
      </c>
      <c r="AC296" s="26">
        <f>AA296</f>
        <v>3.0102999566398121</v>
      </c>
      <c r="AD296" s="27">
        <f t="shared" si="124"/>
        <v>2</v>
      </c>
    </row>
    <row r="297" spans="16:30" x14ac:dyDescent="0.25">
      <c r="P297" s="31">
        <v>0.83333333333333304</v>
      </c>
      <c r="Q297" s="32">
        <f>Q284</f>
        <v>0</v>
      </c>
      <c r="R297" s="26">
        <f t="shared" si="116"/>
        <v>1</v>
      </c>
      <c r="S297" s="26">
        <f t="shared" si="126"/>
        <v>0</v>
      </c>
      <c r="T297" s="35">
        <f t="shared" si="115"/>
        <v>1</v>
      </c>
      <c r="U297" s="37"/>
      <c r="V297" s="34">
        <f t="shared" si="125"/>
        <v>0</v>
      </c>
      <c r="W297" s="26">
        <f t="shared" si="118"/>
        <v>1</v>
      </c>
      <c r="X297" s="26">
        <v>0</v>
      </c>
      <c r="Y297" s="35">
        <f t="shared" si="120"/>
        <v>1</v>
      </c>
      <c r="Z297" s="37"/>
      <c r="AA297" s="34">
        <f t="shared" si="121"/>
        <v>3.0102999566398121</v>
      </c>
      <c r="AB297" s="26">
        <f>(10^(AA297/10))</f>
        <v>2</v>
      </c>
      <c r="AC297" s="26">
        <f>AA297</f>
        <v>3.0102999566398121</v>
      </c>
      <c r="AD297" s="27">
        <f t="shared" si="124"/>
        <v>2</v>
      </c>
    </row>
    <row r="298" spans="16:30" x14ac:dyDescent="0.25">
      <c r="P298" s="31">
        <v>0.875</v>
      </c>
      <c r="Q298" s="32">
        <f>Q284</f>
        <v>0</v>
      </c>
      <c r="R298" s="26">
        <f t="shared" si="116"/>
        <v>1</v>
      </c>
      <c r="S298" s="26">
        <f t="shared" si="126"/>
        <v>0</v>
      </c>
      <c r="T298" s="35">
        <f t="shared" si="115"/>
        <v>1</v>
      </c>
      <c r="U298" s="37"/>
      <c r="V298" s="34">
        <f>V297</f>
        <v>0</v>
      </c>
      <c r="W298" s="26">
        <f t="shared" si="118"/>
        <v>1</v>
      </c>
      <c r="X298" s="26">
        <v>0</v>
      </c>
      <c r="Y298" s="35">
        <f t="shared" si="120"/>
        <v>1</v>
      </c>
      <c r="Z298" s="37"/>
      <c r="AA298" s="34">
        <f t="shared" si="121"/>
        <v>3.0102999566398121</v>
      </c>
      <c r="AB298" s="26">
        <f t="shared" ref="AB298:AB300" si="129">(10^(AA298/10))</f>
        <v>2</v>
      </c>
      <c r="AC298" s="26">
        <f>AA298</f>
        <v>3.0102999566398121</v>
      </c>
      <c r="AD298" s="27">
        <f t="shared" si="124"/>
        <v>2</v>
      </c>
    </row>
    <row r="299" spans="16:30" x14ac:dyDescent="0.25">
      <c r="P299" s="31">
        <v>0.91666666666666696</v>
      </c>
      <c r="Q299" s="32">
        <f>Q277</f>
        <v>0</v>
      </c>
      <c r="R299" s="26">
        <f t="shared" si="116"/>
        <v>1</v>
      </c>
      <c r="S299" s="26">
        <f>Q299+10</f>
        <v>10</v>
      </c>
      <c r="T299" s="35">
        <f t="shared" si="115"/>
        <v>10</v>
      </c>
      <c r="U299" s="37"/>
      <c r="V299" s="34">
        <v>0</v>
      </c>
      <c r="W299" s="26">
        <f t="shared" si="118"/>
        <v>1</v>
      </c>
      <c r="X299" s="28">
        <f t="shared" ref="X299:X300" si="130">V299+10</f>
        <v>10</v>
      </c>
      <c r="Y299" s="35">
        <f t="shared" si="120"/>
        <v>10</v>
      </c>
      <c r="Z299" s="37"/>
      <c r="AA299" s="34">
        <f t="shared" si="121"/>
        <v>3.0102999566398121</v>
      </c>
      <c r="AB299" s="26">
        <f t="shared" si="129"/>
        <v>2</v>
      </c>
      <c r="AC299" s="26">
        <f>AA299+10</f>
        <v>13.010299956639813</v>
      </c>
      <c r="AD299" s="27">
        <f t="shared" si="124"/>
        <v>20.000000000000007</v>
      </c>
    </row>
    <row r="300" spans="16:30" ht="15.75" thickBot="1" x14ac:dyDescent="0.3">
      <c r="P300" s="44">
        <v>0.95833333333333304</v>
      </c>
      <c r="Q300" s="32">
        <f>Q277</f>
        <v>0</v>
      </c>
      <c r="R300" s="46">
        <f t="shared" si="116"/>
        <v>1</v>
      </c>
      <c r="S300" s="46">
        <f>Q300+10</f>
        <v>10</v>
      </c>
      <c r="T300" s="47">
        <f t="shared" si="115"/>
        <v>10</v>
      </c>
      <c r="U300" s="48"/>
      <c r="V300" s="45">
        <v>0</v>
      </c>
      <c r="W300" s="46">
        <f t="shared" si="118"/>
        <v>1</v>
      </c>
      <c r="X300" s="28">
        <f t="shared" si="130"/>
        <v>10</v>
      </c>
      <c r="Y300" s="47">
        <f t="shared" si="120"/>
        <v>10</v>
      </c>
      <c r="Z300" s="48"/>
      <c r="AA300" s="34">
        <f t="shared" si="121"/>
        <v>3.0102999566398121</v>
      </c>
      <c r="AB300" s="150">
        <f t="shared" si="129"/>
        <v>2</v>
      </c>
      <c r="AC300" s="150">
        <f>AA300+10</f>
        <v>13.010299956639813</v>
      </c>
      <c r="AD300" s="151">
        <f t="shared" si="124"/>
        <v>20.000000000000007</v>
      </c>
    </row>
    <row r="301" spans="16:30" ht="15.75" thickBot="1" x14ac:dyDescent="0.3">
      <c r="P301" s="50"/>
      <c r="Q301" s="51"/>
      <c r="R301" s="51"/>
      <c r="S301" s="51"/>
      <c r="T301" s="52"/>
      <c r="U301" s="51"/>
      <c r="V301" s="50"/>
      <c r="W301" s="51"/>
      <c r="X301" s="51"/>
      <c r="Y301" s="52"/>
      <c r="Z301" s="51"/>
      <c r="AA301" s="53" t="s">
        <v>13</v>
      </c>
      <c r="AB301" s="64">
        <f>10*LOG(1/(COUNT(AB284:AB297))*SUM(AB284:AB297))</f>
        <v>3.0102999566398121</v>
      </c>
      <c r="AC301" s="49"/>
      <c r="AD301" s="54"/>
    </row>
    <row r="302" spans="16:30" ht="15.75" thickBot="1" x14ac:dyDescent="0.3">
      <c r="P302" s="53"/>
      <c r="Q302" s="49"/>
      <c r="R302" s="49"/>
      <c r="S302" s="49"/>
      <c r="T302" s="54"/>
      <c r="U302" s="49"/>
      <c r="V302" s="53"/>
      <c r="W302" s="49"/>
      <c r="X302" s="49"/>
      <c r="Y302" s="54"/>
      <c r="Z302" s="49"/>
      <c r="AA302" s="53" t="s">
        <v>2</v>
      </c>
      <c r="AB302" s="64">
        <f>10*LOG(1/(COUNT(AB277:AB283,AB299:AB300))*SUM(AB277:AB283,AB299:AB300))</f>
        <v>3.0102999566398121</v>
      </c>
      <c r="AC302" s="49"/>
      <c r="AD302" s="54"/>
    </row>
    <row r="303" spans="16:30" x14ac:dyDescent="0.25">
      <c r="P303" s="53"/>
      <c r="Q303" s="49"/>
      <c r="R303" s="56" t="s">
        <v>12</v>
      </c>
      <c r="S303" s="57"/>
      <c r="T303" s="58" t="s">
        <v>11</v>
      </c>
      <c r="U303" s="57"/>
      <c r="V303" s="59"/>
      <c r="W303" s="56" t="s">
        <v>12</v>
      </c>
      <c r="X303" s="57"/>
      <c r="Y303" s="58" t="s">
        <v>11</v>
      </c>
      <c r="Z303" s="57"/>
      <c r="AA303" s="59"/>
      <c r="AB303" s="57" t="s">
        <v>12</v>
      </c>
      <c r="AC303" s="57"/>
      <c r="AD303" s="58" t="s">
        <v>11</v>
      </c>
    </row>
    <row r="304" spans="16:30" ht="15.75" thickBot="1" x14ac:dyDescent="0.3">
      <c r="P304" s="14"/>
      <c r="Q304" s="55"/>
      <c r="R304" s="60">
        <f>10*LOG(1/(COUNT(R277:R300))*SUM(R277:R300))</f>
        <v>0</v>
      </c>
      <c r="S304" s="61"/>
      <c r="T304" s="62">
        <f>10*LOG(1/(COUNT(T277:T300))*SUM(T277:T300))</f>
        <v>6.40978057358332</v>
      </c>
      <c r="U304" s="61"/>
      <c r="V304" s="63"/>
      <c r="W304" s="60">
        <f>10*LOG(1/(COUNT(W277:W300))*SUM(W277:W300))</f>
        <v>0</v>
      </c>
      <c r="X304" s="61"/>
      <c r="Y304" s="62">
        <f>10*LOG(1/(COUNT(Y277:Y300))*SUM(Y277:Y300))</f>
        <v>6.40978057358332</v>
      </c>
      <c r="Z304" s="61"/>
      <c r="AA304" s="63"/>
      <c r="AB304" s="64">
        <f>10*LOG(1/(COUNT(AB277:AB300))*SUM(AB277:AB300))</f>
        <v>3.0102999566398121</v>
      </c>
      <c r="AC304" s="61"/>
      <c r="AD304" s="62">
        <f>10*LOG(1/(COUNT(AD277:AD300))*SUM(AD277:AD300))</f>
        <v>9.4200805302231334</v>
      </c>
    </row>
  </sheetData>
  <mergeCells count="26">
    <mergeCell ref="P139:T139"/>
    <mergeCell ref="P173:T173"/>
    <mergeCell ref="P207:T207"/>
    <mergeCell ref="P241:T241"/>
    <mergeCell ref="P275:T275"/>
    <mergeCell ref="P105:T105"/>
    <mergeCell ref="A9:A11"/>
    <mergeCell ref="B9:B11"/>
    <mergeCell ref="C9:D9"/>
    <mergeCell ref="E9:H9"/>
    <mergeCell ref="A22:A24"/>
    <mergeCell ref="B22:C22"/>
    <mergeCell ref="E22:H22"/>
    <mergeCell ref="A38:A39"/>
    <mergeCell ref="B38:B39"/>
    <mergeCell ref="A58:A59"/>
    <mergeCell ref="P71:T71"/>
    <mergeCell ref="A77:A78"/>
    <mergeCell ref="A1:H1"/>
    <mergeCell ref="AA1:AB2"/>
    <mergeCell ref="AC1:AE1"/>
    <mergeCell ref="A2:H2"/>
    <mergeCell ref="A3:H3"/>
    <mergeCell ref="L3:L5"/>
    <mergeCell ref="AA3:AA6"/>
    <mergeCell ref="A4:H4"/>
  </mergeCells>
  <conditionalFormatting sqref="B60:B73 D60:H73">
    <cfRule type="expression" dxfId="14" priority="1">
      <formula>B60=0</formula>
    </cfRule>
  </conditionalFormatting>
  <dataValidations count="3">
    <dataValidation type="list" allowBlank="1" showInputMessage="1" showErrorMessage="1" sqref="B40:B53" xr:uid="{F58C02D8-B15E-45D9-B706-9243CD3ED524}">
      <formula1>$AP$1:$AP$16</formula1>
    </dataValidation>
    <dataValidation type="list" allowBlank="1" showInputMessage="1" showErrorMessage="1" sqref="B32:B35 B12:B20 B6" xr:uid="{29A0DD58-8939-41DC-966D-E4549C19493B}">
      <formula1>$AB$3:$AB$6</formula1>
    </dataValidation>
    <dataValidation type="list" allowBlank="1" showInputMessage="1" showErrorMessage="1" sqref="A40:A53" xr:uid="{7C90FB30-EF8C-4166-8E38-342A72442289}">
      <formula1>$AJ$2:$AJ$65</formula1>
    </dataValidation>
  </dataValidations>
  <pageMargins left="0.7" right="0.7" top="0.75" bottom="0.75" header="0.3" footer="0.3"/>
  <pageSetup scale="40" orientation="portrait" horizontalDpi="1200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02D36-56D9-4AE0-8150-3AE98C0CF20A}">
  <dimension ref="A1:AR304"/>
  <sheetViews>
    <sheetView zoomScaleNormal="100" workbookViewId="0">
      <selection activeCell="F27" sqref="F27"/>
    </sheetView>
  </sheetViews>
  <sheetFormatPr defaultRowHeight="15" x14ac:dyDescent="0.25"/>
  <cols>
    <col min="1" max="1" width="31.140625" customWidth="1"/>
    <col min="2" max="2" width="27" bestFit="1" customWidth="1"/>
    <col min="3" max="4" width="23.140625" customWidth="1"/>
    <col min="5" max="5" width="27.85546875" customWidth="1"/>
    <col min="6" max="6" width="30.28515625" customWidth="1"/>
    <col min="7" max="7" width="22.85546875" customWidth="1"/>
    <col min="8" max="8" width="24.7109375" customWidth="1"/>
    <col min="9" max="11" width="9.140625" customWidth="1"/>
    <col min="12" max="12" width="18.7109375" hidden="1" customWidth="1"/>
    <col min="13" max="14" width="20" hidden="1" customWidth="1"/>
    <col min="15" max="15" width="9.140625" hidden="1" customWidth="1"/>
    <col min="16" max="20" width="12.7109375" hidden="1" customWidth="1"/>
    <col min="21" max="21" width="2.7109375" hidden="1" customWidth="1"/>
    <col min="22" max="22" width="12.7109375" hidden="1" customWidth="1"/>
    <col min="23" max="23" width="15.42578125" hidden="1" customWidth="1"/>
    <col min="24" max="25" width="12.7109375" hidden="1" customWidth="1"/>
    <col min="26" max="26" width="2.5703125" hidden="1" customWidth="1"/>
    <col min="27" max="27" width="17" hidden="1" customWidth="1"/>
    <col min="28" max="28" width="17.42578125" hidden="1" customWidth="1"/>
    <col min="29" max="30" width="12.7109375" hidden="1" customWidth="1"/>
    <col min="31" max="35" width="9.140625" hidden="1" customWidth="1"/>
    <col min="36" max="36" width="33.42578125" hidden="1" customWidth="1"/>
    <col min="37" max="37" width="12.140625" hidden="1" customWidth="1"/>
    <col min="38" max="40" width="16.140625" hidden="1" customWidth="1"/>
    <col min="41" max="44" width="9.140625" hidden="1" customWidth="1"/>
    <col min="45" max="117" width="9.140625" customWidth="1"/>
  </cols>
  <sheetData>
    <row r="1" spans="1:42" ht="21.75" thickBot="1" x14ac:dyDescent="0.4">
      <c r="A1" s="304" t="s">
        <v>163</v>
      </c>
      <c r="B1" s="304"/>
      <c r="C1" s="304"/>
      <c r="D1" s="304"/>
      <c r="E1" s="304"/>
      <c r="F1" s="304"/>
      <c r="G1" s="304"/>
      <c r="H1" s="304"/>
      <c r="AA1" s="295" t="s">
        <v>36</v>
      </c>
      <c r="AB1" s="296"/>
      <c r="AC1" s="280" t="s">
        <v>35</v>
      </c>
      <c r="AD1" s="281"/>
      <c r="AE1" s="282"/>
      <c r="AJ1" s="188" t="s">
        <v>70</v>
      </c>
      <c r="AK1" s="189" t="s">
        <v>71</v>
      </c>
      <c r="AL1" s="189" t="s">
        <v>72</v>
      </c>
      <c r="AM1" s="189" t="s">
        <v>73</v>
      </c>
      <c r="AN1" s="190" t="s">
        <v>74</v>
      </c>
      <c r="AP1">
        <v>1</v>
      </c>
    </row>
    <row r="2" spans="1:42" ht="21.75" thickBot="1" x14ac:dyDescent="0.4">
      <c r="A2" s="304" t="s">
        <v>148</v>
      </c>
      <c r="B2" s="304"/>
      <c r="C2" s="304"/>
      <c r="D2" s="304"/>
      <c r="E2" s="304"/>
      <c r="F2" s="304"/>
      <c r="G2" s="304"/>
      <c r="H2" s="304"/>
      <c r="AA2" s="297"/>
      <c r="AB2" s="298"/>
      <c r="AC2" s="123" t="s">
        <v>3</v>
      </c>
      <c r="AD2" s="124" t="s">
        <v>32</v>
      </c>
      <c r="AE2" s="125" t="s">
        <v>33</v>
      </c>
      <c r="AJ2" s="186" t="s">
        <v>75</v>
      </c>
      <c r="AK2" s="187" t="s">
        <v>76</v>
      </c>
      <c r="AL2" s="187">
        <v>50</v>
      </c>
      <c r="AM2" s="187">
        <v>85</v>
      </c>
      <c r="AN2" s="29" t="s">
        <v>77</v>
      </c>
      <c r="AP2">
        <v>2</v>
      </c>
    </row>
    <row r="3" spans="1:42" ht="22.15" customHeight="1" x14ac:dyDescent="0.35">
      <c r="A3" s="304" t="s">
        <v>147</v>
      </c>
      <c r="B3" s="304"/>
      <c r="C3" s="304"/>
      <c r="D3" s="304"/>
      <c r="E3" s="304"/>
      <c r="F3" s="304"/>
      <c r="G3" s="304"/>
      <c r="H3" s="304"/>
      <c r="L3" s="306" t="s">
        <v>42</v>
      </c>
      <c r="M3" s="25" t="s">
        <v>25</v>
      </c>
      <c r="N3" s="15" t="s">
        <v>26</v>
      </c>
      <c r="O3" s="15" t="s">
        <v>27</v>
      </c>
      <c r="P3" s="15" t="s">
        <v>28</v>
      </c>
      <c r="Q3" s="15" t="s">
        <v>29</v>
      </c>
      <c r="R3" s="15" t="s">
        <v>30</v>
      </c>
      <c r="S3" s="16" t="s">
        <v>31</v>
      </c>
      <c r="AA3" s="283" t="s">
        <v>34</v>
      </c>
      <c r="AB3" s="120" t="s">
        <v>3</v>
      </c>
      <c r="AC3" s="127">
        <v>55</v>
      </c>
      <c r="AD3" s="128">
        <v>57</v>
      </c>
      <c r="AE3" s="129">
        <v>60</v>
      </c>
      <c r="AF3" s="119">
        <v>1</v>
      </c>
      <c r="AJ3" s="183" t="s">
        <v>78</v>
      </c>
      <c r="AK3" s="167" t="s">
        <v>76</v>
      </c>
      <c r="AL3" s="167">
        <v>20</v>
      </c>
      <c r="AM3" s="167">
        <v>85</v>
      </c>
      <c r="AN3" s="27">
        <v>84</v>
      </c>
      <c r="AP3">
        <v>3</v>
      </c>
    </row>
    <row r="4" spans="1:42" ht="19.5" customHeight="1" x14ac:dyDescent="0.35">
      <c r="A4" s="304" t="s">
        <v>144</v>
      </c>
      <c r="B4" s="304"/>
      <c r="C4" s="304"/>
      <c r="D4" s="304"/>
      <c r="E4" s="304"/>
      <c r="F4" s="304"/>
      <c r="G4" s="304"/>
      <c r="H4" s="304"/>
      <c r="L4" s="307"/>
      <c r="M4" s="135"/>
      <c r="N4" s="136"/>
      <c r="O4" s="136"/>
      <c r="P4" s="136"/>
      <c r="Q4" s="136"/>
      <c r="R4" s="136"/>
      <c r="S4" s="137"/>
      <c r="AA4" s="284"/>
      <c r="AB4" s="138"/>
      <c r="AC4" s="139"/>
      <c r="AD4" s="140"/>
      <c r="AE4" s="141"/>
      <c r="AF4" s="119"/>
      <c r="AJ4" s="183" t="s">
        <v>79</v>
      </c>
      <c r="AK4" s="167" t="s">
        <v>76</v>
      </c>
      <c r="AL4" s="167">
        <v>40</v>
      </c>
      <c r="AM4" s="167">
        <v>80</v>
      </c>
      <c r="AN4" s="27">
        <v>78</v>
      </c>
      <c r="AP4">
        <v>4</v>
      </c>
    </row>
    <row r="5" spans="1:42" ht="15" customHeight="1" thickBot="1" x14ac:dyDescent="0.4">
      <c r="A5" s="116"/>
      <c r="B5" s="116"/>
      <c r="C5" s="235"/>
      <c r="D5" s="235"/>
      <c r="E5" s="235"/>
      <c r="F5" s="235"/>
      <c r="G5" s="235"/>
      <c r="H5" s="235"/>
      <c r="L5" s="307"/>
      <c r="M5" s="13" t="s">
        <v>20</v>
      </c>
      <c r="N5" s="5" t="s">
        <v>20</v>
      </c>
      <c r="O5" s="5" t="s">
        <v>20</v>
      </c>
      <c r="P5" s="5" t="s">
        <v>20</v>
      </c>
      <c r="Q5" s="5" t="s">
        <v>20</v>
      </c>
      <c r="R5" s="5" t="s">
        <v>20</v>
      </c>
      <c r="S5" s="6" t="s">
        <v>20</v>
      </c>
      <c r="AA5" s="285"/>
      <c r="AB5" s="121" t="s">
        <v>32</v>
      </c>
      <c r="AC5" s="130">
        <v>57</v>
      </c>
      <c r="AD5" s="126">
        <v>60</v>
      </c>
      <c r="AE5" s="131">
        <v>65</v>
      </c>
      <c r="AF5" s="119">
        <v>2</v>
      </c>
      <c r="AJ5" s="183" t="s">
        <v>80</v>
      </c>
      <c r="AK5" s="167" t="s">
        <v>76</v>
      </c>
      <c r="AL5" s="167">
        <v>20</v>
      </c>
      <c r="AM5" s="167">
        <v>80</v>
      </c>
      <c r="AN5" s="27" t="s">
        <v>77</v>
      </c>
      <c r="AP5">
        <v>5</v>
      </c>
    </row>
    <row r="6" spans="1:42" ht="15" customHeight="1" thickBot="1" x14ac:dyDescent="0.4">
      <c r="A6" s="118" t="s">
        <v>49</v>
      </c>
      <c r="B6" s="117" t="s">
        <v>33</v>
      </c>
      <c r="C6" s="235"/>
      <c r="D6" s="235"/>
      <c r="E6" s="235"/>
      <c r="F6" s="235"/>
      <c r="G6" s="235"/>
      <c r="H6" s="235"/>
      <c r="L6" s="171" t="str">
        <f t="shared" ref="L6:L19" si="0">A60</f>
        <v>Crane</v>
      </c>
      <c r="M6" s="88">
        <f>IF(AND($E40&gt;=0.5,$C$12&gt;0),SQRT((($C$12-$B$25)^2)+(($C$25-$D$12)^2)),"")</f>
        <v>196.68257675772526</v>
      </c>
      <c r="N6" s="89" t="str">
        <f t="shared" ref="N6:N19" si="1">IF(AND($E40&gt;=0.5,$C$13&gt;0),SQRT((($C$13-$B$26)^2)+(($C$26-$D$13)^2)),"")</f>
        <v/>
      </c>
      <c r="O6" s="89" t="str">
        <f t="shared" ref="O6:P19" si="2">IF(AND($E40&gt;=0.5,$C$15&gt;0),SQRT((($C$15-$B$28)^2)+(($C$28-$D$15)^2)),"")</f>
        <v/>
      </c>
      <c r="P6" s="89" t="str">
        <f t="shared" si="2"/>
        <v/>
      </c>
      <c r="Q6" s="89" t="str">
        <f t="shared" ref="Q6:Q19" si="3">IF(AND($E40&gt;=0.5,$C$16&gt;0),SQRT((($C$16-$B$29)^2)+(($C$29-$D$16)^2)),"")</f>
        <v/>
      </c>
      <c r="R6" s="89" t="str">
        <f t="shared" ref="R6:R19" si="4">IF(AND($E40&gt;=0.5,$C$17&gt;0),SQRT((($C$17-$B$30)^2)+(($C$30-$D$17)^2)),"")</f>
        <v/>
      </c>
      <c r="S6" s="90" t="str">
        <f t="shared" ref="S6:S19" si="5">IF(AND($E40&gt;=0.5,$C$18&gt;0),SQRT((($C$18-$B$31)^2)+(($C$31-$D$18)^2)),"")</f>
        <v/>
      </c>
      <c r="AA6" s="286"/>
      <c r="AB6" s="122" t="s">
        <v>33</v>
      </c>
      <c r="AC6" s="132">
        <v>60</v>
      </c>
      <c r="AD6" s="133">
        <v>65</v>
      </c>
      <c r="AE6" s="134">
        <v>70</v>
      </c>
      <c r="AF6" s="119">
        <v>3</v>
      </c>
      <c r="AJ6" s="183" t="s">
        <v>81</v>
      </c>
      <c r="AK6" s="167" t="s">
        <v>82</v>
      </c>
      <c r="AL6" s="167">
        <v>100</v>
      </c>
      <c r="AM6" s="167">
        <v>94</v>
      </c>
      <c r="AN6" s="27" t="s">
        <v>77</v>
      </c>
      <c r="AP6">
        <v>6</v>
      </c>
    </row>
    <row r="7" spans="1:42" ht="15" customHeight="1" x14ac:dyDescent="0.35">
      <c r="A7" s="235"/>
      <c r="B7" s="235"/>
      <c r="C7" s="235"/>
      <c r="D7" s="235"/>
      <c r="E7" s="235"/>
      <c r="F7" s="235"/>
      <c r="G7" s="235"/>
      <c r="H7" s="235"/>
      <c r="L7" s="172" t="str">
        <f t="shared" si="0"/>
        <v>Vibratory Pile Driver</v>
      </c>
      <c r="M7" s="91">
        <f>IF(AND($E41&gt;=0.5,$C$12&gt;0),SQRT((($C$12-$B$25)^2)+(($C$25-$D$12)^2)),"")</f>
        <v>196.68257675772526</v>
      </c>
      <c r="N7" s="92" t="str">
        <f t="shared" si="1"/>
        <v/>
      </c>
      <c r="O7" s="92" t="str">
        <f t="shared" si="2"/>
        <v/>
      </c>
      <c r="P7" s="92" t="str">
        <f t="shared" si="2"/>
        <v/>
      </c>
      <c r="Q7" s="92" t="str">
        <f t="shared" si="3"/>
        <v/>
      </c>
      <c r="R7" s="92" t="str">
        <f t="shared" si="4"/>
        <v/>
      </c>
      <c r="S7" s="93" t="str">
        <f t="shared" si="5"/>
        <v/>
      </c>
      <c r="AC7" s="119">
        <v>1</v>
      </c>
      <c r="AD7" s="119">
        <v>2</v>
      </c>
      <c r="AE7" s="119">
        <v>3</v>
      </c>
      <c r="AF7" s="119"/>
      <c r="AJ7" s="183" t="s">
        <v>83</v>
      </c>
      <c r="AK7" s="167" t="s">
        <v>76</v>
      </c>
      <c r="AL7" s="167">
        <v>50</v>
      </c>
      <c r="AM7" s="167">
        <v>80</v>
      </c>
      <c r="AN7" s="27">
        <v>83</v>
      </c>
      <c r="AP7">
        <v>7</v>
      </c>
    </row>
    <row r="8" spans="1:42" ht="15" customHeight="1" thickBot="1" x14ac:dyDescent="0.3">
      <c r="A8" s="8" t="s">
        <v>45</v>
      </c>
      <c r="L8" s="172" t="str">
        <f t="shared" si="0"/>
        <v>Pickup Truck</v>
      </c>
      <c r="M8" s="91">
        <f>IF(AND($E42&gt;=0.5,$C$12&gt;0),SQRT((($C$12-$B$25)^2)+(($C$25-$D$12)^2)),"")</f>
        <v>196.68257675772526</v>
      </c>
      <c r="N8" s="92" t="str">
        <f t="shared" si="1"/>
        <v/>
      </c>
      <c r="O8" s="92" t="str">
        <f t="shared" si="2"/>
        <v/>
      </c>
      <c r="P8" s="92" t="str">
        <f t="shared" si="2"/>
        <v/>
      </c>
      <c r="Q8" s="92" t="str">
        <f t="shared" si="3"/>
        <v/>
      </c>
      <c r="R8" s="92" t="str">
        <f t="shared" si="4"/>
        <v/>
      </c>
      <c r="S8" s="93" t="str">
        <f t="shared" si="5"/>
        <v/>
      </c>
      <c r="AJ8" s="183" t="s">
        <v>84</v>
      </c>
      <c r="AK8" s="167" t="s">
        <v>76</v>
      </c>
      <c r="AL8" s="167">
        <v>20</v>
      </c>
      <c r="AM8" s="167">
        <v>85</v>
      </c>
      <c r="AN8" s="27">
        <v>84</v>
      </c>
      <c r="AP8">
        <v>8</v>
      </c>
    </row>
    <row r="9" spans="1:42" ht="15" customHeight="1" thickBot="1" x14ac:dyDescent="0.3">
      <c r="A9" s="293" t="s">
        <v>0</v>
      </c>
      <c r="B9" s="293" t="s">
        <v>1</v>
      </c>
      <c r="C9" s="289" t="s">
        <v>22</v>
      </c>
      <c r="D9" s="290"/>
      <c r="E9" s="291" t="s">
        <v>53</v>
      </c>
      <c r="F9" s="291"/>
      <c r="G9" s="291"/>
      <c r="H9" s="292"/>
      <c r="L9" s="172" t="str">
        <f t="shared" si="0"/>
        <v>Front End Loader</v>
      </c>
      <c r="M9" s="91">
        <f>IF(AND($E43&gt;=0.5,$C$12&gt;0),SQRT((($C$12-$B$25)^2)+(($C$25-$D$12)^2)),"")</f>
        <v>196.68257675772526</v>
      </c>
      <c r="N9" s="92" t="str">
        <f t="shared" si="1"/>
        <v/>
      </c>
      <c r="O9" s="92" t="str">
        <f t="shared" si="2"/>
        <v/>
      </c>
      <c r="P9" s="92" t="str">
        <f t="shared" si="2"/>
        <v/>
      </c>
      <c r="Q9" s="92" t="str">
        <f t="shared" si="3"/>
        <v/>
      </c>
      <c r="R9" s="92" t="str">
        <f t="shared" si="4"/>
        <v/>
      </c>
      <c r="S9" s="93" t="str">
        <f t="shared" si="5"/>
        <v/>
      </c>
      <c r="AB9" s="119">
        <f t="shared" ref="AB9:AB15" si="6">IF(B12="Residential",1,IF(B12="Commercial",2,IF(B12="industrial",3,0)))</f>
        <v>1</v>
      </c>
      <c r="AJ9" s="183" t="s">
        <v>85</v>
      </c>
      <c r="AK9" s="167" t="s">
        <v>82</v>
      </c>
      <c r="AL9" s="167">
        <v>20</v>
      </c>
      <c r="AM9" s="167">
        <v>93</v>
      </c>
      <c r="AN9" s="27">
        <v>87</v>
      </c>
      <c r="AP9">
        <v>9</v>
      </c>
    </row>
    <row r="10" spans="1:42" ht="15" customHeight="1" x14ac:dyDescent="0.25">
      <c r="A10" s="300"/>
      <c r="B10" s="300"/>
      <c r="C10" s="114" t="s">
        <v>23</v>
      </c>
      <c r="D10" s="115" t="s">
        <v>24</v>
      </c>
      <c r="E10" s="162" t="s">
        <v>12</v>
      </c>
      <c r="F10" s="163" t="s">
        <v>11</v>
      </c>
      <c r="G10" s="23" t="s">
        <v>13</v>
      </c>
      <c r="H10" s="24" t="s">
        <v>2</v>
      </c>
      <c r="L10" s="172" t="str">
        <f t="shared" si="0"/>
        <v>Trencher</v>
      </c>
      <c r="M10" s="91">
        <f>IF(AND($E44&gt;=0.5,$C$12&gt;0),SQRT((($C$12-$B$25)^2)+(($C$25-$D$12)^2)),"")</f>
        <v>196.68257675772526</v>
      </c>
      <c r="N10" s="92" t="str">
        <f t="shared" si="1"/>
        <v/>
      </c>
      <c r="O10" s="92" t="str">
        <f t="shared" si="2"/>
        <v/>
      </c>
      <c r="P10" s="92" t="str">
        <f t="shared" si="2"/>
        <v/>
      </c>
      <c r="Q10" s="92" t="str">
        <f t="shared" si="3"/>
        <v/>
      </c>
      <c r="R10" s="92" t="str">
        <f t="shared" si="4"/>
        <v/>
      </c>
      <c r="S10" s="93" t="str">
        <f t="shared" si="5"/>
        <v/>
      </c>
      <c r="AB10" s="119">
        <f t="shared" si="6"/>
        <v>0</v>
      </c>
      <c r="AJ10" s="183" t="s">
        <v>86</v>
      </c>
      <c r="AK10" s="167" t="s">
        <v>76</v>
      </c>
      <c r="AL10" s="167">
        <v>20</v>
      </c>
      <c r="AM10" s="167">
        <v>80</v>
      </c>
      <c r="AN10" s="27">
        <v>83</v>
      </c>
      <c r="AP10">
        <v>10</v>
      </c>
    </row>
    <row r="11" spans="1:42" ht="15" customHeight="1" thickBot="1" x14ac:dyDescent="0.3">
      <c r="A11" s="301"/>
      <c r="B11" s="301"/>
      <c r="C11" s="86" t="s">
        <v>20</v>
      </c>
      <c r="D11" s="87" t="s">
        <v>20</v>
      </c>
      <c r="E11" s="13" t="s">
        <v>5</v>
      </c>
      <c r="F11" s="6" t="s">
        <v>5</v>
      </c>
      <c r="G11" s="13" t="s">
        <v>5</v>
      </c>
      <c r="H11" s="6" t="s">
        <v>5</v>
      </c>
      <c r="L11" s="172" t="str">
        <f t="shared" si="0"/>
        <v>Crane</v>
      </c>
      <c r="M11" s="91">
        <f>IF(AND($E45&gt;=0.5,$C$12&gt;0),SQRT((($C$12-$B$26)^2)+(($C$26-$D$12)^2)),"")</f>
        <v>385.141137376909</v>
      </c>
      <c r="N11" s="92" t="str">
        <f t="shared" si="1"/>
        <v/>
      </c>
      <c r="O11" s="92" t="str">
        <f t="shared" si="2"/>
        <v/>
      </c>
      <c r="P11" s="92" t="str">
        <f t="shared" si="2"/>
        <v/>
      </c>
      <c r="Q11" s="92" t="str">
        <f t="shared" si="3"/>
        <v/>
      </c>
      <c r="R11" s="92" t="str">
        <f t="shared" si="4"/>
        <v/>
      </c>
      <c r="S11" s="93" t="str">
        <f t="shared" si="5"/>
        <v/>
      </c>
      <c r="AB11" s="119">
        <f t="shared" si="6"/>
        <v>0</v>
      </c>
      <c r="AJ11" s="183" t="s">
        <v>87</v>
      </c>
      <c r="AK11" s="167" t="s">
        <v>76</v>
      </c>
      <c r="AL11" s="167">
        <v>40</v>
      </c>
      <c r="AM11" s="167">
        <v>80</v>
      </c>
      <c r="AN11" s="27">
        <v>78</v>
      </c>
      <c r="AP11">
        <v>11</v>
      </c>
    </row>
    <row r="12" spans="1:42" ht="15" customHeight="1" thickBot="1" x14ac:dyDescent="0.3">
      <c r="A12" s="240" t="s">
        <v>168</v>
      </c>
      <c r="B12" s="241" t="s">
        <v>3</v>
      </c>
      <c r="C12" s="242">
        <v>256528.54</v>
      </c>
      <c r="D12" s="243">
        <v>4258520.71</v>
      </c>
      <c r="E12" s="244">
        <v>38.6</v>
      </c>
      <c r="F12" s="245">
        <v>42</v>
      </c>
      <c r="G12" s="246">
        <v>40</v>
      </c>
      <c r="H12" s="247">
        <v>34</v>
      </c>
      <c r="L12" s="172" t="str">
        <f t="shared" si="0"/>
        <v>Vibratory Pile Driver</v>
      </c>
      <c r="M12" s="91">
        <f>IF(AND($E46&gt;=0.5,$C$12&gt;0),SQRT((($C$12-$B$26)^2)+(($C$26-$D$12)^2)),"")</f>
        <v>385.141137376909</v>
      </c>
      <c r="N12" s="92" t="str">
        <f t="shared" si="1"/>
        <v/>
      </c>
      <c r="O12" s="92" t="str">
        <f t="shared" si="2"/>
        <v/>
      </c>
      <c r="P12" s="92" t="str">
        <f t="shared" si="2"/>
        <v/>
      </c>
      <c r="Q12" s="92" t="str">
        <f t="shared" si="3"/>
        <v/>
      </c>
      <c r="R12" s="92" t="str">
        <f t="shared" si="4"/>
        <v/>
      </c>
      <c r="S12" s="93" t="str">
        <f t="shared" si="5"/>
        <v/>
      </c>
      <c r="AB12" s="119">
        <f t="shared" si="6"/>
        <v>0</v>
      </c>
      <c r="AJ12" s="183" t="s">
        <v>88</v>
      </c>
      <c r="AK12" s="167" t="s">
        <v>76</v>
      </c>
      <c r="AL12" s="167">
        <v>15</v>
      </c>
      <c r="AM12" s="167">
        <v>83</v>
      </c>
      <c r="AN12" s="27" t="s">
        <v>77</v>
      </c>
      <c r="AP12">
        <v>12</v>
      </c>
    </row>
    <row r="13" spans="1:42" ht="15" hidden="1" customHeight="1" x14ac:dyDescent="0.25">
      <c r="A13" s="228"/>
      <c r="B13" s="238"/>
      <c r="C13" s="174"/>
      <c r="D13" s="211"/>
      <c r="E13" s="17"/>
      <c r="F13" s="160"/>
      <c r="G13" s="239"/>
      <c r="H13" s="78"/>
      <c r="L13" s="172" t="str">
        <f t="shared" si="0"/>
        <v>Pickup Truck</v>
      </c>
      <c r="M13" s="91">
        <f>IF(AND($E47&gt;=0.5,$C$12&gt;0),SQRT((($C$12-$B$26)^2)+(($C$26-$D$12)^2)),"")</f>
        <v>385.141137376909</v>
      </c>
      <c r="N13" s="92" t="str">
        <f t="shared" si="1"/>
        <v/>
      </c>
      <c r="O13" s="92" t="str">
        <f t="shared" si="2"/>
        <v/>
      </c>
      <c r="P13" s="92" t="str">
        <f t="shared" si="2"/>
        <v/>
      </c>
      <c r="Q13" s="92" t="str">
        <f t="shared" si="3"/>
        <v/>
      </c>
      <c r="R13" s="92" t="str">
        <f t="shared" si="4"/>
        <v/>
      </c>
      <c r="S13" s="93" t="str">
        <f t="shared" si="5"/>
        <v/>
      </c>
      <c r="AB13" s="119">
        <f t="shared" si="6"/>
        <v>0</v>
      </c>
      <c r="AJ13" s="183" t="s">
        <v>89</v>
      </c>
      <c r="AK13" s="167" t="s">
        <v>76</v>
      </c>
      <c r="AL13" s="167">
        <v>40</v>
      </c>
      <c r="AM13" s="167">
        <v>85</v>
      </c>
      <c r="AN13" s="27">
        <v>79</v>
      </c>
      <c r="AP13">
        <v>13</v>
      </c>
    </row>
    <row r="14" spans="1:42" ht="15" hidden="1" customHeight="1" x14ac:dyDescent="0.25">
      <c r="A14" s="212"/>
      <c r="B14" s="84"/>
      <c r="C14" s="176"/>
      <c r="D14" s="213"/>
      <c r="E14" s="112"/>
      <c r="F14" s="109"/>
      <c r="G14" s="75"/>
      <c r="H14" s="2"/>
      <c r="L14" s="172" t="str">
        <f t="shared" si="0"/>
        <v>Front End Loader</v>
      </c>
      <c r="M14" s="91">
        <f>IF(AND($E48&gt;=0.5,$C$12&gt;0),SQRT((($C$12-$B$26)^2)+(($C$26-$D$12)^2)),"")</f>
        <v>385.141137376909</v>
      </c>
      <c r="N14" s="92" t="str">
        <f t="shared" si="1"/>
        <v/>
      </c>
      <c r="O14" s="92" t="str">
        <f t="shared" si="2"/>
        <v/>
      </c>
      <c r="P14" s="92" t="str">
        <f t="shared" si="2"/>
        <v/>
      </c>
      <c r="Q14" s="92" t="str">
        <f t="shared" si="3"/>
        <v/>
      </c>
      <c r="R14" s="92" t="str">
        <f t="shared" si="4"/>
        <v/>
      </c>
      <c r="S14" s="93" t="str">
        <f t="shared" si="5"/>
        <v/>
      </c>
      <c r="AB14" s="119">
        <f t="shared" si="6"/>
        <v>0</v>
      </c>
      <c r="AJ14" s="183" t="s">
        <v>90</v>
      </c>
      <c r="AK14" s="167" t="s">
        <v>76</v>
      </c>
      <c r="AL14" s="167">
        <v>20</v>
      </c>
      <c r="AM14" s="167">
        <v>82</v>
      </c>
      <c r="AN14" s="27">
        <v>81</v>
      </c>
      <c r="AP14">
        <v>14</v>
      </c>
    </row>
    <row r="15" spans="1:42" ht="15" hidden="1" customHeight="1" x14ac:dyDescent="0.25">
      <c r="A15" s="212"/>
      <c r="B15" s="84"/>
      <c r="C15" s="176"/>
      <c r="D15" s="213"/>
      <c r="E15" s="112"/>
      <c r="F15" s="109"/>
      <c r="G15" s="75"/>
      <c r="H15" s="2"/>
      <c r="L15" s="172" t="str">
        <f t="shared" si="0"/>
        <v>Trencher</v>
      </c>
      <c r="M15" s="91">
        <f>IF(AND($E49&gt;=0.5,$C$12&gt;0),SQRT((($C$12-$B$26)^2)+(($C$26-$D$12)^2)),"")</f>
        <v>385.141137376909</v>
      </c>
      <c r="N15" s="92" t="str">
        <f t="shared" si="1"/>
        <v/>
      </c>
      <c r="O15" s="92" t="str">
        <f t="shared" si="2"/>
        <v/>
      </c>
      <c r="P15" s="92" t="str">
        <f t="shared" si="2"/>
        <v/>
      </c>
      <c r="Q15" s="92" t="str">
        <f t="shared" si="3"/>
        <v/>
      </c>
      <c r="R15" s="92" t="str">
        <f t="shared" si="4"/>
        <v/>
      </c>
      <c r="S15" s="93" t="str">
        <f t="shared" si="5"/>
        <v/>
      </c>
      <c r="AB15" s="119">
        <f t="shared" si="6"/>
        <v>0</v>
      </c>
      <c r="AJ15" s="183" t="s">
        <v>91</v>
      </c>
      <c r="AK15" s="167" t="s">
        <v>76</v>
      </c>
      <c r="AL15" s="167">
        <v>20</v>
      </c>
      <c r="AM15" s="167">
        <v>90</v>
      </c>
      <c r="AN15" s="27">
        <v>90</v>
      </c>
      <c r="AP15">
        <v>15</v>
      </c>
    </row>
    <row r="16" spans="1:42" ht="15" hidden="1" customHeight="1" x14ac:dyDescent="0.25">
      <c r="A16" s="212"/>
      <c r="B16" s="84"/>
      <c r="C16" s="176"/>
      <c r="D16" s="213"/>
      <c r="E16" s="112"/>
      <c r="F16" s="109"/>
      <c r="G16" s="75"/>
      <c r="H16" s="2"/>
      <c r="L16" s="172" t="str">
        <f t="shared" si="0"/>
        <v/>
      </c>
      <c r="M16" s="91">
        <f>IF(AND($E50&gt;=0.5,$C$12&gt;0),SQRT((($C$12-$B$25)^2)+(($C$25-$D$12)^2)),"")</f>
        <v>196.68257675772526</v>
      </c>
      <c r="N16" s="92" t="str">
        <f t="shared" si="1"/>
        <v/>
      </c>
      <c r="O16" s="92" t="str">
        <f t="shared" si="2"/>
        <v/>
      </c>
      <c r="P16" s="92" t="str">
        <f t="shared" si="2"/>
        <v/>
      </c>
      <c r="Q16" s="92" t="str">
        <f t="shared" si="3"/>
        <v/>
      </c>
      <c r="R16" s="92" t="str">
        <f t="shared" si="4"/>
        <v/>
      </c>
      <c r="S16" s="93" t="str">
        <f t="shared" si="5"/>
        <v/>
      </c>
      <c r="AB16" s="119"/>
      <c r="AJ16" s="183" t="s">
        <v>92</v>
      </c>
      <c r="AK16" s="167" t="s">
        <v>76</v>
      </c>
      <c r="AL16" s="167">
        <v>16</v>
      </c>
      <c r="AM16" s="167">
        <v>85</v>
      </c>
      <c r="AN16" s="27">
        <v>81</v>
      </c>
      <c r="AP16">
        <v>0</v>
      </c>
    </row>
    <row r="17" spans="1:40" s="49" customFormat="1" hidden="1" x14ac:dyDescent="0.25">
      <c r="A17" s="212"/>
      <c r="B17" s="84"/>
      <c r="C17" s="176"/>
      <c r="D17" s="213"/>
      <c r="E17" s="112" t="str">
        <f>IF(G17&gt;0,R270,"")</f>
        <v/>
      </c>
      <c r="F17" s="109" t="str">
        <f>IF(G17&gt;0,T270,"")</f>
        <v/>
      </c>
      <c r="G17" s="75"/>
      <c r="H17" s="2"/>
      <c r="L17" s="172" t="str">
        <f t="shared" si="0"/>
        <v/>
      </c>
      <c r="M17" s="91">
        <f>IF(AND($E51&gt;=0.5,$C$12&gt;0),SQRT((($C$12-$B$25)^2)+(($C$25-$D$12)^2)),"")</f>
        <v>196.68257675772526</v>
      </c>
      <c r="N17" s="92" t="str">
        <f t="shared" si="1"/>
        <v/>
      </c>
      <c r="O17" s="92" t="str">
        <f t="shared" si="2"/>
        <v/>
      </c>
      <c r="P17" s="92" t="str">
        <f t="shared" si="2"/>
        <v/>
      </c>
      <c r="Q17" s="92" t="str">
        <f t="shared" si="3"/>
        <v/>
      </c>
      <c r="R17" s="92" t="str">
        <f t="shared" si="4"/>
        <v/>
      </c>
      <c r="S17" s="93" t="str">
        <f t="shared" si="5"/>
        <v/>
      </c>
      <c r="T17"/>
      <c r="AB17" s="119">
        <f>IF(B6="Residential",1,IF(B6="Commercial",2,IF(B6="industrial",3,0)))</f>
        <v>3</v>
      </c>
      <c r="AJ17" s="183" t="s">
        <v>93</v>
      </c>
      <c r="AK17" s="167" t="s">
        <v>76</v>
      </c>
      <c r="AL17" s="167">
        <v>40</v>
      </c>
      <c r="AM17" s="167">
        <v>85</v>
      </c>
      <c r="AN17" s="27">
        <v>82</v>
      </c>
    </row>
    <row r="18" spans="1:40" ht="15.75" hidden="1" thickBot="1" x14ac:dyDescent="0.3">
      <c r="A18" s="214"/>
      <c r="B18" s="85"/>
      <c r="C18" s="178"/>
      <c r="D18" s="215"/>
      <c r="E18" s="113" t="str">
        <f>IF(G18&gt;0,R304,"")</f>
        <v/>
      </c>
      <c r="F18" s="110" t="str">
        <f>IF(G18&gt;0,T304,"")</f>
        <v/>
      </c>
      <c r="G18" s="76"/>
      <c r="H18" s="3"/>
      <c r="L18" s="172" t="str">
        <f t="shared" si="0"/>
        <v/>
      </c>
      <c r="M18" s="91">
        <f>IF(AND($E52&gt;=0.5,$C$12&gt;0),SQRT((($C$12-$B$25)^2)+(($C$25-$D$12)^2)),"")</f>
        <v>196.68257675772526</v>
      </c>
      <c r="N18" s="92" t="str">
        <f t="shared" si="1"/>
        <v/>
      </c>
      <c r="O18" s="92" t="str">
        <f t="shared" si="2"/>
        <v/>
      </c>
      <c r="P18" s="92" t="str">
        <f t="shared" si="2"/>
        <v/>
      </c>
      <c r="Q18" s="92" t="str">
        <f t="shared" si="3"/>
        <v/>
      </c>
      <c r="R18" s="92" t="str">
        <f t="shared" si="4"/>
        <v/>
      </c>
      <c r="S18" s="93" t="str">
        <f t="shared" si="5"/>
        <v/>
      </c>
      <c r="AJ18" s="183" t="s">
        <v>94</v>
      </c>
      <c r="AK18" s="167" t="s">
        <v>76</v>
      </c>
      <c r="AL18" s="167">
        <v>20</v>
      </c>
      <c r="AM18" s="167">
        <v>84</v>
      </c>
      <c r="AN18" s="27">
        <v>79</v>
      </c>
    </row>
    <row r="19" spans="1:40" ht="15.75" x14ac:dyDescent="0.25">
      <c r="A19" s="19" t="s">
        <v>61</v>
      </c>
      <c r="B19" s="143"/>
      <c r="C19" s="144"/>
      <c r="D19" s="144"/>
      <c r="E19" s="145"/>
      <c r="F19" s="145"/>
      <c r="G19" s="82"/>
      <c r="H19" s="82"/>
      <c r="L19" s="172" t="str">
        <f t="shared" si="0"/>
        <v/>
      </c>
      <c r="M19" s="91">
        <f>IF(AND($E53&gt;=0.5,$C$12&gt;0),SQRT((($C$12-$B$25)^2)+(($C$25-$D$12)^2)),"")</f>
        <v>196.68257675772526</v>
      </c>
      <c r="N19" s="92" t="str">
        <f t="shared" si="1"/>
        <v/>
      </c>
      <c r="O19" s="92" t="str">
        <f t="shared" si="2"/>
        <v/>
      </c>
      <c r="P19" s="92" t="str">
        <f t="shared" si="2"/>
        <v/>
      </c>
      <c r="Q19" s="92" t="str">
        <f t="shared" si="3"/>
        <v/>
      </c>
      <c r="R19" s="92" t="str">
        <f t="shared" si="4"/>
        <v/>
      </c>
      <c r="S19" s="93" t="str">
        <f t="shared" si="5"/>
        <v/>
      </c>
      <c r="AJ19" s="183" t="s">
        <v>95</v>
      </c>
      <c r="AK19" s="167" t="s">
        <v>76</v>
      </c>
      <c r="AL19" s="167">
        <v>50</v>
      </c>
      <c r="AM19" s="167">
        <v>80</v>
      </c>
      <c r="AN19" s="27">
        <v>80</v>
      </c>
    </row>
    <row r="20" spans="1:40" ht="14.25" customHeight="1" thickBot="1" x14ac:dyDescent="0.3">
      <c r="A20" s="19"/>
      <c r="B20" s="143"/>
      <c r="C20" s="144"/>
      <c r="D20" s="144"/>
      <c r="E20" s="145"/>
      <c r="F20" s="145"/>
      <c r="G20" s="82"/>
      <c r="H20" s="82"/>
      <c r="L20" s="97"/>
      <c r="AJ20" s="183" t="s">
        <v>96</v>
      </c>
      <c r="AK20" s="167" t="s">
        <v>76</v>
      </c>
      <c r="AL20" s="167">
        <v>40</v>
      </c>
      <c r="AM20" s="167">
        <v>84</v>
      </c>
      <c r="AN20" s="27">
        <v>76</v>
      </c>
    </row>
    <row r="21" spans="1:40" ht="75.75" thickBot="1" x14ac:dyDescent="0.3">
      <c r="A21" s="8" t="s">
        <v>69</v>
      </c>
      <c r="L21" s="236" t="s">
        <v>42</v>
      </c>
      <c r="M21" s="25" t="s">
        <v>25</v>
      </c>
      <c r="N21" s="15" t="s">
        <v>26</v>
      </c>
      <c r="O21" s="15" t="s">
        <v>27</v>
      </c>
      <c r="P21" s="15" t="s">
        <v>28</v>
      </c>
      <c r="Q21" s="15" t="s">
        <v>29</v>
      </c>
      <c r="R21" s="15" t="s">
        <v>30</v>
      </c>
      <c r="S21" s="16" t="s">
        <v>31</v>
      </c>
      <c r="AJ21" s="183" t="s">
        <v>97</v>
      </c>
      <c r="AK21" s="167" t="s">
        <v>76</v>
      </c>
      <c r="AL21" s="167">
        <v>40</v>
      </c>
      <c r="AM21" s="167">
        <v>85</v>
      </c>
      <c r="AN21" s="27">
        <v>81</v>
      </c>
    </row>
    <row r="22" spans="1:40" ht="15.75" thickBot="1" x14ac:dyDescent="0.3">
      <c r="A22" s="293" t="s">
        <v>154</v>
      </c>
      <c r="B22" s="289" t="s">
        <v>22</v>
      </c>
      <c r="C22" s="290"/>
      <c r="E22" s="302"/>
      <c r="F22" s="302"/>
      <c r="G22" s="302"/>
      <c r="H22" s="302"/>
      <c r="L22" s="220"/>
      <c r="M22" s="13" t="s">
        <v>6</v>
      </c>
      <c r="N22" s="5" t="s">
        <v>6</v>
      </c>
      <c r="O22" s="5" t="s">
        <v>6</v>
      </c>
      <c r="P22" s="5" t="s">
        <v>6</v>
      </c>
      <c r="Q22" s="5" t="s">
        <v>6</v>
      </c>
      <c r="R22" s="5" t="s">
        <v>6</v>
      </c>
      <c r="S22" s="6" t="s">
        <v>6</v>
      </c>
      <c r="AJ22" s="183" t="s">
        <v>98</v>
      </c>
      <c r="AK22" s="167" t="s">
        <v>76</v>
      </c>
      <c r="AL22" s="167">
        <v>40</v>
      </c>
      <c r="AM22" s="167">
        <v>84</v>
      </c>
      <c r="AN22" s="27">
        <v>74</v>
      </c>
    </row>
    <row r="23" spans="1:40" x14ac:dyDescent="0.25">
      <c r="A23" s="300"/>
      <c r="B23" s="114" t="s">
        <v>23</v>
      </c>
      <c r="C23" s="115" t="s">
        <v>24</v>
      </c>
      <c r="E23" s="237"/>
      <c r="H23" s="237"/>
      <c r="L23" s="101" t="str">
        <f t="shared" ref="L23:L36" si="7">IF(ISBLANK(A40),"",A40)</f>
        <v>Crane</v>
      </c>
      <c r="M23" s="98">
        <f t="shared" ref="M23:S36" si="8">IFERROR(CONVERT(M6,"m","ft"),"")</f>
        <v>645.28404448072592</v>
      </c>
      <c r="N23" s="89" t="str">
        <f t="shared" si="8"/>
        <v/>
      </c>
      <c r="O23" s="89" t="str">
        <f t="shared" si="8"/>
        <v/>
      </c>
      <c r="P23" s="89" t="str">
        <f t="shared" si="8"/>
        <v/>
      </c>
      <c r="Q23" s="89" t="str">
        <f t="shared" si="8"/>
        <v/>
      </c>
      <c r="R23" s="89" t="str">
        <f t="shared" si="8"/>
        <v/>
      </c>
      <c r="S23" s="90" t="str">
        <f t="shared" si="8"/>
        <v/>
      </c>
      <c r="AJ23" s="183" t="s">
        <v>99</v>
      </c>
      <c r="AK23" s="167" t="s">
        <v>76</v>
      </c>
      <c r="AL23" s="167">
        <v>40</v>
      </c>
      <c r="AM23" s="167">
        <v>80</v>
      </c>
      <c r="AN23" s="27">
        <v>79</v>
      </c>
    </row>
    <row r="24" spans="1:40" ht="15.75" thickBot="1" x14ac:dyDescent="0.3">
      <c r="A24" s="301"/>
      <c r="B24" s="86" t="s">
        <v>20</v>
      </c>
      <c r="C24" s="87" t="s">
        <v>20</v>
      </c>
      <c r="E24" s="237"/>
      <c r="H24" s="237"/>
      <c r="L24" s="102" t="str">
        <f t="shared" si="7"/>
        <v>Vibratory Pile Driver</v>
      </c>
      <c r="M24" s="99">
        <f t="shared" si="8"/>
        <v>645.28404448072592</v>
      </c>
      <c r="N24" s="92" t="str">
        <f t="shared" si="8"/>
        <v/>
      </c>
      <c r="O24" s="92" t="str">
        <f t="shared" si="8"/>
        <v/>
      </c>
      <c r="P24" s="92" t="str">
        <f t="shared" si="8"/>
        <v/>
      </c>
      <c r="Q24" s="92" t="str">
        <f t="shared" si="8"/>
        <v/>
      </c>
      <c r="R24" s="92" t="str">
        <f t="shared" si="8"/>
        <v/>
      </c>
      <c r="S24" s="93" t="str">
        <f t="shared" si="8"/>
        <v/>
      </c>
      <c r="AJ24" s="183" t="s">
        <v>100</v>
      </c>
      <c r="AK24" s="167" t="s">
        <v>76</v>
      </c>
      <c r="AL24" s="167">
        <v>50</v>
      </c>
      <c r="AM24" s="167">
        <v>82</v>
      </c>
      <c r="AN24" s="27">
        <v>81</v>
      </c>
    </row>
    <row r="25" spans="1:40" x14ac:dyDescent="0.25">
      <c r="A25" s="168" t="s">
        <v>150</v>
      </c>
      <c r="B25" s="229">
        <v>256531.52</v>
      </c>
      <c r="C25" s="175">
        <v>4258324.05</v>
      </c>
      <c r="E25" s="166"/>
      <c r="H25" s="20"/>
      <c r="L25" s="102" t="str">
        <f t="shared" si="7"/>
        <v>Pickup Truck</v>
      </c>
      <c r="M25" s="99">
        <f t="shared" si="8"/>
        <v>645.28404448072592</v>
      </c>
      <c r="N25" s="92" t="str">
        <f t="shared" si="8"/>
        <v/>
      </c>
      <c r="O25" s="92" t="str">
        <f t="shared" si="8"/>
        <v/>
      </c>
      <c r="P25" s="92" t="str">
        <f t="shared" si="8"/>
        <v/>
      </c>
      <c r="Q25" s="92" t="str">
        <f t="shared" si="8"/>
        <v/>
      </c>
      <c r="R25" s="92" t="str">
        <f t="shared" si="8"/>
        <v/>
      </c>
      <c r="S25" s="93" t="str">
        <f t="shared" si="8"/>
        <v/>
      </c>
      <c r="AJ25" s="183" t="s">
        <v>101</v>
      </c>
      <c r="AK25" s="167" t="s">
        <v>76</v>
      </c>
      <c r="AL25" s="167">
        <v>50</v>
      </c>
      <c r="AM25" s="167">
        <v>70</v>
      </c>
      <c r="AN25" s="27">
        <v>73</v>
      </c>
    </row>
    <row r="26" spans="1:40" x14ac:dyDescent="0.25">
      <c r="A26" s="169" t="s">
        <v>153</v>
      </c>
      <c r="B26" s="230">
        <v>256323</v>
      </c>
      <c r="C26" s="177">
        <v>4258195</v>
      </c>
      <c r="E26" s="166"/>
      <c r="H26" s="20"/>
      <c r="L26" s="102" t="str">
        <f t="shared" si="7"/>
        <v>Front End Loader</v>
      </c>
      <c r="M26" s="99">
        <f t="shared" si="8"/>
        <v>645.28404448072592</v>
      </c>
      <c r="N26" s="92" t="str">
        <f t="shared" si="8"/>
        <v/>
      </c>
      <c r="O26" s="92" t="str">
        <f t="shared" si="8"/>
        <v/>
      </c>
      <c r="P26" s="92" t="str">
        <f t="shared" si="8"/>
        <v/>
      </c>
      <c r="Q26" s="92" t="str">
        <f t="shared" si="8"/>
        <v/>
      </c>
      <c r="R26" s="92" t="str">
        <f t="shared" si="8"/>
        <v/>
      </c>
      <c r="S26" s="93" t="str">
        <f t="shared" si="8"/>
        <v/>
      </c>
      <c r="AJ26" s="183" t="s">
        <v>102</v>
      </c>
      <c r="AK26" s="167" t="s">
        <v>76</v>
      </c>
      <c r="AL26" s="167">
        <v>40</v>
      </c>
      <c r="AM26" s="167">
        <v>85</v>
      </c>
      <c r="AN26" s="27">
        <v>83</v>
      </c>
    </row>
    <row r="27" spans="1:40" x14ac:dyDescent="0.25">
      <c r="A27" s="169"/>
      <c r="B27" s="230"/>
      <c r="C27" s="177"/>
      <c r="E27" s="166"/>
      <c r="H27" s="20"/>
      <c r="L27" s="102" t="str">
        <f t="shared" si="7"/>
        <v>Trencher</v>
      </c>
      <c r="M27" s="99">
        <f t="shared" si="8"/>
        <v>645.28404448072592</v>
      </c>
      <c r="N27" s="92" t="str">
        <f t="shared" si="8"/>
        <v/>
      </c>
      <c r="O27" s="92" t="str">
        <f t="shared" si="8"/>
        <v/>
      </c>
      <c r="P27" s="92" t="str">
        <f t="shared" si="8"/>
        <v/>
      </c>
      <c r="Q27" s="92" t="str">
        <f t="shared" si="8"/>
        <v/>
      </c>
      <c r="R27" s="92" t="str">
        <f t="shared" si="8"/>
        <v/>
      </c>
      <c r="S27" s="93" t="str">
        <f t="shared" si="8"/>
        <v/>
      </c>
      <c r="AJ27" s="183" t="s">
        <v>103</v>
      </c>
      <c r="AK27" s="167" t="s">
        <v>76</v>
      </c>
      <c r="AL27" s="167">
        <v>40</v>
      </c>
      <c r="AM27" s="167">
        <v>85</v>
      </c>
      <c r="AN27" s="27" t="s">
        <v>77</v>
      </c>
    </row>
    <row r="28" spans="1:40" x14ac:dyDescent="0.25">
      <c r="A28" s="169" t="str">
        <f t="shared" ref="A28:A31" si="9">IF(ISBLANK(A15),"",A15)</f>
        <v/>
      </c>
      <c r="B28" s="230"/>
      <c r="C28" s="177"/>
      <c r="E28" s="166"/>
      <c r="H28" s="20"/>
      <c r="L28" s="102" t="str">
        <f t="shared" si="7"/>
        <v>Crane</v>
      </c>
      <c r="M28" s="99">
        <f t="shared" si="8"/>
        <v>1263.5864087168929</v>
      </c>
      <c r="N28" s="92" t="str">
        <f t="shared" si="8"/>
        <v/>
      </c>
      <c r="O28" s="92" t="str">
        <f t="shared" si="8"/>
        <v/>
      </c>
      <c r="P28" s="92" t="str">
        <f t="shared" si="8"/>
        <v/>
      </c>
      <c r="Q28" s="92" t="str">
        <f t="shared" si="8"/>
        <v/>
      </c>
      <c r="R28" s="92" t="str">
        <f t="shared" si="8"/>
        <v/>
      </c>
      <c r="S28" s="93" t="str">
        <f t="shared" si="8"/>
        <v/>
      </c>
      <c r="AJ28" s="183" t="s">
        <v>104</v>
      </c>
      <c r="AK28" s="167" t="s">
        <v>76</v>
      </c>
      <c r="AL28" s="167">
        <v>40</v>
      </c>
      <c r="AM28" s="167">
        <v>85</v>
      </c>
      <c r="AN28" s="27">
        <v>87</v>
      </c>
    </row>
    <row r="29" spans="1:40" x14ac:dyDescent="0.25">
      <c r="A29" s="169" t="str">
        <f t="shared" si="9"/>
        <v/>
      </c>
      <c r="B29" s="230"/>
      <c r="C29" s="177"/>
      <c r="E29" s="166"/>
      <c r="H29" s="20"/>
      <c r="L29" s="102" t="str">
        <f t="shared" si="7"/>
        <v>Vibratory Pile Driver</v>
      </c>
      <c r="M29" s="99">
        <f t="shared" si="8"/>
        <v>1263.5864087168929</v>
      </c>
      <c r="N29" s="92" t="str">
        <f t="shared" si="8"/>
        <v/>
      </c>
      <c r="O29" s="92" t="str">
        <f t="shared" si="8"/>
        <v/>
      </c>
      <c r="P29" s="92" t="str">
        <f t="shared" si="8"/>
        <v/>
      </c>
      <c r="Q29" s="92" t="str">
        <f t="shared" si="8"/>
        <v/>
      </c>
      <c r="R29" s="92" t="str">
        <f t="shared" si="8"/>
        <v/>
      </c>
      <c r="S29" s="93" t="str">
        <f t="shared" si="8"/>
        <v/>
      </c>
      <c r="AJ29" s="183" t="s">
        <v>105</v>
      </c>
      <c r="AK29" s="167" t="s">
        <v>76</v>
      </c>
      <c r="AL29" s="167">
        <v>25</v>
      </c>
      <c r="AM29" s="167">
        <v>80</v>
      </c>
      <c r="AN29" s="27">
        <v>82</v>
      </c>
    </row>
    <row r="30" spans="1:40" x14ac:dyDescent="0.25">
      <c r="A30" s="169" t="str">
        <f t="shared" si="9"/>
        <v/>
      </c>
      <c r="B30" s="230"/>
      <c r="C30" s="177"/>
      <c r="E30" s="166"/>
      <c r="H30" s="20"/>
      <c r="L30" s="102" t="str">
        <f t="shared" si="7"/>
        <v>Pickup Truck</v>
      </c>
      <c r="M30" s="99">
        <f t="shared" si="8"/>
        <v>1263.5864087168929</v>
      </c>
      <c r="N30" s="92" t="str">
        <f t="shared" si="8"/>
        <v/>
      </c>
      <c r="O30" s="92" t="str">
        <f t="shared" si="8"/>
        <v/>
      </c>
      <c r="P30" s="92" t="str">
        <f t="shared" si="8"/>
        <v/>
      </c>
      <c r="Q30" s="92" t="str">
        <f t="shared" si="8"/>
        <v/>
      </c>
      <c r="R30" s="92" t="str">
        <f t="shared" si="8"/>
        <v/>
      </c>
      <c r="S30" s="93" t="str">
        <f t="shared" si="8"/>
        <v/>
      </c>
      <c r="AJ30" s="183" t="s">
        <v>106</v>
      </c>
      <c r="AK30" s="167" t="s">
        <v>82</v>
      </c>
      <c r="AL30" s="167">
        <v>10</v>
      </c>
      <c r="AM30" s="167">
        <v>90</v>
      </c>
      <c r="AN30" s="27" t="s">
        <v>77</v>
      </c>
    </row>
    <row r="31" spans="1:40" ht="15.75" thickBot="1" x14ac:dyDescent="0.3">
      <c r="A31" s="170" t="str">
        <f t="shared" si="9"/>
        <v/>
      </c>
      <c r="B31" s="231"/>
      <c r="C31" s="179"/>
      <c r="E31" s="166"/>
      <c r="H31" s="20"/>
      <c r="L31" s="102" t="str">
        <f t="shared" si="7"/>
        <v>Front End Loader</v>
      </c>
      <c r="M31" s="99">
        <f t="shared" si="8"/>
        <v>1263.5864087168929</v>
      </c>
      <c r="N31" s="92" t="str">
        <f t="shared" si="8"/>
        <v/>
      </c>
      <c r="O31" s="92" t="str">
        <f t="shared" si="8"/>
        <v/>
      </c>
      <c r="P31" s="92" t="str">
        <f t="shared" si="8"/>
        <v/>
      </c>
      <c r="Q31" s="92" t="str">
        <f t="shared" si="8"/>
        <v/>
      </c>
      <c r="R31" s="92" t="str">
        <f t="shared" si="8"/>
        <v/>
      </c>
      <c r="S31" s="93" t="str">
        <f t="shared" si="8"/>
        <v/>
      </c>
      <c r="AJ31" s="183" t="s">
        <v>107</v>
      </c>
      <c r="AK31" s="167" t="s">
        <v>82</v>
      </c>
      <c r="AL31" s="167">
        <v>20</v>
      </c>
      <c r="AM31" s="167">
        <v>95</v>
      </c>
      <c r="AN31" s="27">
        <v>101</v>
      </c>
    </row>
    <row r="32" spans="1:40" ht="15.75" x14ac:dyDescent="0.25">
      <c r="A32" s="19" t="s">
        <v>155</v>
      </c>
      <c r="B32" s="143"/>
      <c r="C32" s="144"/>
      <c r="D32" s="144"/>
      <c r="E32" s="145"/>
      <c r="H32" s="82"/>
      <c r="L32" s="102" t="str">
        <f t="shared" si="7"/>
        <v>Trencher</v>
      </c>
      <c r="M32" s="99">
        <f t="shared" si="8"/>
        <v>1263.5864087168929</v>
      </c>
      <c r="N32" s="92" t="str">
        <f t="shared" si="8"/>
        <v/>
      </c>
      <c r="O32" s="92" t="str">
        <f t="shared" si="8"/>
        <v/>
      </c>
      <c r="P32" s="92" t="str">
        <f t="shared" si="8"/>
        <v/>
      </c>
      <c r="Q32" s="92" t="str">
        <f t="shared" si="8"/>
        <v/>
      </c>
      <c r="R32" s="92" t="str">
        <f t="shared" si="8"/>
        <v/>
      </c>
      <c r="S32" s="93" t="str">
        <f t="shared" si="8"/>
        <v/>
      </c>
      <c r="AJ32" s="183" t="s">
        <v>108</v>
      </c>
      <c r="AK32" s="167" t="s">
        <v>82</v>
      </c>
      <c r="AL32" s="167">
        <v>20</v>
      </c>
      <c r="AM32" s="167">
        <v>85</v>
      </c>
      <c r="AN32" s="27">
        <v>89</v>
      </c>
    </row>
    <row r="33" spans="1:40" ht="15.75" x14ac:dyDescent="0.25">
      <c r="A33" s="19" t="s">
        <v>156</v>
      </c>
      <c r="B33" s="143"/>
      <c r="C33" s="144"/>
      <c r="D33" s="144"/>
      <c r="E33" s="145"/>
      <c r="F33" s="145"/>
      <c r="G33" s="82"/>
      <c r="H33" s="82"/>
      <c r="L33" s="102" t="str">
        <f t="shared" si="7"/>
        <v/>
      </c>
      <c r="M33" s="99">
        <f t="shared" si="8"/>
        <v>645.28404448072592</v>
      </c>
      <c r="N33" s="92" t="str">
        <f t="shared" si="8"/>
        <v/>
      </c>
      <c r="O33" s="92" t="str">
        <f t="shared" si="8"/>
        <v/>
      </c>
      <c r="P33" s="92" t="str">
        <f t="shared" si="8"/>
        <v/>
      </c>
      <c r="Q33" s="92" t="str">
        <f t="shared" si="8"/>
        <v/>
      </c>
      <c r="R33" s="92" t="str">
        <f t="shared" si="8"/>
        <v/>
      </c>
      <c r="S33" s="93" t="str">
        <f t="shared" si="8"/>
        <v/>
      </c>
      <c r="AJ33" s="183" t="s">
        <v>109</v>
      </c>
      <c r="AK33" s="167" t="s">
        <v>76</v>
      </c>
      <c r="AL33" s="167">
        <v>20</v>
      </c>
      <c r="AM33" s="167">
        <v>85</v>
      </c>
      <c r="AN33" s="27">
        <v>75</v>
      </c>
    </row>
    <row r="34" spans="1:40" ht="16.5" customHeight="1" x14ac:dyDescent="0.25">
      <c r="A34" s="9"/>
      <c r="B34" s="143"/>
      <c r="C34" s="144"/>
      <c r="D34" s="144"/>
      <c r="E34" s="145"/>
      <c r="F34" s="145"/>
      <c r="G34" s="82"/>
      <c r="H34" s="82"/>
      <c r="L34" s="102" t="str">
        <f t="shared" si="7"/>
        <v/>
      </c>
      <c r="M34" s="99">
        <f t="shared" si="8"/>
        <v>645.28404448072592</v>
      </c>
      <c r="N34" s="92" t="str">
        <f t="shared" si="8"/>
        <v/>
      </c>
      <c r="O34" s="92" t="str">
        <f t="shared" si="8"/>
        <v/>
      </c>
      <c r="P34" s="92" t="str">
        <f t="shared" si="8"/>
        <v/>
      </c>
      <c r="Q34" s="92" t="str">
        <f t="shared" si="8"/>
        <v/>
      </c>
      <c r="R34" s="92" t="str">
        <f t="shared" si="8"/>
        <v/>
      </c>
      <c r="S34" s="93" t="str">
        <f t="shared" si="8"/>
        <v/>
      </c>
      <c r="AJ34" s="183" t="s">
        <v>110</v>
      </c>
      <c r="AK34" s="167" t="s">
        <v>82</v>
      </c>
      <c r="AL34" s="167">
        <v>20</v>
      </c>
      <c r="AM34" s="167">
        <v>90</v>
      </c>
      <c r="AN34" s="27">
        <v>90</v>
      </c>
    </row>
    <row r="35" spans="1:40" x14ac:dyDescent="0.25">
      <c r="A35" s="19"/>
      <c r="B35" s="143"/>
      <c r="C35" s="144"/>
      <c r="D35" s="144"/>
      <c r="E35" s="145"/>
      <c r="F35" s="145"/>
      <c r="G35" s="82"/>
      <c r="H35" s="82"/>
      <c r="L35" s="102" t="str">
        <f t="shared" si="7"/>
        <v/>
      </c>
      <c r="M35" s="99">
        <f t="shared" si="8"/>
        <v>645.28404448072592</v>
      </c>
      <c r="N35" s="92" t="str">
        <f t="shared" si="8"/>
        <v/>
      </c>
      <c r="O35" s="92" t="str">
        <f t="shared" si="8"/>
        <v/>
      </c>
      <c r="P35" s="92" t="str">
        <f t="shared" si="8"/>
        <v/>
      </c>
      <c r="Q35" s="92" t="str">
        <f t="shared" si="8"/>
        <v/>
      </c>
      <c r="R35" s="92" t="str">
        <f t="shared" si="8"/>
        <v/>
      </c>
      <c r="S35" s="93" t="str">
        <f t="shared" si="8"/>
        <v/>
      </c>
      <c r="AJ35" s="183" t="s">
        <v>111</v>
      </c>
      <c r="AK35" s="167" t="s">
        <v>76</v>
      </c>
      <c r="AL35" s="167">
        <v>20</v>
      </c>
      <c r="AM35" s="167">
        <v>85</v>
      </c>
      <c r="AN35" s="27">
        <v>90</v>
      </c>
    </row>
    <row r="36" spans="1:40" ht="15.75" thickBot="1" x14ac:dyDescent="0.3">
      <c r="A36" s="82"/>
      <c r="B36" s="82"/>
      <c r="C36" s="82"/>
      <c r="D36" s="82"/>
      <c r="E36" s="82"/>
      <c r="F36" s="49"/>
      <c r="G36" s="49"/>
      <c r="H36" s="49"/>
      <c r="L36" s="103" t="str">
        <f t="shared" si="7"/>
        <v/>
      </c>
      <c r="M36" s="100">
        <f t="shared" si="8"/>
        <v>645.28404448072592</v>
      </c>
      <c r="N36" s="95" t="str">
        <f t="shared" si="8"/>
        <v/>
      </c>
      <c r="O36" s="95" t="str">
        <f t="shared" si="8"/>
        <v/>
      </c>
      <c r="P36" s="95" t="str">
        <f t="shared" si="8"/>
        <v/>
      </c>
      <c r="Q36" s="95" t="str">
        <f t="shared" si="8"/>
        <v/>
      </c>
      <c r="R36" s="95" t="str">
        <f t="shared" si="8"/>
        <v/>
      </c>
      <c r="S36" s="96" t="str">
        <f t="shared" si="8"/>
        <v/>
      </c>
      <c r="AJ36" s="183" t="s">
        <v>112</v>
      </c>
      <c r="AK36" s="167" t="s">
        <v>76</v>
      </c>
      <c r="AL36" s="167">
        <v>50</v>
      </c>
      <c r="AM36" s="167">
        <v>85</v>
      </c>
      <c r="AN36" s="27">
        <v>77</v>
      </c>
    </row>
    <row r="37" spans="1:40" ht="15.75" thickBot="1" x14ac:dyDescent="0.3">
      <c r="A37" s="9" t="s">
        <v>44</v>
      </c>
      <c r="B37" s="1"/>
      <c r="C37" s="1"/>
      <c r="D37" s="1"/>
      <c r="E37" s="82"/>
      <c r="F37" s="49"/>
      <c r="G37" s="49"/>
      <c r="H37" s="49"/>
      <c r="L37" s="221"/>
      <c r="M37" s="222"/>
      <c r="N37" s="222"/>
      <c r="O37" s="222"/>
      <c r="P37" s="222"/>
      <c r="Q37" s="222"/>
      <c r="R37" s="222"/>
      <c r="S37" s="222"/>
      <c r="AJ37" s="183" t="s">
        <v>113</v>
      </c>
      <c r="AK37" s="167" t="s">
        <v>76</v>
      </c>
      <c r="AL37" s="167">
        <v>40</v>
      </c>
      <c r="AM37" s="167">
        <v>55</v>
      </c>
      <c r="AN37" s="27">
        <v>75</v>
      </c>
    </row>
    <row r="38" spans="1:40" ht="32.25" x14ac:dyDescent="0.25">
      <c r="A38" s="293" t="s">
        <v>0</v>
      </c>
      <c r="B38" s="287" t="s">
        <v>63</v>
      </c>
      <c r="C38" s="162" t="s">
        <v>141</v>
      </c>
      <c r="D38" s="15" t="s">
        <v>55</v>
      </c>
      <c r="E38" s="16" t="s">
        <v>54</v>
      </c>
      <c r="H38" s="182"/>
      <c r="L38" s="221"/>
      <c r="M38" s="222"/>
      <c r="N38" s="222"/>
      <c r="O38" s="222"/>
      <c r="P38" s="222"/>
      <c r="Q38" s="222"/>
      <c r="R38" s="222"/>
      <c r="S38" s="222"/>
      <c r="AJ38" s="183" t="s">
        <v>114</v>
      </c>
      <c r="AK38" s="167" t="s">
        <v>76</v>
      </c>
      <c r="AL38" s="167">
        <v>50</v>
      </c>
      <c r="AM38" s="167">
        <v>85</v>
      </c>
      <c r="AN38" s="27">
        <v>85</v>
      </c>
    </row>
    <row r="39" spans="1:40" ht="15.75" thickBot="1" x14ac:dyDescent="0.3">
      <c r="A39" s="294"/>
      <c r="B39" s="299"/>
      <c r="C39" s="164" t="s">
        <v>68</v>
      </c>
      <c r="D39" s="209" t="s">
        <v>6</v>
      </c>
      <c r="E39" s="7" t="s">
        <v>5</v>
      </c>
      <c r="H39" s="180"/>
      <c r="L39" s="221"/>
      <c r="M39" s="222"/>
      <c r="N39" s="222"/>
      <c r="O39" s="222"/>
      <c r="P39" s="222"/>
      <c r="Q39" s="222"/>
      <c r="R39" s="222"/>
      <c r="S39" s="222"/>
      <c r="AJ39" s="183" t="s">
        <v>115</v>
      </c>
      <c r="AK39" s="167" t="s">
        <v>76</v>
      </c>
      <c r="AL39" s="167">
        <v>50</v>
      </c>
      <c r="AM39" s="167">
        <v>77</v>
      </c>
      <c r="AN39" s="27">
        <v>81</v>
      </c>
    </row>
    <row r="40" spans="1:40" x14ac:dyDescent="0.25">
      <c r="A40" s="77" t="s">
        <v>92</v>
      </c>
      <c r="B40" s="191">
        <v>1</v>
      </c>
      <c r="C40" s="201">
        <f t="shared" ref="C40:C46" si="10">IFERROR(VLOOKUP(A40,$AJ$1:$AN$64,3,FALSE),"")</f>
        <v>16</v>
      </c>
      <c r="D40" s="218">
        <f t="shared" ref="D40:D46" si="11">IF(ISBLANK(A40),"",50)</f>
        <v>50</v>
      </c>
      <c r="E40" s="202">
        <f>IFERROR(IF(VLOOKUP(A40,$AJ$1:$AN$64,5,FALSE)="N/A",VLOOKUP(A40,$AJ$1:$AN$64,4,FALSE),VLOOKUP(A40,$AJ$1:$AN$64,5,FALSE)),"")</f>
        <v>81</v>
      </c>
      <c r="H40" s="181"/>
      <c r="AJ40" s="183" t="s">
        <v>116</v>
      </c>
      <c r="AK40" s="167" t="s">
        <v>76</v>
      </c>
      <c r="AL40" s="167">
        <v>100</v>
      </c>
      <c r="AM40" s="167">
        <v>82</v>
      </c>
      <c r="AN40" s="27">
        <v>73</v>
      </c>
    </row>
    <row r="41" spans="1:40" x14ac:dyDescent="0.25">
      <c r="A41" s="77" t="s">
        <v>132</v>
      </c>
      <c r="B41" s="71">
        <v>1</v>
      </c>
      <c r="C41" s="201">
        <f t="shared" si="10"/>
        <v>20</v>
      </c>
      <c r="D41" s="198">
        <f t="shared" si="11"/>
        <v>50</v>
      </c>
      <c r="E41" s="202">
        <f>IFERROR(IF(VLOOKUP(A41,$AJ$1:$AN$64,5,FALSE)="N/A",VLOOKUP(A41,$AJ$1:$AN$64,4,FALSE),VLOOKUP(A41,$AJ$1:$AN$64,5,FALSE)),"")</f>
        <v>101</v>
      </c>
      <c r="G41" s="22"/>
      <c r="H41" s="181"/>
      <c r="AJ41" s="183" t="s">
        <v>117</v>
      </c>
      <c r="AK41" s="167" t="s">
        <v>82</v>
      </c>
      <c r="AL41" s="167">
        <v>20</v>
      </c>
      <c r="AM41" s="167">
        <v>85</v>
      </c>
      <c r="AN41" s="27">
        <v>79</v>
      </c>
    </row>
    <row r="42" spans="1:40" x14ac:dyDescent="0.25">
      <c r="A42" s="77" t="s">
        <v>113</v>
      </c>
      <c r="B42" s="71">
        <v>1</v>
      </c>
      <c r="C42" s="201">
        <f t="shared" si="10"/>
        <v>40</v>
      </c>
      <c r="D42" s="198">
        <f t="shared" si="11"/>
        <v>50</v>
      </c>
      <c r="E42" s="202">
        <f>IFERROR(IF(VLOOKUP(A42,$AJ$1:$AN$64,5,FALSE)="N/A",VLOOKUP(A42,$AJ$1:$AN$64,4,FALSE),VLOOKUP(A42,$AJ$1:$AN$64,5,FALSE)),"")</f>
        <v>75</v>
      </c>
      <c r="H42" s="181"/>
      <c r="AJ42" s="183" t="s">
        <v>118</v>
      </c>
      <c r="AK42" s="167" t="s">
        <v>76</v>
      </c>
      <c r="AL42" s="167">
        <v>20</v>
      </c>
      <c r="AM42" s="167">
        <v>85</v>
      </c>
      <c r="AN42" s="27">
        <v>81</v>
      </c>
    </row>
    <row r="43" spans="1:40" x14ac:dyDescent="0.25">
      <c r="A43" s="77" t="s">
        <v>99</v>
      </c>
      <c r="B43" s="71">
        <v>1</v>
      </c>
      <c r="C43" s="201">
        <f t="shared" si="10"/>
        <v>40</v>
      </c>
      <c r="D43" s="198">
        <f t="shared" si="11"/>
        <v>50</v>
      </c>
      <c r="E43" s="202">
        <f>IFERROR(IF(VLOOKUP(A43,$AJ$1:$AN$64,5,FALSE)="N/A",VLOOKUP(A43,$AJ$1:$AN$64,4,FALSE),VLOOKUP(A43,$AJ$1:$AN$64,5,FALSE)),"")</f>
        <v>79</v>
      </c>
      <c r="H43" s="181"/>
      <c r="AC43" s="22"/>
      <c r="AJ43" s="183" t="s">
        <v>119</v>
      </c>
      <c r="AK43" s="167" t="s">
        <v>76</v>
      </c>
      <c r="AL43" s="167">
        <v>20</v>
      </c>
      <c r="AM43" s="167">
        <v>85</v>
      </c>
      <c r="AN43" s="27">
        <v>80</v>
      </c>
    </row>
    <row r="44" spans="1:40" x14ac:dyDescent="0.25">
      <c r="A44" s="77" t="s">
        <v>152</v>
      </c>
      <c r="B44" s="71">
        <v>1</v>
      </c>
      <c r="C44" s="201">
        <f t="shared" si="10"/>
        <v>50</v>
      </c>
      <c r="D44" s="198">
        <f t="shared" si="11"/>
        <v>50</v>
      </c>
      <c r="E44" s="202">
        <f>IFERROR(IF(VLOOKUP(A44,$AJ$1:$AN$64,5,FALSE)="N/A",VLOOKUP(A44,$AJ$1:$AN$64,4,FALSE),VLOOKUP(A44,$AJ$1:$AN$64,5,FALSE)),"")</f>
        <v>80</v>
      </c>
      <c r="H44" s="181"/>
      <c r="AJ44" s="183" t="s">
        <v>120</v>
      </c>
      <c r="AK44" s="167" t="s">
        <v>76</v>
      </c>
      <c r="AL44" s="167">
        <v>20</v>
      </c>
      <c r="AM44" s="167">
        <v>85</v>
      </c>
      <c r="AN44" s="27">
        <v>96</v>
      </c>
    </row>
    <row r="45" spans="1:40" x14ac:dyDescent="0.25">
      <c r="A45" s="77" t="s">
        <v>92</v>
      </c>
      <c r="B45" s="71">
        <v>2</v>
      </c>
      <c r="C45" s="201">
        <f t="shared" si="10"/>
        <v>16</v>
      </c>
      <c r="D45" s="198">
        <f t="shared" si="11"/>
        <v>50</v>
      </c>
      <c r="E45" s="202">
        <f t="shared" ref="E45:E49" si="12">IFERROR(IF(VLOOKUP(A45,$AJ$1:$AN$64,5,FALSE)="N/A",VLOOKUP(A45,$AJ$1:$AN$64,4,FALSE),VLOOKUP(A45,$AJ$1:$AN$64,5,FALSE)),"")</f>
        <v>81</v>
      </c>
      <c r="H45" s="181"/>
      <c r="AJ45" s="183" t="s">
        <v>121</v>
      </c>
      <c r="AK45" s="167" t="s">
        <v>76</v>
      </c>
      <c r="AL45" s="167">
        <v>40</v>
      </c>
      <c r="AM45" s="167">
        <v>85</v>
      </c>
      <c r="AN45" s="27">
        <v>84</v>
      </c>
    </row>
    <row r="46" spans="1:40" x14ac:dyDescent="0.25">
      <c r="A46" s="77" t="s">
        <v>132</v>
      </c>
      <c r="B46" s="71">
        <v>2</v>
      </c>
      <c r="C46" s="201">
        <f t="shared" si="10"/>
        <v>20</v>
      </c>
      <c r="D46" s="198">
        <f t="shared" si="11"/>
        <v>50</v>
      </c>
      <c r="E46" s="202">
        <f t="shared" si="12"/>
        <v>101</v>
      </c>
      <c r="H46" s="181"/>
      <c r="AJ46" s="183" t="s">
        <v>122</v>
      </c>
      <c r="AK46" s="167" t="s">
        <v>76</v>
      </c>
      <c r="AL46" s="167">
        <v>40</v>
      </c>
      <c r="AM46" s="167">
        <v>85</v>
      </c>
      <c r="AN46" s="27">
        <v>96</v>
      </c>
    </row>
    <row r="47" spans="1:40" x14ac:dyDescent="0.25">
      <c r="A47" s="77" t="s">
        <v>113</v>
      </c>
      <c r="B47" s="71">
        <v>2</v>
      </c>
      <c r="C47" s="201">
        <v>40</v>
      </c>
      <c r="D47" s="198">
        <v>50</v>
      </c>
      <c r="E47" s="202">
        <f t="shared" si="12"/>
        <v>75</v>
      </c>
      <c r="H47" s="181"/>
      <c r="AJ47" s="183" t="s">
        <v>123</v>
      </c>
      <c r="AK47" s="167" t="s">
        <v>76</v>
      </c>
      <c r="AL47" s="167">
        <v>100</v>
      </c>
      <c r="AM47" s="167">
        <v>78</v>
      </c>
      <c r="AN47" s="27">
        <v>78</v>
      </c>
    </row>
    <row r="48" spans="1:40" x14ac:dyDescent="0.25">
      <c r="A48" s="77" t="s">
        <v>99</v>
      </c>
      <c r="B48" s="71">
        <v>2</v>
      </c>
      <c r="C48" s="201">
        <f t="shared" ref="C48:C53" si="13">IFERROR(VLOOKUP(A48,$AJ$1:$AN$64,3,FALSE),"")</f>
        <v>40</v>
      </c>
      <c r="D48" s="198">
        <f t="shared" ref="D48:D53" si="14">IF(ISBLANK(A48),"",50)</f>
        <v>50</v>
      </c>
      <c r="E48" s="202">
        <f t="shared" si="12"/>
        <v>79</v>
      </c>
      <c r="H48" s="181"/>
      <c r="AJ48" s="183" t="s">
        <v>152</v>
      </c>
      <c r="AK48" s="167" t="s">
        <v>76</v>
      </c>
      <c r="AL48" s="167">
        <v>50</v>
      </c>
      <c r="AM48" s="167">
        <v>82</v>
      </c>
      <c r="AN48" s="27">
        <v>80</v>
      </c>
    </row>
    <row r="49" spans="1:40" x14ac:dyDescent="0.25">
      <c r="A49" s="77" t="s">
        <v>152</v>
      </c>
      <c r="B49" s="71">
        <v>2</v>
      </c>
      <c r="C49" s="201">
        <f t="shared" si="13"/>
        <v>50</v>
      </c>
      <c r="D49" s="198">
        <f t="shared" si="14"/>
        <v>50</v>
      </c>
      <c r="E49" s="202">
        <f t="shared" si="12"/>
        <v>80</v>
      </c>
      <c r="H49" s="181"/>
      <c r="AJ49" s="183" t="s">
        <v>125</v>
      </c>
      <c r="AK49" s="167" t="s">
        <v>76</v>
      </c>
      <c r="AL49" s="167">
        <v>50</v>
      </c>
      <c r="AM49" s="167">
        <v>80</v>
      </c>
      <c r="AN49" s="27" t="s">
        <v>77</v>
      </c>
    </row>
    <row r="50" spans="1:40" x14ac:dyDescent="0.25">
      <c r="A50" s="77"/>
      <c r="B50" s="71"/>
      <c r="C50" s="201" t="str">
        <f t="shared" si="13"/>
        <v/>
      </c>
      <c r="D50" s="198" t="str">
        <f t="shared" si="14"/>
        <v/>
      </c>
      <c r="E50" s="202" t="str">
        <f>IFERROR(IF(VLOOKUP(A50,$AJ$1:$AN$64,5,FALSE)="N/A",VLOOKUP(A50,$AJ$1:$AN$64,4,FALSE),VLOOKUP(A50,$AJ$1:$AN$64,5,FALSE)),"")</f>
        <v/>
      </c>
      <c r="H50" s="181"/>
      <c r="AJ50" s="183" t="s">
        <v>126</v>
      </c>
      <c r="AK50" s="167" t="s">
        <v>76</v>
      </c>
      <c r="AL50" s="167">
        <v>40</v>
      </c>
      <c r="AM50" s="167">
        <v>84</v>
      </c>
      <c r="AN50" s="27" t="s">
        <v>77</v>
      </c>
    </row>
    <row r="51" spans="1:40" x14ac:dyDescent="0.25">
      <c r="A51" s="77"/>
      <c r="B51" s="71"/>
      <c r="C51" s="201" t="str">
        <f t="shared" si="13"/>
        <v/>
      </c>
      <c r="D51" s="198" t="str">
        <f t="shared" si="14"/>
        <v/>
      </c>
      <c r="E51" s="202" t="str">
        <f>IFERROR(IF(VLOOKUP(A51,$AJ$1:$AN$64,5,FALSE)="N/A",VLOOKUP(A51,$AJ$1:$AN$64,4,FALSE),VLOOKUP(A51,$AJ$1:$AN$64,5,FALSE)),"")</f>
        <v/>
      </c>
      <c r="H51" s="181"/>
      <c r="AJ51" s="183" t="s">
        <v>127</v>
      </c>
      <c r="AK51" s="167" t="s">
        <v>76</v>
      </c>
      <c r="AL51" s="167">
        <v>40</v>
      </c>
      <c r="AM51" s="167">
        <v>85</v>
      </c>
      <c r="AN51" s="27">
        <v>85</v>
      </c>
    </row>
    <row r="52" spans="1:40" x14ac:dyDescent="0.25">
      <c r="A52" s="77"/>
      <c r="B52" s="71"/>
      <c r="C52" s="201" t="str">
        <f t="shared" si="13"/>
        <v/>
      </c>
      <c r="D52" s="198" t="str">
        <f t="shared" si="14"/>
        <v/>
      </c>
      <c r="E52" s="202" t="str">
        <f>IFERROR(IF(VLOOKUP(A52,$AJ$1:$AN$64,5,FALSE)="N/A",VLOOKUP(A52,$AJ$1:$AN$64,4,FALSE),VLOOKUP(A52,$AJ$1:$AN$64,5,FALSE)),"")</f>
        <v/>
      </c>
      <c r="H52" s="181"/>
      <c r="AJ52" s="183" t="s">
        <v>128</v>
      </c>
      <c r="AK52" s="167" t="s">
        <v>76</v>
      </c>
      <c r="AL52" s="167">
        <v>10</v>
      </c>
      <c r="AM52" s="167">
        <v>80</v>
      </c>
      <c r="AN52" s="27">
        <v>82</v>
      </c>
    </row>
    <row r="53" spans="1:40" ht="15.75" thickBot="1" x14ac:dyDescent="0.3">
      <c r="A53" s="14"/>
      <c r="B53" s="72"/>
      <c r="C53" s="203" t="str">
        <f t="shared" si="13"/>
        <v/>
      </c>
      <c r="D53" s="204" t="str">
        <f t="shared" si="14"/>
        <v/>
      </c>
      <c r="E53" s="205" t="str">
        <f>IFERROR(IF(VLOOKUP(A53,$AJ$1:$AN$64,5,FALSE)="N/A",VLOOKUP(A53,$AJ$1:$AN$64,4,FALSE),VLOOKUP(A53,$AJ$1:$AN$64,5,FALSE)),"")</f>
        <v/>
      </c>
      <c r="H53" s="181"/>
      <c r="AJ53" s="183" t="s">
        <v>129</v>
      </c>
      <c r="AK53" s="167" t="s">
        <v>76</v>
      </c>
      <c r="AL53" s="167">
        <v>100</v>
      </c>
      <c r="AM53" s="167">
        <v>85</v>
      </c>
      <c r="AN53" s="27">
        <v>79</v>
      </c>
    </row>
    <row r="54" spans="1:40" ht="15.75" x14ac:dyDescent="0.25">
      <c r="A54" s="19" t="s">
        <v>142</v>
      </c>
      <c r="AJ54" s="183" t="s">
        <v>130</v>
      </c>
      <c r="AK54" s="167" t="s">
        <v>76</v>
      </c>
      <c r="AL54" s="167">
        <v>50</v>
      </c>
      <c r="AM54" s="167">
        <v>85</v>
      </c>
      <c r="AN54" s="27">
        <v>87</v>
      </c>
    </row>
    <row r="55" spans="1:40" x14ac:dyDescent="0.25">
      <c r="A55" s="19"/>
      <c r="AJ55" s="183" t="s">
        <v>131</v>
      </c>
      <c r="AK55" s="167" t="s">
        <v>76</v>
      </c>
      <c r="AL55" s="167">
        <v>20</v>
      </c>
      <c r="AM55" s="167">
        <v>80</v>
      </c>
      <c r="AN55" s="27">
        <v>80</v>
      </c>
    </row>
    <row r="56" spans="1:40" x14ac:dyDescent="0.25">
      <c r="AJ56" s="183" t="s">
        <v>132</v>
      </c>
      <c r="AK56" s="167" t="s">
        <v>76</v>
      </c>
      <c r="AL56" s="167">
        <v>20</v>
      </c>
      <c r="AM56" s="167">
        <v>95</v>
      </c>
      <c r="AN56" s="27">
        <v>101</v>
      </c>
    </row>
    <row r="57" spans="1:40" ht="15.75" thickBot="1" x14ac:dyDescent="0.3">
      <c r="A57" s="8" t="s">
        <v>7</v>
      </c>
      <c r="AJ57" s="183" t="s">
        <v>133</v>
      </c>
      <c r="AK57" s="167" t="s">
        <v>76</v>
      </c>
      <c r="AL57" s="167">
        <v>5</v>
      </c>
      <c r="AM57" s="167">
        <v>85</v>
      </c>
      <c r="AN57" s="27">
        <v>83</v>
      </c>
    </row>
    <row r="58" spans="1:40" ht="30" x14ac:dyDescent="0.25">
      <c r="A58" s="293" t="s">
        <v>4</v>
      </c>
      <c r="B58" s="106" t="str">
        <f>IF(ISBLANK(A12),"",CONCATENATE("Leq - @ ",A12))</f>
        <v>Leq - @ NSA 18 - Residence</v>
      </c>
      <c r="C58" s="106" t="str">
        <f>IF(ISBLANK(A12),"",CONCATENATE("Leq - @ ",A12))</f>
        <v>Leq - @ NSA 18 - Residence</v>
      </c>
      <c r="D58" s="248"/>
      <c r="E58" s="248"/>
      <c r="F58" s="248"/>
      <c r="G58" s="248"/>
      <c r="H58" s="248"/>
      <c r="AJ58" s="183" t="s">
        <v>134</v>
      </c>
      <c r="AK58" s="167" t="s">
        <v>76</v>
      </c>
      <c r="AL58" s="167">
        <v>40</v>
      </c>
      <c r="AM58" s="167">
        <v>73</v>
      </c>
      <c r="AN58" s="27">
        <v>74</v>
      </c>
    </row>
    <row r="59" spans="1:40" ht="18.75" thickBot="1" x14ac:dyDescent="0.3">
      <c r="A59" s="301"/>
      <c r="B59" s="226" t="s">
        <v>185</v>
      </c>
      <c r="C59" s="226" t="s">
        <v>186</v>
      </c>
      <c r="D59" s="269"/>
      <c r="E59" s="269"/>
      <c r="F59" s="269"/>
      <c r="G59" s="269"/>
      <c r="H59" s="269"/>
      <c r="AJ59" s="183" t="s">
        <v>135</v>
      </c>
      <c r="AK59" s="167" t="s">
        <v>76</v>
      </c>
      <c r="AL59" s="167">
        <v>100</v>
      </c>
      <c r="AM59" s="167"/>
      <c r="AN59" s="27">
        <v>77</v>
      </c>
    </row>
    <row r="60" spans="1:40" x14ac:dyDescent="0.25">
      <c r="A60" s="223" t="str">
        <f>IF(ISBLANK(A40),"",A40)</f>
        <v>Crane</v>
      </c>
      <c r="B60" s="273">
        <f>IFERROR($E40-(20*LOG10(M23/$D40))+10*LOG($C40/100)+10*LOG($B40),0)</f>
        <v>50.825581378831075</v>
      </c>
      <c r="C60" s="274">
        <f>IFERROR($E40-(20*LOG10(M23/$D40))+10*LOG(100/100)+10*LOG($B40),0)</f>
        <v>58.784381552271824</v>
      </c>
      <c r="D60" s="166"/>
      <c r="E60" s="166"/>
      <c r="F60" s="166"/>
      <c r="G60" s="166"/>
      <c r="H60" s="166"/>
      <c r="AJ60" s="183" t="s">
        <v>136</v>
      </c>
      <c r="AK60" s="167"/>
      <c r="AL60" s="167">
        <v>100</v>
      </c>
      <c r="AM60" s="167"/>
      <c r="AN60" s="27">
        <v>84</v>
      </c>
    </row>
    <row r="61" spans="1:40" x14ac:dyDescent="0.25">
      <c r="A61" s="224" t="str">
        <f>IF(ISBLANK(A41),"",A41)</f>
        <v>Vibratory Pile Driver</v>
      </c>
      <c r="B61" s="275">
        <f t="shared" ref="B61:C69" si="15">IFERROR($E41-(20*LOG10(M24/$D41))+10*LOG($C41/100)+10*LOG($B41),0)</f>
        <v>71.794681508911637</v>
      </c>
      <c r="C61" s="276">
        <f t="shared" ref="C61:C64" si="16">IFERROR($E41-(20*LOG10(M24/$D41))+10*LOG(100/100)+10*LOG($B41),0)</f>
        <v>78.784381552271824</v>
      </c>
      <c r="D61" s="166"/>
      <c r="E61" s="166"/>
      <c r="F61" s="166"/>
      <c r="G61" s="166"/>
      <c r="H61" s="166"/>
      <c r="AJ61" s="183" t="s">
        <v>137</v>
      </c>
      <c r="AK61" s="167"/>
      <c r="AL61" s="167">
        <v>100</v>
      </c>
      <c r="AM61" s="167"/>
      <c r="AN61" s="27">
        <v>80</v>
      </c>
    </row>
    <row r="62" spans="1:40" x14ac:dyDescent="0.25">
      <c r="A62" s="224" t="str">
        <f t="shared" ref="A62:A73" si="17">IF(ISBLANK(A42),"",A42)</f>
        <v>Pickup Truck</v>
      </c>
      <c r="B62" s="275">
        <f t="shared" si="15"/>
        <v>48.80498146555145</v>
      </c>
      <c r="C62" s="276">
        <f t="shared" si="16"/>
        <v>52.784381552271824</v>
      </c>
      <c r="D62" s="166"/>
      <c r="E62" s="166"/>
      <c r="F62" s="166"/>
      <c r="G62" s="166"/>
      <c r="H62" s="166"/>
      <c r="AJ62" s="183" t="s">
        <v>138</v>
      </c>
      <c r="AK62" s="167"/>
      <c r="AL62" s="167">
        <v>100</v>
      </c>
      <c r="AM62" s="167"/>
      <c r="AN62" s="27">
        <v>85</v>
      </c>
    </row>
    <row r="63" spans="1:40" x14ac:dyDescent="0.25">
      <c r="A63" s="224" t="str">
        <f t="shared" si="17"/>
        <v>Front End Loader</v>
      </c>
      <c r="B63" s="275">
        <f t="shared" si="15"/>
        <v>52.80498146555145</v>
      </c>
      <c r="C63" s="276">
        <f t="shared" si="16"/>
        <v>56.784381552271824</v>
      </c>
      <c r="D63" s="166"/>
      <c r="E63" s="166"/>
      <c r="F63" s="166"/>
      <c r="G63" s="166"/>
      <c r="H63" s="166"/>
      <c r="AJ63" s="183" t="s">
        <v>139</v>
      </c>
      <c r="AK63" s="167"/>
      <c r="AL63" s="167">
        <v>100</v>
      </c>
      <c r="AM63" s="167"/>
      <c r="AN63" s="27">
        <v>82</v>
      </c>
    </row>
    <row r="64" spans="1:40" ht="15" customHeight="1" thickBot="1" x14ac:dyDescent="0.3">
      <c r="A64" s="224" t="str">
        <f t="shared" si="17"/>
        <v>Trencher</v>
      </c>
      <c r="B64" s="275">
        <f t="shared" si="15"/>
        <v>54.774081595632012</v>
      </c>
      <c r="C64" s="276">
        <f t="shared" si="16"/>
        <v>57.784381552271824</v>
      </c>
      <c r="D64" s="166"/>
      <c r="E64" s="166"/>
      <c r="F64" s="166"/>
      <c r="G64" s="166"/>
      <c r="H64" s="166"/>
      <c r="AJ64" s="184" t="s">
        <v>140</v>
      </c>
      <c r="AK64" s="185"/>
      <c r="AL64" s="185">
        <v>100</v>
      </c>
      <c r="AM64" s="185"/>
      <c r="AN64" s="151">
        <v>83</v>
      </c>
    </row>
    <row r="65" spans="1:30" x14ac:dyDescent="0.25">
      <c r="A65" s="224" t="str">
        <f t="shared" si="17"/>
        <v>Crane</v>
      </c>
      <c r="B65" s="275">
        <f t="shared" si="15"/>
        <v>47.998800951198959</v>
      </c>
      <c r="C65" s="276">
        <f>IFERROR($E45-(20*LOG10(N28/$D45))+10*LOG($C45/100)+10*LOG($B45),0)</f>
        <v>0</v>
      </c>
      <c r="D65" s="166"/>
      <c r="E65" s="166"/>
      <c r="F65" s="166"/>
      <c r="G65" s="166"/>
      <c r="H65" s="166"/>
    </row>
    <row r="66" spans="1:30" x14ac:dyDescent="0.25">
      <c r="A66" s="224" t="str">
        <f t="shared" si="17"/>
        <v>Vibratory Pile Driver</v>
      </c>
      <c r="B66" s="275">
        <f t="shared" si="15"/>
        <v>68.967901081279521</v>
      </c>
      <c r="C66" s="276">
        <f t="shared" si="15"/>
        <v>0</v>
      </c>
      <c r="D66" s="166"/>
      <c r="E66" s="166"/>
      <c r="F66" s="166"/>
      <c r="G66" s="166"/>
      <c r="H66" s="166"/>
    </row>
    <row r="67" spans="1:30" x14ac:dyDescent="0.25">
      <c r="A67" s="224" t="str">
        <f t="shared" si="17"/>
        <v>Pickup Truck</v>
      </c>
      <c r="B67" s="275">
        <f t="shared" si="15"/>
        <v>45.978201037919334</v>
      </c>
      <c r="C67" s="276">
        <f t="shared" si="15"/>
        <v>0</v>
      </c>
      <c r="D67" s="166"/>
      <c r="E67" s="166"/>
      <c r="F67" s="166"/>
      <c r="G67" s="166"/>
      <c r="H67" s="166"/>
    </row>
    <row r="68" spans="1:30" x14ac:dyDescent="0.25">
      <c r="A68" s="224" t="str">
        <f t="shared" si="17"/>
        <v>Front End Loader</v>
      </c>
      <c r="B68" s="275">
        <f t="shared" si="15"/>
        <v>49.978201037919334</v>
      </c>
      <c r="C68" s="276">
        <f t="shared" si="15"/>
        <v>0</v>
      </c>
      <c r="D68" s="166"/>
      <c r="E68" s="166"/>
      <c r="F68" s="166"/>
      <c r="G68" s="166"/>
      <c r="H68" s="166"/>
    </row>
    <row r="69" spans="1:30" x14ac:dyDescent="0.25">
      <c r="A69" s="224" t="str">
        <f t="shared" si="17"/>
        <v>Trencher</v>
      </c>
      <c r="B69" s="275">
        <f t="shared" si="15"/>
        <v>51.947301167999896</v>
      </c>
      <c r="C69" s="276">
        <f t="shared" si="15"/>
        <v>0</v>
      </c>
      <c r="D69" s="166"/>
      <c r="E69" s="166"/>
      <c r="F69" s="166"/>
      <c r="G69" s="166"/>
      <c r="H69" s="166"/>
      <c r="P69" t="str">
        <f>A12</f>
        <v>NSA 18 - Residence</v>
      </c>
    </row>
    <row r="70" spans="1:30" x14ac:dyDescent="0.25">
      <c r="A70" s="224" t="str">
        <f t="shared" si="17"/>
        <v/>
      </c>
      <c r="B70" s="275">
        <f>IFERROR($E50-(20*LOG10(M33/$D50))+10*LOG($C50/100)+10*LOG(#REF!/12)+10*LOG($B50),0)</f>
        <v>0</v>
      </c>
      <c r="C70" s="278">
        <f>IFERROR($E50-(20*LOG10(N33/$D50))+10*LOG($C50/100)+10*LOG(#REF!/12)+10*LOG($B50),0)</f>
        <v>0</v>
      </c>
      <c r="D70" s="166"/>
      <c r="E70" s="166"/>
      <c r="F70" s="166"/>
      <c r="G70" s="166"/>
      <c r="H70" s="166"/>
    </row>
    <row r="71" spans="1:30" ht="15.75" thickBot="1" x14ac:dyDescent="0.3">
      <c r="A71" s="224" t="str">
        <f t="shared" si="17"/>
        <v/>
      </c>
      <c r="B71" s="275">
        <f>IFERROR($E51-(20*LOG10(M34/$D51))+10*LOG($C51/100)+10*LOG(#REF!/12)+10*LOG($B51),0)</f>
        <v>0</v>
      </c>
      <c r="C71" s="278">
        <f>IFERROR($E51-(20*LOG10(N34/$D51))+10*LOG($C51/100)+10*LOG(#REF!/12)+10*LOG($B51),0)</f>
        <v>0</v>
      </c>
      <c r="D71" s="166"/>
      <c r="E71" s="166"/>
      <c r="F71" s="166"/>
      <c r="G71" s="166"/>
      <c r="H71" s="166"/>
      <c r="P71" s="303" t="s">
        <v>21</v>
      </c>
      <c r="Q71" s="303"/>
      <c r="R71" s="303"/>
      <c r="S71" s="303"/>
      <c r="T71" s="303"/>
    </row>
    <row r="72" spans="1:30" ht="17.25" customHeight="1" thickBot="1" x14ac:dyDescent="0.3">
      <c r="A72" s="224" t="str">
        <f t="shared" si="17"/>
        <v/>
      </c>
      <c r="B72" s="275">
        <f>IFERROR($E52-(20*LOG10(M35/$D52))+10*LOG($C52/100)+10*LOG(#REF!/12)+10*LOG($B52),0)</f>
        <v>0</v>
      </c>
      <c r="C72" s="278">
        <f>IFERROR($E52-(20*LOG10(N35/$D52))+10*LOG($C52/100)+10*LOG(#REF!/12)+10*LOG($B52),0)</f>
        <v>0</v>
      </c>
      <c r="D72" s="166"/>
      <c r="E72" s="166"/>
      <c r="F72" s="166"/>
      <c r="G72" s="166"/>
      <c r="H72" s="166"/>
      <c r="P72" s="38" t="s">
        <v>14</v>
      </c>
      <c r="Q72" s="39" t="s">
        <v>15</v>
      </c>
      <c r="R72" s="40" t="s">
        <v>17</v>
      </c>
      <c r="S72" s="40" t="s">
        <v>16</v>
      </c>
      <c r="T72" s="41" t="s">
        <v>17</v>
      </c>
      <c r="U72" s="42"/>
      <c r="V72" s="39" t="s">
        <v>18</v>
      </c>
      <c r="W72" s="40" t="s">
        <v>17</v>
      </c>
      <c r="X72" s="40" t="s">
        <v>16</v>
      </c>
      <c r="Y72" s="41" t="s">
        <v>17</v>
      </c>
      <c r="Z72" s="43"/>
      <c r="AA72" s="39" t="s">
        <v>19</v>
      </c>
      <c r="AB72" s="40" t="s">
        <v>17</v>
      </c>
      <c r="AC72" s="40" t="s">
        <v>16</v>
      </c>
      <c r="AD72" s="41" t="s">
        <v>17</v>
      </c>
    </row>
    <row r="73" spans="1:30" ht="15.75" thickBot="1" x14ac:dyDescent="0.3">
      <c r="A73" s="225" t="str">
        <f t="shared" si="17"/>
        <v/>
      </c>
      <c r="B73" s="277">
        <f>IFERROR($E53-(20*LOG10(M36/$D53))+10*LOG($C53/100)+10*LOG(#REF!/12)+10*LOG($B53),0)</f>
        <v>0</v>
      </c>
      <c r="C73" s="279">
        <f>IFERROR($E53-(20*LOG10(N36/$D53))+10*LOG($C53/100)+10*LOG(#REF!/12)+10*LOG($B53),0)</f>
        <v>0</v>
      </c>
      <c r="D73" s="166"/>
      <c r="E73" s="166"/>
      <c r="F73" s="166"/>
      <c r="G73" s="166"/>
      <c r="H73" s="166"/>
      <c r="P73" s="30">
        <v>0</v>
      </c>
      <c r="Q73" s="32">
        <f>H12</f>
        <v>34</v>
      </c>
      <c r="R73" s="28">
        <f>(10^(Q73/10))</f>
        <v>2511.8864315095811</v>
      </c>
      <c r="S73" s="28">
        <f>Q73+10</f>
        <v>44</v>
      </c>
      <c r="T73" s="33">
        <f t="shared" ref="T73:T96" si="18">(10^(S73/10))</f>
        <v>25118.86431509586</v>
      </c>
      <c r="U73" s="36"/>
      <c r="V73" s="32">
        <v>0</v>
      </c>
      <c r="W73" s="28">
        <f>(10^(V73/10))</f>
        <v>1</v>
      </c>
      <c r="X73" s="28">
        <f>V73+10</f>
        <v>10</v>
      </c>
      <c r="Y73" s="33">
        <f>(10^(X73/10))</f>
        <v>10</v>
      </c>
      <c r="Z73" s="36"/>
      <c r="AA73" s="34">
        <f>10*LOG10(10^(Q73/10)+10^(V73/10))</f>
        <v>34.001728613409902</v>
      </c>
      <c r="AB73" s="147">
        <f>(10^(AA73/10))</f>
        <v>2512.8864315095802</v>
      </c>
      <c r="AC73" s="147">
        <f>AA73+10</f>
        <v>44.001728613409902</v>
      </c>
      <c r="AD73" s="148">
        <f>(10^(AC73/10))</f>
        <v>25128.864315095783</v>
      </c>
    </row>
    <row r="74" spans="1:30" ht="18" thickBot="1" x14ac:dyDescent="0.3">
      <c r="A74" s="219" t="s">
        <v>43</v>
      </c>
      <c r="B74" s="227">
        <f>IF(B60=0,0,10*LOG10(10^(B60/10)+10^(B61/10)+10^(B62/10)+10^(B63/10)+10^(B64/10)+10^(B65/10)+10^(B66/10)+10^(B67/10)+10^(B68/10)+10^(B69/10)+10^(B70/10)+10^(B71/10)+10^(B72/10)+10^(B73/10)))</f>
        <v>73.81087871142924</v>
      </c>
      <c r="C74" s="227">
        <f>MAX(C60:C73)</f>
        <v>78.784381552271824</v>
      </c>
      <c r="D74" s="249"/>
      <c r="E74" s="249"/>
      <c r="F74" s="249"/>
      <c r="G74" s="249"/>
      <c r="H74" s="249"/>
      <c r="P74" s="31">
        <v>4.1666666666666699E-2</v>
      </c>
      <c r="Q74" s="34">
        <f>H12</f>
        <v>34</v>
      </c>
      <c r="R74" s="26">
        <f t="shared" ref="R74:R96" si="19">(10^(Q74/10))</f>
        <v>2511.8864315095811</v>
      </c>
      <c r="S74" s="26">
        <f t="shared" ref="S74:S79" si="20">Q74+10</f>
        <v>44</v>
      </c>
      <c r="T74" s="35">
        <f t="shared" si="18"/>
        <v>25118.86431509586</v>
      </c>
      <c r="U74" s="37"/>
      <c r="V74" s="34">
        <f>V73</f>
        <v>0</v>
      </c>
      <c r="W74" s="26">
        <f t="shared" ref="W74:W96" si="21">(10^(V74/10))</f>
        <v>1</v>
      </c>
      <c r="X74" s="28">
        <f t="shared" ref="X74:X79" si="22">V74+10</f>
        <v>10</v>
      </c>
      <c r="Y74" s="35">
        <f t="shared" ref="Y74:Y96" si="23">(10^(X74/10))</f>
        <v>10</v>
      </c>
      <c r="Z74" s="37"/>
      <c r="AA74" s="34">
        <f t="shared" ref="AA74:AA96" si="24">10*LOG10(10^(Q74/10)+10^(V74/10))</f>
        <v>34.001728613409902</v>
      </c>
      <c r="AB74" s="26">
        <f t="shared" ref="AB74:AB96" si="25">(10^(AA74/10))</f>
        <v>2512.8864315095802</v>
      </c>
      <c r="AC74" s="147">
        <f t="shared" ref="AC74:AC79" si="26">AA74+10</f>
        <v>44.001728613409902</v>
      </c>
      <c r="AD74" s="27">
        <f t="shared" ref="AD74:AD96" si="27">(10^(AC74/10))</f>
        <v>25128.864315095783</v>
      </c>
    </row>
    <row r="75" spans="1:30" ht="16.5" thickBot="1" x14ac:dyDescent="0.3">
      <c r="A75" s="19" t="s">
        <v>57</v>
      </c>
      <c r="P75" s="31">
        <v>8.3333333333333301E-2</v>
      </c>
      <c r="Q75" s="34">
        <f>H12</f>
        <v>34</v>
      </c>
      <c r="R75" s="26">
        <f t="shared" si="19"/>
        <v>2511.8864315095811</v>
      </c>
      <c r="S75" s="26">
        <f t="shared" si="20"/>
        <v>44</v>
      </c>
      <c r="T75" s="35">
        <f t="shared" si="18"/>
        <v>25118.86431509586</v>
      </c>
      <c r="U75" s="37"/>
      <c r="V75" s="34">
        <f>V74</f>
        <v>0</v>
      </c>
      <c r="W75" s="26">
        <f t="shared" si="21"/>
        <v>1</v>
      </c>
      <c r="X75" s="28">
        <f t="shared" si="22"/>
        <v>10</v>
      </c>
      <c r="Y75" s="35">
        <f t="shared" si="23"/>
        <v>10</v>
      </c>
      <c r="Z75" s="37"/>
      <c r="AA75" s="34">
        <f t="shared" si="24"/>
        <v>34.001728613409902</v>
      </c>
      <c r="AB75" s="26">
        <f t="shared" si="25"/>
        <v>2512.8864315095802</v>
      </c>
      <c r="AC75" s="147">
        <f t="shared" si="26"/>
        <v>44.001728613409902</v>
      </c>
      <c r="AD75" s="27">
        <f t="shared" si="27"/>
        <v>25128.864315095783</v>
      </c>
    </row>
    <row r="76" spans="1:30" ht="15.75" thickBot="1" x14ac:dyDescent="0.3">
      <c r="P76" s="31">
        <v>0.125</v>
      </c>
      <c r="Q76" s="34">
        <f>H12</f>
        <v>34</v>
      </c>
      <c r="R76" s="26">
        <f t="shared" si="19"/>
        <v>2511.8864315095811</v>
      </c>
      <c r="S76" s="26">
        <f t="shared" si="20"/>
        <v>44</v>
      </c>
      <c r="T76" s="35">
        <f t="shared" si="18"/>
        <v>25118.86431509586</v>
      </c>
      <c r="U76" s="37"/>
      <c r="V76" s="34">
        <f t="shared" ref="V76:V93" si="28">V75</f>
        <v>0</v>
      </c>
      <c r="W76" s="26">
        <f t="shared" si="21"/>
        <v>1</v>
      </c>
      <c r="X76" s="28">
        <f t="shared" si="22"/>
        <v>10</v>
      </c>
      <c r="Y76" s="35">
        <f t="shared" si="23"/>
        <v>10</v>
      </c>
      <c r="Z76" s="37"/>
      <c r="AA76" s="34">
        <f t="shared" si="24"/>
        <v>34.001728613409902</v>
      </c>
      <c r="AB76" s="26">
        <f t="shared" si="25"/>
        <v>2512.8864315095802</v>
      </c>
      <c r="AC76" s="147">
        <f t="shared" si="26"/>
        <v>44.001728613409902</v>
      </c>
      <c r="AD76" s="27">
        <f t="shared" si="27"/>
        <v>25128.864315095783</v>
      </c>
    </row>
    <row r="77" spans="1:30" ht="45.75" thickBot="1" x14ac:dyDescent="0.3">
      <c r="A77" s="287" t="s">
        <v>10</v>
      </c>
      <c r="B77" s="162" t="s">
        <v>145</v>
      </c>
      <c r="C77" s="163" t="s">
        <v>146</v>
      </c>
      <c r="D77" s="73" t="s">
        <v>48</v>
      </c>
      <c r="E77" s="73" t="s">
        <v>59</v>
      </c>
      <c r="F77" s="73" t="s">
        <v>158</v>
      </c>
      <c r="G77" s="15" t="s">
        <v>47</v>
      </c>
      <c r="H77" s="16" t="s">
        <v>46</v>
      </c>
      <c r="P77" s="31">
        <v>0.16666666666666699</v>
      </c>
      <c r="Q77" s="34">
        <f>H12</f>
        <v>34</v>
      </c>
      <c r="R77" s="26">
        <f t="shared" si="19"/>
        <v>2511.8864315095811</v>
      </c>
      <c r="S77" s="26">
        <f t="shared" si="20"/>
        <v>44</v>
      </c>
      <c r="T77" s="35">
        <f t="shared" si="18"/>
        <v>25118.86431509586</v>
      </c>
      <c r="U77" s="37"/>
      <c r="V77" s="34">
        <f t="shared" si="28"/>
        <v>0</v>
      </c>
      <c r="W77" s="26">
        <f t="shared" si="21"/>
        <v>1</v>
      </c>
      <c r="X77" s="28">
        <f t="shared" si="22"/>
        <v>10</v>
      </c>
      <c r="Y77" s="35">
        <f t="shared" si="23"/>
        <v>10</v>
      </c>
      <c r="Z77" s="37"/>
      <c r="AA77" s="34">
        <f t="shared" si="24"/>
        <v>34.001728613409902</v>
      </c>
      <c r="AB77" s="26">
        <f t="shared" si="25"/>
        <v>2512.8864315095802</v>
      </c>
      <c r="AC77" s="147">
        <f t="shared" si="26"/>
        <v>44.001728613409902</v>
      </c>
      <c r="AD77" s="27">
        <f t="shared" si="27"/>
        <v>25128.864315095783</v>
      </c>
    </row>
    <row r="78" spans="1:30" ht="15.75" thickBot="1" x14ac:dyDescent="0.3">
      <c r="A78" s="288"/>
      <c r="B78" s="80" t="s">
        <v>5</v>
      </c>
      <c r="C78" s="81" t="s">
        <v>5</v>
      </c>
      <c r="D78" s="156" t="s">
        <v>5</v>
      </c>
      <c r="E78" s="156" t="s">
        <v>5</v>
      </c>
      <c r="F78" s="156" t="s">
        <v>5</v>
      </c>
      <c r="G78" s="155" t="s">
        <v>5</v>
      </c>
      <c r="H78" s="81" t="s">
        <v>5</v>
      </c>
      <c r="P78" s="31">
        <v>0.20833333333333301</v>
      </c>
      <c r="Q78" s="34">
        <f>H12</f>
        <v>34</v>
      </c>
      <c r="R78" s="26">
        <f t="shared" si="19"/>
        <v>2511.8864315095811</v>
      </c>
      <c r="S78" s="26">
        <f t="shared" si="20"/>
        <v>44</v>
      </c>
      <c r="T78" s="35">
        <f t="shared" si="18"/>
        <v>25118.86431509586</v>
      </c>
      <c r="U78" s="37"/>
      <c r="V78" s="34">
        <f t="shared" si="28"/>
        <v>0</v>
      </c>
      <c r="W78" s="26">
        <f t="shared" si="21"/>
        <v>1</v>
      </c>
      <c r="X78" s="28">
        <f t="shared" si="22"/>
        <v>10</v>
      </c>
      <c r="Y78" s="35">
        <f t="shared" si="23"/>
        <v>10</v>
      </c>
      <c r="Z78" s="37"/>
      <c r="AA78" s="34">
        <f t="shared" si="24"/>
        <v>34.001728613409902</v>
      </c>
      <c r="AB78" s="26">
        <f t="shared" si="25"/>
        <v>2512.8864315095802</v>
      </c>
      <c r="AC78" s="147">
        <f t="shared" si="26"/>
        <v>44.001728613409902</v>
      </c>
      <c r="AD78" s="27">
        <f t="shared" si="27"/>
        <v>25128.864315095783</v>
      </c>
    </row>
    <row r="79" spans="1:30" x14ac:dyDescent="0.25">
      <c r="A79" s="77" t="str">
        <f t="shared" ref="A79:A85" si="29">IF(ISBLANK(A12),"",A12)</f>
        <v>NSA 18 - Residence</v>
      </c>
      <c r="B79" s="17">
        <f>IF(B$74&lt;=0,"",B$74)</f>
        <v>73.81087871142924</v>
      </c>
      <c r="C79" s="160">
        <f>C74</f>
        <v>78.784381552271824</v>
      </c>
      <c r="D79" s="157">
        <f>IF(G12&gt;0,AB100,"")</f>
        <v>70.803175766319498</v>
      </c>
      <c r="E79" s="157">
        <f>IF(G12&gt;0,AB97,"")</f>
        <v>73.143517230948319</v>
      </c>
      <c r="F79" s="157">
        <f>IF(G12&gt;0,AB98,"")</f>
        <v>34.001728613409902</v>
      </c>
      <c r="G79" s="154">
        <f>IF(G12&gt;0,AD100,"")</f>
        <v>70.806236040586782</v>
      </c>
      <c r="H79" s="160">
        <f t="shared" ref="H79:H85" si="30">IF(B79="","",G79-F12)</f>
        <v>28.806236040586782</v>
      </c>
      <c r="P79" s="31">
        <v>0.25</v>
      </c>
      <c r="Q79" s="34">
        <f>H12</f>
        <v>34</v>
      </c>
      <c r="R79" s="26">
        <f t="shared" si="19"/>
        <v>2511.8864315095811</v>
      </c>
      <c r="S79" s="26">
        <f t="shared" si="20"/>
        <v>44</v>
      </c>
      <c r="T79" s="35">
        <f t="shared" si="18"/>
        <v>25118.86431509586</v>
      </c>
      <c r="U79" s="37"/>
      <c r="V79" s="34">
        <f t="shared" si="28"/>
        <v>0</v>
      </c>
      <c r="W79" s="26">
        <f t="shared" si="21"/>
        <v>1</v>
      </c>
      <c r="X79" s="28">
        <f t="shared" si="22"/>
        <v>10</v>
      </c>
      <c r="Y79" s="35">
        <f t="shared" si="23"/>
        <v>10</v>
      </c>
      <c r="Z79" s="37"/>
      <c r="AA79" s="34">
        <f t="shared" si="24"/>
        <v>34.001728613409902</v>
      </c>
      <c r="AB79" s="26">
        <f t="shared" si="25"/>
        <v>2512.8864315095802</v>
      </c>
      <c r="AC79" s="147">
        <f t="shared" si="26"/>
        <v>44.001728613409902</v>
      </c>
      <c r="AD79" s="27">
        <f t="shared" si="27"/>
        <v>25128.864315095783</v>
      </c>
    </row>
    <row r="80" spans="1:30" ht="14.45" hidden="1" customHeight="1" x14ac:dyDescent="0.25">
      <c r="A80" s="11" t="str">
        <f t="shared" si="29"/>
        <v/>
      </c>
      <c r="B80" s="112">
        <f>IF(C$74&lt;=0,"",C$74)</f>
        <v>78.784381552271824</v>
      </c>
      <c r="C80" s="109">
        <f>IF(C$74=0,"",MAX(C60:C73))</f>
        <v>78.784381552271824</v>
      </c>
      <c r="D80" s="158" t="str">
        <f>IF(G13&gt;0,AB134,"")</f>
        <v/>
      </c>
      <c r="E80" s="158" t="str">
        <f>IF(G13&gt;0,AB131,"")</f>
        <v/>
      </c>
      <c r="F80" s="157" t="str">
        <f>IF(G13&gt;0,AB132,"")</f>
        <v/>
      </c>
      <c r="G80" s="152" t="str">
        <f>IF(G13&gt;0,AD134,"")</f>
        <v/>
      </c>
      <c r="H80" s="109" t="e">
        <f t="shared" si="30"/>
        <v>#VALUE!</v>
      </c>
      <c r="P80" s="31">
        <v>0.29166666666666702</v>
      </c>
      <c r="Q80" s="34">
        <f>G12</f>
        <v>40</v>
      </c>
      <c r="R80" s="26">
        <f t="shared" si="19"/>
        <v>10000</v>
      </c>
      <c r="S80" s="26">
        <f>Q80</f>
        <v>40</v>
      </c>
      <c r="T80" s="35">
        <f t="shared" si="18"/>
        <v>10000</v>
      </c>
      <c r="U80" s="37"/>
      <c r="V80" s="34">
        <f>B74</f>
        <v>73.81087871142924</v>
      </c>
      <c r="W80" s="26">
        <f t="shared" si="21"/>
        <v>24048493.25834718</v>
      </c>
      <c r="X80" s="26">
        <f>V80</f>
        <v>73.81087871142924</v>
      </c>
      <c r="Y80" s="35">
        <f t="shared" si="23"/>
        <v>24048493.25834718</v>
      </c>
      <c r="Z80" s="37"/>
      <c r="AA80" s="34">
        <f t="shared" si="24"/>
        <v>73.812684247463011</v>
      </c>
      <c r="AB80" s="26">
        <f t="shared" si="25"/>
        <v>24058493.258347258</v>
      </c>
      <c r="AC80" s="26">
        <f>AA80</f>
        <v>73.812684247463011</v>
      </c>
      <c r="AD80" s="27">
        <f t="shared" si="27"/>
        <v>24058493.258347258</v>
      </c>
    </row>
    <row r="81" spans="1:30" ht="14.45" hidden="1" customHeight="1" x14ac:dyDescent="0.25">
      <c r="A81" s="11" t="str">
        <f t="shared" si="29"/>
        <v/>
      </c>
      <c r="B81" s="112" t="str">
        <f>IF(D$74&lt;=0,"",D$74)</f>
        <v/>
      </c>
      <c r="C81" s="109" t="str">
        <f>IF(D$74=0,"",MAX(D60:D73))</f>
        <v/>
      </c>
      <c r="D81" s="158" t="str">
        <f>IF(G14&gt;0,AB168,"")</f>
        <v/>
      </c>
      <c r="E81" s="158" t="str">
        <f>IF(G14&gt;0,AB165,"")</f>
        <v/>
      </c>
      <c r="F81" s="157" t="str">
        <f>IF(G14&gt;0,AB166,"")</f>
        <v/>
      </c>
      <c r="G81" s="152" t="str">
        <f>IF(G14&gt;0,AD168,"")</f>
        <v/>
      </c>
      <c r="H81" s="109" t="str">
        <f t="shared" si="30"/>
        <v/>
      </c>
      <c r="P81" s="31">
        <v>0.33333333333333298</v>
      </c>
      <c r="Q81" s="34">
        <f>G12</f>
        <v>40</v>
      </c>
      <c r="R81" s="26">
        <f t="shared" si="19"/>
        <v>10000</v>
      </c>
      <c r="S81" s="26">
        <f t="shared" ref="S81:S94" si="31">Q81</f>
        <v>40</v>
      </c>
      <c r="T81" s="35">
        <f t="shared" si="18"/>
        <v>10000</v>
      </c>
      <c r="U81" s="37"/>
      <c r="V81" s="34">
        <f t="shared" si="28"/>
        <v>73.81087871142924</v>
      </c>
      <c r="W81" s="26">
        <f t="shared" si="21"/>
        <v>24048493.25834718</v>
      </c>
      <c r="X81" s="26">
        <f t="shared" ref="X81:X91" si="32">V81</f>
        <v>73.81087871142924</v>
      </c>
      <c r="Y81" s="35">
        <f t="shared" si="23"/>
        <v>24048493.25834718</v>
      </c>
      <c r="Z81" s="37"/>
      <c r="AA81" s="34">
        <f t="shared" si="24"/>
        <v>73.812684247463011</v>
      </c>
      <c r="AB81" s="26">
        <f t="shared" si="25"/>
        <v>24058493.258347258</v>
      </c>
      <c r="AC81" s="26">
        <f t="shared" ref="AC81:AC91" si="33">AA81</f>
        <v>73.812684247463011</v>
      </c>
      <c r="AD81" s="27">
        <f t="shared" si="27"/>
        <v>24058493.258347258</v>
      </c>
    </row>
    <row r="82" spans="1:30" ht="14.45" hidden="1" customHeight="1" x14ac:dyDescent="0.25">
      <c r="A82" s="11" t="str">
        <f t="shared" si="29"/>
        <v/>
      </c>
      <c r="B82" s="112" t="str">
        <f>IF(E$74&lt;=0,"",E$74)</f>
        <v/>
      </c>
      <c r="C82" s="109" t="str">
        <f>IF(E$74=0,"",MAX(E60:E73))</f>
        <v/>
      </c>
      <c r="D82" s="158" t="str">
        <f>IF(G15&gt;0,AB202,"")</f>
        <v/>
      </c>
      <c r="E82" s="158" t="str">
        <f>IF(G15&gt;0,AB199,"")</f>
        <v/>
      </c>
      <c r="F82" s="157" t="str">
        <f>IF(G15&gt;0,AB200,"")</f>
        <v/>
      </c>
      <c r="G82" s="152" t="str">
        <f>IF(G15&gt;0,AD202,"")</f>
        <v/>
      </c>
      <c r="H82" s="109" t="str">
        <f t="shared" si="30"/>
        <v/>
      </c>
      <c r="P82" s="31">
        <v>0.375</v>
      </c>
      <c r="Q82" s="34">
        <f>G12</f>
        <v>40</v>
      </c>
      <c r="R82" s="26">
        <f t="shared" si="19"/>
        <v>10000</v>
      </c>
      <c r="S82" s="26">
        <f t="shared" si="31"/>
        <v>40</v>
      </c>
      <c r="T82" s="35">
        <f t="shared" si="18"/>
        <v>10000</v>
      </c>
      <c r="U82" s="37"/>
      <c r="V82" s="34">
        <f t="shared" si="28"/>
        <v>73.81087871142924</v>
      </c>
      <c r="W82" s="26">
        <f t="shared" si="21"/>
        <v>24048493.25834718</v>
      </c>
      <c r="X82" s="26">
        <f t="shared" si="32"/>
        <v>73.81087871142924</v>
      </c>
      <c r="Y82" s="35">
        <f t="shared" si="23"/>
        <v>24048493.25834718</v>
      </c>
      <c r="Z82" s="37"/>
      <c r="AA82" s="34">
        <f t="shared" si="24"/>
        <v>73.812684247463011</v>
      </c>
      <c r="AB82" s="26">
        <f t="shared" si="25"/>
        <v>24058493.258347258</v>
      </c>
      <c r="AC82" s="26">
        <f t="shared" si="33"/>
        <v>73.812684247463011</v>
      </c>
      <c r="AD82" s="27">
        <f t="shared" si="27"/>
        <v>24058493.258347258</v>
      </c>
    </row>
    <row r="83" spans="1:30" ht="14.45" hidden="1" customHeight="1" x14ac:dyDescent="0.25">
      <c r="A83" s="11" t="str">
        <f t="shared" si="29"/>
        <v/>
      </c>
      <c r="B83" s="112" t="str">
        <f>IF(F$74&lt;=0,"",F$74)</f>
        <v/>
      </c>
      <c r="C83" s="109" t="str">
        <f>IF(F$74=0,"",MAX(F60:F73))</f>
        <v/>
      </c>
      <c r="D83" s="158" t="str">
        <f>IF(G16&gt;0,AB236,"")</f>
        <v/>
      </c>
      <c r="E83" s="158" t="str">
        <f>IF(G16&gt;0,AB233,"")</f>
        <v/>
      </c>
      <c r="F83" s="157" t="str">
        <f>IF(G16&gt;0,AB234,"")</f>
        <v/>
      </c>
      <c r="G83" s="152" t="str">
        <f>IF(G16&gt;0,AD236,"")</f>
        <v/>
      </c>
      <c r="H83" s="109" t="str">
        <f t="shared" si="30"/>
        <v/>
      </c>
      <c r="P83" s="31">
        <v>0.41666666666666702</v>
      </c>
      <c r="Q83" s="34">
        <f>G12</f>
        <v>40</v>
      </c>
      <c r="R83" s="26">
        <f t="shared" si="19"/>
        <v>10000</v>
      </c>
      <c r="S83" s="26">
        <f t="shared" si="31"/>
        <v>40</v>
      </c>
      <c r="T83" s="35">
        <f t="shared" si="18"/>
        <v>10000</v>
      </c>
      <c r="U83" s="37"/>
      <c r="V83" s="34">
        <f t="shared" si="28"/>
        <v>73.81087871142924</v>
      </c>
      <c r="W83" s="26">
        <f t="shared" si="21"/>
        <v>24048493.25834718</v>
      </c>
      <c r="X83" s="26">
        <f t="shared" si="32"/>
        <v>73.81087871142924</v>
      </c>
      <c r="Y83" s="35">
        <f t="shared" si="23"/>
        <v>24048493.25834718</v>
      </c>
      <c r="Z83" s="37"/>
      <c r="AA83" s="34">
        <f t="shared" si="24"/>
        <v>73.812684247463011</v>
      </c>
      <c r="AB83" s="26">
        <f t="shared" si="25"/>
        <v>24058493.258347258</v>
      </c>
      <c r="AC83" s="26">
        <f t="shared" si="33"/>
        <v>73.812684247463011</v>
      </c>
      <c r="AD83" s="27">
        <f t="shared" si="27"/>
        <v>24058493.258347258</v>
      </c>
    </row>
    <row r="84" spans="1:30" ht="14.45" hidden="1" customHeight="1" x14ac:dyDescent="0.25">
      <c r="A84" s="11" t="str">
        <f t="shared" si="29"/>
        <v/>
      </c>
      <c r="B84" s="112" t="str">
        <f>IF(G$74&lt;=0,"",G$74)</f>
        <v/>
      </c>
      <c r="C84" s="109" t="str">
        <f>IF(G$74&lt;=0,"",MAX(G60:G73))</f>
        <v/>
      </c>
      <c r="D84" s="158" t="str">
        <f>IF(G17&gt;0,AB270,"")</f>
        <v/>
      </c>
      <c r="E84" s="158" t="str">
        <f>IF(G17&gt;0,AB267,"")</f>
        <v/>
      </c>
      <c r="F84" s="157" t="str">
        <f>IF(G17&gt;0,AB268,"")</f>
        <v/>
      </c>
      <c r="G84" s="152" t="str">
        <f>IF(G17&gt;0,AD270,"")</f>
        <v/>
      </c>
      <c r="H84" s="109" t="str">
        <f t="shared" si="30"/>
        <v/>
      </c>
      <c r="P84" s="31">
        <v>0.45833333333333298</v>
      </c>
      <c r="Q84" s="34">
        <f>G12</f>
        <v>40</v>
      </c>
      <c r="R84" s="26">
        <f t="shared" si="19"/>
        <v>10000</v>
      </c>
      <c r="S84" s="26">
        <f t="shared" si="31"/>
        <v>40</v>
      </c>
      <c r="T84" s="35">
        <f t="shared" si="18"/>
        <v>10000</v>
      </c>
      <c r="U84" s="37"/>
      <c r="V84" s="34">
        <f t="shared" si="28"/>
        <v>73.81087871142924</v>
      </c>
      <c r="W84" s="26">
        <f t="shared" si="21"/>
        <v>24048493.25834718</v>
      </c>
      <c r="X84" s="26">
        <f t="shared" si="32"/>
        <v>73.81087871142924</v>
      </c>
      <c r="Y84" s="35">
        <f t="shared" si="23"/>
        <v>24048493.25834718</v>
      </c>
      <c r="Z84" s="37"/>
      <c r="AA84" s="34">
        <f t="shared" si="24"/>
        <v>73.812684247463011</v>
      </c>
      <c r="AB84" s="26">
        <f t="shared" si="25"/>
        <v>24058493.258347258</v>
      </c>
      <c r="AC84" s="26">
        <f t="shared" si="33"/>
        <v>73.812684247463011</v>
      </c>
      <c r="AD84" s="27">
        <f t="shared" si="27"/>
        <v>24058493.258347258</v>
      </c>
    </row>
    <row r="85" spans="1:30" ht="15" hidden="1" customHeight="1" thickBot="1" x14ac:dyDescent="0.3">
      <c r="A85" s="12" t="str">
        <f t="shared" si="29"/>
        <v/>
      </c>
      <c r="B85" s="113" t="str">
        <f>IF(H$74&lt;=0,"",H$74)</f>
        <v/>
      </c>
      <c r="C85" s="110" t="str">
        <f>IF(H$74=0,"",MAX(H60:H73))</f>
        <v/>
      </c>
      <c r="D85" s="159" t="str">
        <f>IF(G18&gt;0,AB304,"")</f>
        <v/>
      </c>
      <c r="E85" s="159" t="str">
        <f>IF(G18&gt;0,AB301,"")</f>
        <v/>
      </c>
      <c r="F85" s="161" t="str">
        <f>IF(G18&gt;0,AB302,"")</f>
        <v/>
      </c>
      <c r="G85" s="153" t="str">
        <f>IF(G18&gt;0,AD304,"")</f>
        <v/>
      </c>
      <c r="H85" s="110" t="str">
        <f t="shared" si="30"/>
        <v/>
      </c>
      <c r="P85" s="31">
        <v>0.5</v>
      </c>
      <c r="Q85" s="34">
        <f>G12</f>
        <v>40</v>
      </c>
      <c r="R85" s="26">
        <f t="shared" si="19"/>
        <v>10000</v>
      </c>
      <c r="S85" s="26">
        <f t="shared" si="31"/>
        <v>40</v>
      </c>
      <c r="T85" s="35">
        <f t="shared" si="18"/>
        <v>10000</v>
      </c>
      <c r="U85" s="37"/>
      <c r="V85" s="34">
        <f t="shared" si="28"/>
        <v>73.81087871142924</v>
      </c>
      <c r="W85" s="26">
        <f t="shared" si="21"/>
        <v>24048493.25834718</v>
      </c>
      <c r="X85" s="26">
        <f t="shared" si="32"/>
        <v>73.81087871142924</v>
      </c>
      <c r="Y85" s="35">
        <f t="shared" si="23"/>
        <v>24048493.25834718</v>
      </c>
      <c r="Z85" s="37"/>
      <c r="AA85" s="34">
        <f t="shared" si="24"/>
        <v>73.812684247463011</v>
      </c>
      <c r="AB85" s="26">
        <f t="shared" si="25"/>
        <v>24058493.258347258</v>
      </c>
      <c r="AC85" s="26">
        <f t="shared" si="33"/>
        <v>73.812684247463011</v>
      </c>
      <c r="AD85" s="27">
        <f t="shared" si="27"/>
        <v>24058493.258347258</v>
      </c>
    </row>
    <row r="86" spans="1:30" ht="15.75" x14ac:dyDescent="0.25">
      <c r="A86" s="142" t="s">
        <v>58</v>
      </c>
      <c r="P86" s="31">
        <v>0.54166666666666696</v>
      </c>
      <c r="Q86" s="34">
        <f>G12</f>
        <v>40</v>
      </c>
      <c r="R86" s="26">
        <f t="shared" si="19"/>
        <v>10000</v>
      </c>
      <c r="S86" s="26">
        <f t="shared" si="31"/>
        <v>40</v>
      </c>
      <c r="T86" s="35">
        <f t="shared" si="18"/>
        <v>10000</v>
      </c>
      <c r="U86" s="37"/>
      <c r="V86" s="34">
        <f t="shared" si="28"/>
        <v>73.81087871142924</v>
      </c>
      <c r="W86" s="26">
        <f t="shared" si="21"/>
        <v>24048493.25834718</v>
      </c>
      <c r="X86" s="26">
        <f t="shared" si="32"/>
        <v>73.81087871142924</v>
      </c>
      <c r="Y86" s="35">
        <f t="shared" si="23"/>
        <v>24048493.25834718</v>
      </c>
      <c r="Z86" s="37"/>
      <c r="AA86" s="34">
        <f t="shared" si="24"/>
        <v>73.812684247463011</v>
      </c>
      <c r="AB86" s="26">
        <f t="shared" si="25"/>
        <v>24058493.258347258</v>
      </c>
      <c r="AC86" s="26">
        <f t="shared" si="33"/>
        <v>73.812684247463011</v>
      </c>
      <c r="AD86" s="27">
        <f t="shared" si="27"/>
        <v>24058493.258347258</v>
      </c>
    </row>
    <row r="87" spans="1:30" ht="15.75" x14ac:dyDescent="0.25">
      <c r="A87" s="142" t="s">
        <v>157</v>
      </c>
      <c r="P87" s="31">
        <v>0.58333333333333304</v>
      </c>
      <c r="Q87" s="34">
        <f>G12</f>
        <v>40</v>
      </c>
      <c r="R87" s="26">
        <f t="shared" si="19"/>
        <v>10000</v>
      </c>
      <c r="S87" s="26">
        <f t="shared" si="31"/>
        <v>40</v>
      </c>
      <c r="T87" s="35">
        <f t="shared" si="18"/>
        <v>10000</v>
      </c>
      <c r="U87" s="37"/>
      <c r="V87" s="34">
        <f t="shared" si="28"/>
        <v>73.81087871142924</v>
      </c>
      <c r="W87" s="26">
        <f t="shared" si="21"/>
        <v>24048493.25834718</v>
      </c>
      <c r="X87" s="26">
        <f t="shared" si="32"/>
        <v>73.81087871142924</v>
      </c>
      <c r="Y87" s="35">
        <f t="shared" si="23"/>
        <v>24048493.25834718</v>
      </c>
      <c r="Z87" s="37"/>
      <c r="AA87" s="34">
        <f t="shared" si="24"/>
        <v>73.812684247463011</v>
      </c>
      <c r="AB87" s="26">
        <f t="shared" si="25"/>
        <v>24058493.258347258</v>
      </c>
      <c r="AC87" s="26">
        <f t="shared" si="33"/>
        <v>73.812684247463011</v>
      </c>
      <c r="AD87" s="27">
        <f t="shared" si="27"/>
        <v>24058493.258347258</v>
      </c>
    </row>
    <row r="88" spans="1:30" x14ac:dyDescent="0.25">
      <c r="P88" s="31">
        <v>0.625</v>
      </c>
      <c r="Q88" s="34">
        <f>G12</f>
        <v>40</v>
      </c>
      <c r="R88" s="26">
        <f t="shared" si="19"/>
        <v>10000</v>
      </c>
      <c r="S88" s="26">
        <f t="shared" si="31"/>
        <v>40</v>
      </c>
      <c r="T88" s="35">
        <f t="shared" si="18"/>
        <v>10000</v>
      </c>
      <c r="U88" s="37"/>
      <c r="V88" s="34">
        <f t="shared" si="28"/>
        <v>73.81087871142924</v>
      </c>
      <c r="W88" s="26">
        <f t="shared" si="21"/>
        <v>24048493.25834718</v>
      </c>
      <c r="X88" s="26">
        <f t="shared" si="32"/>
        <v>73.81087871142924</v>
      </c>
      <c r="Y88" s="35">
        <f t="shared" si="23"/>
        <v>24048493.25834718</v>
      </c>
      <c r="Z88" s="37"/>
      <c r="AA88" s="34">
        <f t="shared" si="24"/>
        <v>73.812684247463011</v>
      </c>
      <c r="AB88" s="26">
        <f t="shared" si="25"/>
        <v>24058493.258347258</v>
      </c>
      <c r="AC88" s="26">
        <f t="shared" si="33"/>
        <v>73.812684247463011</v>
      </c>
      <c r="AD88" s="27">
        <f t="shared" si="27"/>
        <v>24058493.258347258</v>
      </c>
    </row>
    <row r="89" spans="1:30" x14ac:dyDescent="0.25">
      <c r="P89" s="31">
        <v>0.66666666666666696</v>
      </c>
      <c r="Q89" s="34">
        <f>G12</f>
        <v>40</v>
      </c>
      <c r="R89" s="26">
        <f t="shared" si="19"/>
        <v>10000</v>
      </c>
      <c r="S89" s="26">
        <f t="shared" si="31"/>
        <v>40</v>
      </c>
      <c r="T89" s="35">
        <f t="shared" si="18"/>
        <v>10000</v>
      </c>
      <c r="U89" s="37"/>
      <c r="V89" s="34">
        <f t="shared" si="28"/>
        <v>73.81087871142924</v>
      </c>
      <c r="W89" s="26">
        <f t="shared" si="21"/>
        <v>24048493.25834718</v>
      </c>
      <c r="X89" s="26">
        <f t="shared" si="32"/>
        <v>73.81087871142924</v>
      </c>
      <c r="Y89" s="35">
        <f t="shared" si="23"/>
        <v>24048493.25834718</v>
      </c>
      <c r="Z89" s="37"/>
      <c r="AA89" s="34">
        <f t="shared" si="24"/>
        <v>73.812684247463011</v>
      </c>
      <c r="AB89" s="26">
        <f t="shared" si="25"/>
        <v>24058493.258347258</v>
      </c>
      <c r="AC89" s="26">
        <f t="shared" si="33"/>
        <v>73.812684247463011</v>
      </c>
      <c r="AD89" s="27">
        <f t="shared" si="27"/>
        <v>24058493.258347258</v>
      </c>
    </row>
    <row r="90" spans="1:30" x14ac:dyDescent="0.25">
      <c r="F90" s="22"/>
      <c r="P90" s="31">
        <v>0.70833333333333304</v>
      </c>
      <c r="Q90" s="34">
        <f>G12</f>
        <v>40</v>
      </c>
      <c r="R90" s="26">
        <f t="shared" si="19"/>
        <v>10000</v>
      </c>
      <c r="S90" s="26">
        <f t="shared" si="31"/>
        <v>40</v>
      </c>
      <c r="T90" s="35">
        <f t="shared" si="18"/>
        <v>10000</v>
      </c>
      <c r="U90" s="37"/>
      <c r="V90" s="34">
        <f t="shared" si="28"/>
        <v>73.81087871142924</v>
      </c>
      <c r="W90" s="26">
        <f t="shared" si="21"/>
        <v>24048493.25834718</v>
      </c>
      <c r="X90" s="26">
        <f t="shared" si="32"/>
        <v>73.81087871142924</v>
      </c>
      <c r="Y90" s="35">
        <f t="shared" si="23"/>
        <v>24048493.25834718</v>
      </c>
      <c r="Z90" s="37"/>
      <c r="AA90" s="34">
        <f t="shared" si="24"/>
        <v>73.812684247463011</v>
      </c>
      <c r="AB90" s="26">
        <f t="shared" si="25"/>
        <v>24058493.258347258</v>
      </c>
      <c r="AC90" s="26">
        <f t="shared" si="33"/>
        <v>73.812684247463011</v>
      </c>
      <c r="AD90" s="27">
        <f t="shared" si="27"/>
        <v>24058493.258347258</v>
      </c>
    </row>
    <row r="91" spans="1:30" x14ac:dyDescent="0.25">
      <c r="P91" s="31">
        <v>0.75</v>
      </c>
      <c r="Q91" s="34">
        <f>G12</f>
        <v>40</v>
      </c>
      <c r="R91" s="26">
        <f t="shared" si="19"/>
        <v>10000</v>
      </c>
      <c r="S91" s="26">
        <f t="shared" si="31"/>
        <v>40</v>
      </c>
      <c r="T91" s="35">
        <f t="shared" si="18"/>
        <v>10000</v>
      </c>
      <c r="U91" s="37"/>
      <c r="V91" s="34">
        <f t="shared" si="28"/>
        <v>73.81087871142924</v>
      </c>
      <c r="W91" s="26">
        <f t="shared" si="21"/>
        <v>24048493.25834718</v>
      </c>
      <c r="X91" s="26">
        <f t="shared" si="32"/>
        <v>73.81087871142924</v>
      </c>
      <c r="Y91" s="35">
        <f t="shared" si="23"/>
        <v>24048493.25834718</v>
      </c>
      <c r="Z91" s="37"/>
      <c r="AA91" s="34">
        <f t="shared" si="24"/>
        <v>73.812684247463011</v>
      </c>
      <c r="AB91" s="26">
        <f t="shared" si="25"/>
        <v>24058493.258347258</v>
      </c>
      <c r="AC91" s="26">
        <f t="shared" si="33"/>
        <v>73.812684247463011</v>
      </c>
      <c r="AD91" s="27">
        <f t="shared" si="27"/>
        <v>24058493.258347258</v>
      </c>
    </row>
    <row r="92" spans="1:30" x14ac:dyDescent="0.25">
      <c r="P92" s="31">
        <v>0.79166666666666696</v>
      </c>
      <c r="Q92" s="34">
        <f>G12</f>
        <v>40</v>
      </c>
      <c r="R92" s="26">
        <f t="shared" si="19"/>
        <v>10000</v>
      </c>
      <c r="S92" s="26">
        <f t="shared" si="31"/>
        <v>40</v>
      </c>
      <c r="T92" s="35">
        <f t="shared" si="18"/>
        <v>10000</v>
      </c>
      <c r="U92" s="37"/>
      <c r="V92" s="34">
        <v>0</v>
      </c>
      <c r="W92" s="26">
        <f t="shared" si="21"/>
        <v>1</v>
      </c>
      <c r="X92" s="26">
        <v>0</v>
      </c>
      <c r="Y92" s="35">
        <f t="shared" si="23"/>
        <v>1</v>
      </c>
      <c r="Z92" s="37"/>
      <c r="AA92" s="34">
        <f t="shared" si="24"/>
        <v>40.000434272768629</v>
      </c>
      <c r="AB92" s="26">
        <f t="shared" si="25"/>
        <v>10001.000000000009</v>
      </c>
      <c r="AC92" s="26">
        <f>AA92</f>
        <v>40.000434272768629</v>
      </c>
      <c r="AD92" s="27">
        <f t="shared" si="27"/>
        <v>10001.000000000009</v>
      </c>
    </row>
    <row r="93" spans="1:30" x14ac:dyDescent="0.25">
      <c r="P93" s="31">
        <v>0.83333333333333304</v>
      </c>
      <c r="Q93" s="34">
        <f>G12</f>
        <v>40</v>
      </c>
      <c r="R93" s="26">
        <f t="shared" si="19"/>
        <v>10000</v>
      </c>
      <c r="S93" s="26">
        <f t="shared" si="31"/>
        <v>40</v>
      </c>
      <c r="T93" s="35">
        <f t="shared" si="18"/>
        <v>10000</v>
      </c>
      <c r="U93" s="37"/>
      <c r="V93" s="34">
        <f t="shared" si="28"/>
        <v>0</v>
      </c>
      <c r="W93" s="26">
        <f t="shared" si="21"/>
        <v>1</v>
      </c>
      <c r="X93" s="26">
        <v>0</v>
      </c>
      <c r="Y93" s="35">
        <f t="shared" si="23"/>
        <v>1</v>
      </c>
      <c r="Z93" s="37"/>
      <c r="AA93" s="34">
        <f t="shared" si="24"/>
        <v>40.000434272768629</v>
      </c>
      <c r="AB93" s="26">
        <f>(10^(AA93/10))</f>
        <v>10001.000000000009</v>
      </c>
      <c r="AC93" s="26">
        <f>AA93</f>
        <v>40.000434272768629</v>
      </c>
      <c r="AD93" s="27">
        <f t="shared" si="27"/>
        <v>10001.000000000009</v>
      </c>
    </row>
    <row r="94" spans="1:30" x14ac:dyDescent="0.25">
      <c r="P94" s="31">
        <v>0.875</v>
      </c>
      <c r="Q94" s="34">
        <f>G12</f>
        <v>40</v>
      </c>
      <c r="R94" s="26">
        <f t="shared" si="19"/>
        <v>10000</v>
      </c>
      <c r="S94" s="26">
        <f t="shared" si="31"/>
        <v>40</v>
      </c>
      <c r="T94" s="35">
        <f t="shared" si="18"/>
        <v>10000</v>
      </c>
      <c r="U94" s="37"/>
      <c r="V94" s="34">
        <f>V93</f>
        <v>0</v>
      </c>
      <c r="W94" s="26">
        <f t="shared" si="21"/>
        <v>1</v>
      </c>
      <c r="X94" s="26">
        <v>0</v>
      </c>
      <c r="Y94" s="35">
        <f t="shared" si="23"/>
        <v>1</v>
      </c>
      <c r="Z94" s="37"/>
      <c r="AA94" s="34">
        <f t="shared" si="24"/>
        <v>40.000434272768629</v>
      </c>
      <c r="AB94" s="26">
        <f t="shared" si="25"/>
        <v>10001.000000000009</v>
      </c>
      <c r="AC94" s="26">
        <f>AA94</f>
        <v>40.000434272768629</v>
      </c>
      <c r="AD94" s="27">
        <f t="shared" si="27"/>
        <v>10001.000000000009</v>
      </c>
    </row>
    <row r="95" spans="1:30" x14ac:dyDescent="0.25">
      <c r="P95" s="31">
        <v>0.91666666666666696</v>
      </c>
      <c r="Q95" s="34">
        <f>H12</f>
        <v>34</v>
      </c>
      <c r="R95" s="26">
        <f t="shared" si="19"/>
        <v>2511.8864315095811</v>
      </c>
      <c r="S95" s="26">
        <f>Q95+10</f>
        <v>44</v>
      </c>
      <c r="T95" s="35">
        <f t="shared" si="18"/>
        <v>25118.86431509586</v>
      </c>
      <c r="U95" s="37"/>
      <c r="V95" s="34">
        <v>0</v>
      </c>
      <c r="W95" s="26">
        <f t="shared" si="21"/>
        <v>1</v>
      </c>
      <c r="X95" s="28">
        <f t="shared" ref="X95:X96" si="34">V95+10</f>
        <v>10</v>
      </c>
      <c r="Y95" s="35">
        <f t="shared" si="23"/>
        <v>10</v>
      </c>
      <c r="Z95" s="37"/>
      <c r="AA95" s="34">
        <f t="shared" si="24"/>
        <v>34.001728613409902</v>
      </c>
      <c r="AB95" s="26">
        <f t="shared" si="25"/>
        <v>2512.8864315095802</v>
      </c>
      <c r="AC95" s="26">
        <f>AA95+10</f>
        <v>44.001728613409902</v>
      </c>
      <c r="AD95" s="27">
        <f t="shared" si="27"/>
        <v>25128.864315095783</v>
      </c>
    </row>
    <row r="96" spans="1:30" ht="15.75" thickBot="1" x14ac:dyDescent="0.3">
      <c r="P96" s="44">
        <v>0.95833333333333304</v>
      </c>
      <c r="Q96" s="45">
        <f>H12</f>
        <v>34</v>
      </c>
      <c r="R96" s="46">
        <f t="shared" si="19"/>
        <v>2511.8864315095811</v>
      </c>
      <c r="S96" s="46">
        <f>Q96+10</f>
        <v>44</v>
      </c>
      <c r="T96" s="47">
        <f t="shared" si="18"/>
        <v>25118.86431509586</v>
      </c>
      <c r="U96" s="48"/>
      <c r="V96" s="45">
        <v>0</v>
      </c>
      <c r="W96" s="46">
        <f t="shared" si="21"/>
        <v>1</v>
      </c>
      <c r="X96" s="28">
        <f t="shared" si="34"/>
        <v>10</v>
      </c>
      <c r="Y96" s="47">
        <f t="shared" si="23"/>
        <v>10</v>
      </c>
      <c r="Z96" s="48"/>
      <c r="AA96" s="34">
        <f t="shared" si="24"/>
        <v>34.001728613409902</v>
      </c>
      <c r="AB96" s="150">
        <f t="shared" si="25"/>
        <v>2512.8864315095802</v>
      </c>
      <c r="AC96" s="150">
        <f>AA96+10</f>
        <v>44.001728613409902</v>
      </c>
      <c r="AD96" s="151">
        <f t="shared" si="27"/>
        <v>25128.864315095783</v>
      </c>
    </row>
    <row r="97" spans="16:30" ht="15.75" thickBot="1" x14ac:dyDescent="0.3">
      <c r="P97" s="50"/>
      <c r="Q97" s="51"/>
      <c r="R97" s="51"/>
      <c r="S97" s="51"/>
      <c r="T97" s="52"/>
      <c r="U97" s="51"/>
      <c r="V97" s="50"/>
      <c r="W97" s="51"/>
      <c r="X97" s="51"/>
      <c r="Y97" s="52"/>
      <c r="Z97" s="51"/>
      <c r="AA97" s="53" t="s">
        <v>13</v>
      </c>
      <c r="AB97" s="64">
        <f>10*LOG(1/(COUNT(AB80:AB93))*SUM(AB80:AB93))</f>
        <v>73.143517230948319</v>
      </c>
      <c r="AC97" s="49"/>
      <c r="AD97" s="54"/>
    </row>
    <row r="98" spans="16:30" ht="15.75" thickBot="1" x14ac:dyDescent="0.3">
      <c r="P98" s="53"/>
      <c r="Q98" s="49"/>
      <c r="R98" s="49"/>
      <c r="S98" s="49"/>
      <c r="T98" s="54"/>
      <c r="U98" s="49"/>
      <c r="V98" s="53"/>
      <c r="W98" s="49"/>
      <c r="X98" s="49"/>
      <c r="Y98" s="54"/>
      <c r="Z98" s="49"/>
      <c r="AA98" s="53" t="s">
        <v>2</v>
      </c>
      <c r="AB98" s="64">
        <f>10*LOG(1/(COUNT(AB73:AB79,AB95:AB96))*SUM(AB73:AB79,AB95:AB96))</f>
        <v>34.001728613409902</v>
      </c>
      <c r="AC98" s="49"/>
      <c r="AD98" s="54"/>
    </row>
    <row r="99" spans="16:30" x14ac:dyDescent="0.25">
      <c r="P99" s="53"/>
      <c r="Q99" s="49"/>
      <c r="R99" s="56" t="s">
        <v>12</v>
      </c>
      <c r="S99" s="57"/>
      <c r="T99" s="58" t="s">
        <v>11</v>
      </c>
      <c r="U99" s="57"/>
      <c r="V99" s="59"/>
      <c r="W99" s="56" t="s">
        <v>12</v>
      </c>
      <c r="X99" s="57"/>
      <c r="Y99" s="58" t="s">
        <v>11</v>
      </c>
      <c r="Z99" s="57"/>
      <c r="AA99" s="59"/>
      <c r="AB99" s="57" t="s">
        <v>12</v>
      </c>
      <c r="AC99" s="57"/>
      <c r="AD99" s="58" t="s">
        <v>11</v>
      </c>
    </row>
    <row r="100" spans="16:30" ht="15.75" thickBot="1" x14ac:dyDescent="0.3">
      <c r="P100" s="14"/>
      <c r="Q100" s="55"/>
      <c r="R100" s="60">
        <f>10*LOG(1/(COUNT(R73:R96))*SUM(R73:R96))</f>
        <v>38.568471069971373</v>
      </c>
      <c r="S100" s="61"/>
      <c r="T100" s="62">
        <f>10*LOG(1/(COUNT(T73:T96))*SUM(T73:T96))</f>
        <v>41.950571929812824</v>
      </c>
      <c r="U100" s="61"/>
      <c r="V100" s="63"/>
      <c r="W100" s="60">
        <f>10*LOG(1/(COUNT(W73:W96))*SUM(W73:W96))</f>
        <v>70.800578935380571</v>
      </c>
      <c r="X100" s="61"/>
      <c r="Y100" s="62">
        <f>10*LOG(1/(COUNT(Y73:Y96))*SUM(Y73:Y96))</f>
        <v>70.800580154370536</v>
      </c>
      <c r="Z100" s="61"/>
      <c r="AA100" s="63"/>
      <c r="AB100" s="64">
        <f>10*LOG(1/(COUNT(AB73:AB96))*SUM(AB73:AB96))</f>
        <v>70.803175766319498</v>
      </c>
      <c r="AC100" s="61"/>
      <c r="AD100" s="62">
        <f>10*LOG(1/(COUNT(AD73:AD96))*SUM(AD73:AD96))</f>
        <v>70.806236040586782</v>
      </c>
    </row>
    <row r="103" spans="16:30" x14ac:dyDescent="0.25">
      <c r="P103">
        <f>A13</f>
        <v>0</v>
      </c>
    </row>
    <row r="105" spans="16:30" ht="15.75" thickBot="1" x14ac:dyDescent="0.3">
      <c r="P105" s="303" t="s">
        <v>21</v>
      </c>
      <c r="Q105" s="303"/>
      <c r="R105" s="303"/>
      <c r="S105" s="303"/>
      <c r="T105" s="303"/>
    </row>
    <row r="106" spans="16:30" ht="45.75" thickBot="1" x14ac:dyDescent="0.3">
      <c r="P106" s="38" t="s">
        <v>14</v>
      </c>
      <c r="Q106" s="39" t="s">
        <v>15</v>
      </c>
      <c r="R106" s="40" t="s">
        <v>17</v>
      </c>
      <c r="S106" s="40" t="s">
        <v>16</v>
      </c>
      <c r="T106" s="41" t="s">
        <v>17</v>
      </c>
      <c r="U106" s="42"/>
      <c r="V106" s="39" t="s">
        <v>18</v>
      </c>
      <c r="W106" s="40" t="s">
        <v>17</v>
      </c>
      <c r="X106" s="40" t="s">
        <v>16</v>
      </c>
      <c r="Y106" s="41" t="s">
        <v>17</v>
      </c>
      <c r="Z106" s="43"/>
      <c r="AA106" s="39" t="s">
        <v>19</v>
      </c>
      <c r="AB106" s="40" t="s">
        <v>17</v>
      </c>
      <c r="AC106" s="40" t="s">
        <v>16</v>
      </c>
      <c r="AD106" s="41" t="s">
        <v>17</v>
      </c>
    </row>
    <row r="107" spans="16:30" ht="15.75" thickBot="1" x14ac:dyDescent="0.3">
      <c r="P107" s="30">
        <v>0</v>
      </c>
      <c r="Q107" s="32">
        <f>H13</f>
        <v>0</v>
      </c>
      <c r="R107" s="28">
        <f>(10^(Q107/10))</f>
        <v>1</v>
      </c>
      <c r="S107" s="28">
        <f>Q107+10</f>
        <v>10</v>
      </c>
      <c r="T107" s="33">
        <f t="shared" ref="T107:T130" si="35">(10^(S107/10))</f>
        <v>10</v>
      </c>
      <c r="U107" s="36"/>
      <c r="V107" s="32">
        <v>0</v>
      </c>
      <c r="W107" s="28">
        <f>(10^(V107/10))</f>
        <v>1</v>
      </c>
      <c r="X107" s="28">
        <f>V107+10</f>
        <v>10</v>
      </c>
      <c r="Y107" s="33">
        <f>(10^(X107/10))</f>
        <v>10</v>
      </c>
      <c r="Z107" s="36"/>
      <c r="AA107" s="34">
        <f>10*LOG10(10^(Q107/10)+10^(V107/10))</f>
        <v>3.0102999566398121</v>
      </c>
      <c r="AB107" s="147">
        <f>(10^(AA107/10))</f>
        <v>2</v>
      </c>
      <c r="AC107" s="147">
        <f>AA107+10</f>
        <v>13.010299956639813</v>
      </c>
      <c r="AD107" s="148">
        <f>(10^(AC107/10))</f>
        <v>20.000000000000007</v>
      </c>
    </row>
    <row r="108" spans="16:30" ht="15.75" thickBot="1" x14ac:dyDescent="0.3">
      <c r="P108" s="31">
        <v>4.1666666666666699E-2</v>
      </c>
      <c r="Q108" s="32">
        <f>Q107</f>
        <v>0</v>
      </c>
      <c r="R108" s="26">
        <f t="shared" ref="R108:R130" si="36">(10^(Q108/10))</f>
        <v>1</v>
      </c>
      <c r="S108" s="26">
        <f t="shared" ref="S108:S113" si="37">Q108+10</f>
        <v>10</v>
      </c>
      <c r="T108" s="35">
        <f t="shared" si="35"/>
        <v>10</v>
      </c>
      <c r="U108" s="37"/>
      <c r="V108" s="34">
        <f>V107</f>
        <v>0</v>
      </c>
      <c r="W108" s="26">
        <f t="shared" ref="W108:W130" si="38">(10^(V108/10))</f>
        <v>1</v>
      </c>
      <c r="X108" s="28">
        <f t="shared" ref="X108:X113" si="39">V108+10</f>
        <v>10</v>
      </c>
      <c r="Y108" s="35">
        <f t="shared" ref="Y108:Y130" si="40">(10^(X108/10))</f>
        <v>10</v>
      </c>
      <c r="Z108" s="37"/>
      <c r="AA108" s="34">
        <f t="shared" ref="AA108:AA130" si="41">10*LOG10(10^(Q108/10)+10^(V108/10))</f>
        <v>3.0102999566398121</v>
      </c>
      <c r="AB108" s="26">
        <f t="shared" ref="AB108:AB126" si="42">(10^(AA108/10))</f>
        <v>2</v>
      </c>
      <c r="AC108" s="147">
        <f t="shared" ref="AC108:AC113" si="43">AA108+10</f>
        <v>13.010299956639813</v>
      </c>
      <c r="AD108" s="27">
        <f t="shared" ref="AD108:AD130" si="44">(10^(AC108/10))</f>
        <v>20.000000000000007</v>
      </c>
    </row>
    <row r="109" spans="16:30" ht="15.75" thickBot="1" x14ac:dyDescent="0.3">
      <c r="P109" s="31">
        <v>8.3333333333333301E-2</v>
      </c>
      <c r="Q109" s="32">
        <f>Q107</f>
        <v>0</v>
      </c>
      <c r="R109" s="26">
        <f t="shared" si="36"/>
        <v>1</v>
      </c>
      <c r="S109" s="26">
        <f t="shared" si="37"/>
        <v>10</v>
      </c>
      <c r="T109" s="35">
        <f t="shared" si="35"/>
        <v>10</v>
      </c>
      <c r="U109" s="37"/>
      <c r="V109" s="34">
        <f t="shared" ref="V109:V127" si="45">V108</f>
        <v>0</v>
      </c>
      <c r="W109" s="26">
        <f t="shared" si="38"/>
        <v>1</v>
      </c>
      <c r="X109" s="28">
        <f t="shared" si="39"/>
        <v>10</v>
      </c>
      <c r="Y109" s="35">
        <f t="shared" si="40"/>
        <v>10</v>
      </c>
      <c r="Z109" s="37"/>
      <c r="AA109" s="34">
        <f t="shared" si="41"/>
        <v>3.0102999566398121</v>
      </c>
      <c r="AB109" s="26">
        <f t="shared" si="42"/>
        <v>2</v>
      </c>
      <c r="AC109" s="147">
        <f t="shared" si="43"/>
        <v>13.010299956639813</v>
      </c>
      <c r="AD109" s="27">
        <f t="shared" si="44"/>
        <v>20.000000000000007</v>
      </c>
    </row>
    <row r="110" spans="16:30" ht="15.75" thickBot="1" x14ac:dyDescent="0.3">
      <c r="P110" s="31">
        <v>0.125</v>
      </c>
      <c r="Q110" s="32">
        <f>Q107</f>
        <v>0</v>
      </c>
      <c r="R110" s="26">
        <f t="shared" si="36"/>
        <v>1</v>
      </c>
      <c r="S110" s="26">
        <f t="shared" si="37"/>
        <v>10</v>
      </c>
      <c r="T110" s="35">
        <f t="shared" si="35"/>
        <v>10</v>
      </c>
      <c r="U110" s="37"/>
      <c r="V110" s="34">
        <f t="shared" si="45"/>
        <v>0</v>
      </c>
      <c r="W110" s="26">
        <f t="shared" si="38"/>
        <v>1</v>
      </c>
      <c r="X110" s="28">
        <f t="shared" si="39"/>
        <v>10</v>
      </c>
      <c r="Y110" s="35">
        <f t="shared" si="40"/>
        <v>10</v>
      </c>
      <c r="Z110" s="37"/>
      <c r="AA110" s="34">
        <f t="shared" si="41"/>
        <v>3.0102999566398121</v>
      </c>
      <c r="AB110" s="26">
        <f t="shared" si="42"/>
        <v>2</v>
      </c>
      <c r="AC110" s="147">
        <f t="shared" si="43"/>
        <v>13.010299956639813</v>
      </c>
      <c r="AD110" s="27">
        <f t="shared" si="44"/>
        <v>20.000000000000007</v>
      </c>
    </row>
    <row r="111" spans="16:30" ht="15.75" thickBot="1" x14ac:dyDescent="0.3">
      <c r="P111" s="31">
        <v>0.16666666666666699</v>
      </c>
      <c r="Q111" s="32">
        <f>Q107</f>
        <v>0</v>
      </c>
      <c r="R111" s="26">
        <f t="shared" si="36"/>
        <v>1</v>
      </c>
      <c r="S111" s="26">
        <f t="shared" si="37"/>
        <v>10</v>
      </c>
      <c r="T111" s="35">
        <f t="shared" si="35"/>
        <v>10</v>
      </c>
      <c r="U111" s="37"/>
      <c r="V111" s="34">
        <f t="shared" si="45"/>
        <v>0</v>
      </c>
      <c r="W111" s="26">
        <f t="shared" si="38"/>
        <v>1</v>
      </c>
      <c r="X111" s="28">
        <f t="shared" si="39"/>
        <v>10</v>
      </c>
      <c r="Y111" s="35">
        <f t="shared" si="40"/>
        <v>10</v>
      </c>
      <c r="Z111" s="37"/>
      <c r="AA111" s="34">
        <f t="shared" si="41"/>
        <v>3.0102999566398121</v>
      </c>
      <c r="AB111" s="26">
        <f t="shared" si="42"/>
        <v>2</v>
      </c>
      <c r="AC111" s="147">
        <f t="shared" si="43"/>
        <v>13.010299956639813</v>
      </c>
      <c r="AD111" s="27">
        <f t="shared" si="44"/>
        <v>20.000000000000007</v>
      </c>
    </row>
    <row r="112" spans="16:30" ht="15.75" thickBot="1" x14ac:dyDescent="0.3">
      <c r="P112" s="31">
        <v>0.20833333333333301</v>
      </c>
      <c r="Q112" s="32">
        <f>Q107</f>
        <v>0</v>
      </c>
      <c r="R112" s="26">
        <f t="shared" si="36"/>
        <v>1</v>
      </c>
      <c r="S112" s="26">
        <f t="shared" si="37"/>
        <v>10</v>
      </c>
      <c r="T112" s="35">
        <f t="shared" si="35"/>
        <v>10</v>
      </c>
      <c r="U112" s="37"/>
      <c r="V112" s="34">
        <f t="shared" si="45"/>
        <v>0</v>
      </c>
      <c r="W112" s="26">
        <f t="shared" si="38"/>
        <v>1</v>
      </c>
      <c r="X112" s="28">
        <f t="shared" si="39"/>
        <v>10</v>
      </c>
      <c r="Y112" s="35">
        <f t="shared" si="40"/>
        <v>10</v>
      </c>
      <c r="Z112" s="37"/>
      <c r="AA112" s="34">
        <f t="shared" si="41"/>
        <v>3.0102999566398121</v>
      </c>
      <c r="AB112" s="26">
        <f t="shared" si="42"/>
        <v>2</v>
      </c>
      <c r="AC112" s="147">
        <f t="shared" si="43"/>
        <v>13.010299956639813</v>
      </c>
      <c r="AD112" s="27">
        <f t="shared" si="44"/>
        <v>20.000000000000007</v>
      </c>
    </row>
    <row r="113" spans="16:30" x14ac:dyDescent="0.25">
      <c r="P113" s="31">
        <v>0.25</v>
      </c>
      <c r="Q113" s="32">
        <f>Q107</f>
        <v>0</v>
      </c>
      <c r="R113" s="26">
        <f t="shared" si="36"/>
        <v>1</v>
      </c>
      <c r="S113" s="26">
        <f t="shared" si="37"/>
        <v>10</v>
      </c>
      <c r="T113" s="35">
        <f t="shared" si="35"/>
        <v>10</v>
      </c>
      <c r="U113" s="37"/>
      <c r="V113" s="34">
        <f t="shared" si="45"/>
        <v>0</v>
      </c>
      <c r="W113" s="26">
        <f t="shared" si="38"/>
        <v>1</v>
      </c>
      <c r="X113" s="28">
        <f t="shared" si="39"/>
        <v>10</v>
      </c>
      <c r="Y113" s="35">
        <f t="shared" si="40"/>
        <v>10</v>
      </c>
      <c r="Z113" s="37"/>
      <c r="AA113" s="34">
        <f t="shared" si="41"/>
        <v>3.0102999566398121</v>
      </c>
      <c r="AB113" s="26">
        <f t="shared" si="42"/>
        <v>2</v>
      </c>
      <c r="AC113" s="147">
        <f t="shared" si="43"/>
        <v>13.010299956639813</v>
      </c>
      <c r="AD113" s="27">
        <f t="shared" si="44"/>
        <v>20.000000000000007</v>
      </c>
    </row>
    <row r="114" spans="16:30" x14ac:dyDescent="0.25">
      <c r="P114" s="31">
        <v>0.29166666666666702</v>
      </c>
      <c r="Q114" s="32">
        <f>G13</f>
        <v>0</v>
      </c>
      <c r="R114" s="26">
        <f t="shared" si="36"/>
        <v>1</v>
      </c>
      <c r="S114" s="26">
        <f>Q114</f>
        <v>0</v>
      </c>
      <c r="T114" s="35">
        <f t="shared" si="35"/>
        <v>1</v>
      </c>
      <c r="U114" s="37"/>
      <c r="V114" s="34">
        <f>C74</f>
        <v>78.784381552271824</v>
      </c>
      <c r="W114" s="26">
        <f t="shared" si="38"/>
        <v>75585441.685010195</v>
      </c>
      <c r="X114" s="26">
        <f>V114</f>
        <v>78.784381552271824</v>
      </c>
      <c r="Y114" s="35">
        <f t="shared" si="40"/>
        <v>75585441.685010195</v>
      </c>
      <c r="Z114" s="37"/>
      <c r="AA114" s="34">
        <f t="shared" si="41"/>
        <v>78.784381609729252</v>
      </c>
      <c r="AB114" s="26">
        <f t="shared" si="42"/>
        <v>75585442.68501018</v>
      </c>
      <c r="AC114" s="26">
        <f>AA114</f>
        <v>78.784381609729252</v>
      </c>
      <c r="AD114" s="27">
        <f t="shared" si="44"/>
        <v>75585442.68501018</v>
      </c>
    </row>
    <row r="115" spans="16:30" x14ac:dyDescent="0.25">
      <c r="P115" s="31">
        <v>0.33333333333333298</v>
      </c>
      <c r="Q115" s="32">
        <f>Q114</f>
        <v>0</v>
      </c>
      <c r="R115" s="26">
        <f t="shared" si="36"/>
        <v>1</v>
      </c>
      <c r="S115" s="26">
        <f t="shared" ref="S115:S128" si="46">Q115</f>
        <v>0</v>
      </c>
      <c r="T115" s="35">
        <f t="shared" si="35"/>
        <v>1</v>
      </c>
      <c r="U115" s="37"/>
      <c r="V115" s="34">
        <f t="shared" si="45"/>
        <v>78.784381552271824</v>
      </c>
      <c r="W115" s="26">
        <f t="shared" si="38"/>
        <v>75585441.685010195</v>
      </c>
      <c r="X115" s="26">
        <f t="shared" ref="X115:X125" si="47">V115</f>
        <v>78.784381552271824</v>
      </c>
      <c r="Y115" s="35">
        <f t="shared" si="40"/>
        <v>75585441.685010195</v>
      </c>
      <c r="Z115" s="37"/>
      <c r="AA115" s="34">
        <f t="shared" si="41"/>
        <v>78.784381609729252</v>
      </c>
      <c r="AB115" s="26">
        <f t="shared" si="42"/>
        <v>75585442.68501018</v>
      </c>
      <c r="AC115" s="26">
        <f t="shared" ref="AC115:AC125" si="48">AA115</f>
        <v>78.784381609729252</v>
      </c>
      <c r="AD115" s="27">
        <f t="shared" si="44"/>
        <v>75585442.68501018</v>
      </c>
    </row>
    <row r="116" spans="16:30" x14ac:dyDescent="0.25">
      <c r="P116" s="31">
        <v>0.375</v>
      </c>
      <c r="Q116" s="32">
        <f>Q114</f>
        <v>0</v>
      </c>
      <c r="R116" s="26">
        <f t="shared" si="36"/>
        <v>1</v>
      </c>
      <c r="S116" s="26">
        <f t="shared" si="46"/>
        <v>0</v>
      </c>
      <c r="T116" s="35">
        <f t="shared" si="35"/>
        <v>1</v>
      </c>
      <c r="U116" s="37"/>
      <c r="V116" s="34">
        <f t="shared" si="45"/>
        <v>78.784381552271824</v>
      </c>
      <c r="W116" s="26">
        <f t="shared" si="38"/>
        <v>75585441.685010195</v>
      </c>
      <c r="X116" s="26">
        <f t="shared" si="47"/>
        <v>78.784381552271824</v>
      </c>
      <c r="Y116" s="35">
        <f t="shared" si="40"/>
        <v>75585441.685010195</v>
      </c>
      <c r="Z116" s="37"/>
      <c r="AA116" s="34">
        <f t="shared" si="41"/>
        <v>78.784381609729252</v>
      </c>
      <c r="AB116" s="26">
        <f t="shared" si="42"/>
        <v>75585442.68501018</v>
      </c>
      <c r="AC116" s="26">
        <f t="shared" si="48"/>
        <v>78.784381609729252</v>
      </c>
      <c r="AD116" s="27">
        <f t="shared" si="44"/>
        <v>75585442.68501018</v>
      </c>
    </row>
    <row r="117" spans="16:30" x14ac:dyDescent="0.25">
      <c r="P117" s="31">
        <v>0.41666666666666702</v>
      </c>
      <c r="Q117" s="32">
        <f>Q114</f>
        <v>0</v>
      </c>
      <c r="R117" s="26">
        <f t="shared" si="36"/>
        <v>1</v>
      </c>
      <c r="S117" s="26">
        <f t="shared" si="46"/>
        <v>0</v>
      </c>
      <c r="T117" s="35">
        <f t="shared" si="35"/>
        <v>1</v>
      </c>
      <c r="U117" s="37"/>
      <c r="V117" s="34">
        <f t="shared" si="45"/>
        <v>78.784381552271824</v>
      </c>
      <c r="W117" s="26">
        <f t="shared" si="38"/>
        <v>75585441.685010195</v>
      </c>
      <c r="X117" s="26">
        <f t="shared" si="47"/>
        <v>78.784381552271824</v>
      </c>
      <c r="Y117" s="35">
        <f t="shared" si="40"/>
        <v>75585441.685010195</v>
      </c>
      <c r="Z117" s="37"/>
      <c r="AA117" s="34">
        <f t="shared" si="41"/>
        <v>78.784381609729252</v>
      </c>
      <c r="AB117" s="26">
        <f t="shared" si="42"/>
        <v>75585442.68501018</v>
      </c>
      <c r="AC117" s="26">
        <f t="shared" si="48"/>
        <v>78.784381609729252</v>
      </c>
      <c r="AD117" s="27">
        <f t="shared" si="44"/>
        <v>75585442.68501018</v>
      </c>
    </row>
    <row r="118" spans="16:30" x14ac:dyDescent="0.25">
      <c r="P118" s="31">
        <v>0.45833333333333298</v>
      </c>
      <c r="Q118" s="32">
        <f>Q114</f>
        <v>0</v>
      </c>
      <c r="R118" s="26">
        <f t="shared" si="36"/>
        <v>1</v>
      </c>
      <c r="S118" s="26">
        <f t="shared" si="46"/>
        <v>0</v>
      </c>
      <c r="T118" s="35">
        <f t="shared" si="35"/>
        <v>1</v>
      </c>
      <c r="U118" s="37"/>
      <c r="V118" s="34">
        <f t="shared" si="45"/>
        <v>78.784381552271824</v>
      </c>
      <c r="W118" s="26">
        <f t="shared" si="38"/>
        <v>75585441.685010195</v>
      </c>
      <c r="X118" s="26">
        <f t="shared" si="47"/>
        <v>78.784381552271824</v>
      </c>
      <c r="Y118" s="35">
        <f t="shared" si="40"/>
        <v>75585441.685010195</v>
      </c>
      <c r="Z118" s="37"/>
      <c r="AA118" s="34">
        <f t="shared" si="41"/>
        <v>78.784381609729252</v>
      </c>
      <c r="AB118" s="26">
        <f t="shared" si="42"/>
        <v>75585442.68501018</v>
      </c>
      <c r="AC118" s="26">
        <f t="shared" si="48"/>
        <v>78.784381609729252</v>
      </c>
      <c r="AD118" s="27">
        <f t="shared" si="44"/>
        <v>75585442.68501018</v>
      </c>
    </row>
    <row r="119" spans="16:30" x14ac:dyDescent="0.25">
      <c r="P119" s="31">
        <v>0.5</v>
      </c>
      <c r="Q119" s="32">
        <f>Q114</f>
        <v>0</v>
      </c>
      <c r="R119" s="26">
        <f t="shared" si="36"/>
        <v>1</v>
      </c>
      <c r="S119" s="26">
        <f t="shared" si="46"/>
        <v>0</v>
      </c>
      <c r="T119" s="35">
        <f t="shared" si="35"/>
        <v>1</v>
      </c>
      <c r="U119" s="37"/>
      <c r="V119" s="34">
        <f t="shared" si="45"/>
        <v>78.784381552271824</v>
      </c>
      <c r="W119" s="26">
        <f t="shared" si="38"/>
        <v>75585441.685010195</v>
      </c>
      <c r="X119" s="26">
        <f t="shared" si="47"/>
        <v>78.784381552271824</v>
      </c>
      <c r="Y119" s="35">
        <f t="shared" si="40"/>
        <v>75585441.685010195</v>
      </c>
      <c r="Z119" s="37"/>
      <c r="AA119" s="34">
        <f t="shared" si="41"/>
        <v>78.784381609729252</v>
      </c>
      <c r="AB119" s="26">
        <f t="shared" si="42"/>
        <v>75585442.68501018</v>
      </c>
      <c r="AC119" s="26">
        <f t="shared" si="48"/>
        <v>78.784381609729252</v>
      </c>
      <c r="AD119" s="27">
        <f t="shared" si="44"/>
        <v>75585442.68501018</v>
      </c>
    </row>
    <row r="120" spans="16:30" x14ac:dyDescent="0.25">
      <c r="P120" s="31">
        <v>0.54166666666666696</v>
      </c>
      <c r="Q120" s="32">
        <f>Q114</f>
        <v>0</v>
      </c>
      <c r="R120" s="26">
        <f t="shared" si="36"/>
        <v>1</v>
      </c>
      <c r="S120" s="26">
        <f t="shared" si="46"/>
        <v>0</v>
      </c>
      <c r="T120" s="35">
        <f t="shared" si="35"/>
        <v>1</v>
      </c>
      <c r="U120" s="37"/>
      <c r="V120" s="34">
        <f t="shared" si="45"/>
        <v>78.784381552271824</v>
      </c>
      <c r="W120" s="26">
        <f t="shared" si="38"/>
        <v>75585441.685010195</v>
      </c>
      <c r="X120" s="26">
        <f t="shared" si="47"/>
        <v>78.784381552271824</v>
      </c>
      <c r="Y120" s="35">
        <f t="shared" si="40"/>
        <v>75585441.685010195</v>
      </c>
      <c r="Z120" s="37"/>
      <c r="AA120" s="34">
        <f t="shared" si="41"/>
        <v>78.784381609729252</v>
      </c>
      <c r="AB120" s="26">
        <f t="shared" si="42"/>
        <v>75585442.68501018</v>
      </c>
      <c r="AC120" s="26">
        <f t="shared" si="48"/>
        <v>78.784381609729252</v>
      </c>
      <c r="AD120" s="27">
        <f t="shared" si="44"/>
        <v>75585442.68501018</v>
      </c>
    </row>
    <row r="121" spans="16:30" x14ac:dyDescent="0.25">
      <c r="P121" s="31">
        <v>0.58333333333333304</v>
      </c>
      <c r="Q121" s="32">
        <f>Q114</f>
        <v>0</v>
      </c>
      <c r="R121" s="26">
        <f t="shared" si="36"/>
        <v>1</v>
      </c>
      <c r="S121" s="26">
        <f t="shared" si="46"/>
        <v>0</v>
      </c>
      <c r="T121" s="35">
        <f t="shared" si="35"/>
        <v>1</v>
      </c>
      <c r="U121" s="37"/>
      <c r="V121" s="34">
        <f t="shared" si="45"/>
        <v>78.784381552271824</v>
      </c>
      <c r="W121" s="26">
        <f t="shared" si="38"/>
        <v>75585441.685010195</v>
      </c>
      <c r="X121" s="26">
        <f t="shared" si="47"/>
        <v>78.784381552271824</v>
      </c>
      <c r="Y121" s="35">
        <f t="shared" si="40"/>
        <v>75585441.685010195</v>
      </c>
      <c r="Z121" s="37"/>
      <c r="AA121" s="34">
        <f t="shared" si="41"/>
        <v>78.784381609729252</v>
      </c>
      <c r="AB121" s="26">
        <f t="shared" si="42"/>
        <v>75585442.68501018</v>
      </c>
      <c r="AC121" s="26">
        <f t="shared" si="48"/>
        <v>78.784381609729252</v>
      </c>
      <c r="AD121" s="27">
        <f t="shared" si="44"/>
        <v>75585442.68501018</v>
      </c>
    </row>
    <row r="122" spans="16:30" x14ac:dyDescent="0.25">
      <c r="P122" s="31">
        <v>0.625</v>
      </c>
      <c r="Q122" s="32">
        <f>Q114</f>
        <v>0</v>
      </c>
      <c r="R122" s="26">
        <f t="shared" si="36"/>
        <v>1</v>
      </c>
      <c r="S122" s="26">
        <f t="shared" si="46"/>
        <v>0</v>
      </c>
      <c r="T122" s="35">
        <f t="shared" si="35"/>
        <v>1</v>
      </c>
      <c r="U122" s="37"/>
      <c r="V122" s="34">
        <f t="shared" si="45"/>
        <v>78.784381552271824</v>
      </c>
      <c r="W122" s="26">
        <f t="shared" si="38"/>
        <v>75585441.685010195</v>
      </c>
      <c r="X122" s="26">
        <f t="shared" si="47"/>
        <v>78.784381552271824</v>
      </c>
      <c r="Y122" s="35">
        <f t="shared" si="40"/>
        <v>75585441.685010195</v>
      </c>
      <c r="Z122" s="37"/>
      <c r="AA122" s="34">
        <f t="shared" si="41"/>
        <v>78.784381609729252</v>
      </c>
      <c r="AB122" s="26">
        <f t="shared" si="42"/>
        <v>75585442.68501018</v>
      </c>
      <c r="AC122" s="26">
        <f t="shared" si="48"/>
        <v>78.784381609729252</v>
      </c>
      <c r="AD122" s="27">
        <f t="shared" si="44"/>
        <v>75585442.68501018</v>
      </c>
    </row>
    <row r="123" spans="16:30" x14ac:dyDescent="0.25">
      <c r="P123" s="31">
        <v>0.66666666666666696</v>
      </c>
      <c r="Q123" s="32">
        <f>Q114</f>
        <v>0</v>
      </c>
      <c r="R123" s="26">
        <f t="shared" si="36"/>
        <v>1</v>
      </c>
      <c r="S123" s="26">
        <f t="shared" si="46"/>
        <v>0</v>
      </c>
      <c r="T123" s="35">
        <f t="shared" si="35"/>
        <v>1</v>
      </c>
      <c r="U123" s="37"/>
      <c r="V123" s="34">
        <f t="shared" si="45"/>
        <v>78.784381552271824</v>
      </c>
      <c r="W123" s="26">
        <f t="shared" si="38"/>
        <v>75585441.685010195</v>
      </c>
      <c r="X123" s="26">
        <f t="shared" si="47"/>
        <v>78.784381552271824</v>
      </c>
      <c r="Y123" s="35">
        <f t="shared" si="40"/>
        <v>75585441.685010195</v>
      </c>
      <c r="Z123" s="37"/>
      <c r="AA123" s="34">
        <f t="shared" si="41"/>
        <v>78.784381609729252</v>
      </c>
      <c r="AB123" s="26">
        <f t="shared" si="42"/>
        <v>75585442.68501018</v>
      </c>
      <c r="AC123" s="26">
        <f t="shared" si="48"/>
        <v>78.784381609729252</v>
      </c>
      <c r="AD123" s="27">
        <f t="shared" si="44"/>
        <v>75585442.68501018</v>
      </c>
    </row>
    <row r="124" spans="16:30" x14ac:dyDescent="0.25">
      <c r="P124" s="31">
        <v>0.70833333333333304</v>
      </c>
      <c r="Q124" s="32">
        <f>Q114</f>
        <v>0</v>
      </c>
      <c r="R124" s="26">
        <f t="shared" si="36"/>
        <v>1</v>
      </c>
      <c r="S124" s="26">
        <f t="shared" si="46"/>
        <v>0</v>
      </c>
      <c r="T124" s="35">
        <f t="shared" si="35"/>
        <v>1</v>
      </c>
      <c r="U124" s="37"/>
      <c r="V124" s="34">
        <f t="shared" si="45"/>
        <v>78.784381552271824</v>
      </c>
      <c r="W124" s="26">
        <f t="shared" si="38"/>
        <v>75585441.685010195</v>
      </c>
      <c r="X124" s="26">
        <f t="shared" si="47"/>
        <v>78.784381552271824</v>
      </c>
      <c r="Y124" s="35">
        <f t="shared" si="40"/>
        <v>75585441.685010195</v>
      </c>
      <c r="Z124" s="37"/>
      <c r="AA124" s="34">
        <f t="shared" si="41"/>
        <v>78.784381609729252</v>
      </c>
      <c r="AB124" s="26">
        <f t="shared" si="42"/>
        <v>75585442.68501018</v>
      </c>
      <c r="AC124" s="26">
        <f t="shared" si="48"/>
        <v>78.784381609729252</v>
      </c>
      <c r="AD124" s="27">
        <f t="shared" si="44"/>
        <v>75585442.68501018</v>
      </c>
    </row>
    <row r="125" spans="16:30" x14ac:dyDescent="0.25">
      <c r="P125" s="31">
        <v>0.75</v>
      </c>
      <c r="Q125" s="32">
        <f>Q114</f>
        <v>0</v>
      </c>
      <c r="R125" s="26">
        <f t="shared" si="36"/>
        <v>1</v>
      </c>
      <c r="S125" s="26">
        <f t="shared" si="46"/>
        <v>0</v>
      </c>
      <c r="T125" s="35">
        <f t="shared" si="35"/>
        <v>1</v>
      </c>
      <c r="U125" s="37"/>
      <c r="V125" s="34">
        <f t="shared" si="45"/>
        <v>78.784381552271824</v>
      </c>
      <c r="W125" s="26">
        <f t="shared" si="38"/>
        <v>75585441.685010195</v>
      </c>
      <c r="X125" s="26">
        <f t="shared" si="47"/>
        <v>78.784381552271824</v>
      </c>
      <c r="Y125" s="35">
        <f t="shared" si="40"/>
        <v>75585441.685010195</v>
      </c>
      <c r="Z125" s="37"/>
      <c r="AA125" s="34">
        <f t="shared" si="41"/>
        <v>78.784381609729252</v>
      </c>
      <c r="AB125" s="26">
        <f t="shared" si="42"/>
        <v>75585442.68501018</v>
      </c>
      <c r="AC125" s="26">
        <f t="shared" si="48"/>
        <v>78.784381609729252</v>
      </c>
      <c r="AD125" s="27">
        <f t="shared" si="44"/>
        <v>75585442.68501018</v>
      </c>
    </row>
    <row r="126" spans="16:30" x14ac:dyDescent="0.25">
      <c r="P126" s="31">
        <v>0.79166666666666696</v>
      </c>
      <c r="Q126" s="32">
        <f>Q114</f>
        <v>0</v>
      </c>
      <c r="R126" s="26">
        <f t="shared" si="36"/>
        <v>1</v>
      </c>
      <c r="S126" s="26">
        <f t="shared" si="46"/>
        <v>0</v>
      </c>
      <c r="T126" s="35">
        <f t="shared" si="35"/>
        <v>1</v>
      </c>
      <c r="U126" s="37"/>
      <c r="V126" s="34">
        <v>0</v>
      </c>
      <c r="W126" s="26">
        <f t="shared" si="38"/>
        <v>1</v>
      </c>
      <c r="X126" s="26">
        <v>0</v>
      </c>
      <c r="Y126" s="35">
        <f t="shared" si="40"/>
        <v>1</v>
      </c>
      <c r="Z126" s="37"/>
      <c r="AA126" s="34">
        <f t="shared" si="41"/>
        <v>3.0102999566398121</v>
      </c>
      <c r="AB126" s="26">
        <f t="shared" si="42"/>
        <v>2</v>
      </c>
      <c r="AC126" s="26">
        <f>AA126</f>
        <v>3.0102999566398121</v>
      </c>
      <c r="AD126" s="27">
        <f t="shared" si="44"/>
        <v>2</v>
      </c>
    </row>
    <row r="127" spans="16:30" x14ac:dyDescent="0.25">
      <c r="P127" s="31">
        <v>0.83333333333333304</v>
      </c>
      <c r="Q127" s="32">
        <f>Q114</f>
        <v>0</v>
      </c>
      <c r="R127" s="26">
        <f t="shared" si="36"/>
        <v>1</v>
      </c>
      <c r="S127" s="26">
        <f t="shared" si="46"/>
        <v>0</v>
      </c>
      <c r="T127" s="35">
        <f t="shared" si="35"/>
        <v>1</v>
      </c>
      <c r="U127" s="37"/>
      <c r="V127" s="34">
        <f t="shared" si="45"/>
        <v>0</v>
      </c>
      <c r="W127" s="26">
        <f t="shared" si="38"/>
        <v>1</v>
      </c>
      <c r="X127" s="26">
        <v>0</v>
      </c>
      <c r="Y127" s="35">
        <f t="shared" si="40"/>
        <v>1</v>
      </c>
      <c r="Z127" s="37"/>
      <c r="AA127" s="34">
        <f t="shared" si="41"/>
        <v>3.0102999566398121</v>
      </c>
      <c r="AB127" s="26">
        <f>(10^(AA127/10))</f>
        <v>2</v>
      </c>
      <c r="AC127" s="26">
        <f>AA127</f>
        <v>3.0102999566398121</v>
      </c>
      <c r="AD127" s="27">
        <f t="shared" si="44"/>
        <v>2</v>
      </c>
    </row>
    <row r="128" spans="16:30" x14ac:dyDescent="0.25">
      <c r="P128" s="31">
        <v>0.875</v>
      </c>
      <c r="Q128" s="32">
        <f>Q114</f>
        <v>0</v>
      </c>
      <c r="R128" s="26">
        <f t="shared" si="36"/>
        <v>1</v>
      </c>
      <c r="S128" s="26">
        <f t="shared" si="46"/>
        <v>0</v>
      </c>
      <c r="T128" s="35">
        <f t="shared" si="35"/>
        <v>1</v>
      </c>
      <c r="U128" s="37"/>
      <c r="V128" s="34">
        <f>V127</f>
        <v>0</v>
      </c>
      <c r="W128" s="26">
        <f t="shared" si="38"/>
        <v>1</v>
      </c>
      <c r="X128" s="26">
        <v>0</v>
      </c>
      <c r="Y128" s="35">
        <f t="shared" si="40"/>
        <v>1</v>
      </c>
      <c r="Z128" s="37"/>
      <c r="AA128" s="34">
        <f t="shared" si="41"/>
        <v>3.0102999566398121</v>
      </c>
      <c r="AB128" s="26">
        <f t="shared" ref="AB128:AB130" si="49">(10^(AA128/10))</f>
        <v>2</v>
      </c>
      <c r="AC128" s="26">
        <f>AA128</f>
        <v>3.0102999566398121</v>
      </c>
      <c r="AD128" s="27">
        <f t="shared" si="44"/>
        <v>2</v>
      </c>
    </row>
    <row r="129" spans="16:30" x14ac:dyDescent="0.25">
      <c r="P129" s="31">
        <v>0.91666666666666696</v>
      </c>
      <c r="Q129" s="32">
        <f>Q107</f>
        <v>0</v>
      </c>
      <c r="R129" s="26">
        <f t="shared" si="36"/>
        <v>1</v>
      </c>
      <c r="S129" s="26">
        <f>Q129+10</f>
        <v>10</v>
      </c>
      <c r="T129" s="35">
        <f t="shared" si="35"/>
        <v>10</v>
      </c>
      <c r="U129" s="37"/>
      <c r="V129" s="34">
        <v>0</v>
      </c>
      <c r="W129" s="26">
        <f t="shared" si="38"/>
        <v>1</v>
      </c>
      <c r="X129" s="28">
        <f t="shared" ref="X129:X130" si="50">V129+10</f>
        <v>10</v>
      </c>
      <c r="Y129" s="35">
        <f t="shared" si="40"/>
        <v>10</v>
      </c>
      <c r="Z129" s="37"/>
      <c r="AA129" s="34">
        <f t="shared" si="41"/>
        <v>3.0102999566398121</v>
      </c>
      <c r="AB129" s="26">
        <f t="shared" si="49"/>
        <v>2</v>
      </c>
      <c r="AC129" s="26">
        <f>AA129+10</f>
        <v>13.010299956639813</v>
      </c>
      <c r="AD129" s="27">
        <f t="shared" si="44"/>
        <v>20.000000000000007</v>
      </c>
    </row>
    <row r="130" spans="16:30" ht="15.75" thickBot="1" x14ac:dyDescent="0.3">
      <c r="P130" s="44">
        <v>0.95833333333333304</v>
      </c>
      <c r="Q130" s="32">
        <f>Q107</f>
        <v>0</v>
      </c>
      <c r="R130" s="46">
        <f t="shared" si="36"/>
        <v>1</v>
      </c>
      <c r="S130" s="46">
        <f>Q130+10</f>
        <v>10</v>
      </c>
      <c r="T130" s="47">
        <f t="shared" si="35"/>
        <v>10</v>
      </c>
      <c r="U130" s="48"/>
      <c r="V130" s="45">
        <v>0</v>
      </c>
      <c r="W130" s="46">
        <f t="shared" si="38"/>
        <v>1</v>
      </c>
      <c r="X130" s="28">
        <f t="shared" si="50"/>
        <v>10</v>
      </c>
      <c r="Y130" s="47">
        <f t="shared" si="40"/>
        <v>10</v>
      </c>
      <c r="Z130" s="48"/>
      <c r="AA130" s="34">
        <f t="shared" si="41"/>
        <v>3.0102999566398121</v>
      </c>
      <c r="AB130" s="150">
        <f t="shared" si="49"/>
        <v>2</v>
      </c>
      <c r="AC130" s="150">
        <f>AA130+10</f>
        <v>13.010299956639813</v>
      </c>
      <c r="AD130" s="151">
        <f t="shared" si="44"/>
        <v>20.000000000000007</v>
      </c>
    </row>
    <row r="131" spans="16:30" ht="15.75" thickBot="1" x14ac:dyDescent="0.3">
      <c r="P131" s="50"/>
      <c r="Q131" s="51"/>
      <c r="R131" s="51"/>
      <c r="S131" s="51"/>
      <c r="T131" s="52"/>
      <c r="U131" s="51"/>
      <c r="V131" s="50"/>
      <c r="W131" s="51"/>
      <c r="X131" s="51"/>
      <c r="Y131" s="52"/>
      <c r="Z131" s="51"/>
      <c r="AA131" s="53" t="s">
        <v>13</v>
      </c>
      <c r="AB131" s="64">
        <f>10*LOG(1/(COUNT(AB114:AB127))*SUM(AB114:AB127))</f>
        <v>78.114913732575602</v>
      </c>
      <c r="AC131" s="49"/>
      <c r="AD131" s="54"/>
    </row>
    <row r="132" spans="16:30" ht="15.75" thickBot="1" x14ac:dyDescent="0.3">
      <c r="P132" s="53"/>
      <c r="Q132" s="49"/>
      <c r="R132" s="49"/>
      <c r="S132" s="49"/>
      <c r="T132" s="54"/>
      <c r="U132" s="49"/>
      <c r="V132" s="53"/>
      <c r="W132" s="49"/>
      <c r="X132" s="49"/>
      <c r="Y132" s="54"/>
      <c r="Z132" s="49"/>
      <c r="AA132" s="53" t="s">
        <v>2</v>
      </c>
      <c r="AB132" s="64">
        <f>10*LOG(1/(COUNT(AB107:AB113,AB129:AB130))*SUM(AB107:AB113,AB129:AB130))</f>
        <v>3.0102999566398121</v>
      </c>
      <c r="AC132" s="49"/>
      <c r="AD132" s="54"/>
    </row>
    <row r="133" spans="16:30" x14ac:dyDescent="0.25">
      <c r="P133" s="53"/>
      <c r="Q133" s="49"/>
      <c r="R133" s="56" t="s">
        <v>12</v>
      </c>
      <c r="S133" s="57"/>
      <c r="T133" s="58" t="s">
        <v>11</v>
      </c>
      <c r="U133" s="57"/>
      <c r="V133" s="59"/>
      <c r="W133" s="56" t="s">
        <v>12</v>
      </c>
      <c r="X133" s="57"/>
      <c r="Y133" s="58" t="s">
        <v>11</v>
      </c>
      <c r="Z133" s="57"/>
      <c r="AA133" s="59"/>
      <c r="AB133" s="57" t="s">
        <v>12</v>
      </c>
      <c r="AC133" s="57"/>
      <c r="AD133" s="58" t="s">
        <v>11</v>
      </c>
    </row>
    <row r="134" spans="16:30" ht="15.75" thickBot="1" x14ac:dyDescent="0.3">
      <c r="P134" s="14"/>
      <c r="Q134" s="55"/>
      <c r="R134" s="60">
        <f>10*LOG(1/(COUNT(R107:R130))*SUM(R107:R130))</f>
        <v>0</v>
      </c>
      <c r="S134" s="61"/>
      <c r="T134" s="62">
        <f>10*LOG(1/(COUNT(T107:T130))*SUM(T107:T130))</f>
        <v>6.40978057358332</v>
      </c>
      <c r="U134" s="61"/>
      <c r="V134" s="63"/>
      <c r="W134" s="60">
        <f>10*LOG(1/(COUNT(W107:W130))*SUM(W107:W130))</f>
        <v>75.774081653089439</v>
      </c>
      <c r="X134" s="61"/>
      <c r="Y134" s="62">
        <f>10*LOG(1/(COUNT(Y107:Y130))*SUM(Y107:Y130))</f>
        <v>75.774082040927041</v>
      </c>
      <c r="Z134" s="61"/>
      <c r="AA134" s="63"/>
      <c r="AB134" s="64">
        <f>10*LOG(1/(COUNT(AB107:AB130))*SUM(AB107:AB130))</f>
        <v>75.774081768004294</v>
      </c>
      <c r="AC134" s="61"/>
      <c r="AD134" s="62">
        <f>10*LOG(1/(COUNT(AD107:AD130))*SUM(AD107:AD130))</f>
        <v>75.774082543679413</v>
      </c>
    </row>
    <row r="137" spans="16:30" x14ac:dyDescent="0.25">
      <c r="P137">
        <f>A14</f>
        <v>0</v>
      </c>
    </row>
    <row r="139" spans="16:30" ht="15.75" thickBot="1" x14ac:dyDescent="0.3">
      <c r="P139" s="303" t="s">
        <v>21</v>
      </c>
      <c r="Q139" s="303"/>
      <c r="R139" s="303"/>
      <c r="S139" s="303"/>
      <c r="T139" s="303"/>
    </row>
    <row r="140" spans="16:30" ht="45.75" thickBot="1" x14ac:dyDescent="0.3">
      <c r="P140" s="38" t="s">
        <v>14</v>
      </c>
      <c r="Q140" s="39" t="s">
        <v>15</v>
      </c>
      <c r="R140" s="40" t="s">
        <v>17</v>
      </c>
      <c r="S140" s="40" t="s">
        <v>16</v>
      </c>
      <c r="T140" s="41" t="s">
        <v>17</v>
      </c>
      <c r="U140" s="42"/>
      <c r="V140" s="39" t="s">
        <v>18</v>
      </c>
      <c r="W140" s="40" t="s">
        <v>17</v>
      </c>
      <c r="X140" s="40" t="s">
        <v>16</v>
      </c>
      <c r="Y140" s="41" t="s">
        <v>17</v>
      </c>
      <c r="Z140" s="43"/>
      <c r="AA140" s="39" t="s">
        <v>19</v>
      </c>
      <c r="AB140" s="40" t="s">
        <v>17</v>
      </c>
      <c r="AC140" s="40" t="s">
        <v>16</v>
      </c>
      <c r="AD140" s="41" t="s">
        <v>17</v>
      </c>
    </row>
    <row r="141" spans="16:30" ht="15.75" thickBot="1" x14ac:dyDescent="0.3">
      <c r="P141" s="30">
        <v>0</v>
      </c>
      <c r="Q141" s="32">
        <f>H14</f>
        <v>0</v>
      </c>
      <c r="R141" s="28">
        <f>(10^(Q141/10))</f>
        <v>1</v>
      </c>
      <c r="S141" s="28">
        <f>Q141+10</f>
        <v>10</v>
      </c>
      <c r="T141" s="33">
        <f t="shared" ref="T141:T164" si="51">(10^(S141/10))</f>
        <v>10</v>
      </c>
      <c r="U141" s="36"/>
      <c r="V141" s="32">
        <v>0</v>
      </c>
      <c r="W141" s="28">
        <f>(10^(V141/10))</f>
        <v>1</v>
      </c>
      <c r="X141" s="28">
        <f>V141+10</f>
        <v>10</v>
      </c>
      <c r="Y141" s="33">
        <f>(10^(X141/10))</f>
        <v>10</v>
      </c>
      <c r="Z141" s="36"/>
      <c r="AA141" s="34">
        <f>10*LOG10(10^(Q141/10)+10^(V141/10))</f>
        <v>3.0102999566398121</v>
      </c>
      <c r="AB141" s="147">
        <f>(10^(AA141/10))</f>
        <v>2</v>
      </c>
      <c r="AC141" s="147">
        <f>AA141+10</f>
        <v>13.010299956639813</v>
      </c>
      <c r="AD141" s="148">
        <f>(10^(AC141/10))</f>
        <v>20.000000000000007</v>
      </c>
    </row>
    <row r="142" spans="16:30" ht="15.75" thickBot="1" x14ac:dyDescent="0.3">
      <c r="P142" s="31">
        <v>4.1666666666666699E-2</v>
      </c>
      <c r="Q142" s="32">
        <f>Q141</f>
        <v>0</v>
      </c>
      <c r="R142" s="26">
        <f t="shared" ref="R142:R164" si="52">(10^(Q142/10))</f>
        <v>1</v>
      </c>
      <c r="S142" s="26">
        <f t="shared" ref="S142:S147" si="53">Q142+10</f>
        <v>10</v>
      </c>
      <c r="T142" s="35">
        <f t="shared" si="51"/>
        <v>10</v>
      </c>
      <c r="U142" s="37"/>
      <c r="V142" s="34">
        <f>V141</f>
        <v>0</v>
      </c>
      <c r="W142" s="26">
        <f t="shared" ref="W142:W164" si="54">(10^(V142/10))</f>
        <v>1</v>
      </c>
      <c r="X142" s="28">
        <f t="shared" ref="X142:X147" si="55">V142+10</f>
        <v>10</v>
      </c>
      <c r="Y142" s="35">
        <f t="shared" ref="Y142:Y164" si="56">(10^(X142/10))</f>
        <v>10</v>
      </c>
      <c r="Z142" s="37"/>
      <c r="AA142" s="34">
        <f t="shared" ref="AA142:AA164" si="57">10*LOG10(10^(Q142/10)+10^(V142/10))</f>
        <v>3.0102999566398121</v>
      </c>
      <c r="AB142" s="26">
        <f t="shared" ref="AB142:AB160" si="58">(10^(AA142/10))</f>
        <v>2</v>
      </c>
      <c r="AC142" s="147">
        <f t="shared" ref="AC142:AC147" si="59">AA142+10</f>
        <v>13.010299956639813</v>
      </c>
      <c r="AD142" s="27">
        <f t="shared" ref="AD142:AD164" si="60">(10^(AC142/10))</f>
        <v>20.000000000000007</v>
      </c>
    </row>
    <row r="143" spans="16:30" ht="15.75" thickBot="1" x14ac:dyDescent="0.3">
      <c r="P143" s="31">
        <v>8.3333333333333301E-2</v>
      </c>
      <c r="Q143" s="32">
        <f>Q141</f>
        <v>0</v>
      </c>
      <c r="R143" s="26">
        <f t="shared" si="52"/>
        <v>1</v>
      </c>
      <c r="S143" s="26">
        <f t="shared" si="53"/>
        <v>10</v>
      </c>
      <c r="T143" s="35">
        <f t="shared" si="51"/>
        <v>10</v>
      </c>
      <c r="U143" s="37"/>
      <c r="V143" s="34">
        <f t="shared" ref="V143:V161" si="61">V142</f>
        <v>0</v>
      </c>
      <c r="W143" s="26">
        <f t="shared" si="54"/>
        <v>1</v>
      </c>
      <c r="X143" s="28">
        <f t="shared" si="55"/>
        <v>10</v>
      </c>
      <c r="Y143" s="35">
        <f t="shared" si="56"/>
        <v>10</v>
      </c>
      <c r="Z143" s="37"/>
      <c r="AA143" s="34">
        <f t="shared" si="57"/>
        <v>3.0102999566398121</v>
      </c>
      <c r="AB143" s="26">
        <f t="shared" si="58"/>
        <v>2</v>
      </c>
      <c r="AC143" s="147">
        <f t="shared" si="59"/>
        <v>13.010299956639813</v>
      </c>
      <c r="AD143" s="27">
        <f t="shared" si="60"/>
        <v>20.000000000000007</v>
      </c>
    </row>
    <row r="144" spans="16:30" ht="15.75" thickBot="1" x14ac:dyDescent="0.3">
      <c r="P144" s="31">
        <v>0.125</v>
      </c>
      <c r="Q144" s="32">
        <f>Q141</f>
        <v>0</v>
      </c>
      <c r="R144" s="26">
        <f t="shared" si="52"/>
        <v>1</v>
      </c>
      <c r="S144" s="26">
        <f t="shared" si="53"/>
        <v>10</v>
      </c>
      <c r="T144" s="35">
        <f t="shared" si="51"/>
        <v>10</v>
      </c>
      <c r="U144" s="37"/>
      <c r="V144" s="34">
        <f t="shared" si="61"/>
        <v>0</v>
      </c>
      <c r="W144" s="26">
        <f t="shared" si="54"/>
        <v>1</v>
      </c>
      <c r="X144" s="28">
        <f t="shared" si="55"/>
        <v>10</v>
      </c>
      <c r="Y144" s="35">
        <f t="shared" si="56"/>
        <v>10</v>
      </c>
      <c r="Z144" s="37"/>
      <c r="AA144" s="34">
        <f t="shared" si="57"/>
        <v>3.0102999566398121</v>
      </c>
      <c r="AB144" s="26">
        <f t="shared" si="58"/>
        <v>2</v>
      </c>
      <c r="AC144" s="147">
        <f t="shared" si="59"/>
        <v>13.010299956639813</v>
      </c>
      <c r="AD144" s="27">
        <f t="shared" si="60"/>
        <v>20.000000000000007</v>
      </c>
    </row>
    <row r="145" spans="16:30" ht="15.75" thickBot="1" x14ac:dyDescent="0.3">
      <c r="P145" s="31">
        <v>0.16666666666666699</v>
      </c>
      <c r="Q145" s="32">
        <f>Q141</f>
        <v>0</v>
      </c>
      <c r="R145" s="26">
        <f t="shared" si="52"/>
        <v>1</v>
      </c>
      <c r="S145" s="26">
        <f t="shared" si="53"/>
        <v>10</v>
      </c>
      <c r="T145" s="35">
        <f t="shared" si="51"/>
        <v>10</v>
      </c>
      <c r="U145" s="37"/>
      <c r="V145" s="34">
        <f t="shared" si="61"/>
        <v>0</v>
      </c>
      <c r="W145" s="26">
        <f t="shared" si="54"/>
        <v>1</v>
      </c>
      <c r="X145" s="28">
        <f t="shared" si="55"/>
        <v>10</v>
      </c>
      <c r="Y145" s="35">
        <f t="shared" si="56"/>
        <v>10</v>
      </c>
      <c r="Z145" s="37"/>
      <c r="AA145" s="34">
        <f t="shared" si="57"/>
        <v>3.0102999566398121</v>
      </c>
      <c r="AB145" s="26">
        <f t="shared" si="58"/>
        <v>2</v>
      </c>
      <c r="AC145" s="147">
        <f t="shared" si="59"/>
        <v>13.010299956639813</v>
      </c>
      <c r="AD145" s="27">
        <f t="shared" si="60"/>
        <v>20.000000000000007</v>
      </c>
    </row>
    <row r="146" spans="16:30" ht="15.75" thickBot="1" x14ac:dyDescent="0.3">
      <c r="P146" s="31">
        <v>0.20833333333333301</v>
      </c>
      <c r="Q146" s="32">
        <f>Q141</f>
        <v>0</v>
      </c>
      <c r="R146" s="26">
        <f t="shared" si="52"/>
        <v>1</v>
      </c>
      <c r="S146" s="26">
        <f t="shared" si="53"/>
        <v>10</v>
      </c>
      <c r="T146" s="35">
        <f t="shared" si="51"/>
        <v>10</v>
      </c>
      <c r="U146" s="37"/>
      <c r="V146" s="34">
        <f t="shared" si="61"/>
        <v>0</v>
      </c>
      <c r="W146" s="26">
        <f t="shared" si="54"/>
        <v>1</v>
      </c>
      <c r="X146" s="28">
        <f t="shared" si="55"/>
        <v>10</v>
      </c>
      <c r="Y146" s="35">
        <f t="shared" si="56"/>
        <v>10</v>
      </c>
      <c r="Z146" s="37"/>
      <c r="AA146" s="34">
        <f t="shared" si="57"/>
        <v>3.0102999566398121</v>
      </c>
      <c r="AB146" s="26">
        <f t="shared" si="58"/>
        <v>2</v>
      </c>
      <c r="AC146" s="147">
        <f t="shared" si="59"/>
        <v>13.010299956639813</v>
      </c>
      <c r="AD146" s="27">
        <f t="shared" si="60"/>
        <v>20.000000000000007</v>
      </c>
    </row>
    <row r="147" spans="16:30" x14ac:dyDescent="0.25">
      <c r="P147" s="31">
        <v>0.25</v>
      </c>
      <c r="Q147" s="32">
        <f>Q141</f>
        <v>0</v>
      </c>
      <c r="R147" s="26">
        <f t="shared" si="52"/>
        <v>1</v>
      </c>
      <c r="S147" s="26">
        <f t="shared" si="53"/>
        <v>10</v>
      </c>
      <c r="T147" s="35">
        <f t="shared" si="51"/>
        <v>10</v>
      </c>
      <c r="U147" s="37"/>
      <c r="V147" s="34">
        <f t="shared" si="61"/>
        <v>0</v>
      </c>
      <c r="W147" s="26">
        <f t="shared" si="54"/>
        <v>1</v>
      </c>
      <c r="X147" s="28">
        <f t="shared" si="55"/>
        <v>10</v>
      </c>
      <c r="Y147" s="35">
        <f t="shared" si="56"/>
        <v>10</v>
      </c>
      <c r="Z147" s="37"/>
      <c r="AA147" s="34">
        <f t="shared" si="57"/>
        <v>3.0102999566398121</v>
      </c>
      <c r="AB147" s="26">
        <f t="shared" si="58"/>
        <v>2</v>
      </c>
      <c r="AC147" s="147">
        <f t="shared" si="59"/>
        <v>13.010299956639813</v>
      </c>
      <c r="AD147" s="27">
        <f t="shared" si="60"/>
        <v>20.000000000000007</v>
      </c>
    </row>
    <row r="148" spans="16:30" x14ac:dyDescent="0.25">
      <c r="P148" s="31">
        <v>0.29166666666666702</v>
      </c>
      <c r="Q148" s="32">
        <f>G14</f>
        <v>0</v>
      </c>
      <c r="R148" s="26">
        <f t="shared" si="52"/>
        <v>1</v>
      </c>
      <c r="S148" s="26">
        <f>Q148</f>
        <v>0</v>
      </c>
      <c r="T148" s="35">
        <f t="shared" si="51"/>
        <v>1</v>
      </c>
      <c r="U148" s="37"/>
      <c r="V148" s="34">
        <f>D74</f>
        <v>0</v>
      </c>
      <c r="W148" s="26">
        <f t="shared" si="54"/>
        <v>1</v>
      </c>
      <c r="X148" s="26">
        <f>V148</f>
        <v>0</v>
      </c>
      <c r="Y148" s="35">
        <f t="shared" si="56"/>
        <v>1</v>
      </c>
      <c r="Z148" s="37"/>
      <c r="AA148" s="34">
        <f t="shared" si="57"/>
        <v>3.0102999566398121</v>
      </c>
      <c r="AB148" s="26">
        <f t="shared" si="58"/>
        <v>2</v>
      </c>
      <c r="AC148" s="26">
        <f>AA148</f>
        <v>3.0102999566398121</v>
      </c>
      <c r="AD148" s="27">
        <f t="shared" si="60"/>
        <v>2</v>
      </c>
    </row>
    <row r="149" spans="16:30" x14ac:dyDescent="0.25">
      <c r="P149" s="31">
        <v>0.33333333333333298</v>
      </c>
      <c r="Q149" s="32">
        <f>Q148</f>
        <v>0</v>
      </c>
      <c r="R149" s="26">
        <f t="shared" si="52"/>
        <v>1</v>
      </c>
      <c r="S149" s="26">
        <f t="shared" ref="S149:S162" si="62">Q149</f>
        <v>0</v>
      </c>
      <c r="T149" s="35">
        <f t="shared" si="51"/>
        <v>1</v>
      </c>
      <c r="U149" s="37"/>
      <c r="V149" s="34">
        <f t="shared" si="61"/>
        <v>0</v>
      </c>
      <c r="W149" s="26">
        <f t="shared" si="54"/>
        <v>1</v>
      </c>
      <c r="X149" s="26">
        <f t="shared" ref="X149:X159" si="63">V149</f>
        <v>0</v>
      </c>
      <c r="Y149" s="35">
        <f t="shared" si="56"/>
        <v>1</v>
      </c>
      <c r="Z149" s="37"/>
      <c r="AA149" s="34">
        <f t="shared" si="57"/>
        <v>3.0102999566398121</v>
      </c>
      <c r="AB149" s="26">
        <f t="shared" si="58"/>
        <v>2</v>
      </c>
      <c r="AC149" s="26">
        <f t="shared" ref="AC149:AC159" si="64">AA149</f>
        <v>3.0102999566398121</v>
      </c>
      <c r="AD149" s="27">
        <f t="shared" si="60"/>
        <v>2</v>
      </c>
    </row>
    <row r="150" spans="16:30" x14ac:dyDescent="0.25">
      <c r="P150" s="31">
        <v>0.375</v>
      </c>
      <c r="Q150" s="32">
        <f>Q148</f>
        <v>0</v>
      </c>
      <c r="R150" s="26">
        <f t="shared" si="52"/>
        <v>1</v>
      </c>
      <c r="S150" s="26">
        <f t="shared" si="62"/>
        <v>0</v>
      </c>
      <c r="T150" s="35">
        <f t="shared" si="51"/>
        <v>1</v>
      </c>
      <c r="U150" s="37"/>
      <c r="V150" s="34">
        <f t="shared" si="61"/>
        <v>0</v>
      </c>
      <c r="W150" s="26">
        <f t="shared" si="54"/>
        <v>1</v>
      </c>
      <c r="X150" s="26">
        <f t="shared" si="63"/>
        <v>0</v>
      </c>
      <c r="Y150" s="35">
        <f t="shared" si="56"/>
        <v>1</v>
      </c>
      <c r="Z150" s="37"/>
      <c r="AA150" s="34">
        <f t="shared" si="57"/>
        <v>3.0102999566398121</v>
      </c>
      <c r="AB150" s="26">
        <f t="shared" si="58"/>
        <v>2</v>
      </c>
      <c r="AC150" s="26">
        <f t="shared" si="64"/>
        <v>3.0102999566398121</v>
      </c>
      <c r="AD150" s="27">
        <f t="shared" si="60"/>
        <v>2</v>
      </c>
    </row>
    <row r="151" spans="16:30" x14ac:dyDescent="0.25">
      <c r="P151" s="31">
        <v>0.41666666666666702</v>
      </c>
      <c r="Q151" s="32">
        <f>Q148</f>
        <v>0</v>
      </c>
      <c r="R151" s="26">
        <f t="shared" si="52"/>
        <v>1</v>
      </c>
      <c r="S151" s="26">
        <f t="shared" si="62"/>
        <v>0</v>
      </c>
      <c r="T151" s="35">
        <f t="shared" si="51"/>
        <v>1</v>
      </c>
      <c r="U151" s="37"/>
      <c r="V151" s="34">
        <f t="shared" si="61"/>
        <v>0</v>
      </c>
      <c r="W151" s="26">
        <f t="shared" si="54"/>
        <v>1</v>
      </c>
      <c r="X151" s="26">
        <f t="shared" si="63"/>
        <v>0</v>
      </c>
      <c r="Y151" s="35">
        <f t="shared" si="56"/>
        <v>1</v>
      </c>
      <c r="Z151" s="37"/>
      <c r="AA151" s="34">
        <f t="shared" si="57"/>
        <v>3.0102999566398121</v>
      </c>
      <c r="AB151" s="26">
        <f t="shared" si="58"/>
        <v>2</v>
      </c>
      <c r="AC151" s="26">
        <f t="shared" si="64"/>
        <v>3.0102999566398121</v>
      </c>
      <c r="AD151" s="27">
        <f t="shared" si="60"/>
        <v>2</v>
      </c>
    </row>
    <row r="152" spans="16:30" x14ac:dyDescent="0.25">
      <c r="P152" s="31">
        <v>0.45833333333333298</v>
      </c>
      <c r="Q152" s="32">
        <f>Q148</f>
        <v>0</v>
      </c>
      <c r="R152" s="26">
        <f t="shared" si="52"/>
        <v>1</v>
      </c>
      <c r="S152" s="26">
        <f t="shared" si="62"/>
        <v>0</v>
      </c>
      <c r="T152" s="35">
        <f t="shared" si="51"/>
        <v>1</v>
      </c>
      <c r="U152" s="37"/>
      <c r="V152" s="34">
        <f t="shared" si="61"/>
        <v>0</v>
      </c>
      <c r="W152" s="26">
        <f t="shared" si="54"/>
        <v>1</v>
      </c>
      <c r="X152" s="26">
        <f t="shared" si="63"/>
        <v>0</v>
      </c>
      <c r="Y152" s="35">
        <f t="shared" si="56"/>
        <v>1</v>
      </c>
      <c r="Z152" s="37"/>
      <c r="AA152" s="34">
        <f t="shared" si="57"/>
        <v>3.0102999566398121</v>
      </c>
      <c r="AB152" s="26">
        <f t="shared" si="58"/>
        <v>2</v>
      </c>
      <c r="AC152" s="26">
        <f t="shared" si="64"/>
        <v>3.0102999566398121</v>
      </c>
      <c r="AD152" s="27">
        <f t="shared" si="60"/>
        <v>2</v>
      </c>
    </row>
    <row r="153" spans="16:30" x14ac:dyDescent="0.25">
      <c r="P153" s="31">
        <v>0.5</v>
      </c>
      <c r="Q153" s="32">
        <f>Q148</f>
        <v>0</v>
      </c>
      <c r="R153" s="26">
        <f t="shared" si="52"/>
        <v>1</v>
      </c>
      <c r="S153" s="26">
        <f t="shared" si="62"/>
        <v>0</v>
      </c>
      <c r="T153" s="35">
        <f t="shared" si="51"/>
        <v>1</v>
      </c>
      <c r="U153" s="37"/>
      <c r="V153" s="34">
        <f t="shared" si="61"/>
        <v>0</v>
      </c>
      <c r="W153" s="26">
        <f t="shared" si="54"/>
        <v>1</v>
      </c>
      <c r="X153" s="26">
        <f t="shared" si="63"/>
        <v>0</v>
      </c>
      <c r="Y153" s="35">
        <f t="shared" si="56"/>
        <v>1</v>
      </c>
      <c r="Z153" s="37"/>
      <c r="AA153" s="34">
        <f t="shared" si="57"/>
        <v>3.0102999566398121</v>
      </c>
      <c r="AB153" s="26">
        <f t="shared" si="58"/>
        <v>2</v>
      </c>
      <c r="AC153" s="26">
        <f t="shared" si="64"/>
        <v>3.0102999566398121</v>
      </c>
      <c r="AD153" s="27">
        <f t="shared" si="60"/>
        <v>2</v>
      </c>
    </row>
    <row r="154" spans="16:30" x14ac:dyDescent="0.25">
      <c r="P154" s="31">
        <v>0.54166666666666696</v>
      </c>
      <c r="Q154" s="32">
        <f>Q148</f>
        <v>0</v>
      </c>
      <c r="R154" s="26">
        <f t="shared" si="52"/>
        <v>1</v>
      </c>
      <c r="S154" s="26">
        <f t="shared" si="62"/>
        <v>0</v>
      </c>
      <c r="T154" s="35">
        <f t="shared" si="51"/>
        <v>1</v>
      </c>
      <c r="U154" s="37"/>
      <c r="V154" s="34">
        <f t="shared" si="61"/>
        <v>0</v>
      </c>
      <c r="W154" s="26">
        <f t="shared" si="54"/>
        <v>1</v>
      </c>
      <c r="X154" s="26">
        <f t="shared" si="63"/>
        <v>0</v>
      </c>
      <c r="Y154" s="35">
        <f t="shared" si="56"/>
        <v>1</v>
      </c>
      <c r="Z154" s="37"/>
      <c r="AA154" s="34">
        <f t="shared" si="57"/>
        <v>3.0102999566398121</v>
      </c>
      <c r="AB154" s="26">
        <f t="shared" si="58"/>
        <v>2</v>
      </c>
      <c r="AC154" s="26">
        <f t="shared" si="64"/>
        <v>3.0102999566398121</v>
      </c>
      <c r="AD154" s="27">
        <f t="shared" si="60"/>
        <v>2</v>
      </c>
    </row>
    <row r="155" spans="16:30" x14ac:dyDescent="0.25">
      <c r="P155" s="31">
        <v>0.58333333333333304</v>
      </c>
      <c r="Q155" s="32">
        <f>Q148</f>
        <v>0</v>
      </c>
      <c r="R155" s="26">
        <f t="shared" si="52"/>
        <v>1</v>
      </c>
      <c r="S155" s="26">
        <f t="shared" si="62"/>
        <v>0</v>
      </c>
      <c r="T155" s="35">
        <f t="shared" si="51"/>
        <v>1</v>
      </c>
      <c r="U155" s="37"/>
      <c r="V155" s="34">
        <f t="shared" si="61"/>
        <v>0</v>
      </c>
      <c r="W155" s="26">
        <f t="shared" si="54"/>
        <v>1</v>
      </c>
      <c r="X155" s="26">
        <f t="shared" si="63"/>
        <v>0</v>
      </c>
      <c r="Y155" s="35">
        <f t="shared" si="56"/>
        <v>1</v>
      </c>
      <c r="Z155" s="37"/>
      <c r="AA155" s="34">
        <f t="shared" si="57"/>
        <v>3.0102999566398121</v>
      </c>
      <c r="AB155" s="26">
        <f t="shared" si="58"/>
        <v>2</v>
      </c>
      <c r="AC155" s="26">
        <f t="shared" si="64"/>
        <v>3.0102999566398121</v>
      </c>
      <c r="AD155" s="27">
        <f t="shared" si="60"/>
        <v>2</v>
      </c>
    </row>
    <row r="156" spans="16:30" x14ac:dyDescent="0.25">
      <c r="P156" s="31">
        <v>0.625</v>
      </c>
      <c r="Q156" s="32">
        <f>Q148</f>
        <v>0</v>
      </c>
      <c r="R156" s="26">
        <f t="shared" si="52"/>
        <v>1</v>
      </c>
      <c r="S156" s="26">
        <f t="shared" si="62"/>
        <v>0</v>
      </c>
      <c r="T156" s="35">
        <f t="shared" si="51"/>
        <v>1</v>
      </c>
      <c r="U156" s="37"/>
      <c r="V156" s="34">
        <f t="shared" si="61"/>
        <v>0</v>
      </c>
      <c r="W156" s="26">
        <f t="shared" si="54"/>
        <v>1</v>
      </c>
      <c r="X156" s="26">
        <f t="shared" si="63"/>
        <v>0</v>
      </c>
      <c r="Y156" s="35">
        <f t="shared" si="56"/>
        <v>1</v>
      </c>
      <c r="Z156" s="37"/>
      <c r="AA156" s="34">
        <f t="shared" si="57"/>
        <v>3.0102999566398121</v>
      </c>
      <c r="AB156" s="26">
        <f t="shared" si="58"/>
        <v>2</v>
      </c>
      <c r="AC156" s="26">
        <f t="shared" si="64"/>
        <v>3.0102999566398121</v>
      </c>
      <c r="AD156" s="27">
        <f t="shared" si="60"/>
        <v>2</v>
      </c>
    </row>
    <row r="157" spans="16:30" x14ac:dyDescent="0.25">
      <c r="P157" s="31">
        <v>0.66666666666666696</v>
      </c>
      <c r="Q157" s="32">
        <f>Q148</f>
        <v>0</v>
      </c>
      <c r="R157" s="26">
        <f t="shared" si="52"/>
        <v>1</v>
      </c>
      <c r="S157" s="26">
        <f t="shared" si="62"/>
        <v>0</v>
      </c>
      <c r="T157" s="35">
        <f t="shared" si="51"/>
        <v>1</v>
      </c>
      <c r="U157" s="37"/>
      <c r="V157" s="34">
        <f t="shared" si="61"/>
        <v>0</v>
      </c>
      <c r="W157" s="26">
        <f t="shared" si="54"/>
        <v>1</v>
      </c>
      <c r="X157" s="26">
        <f t="shared" si="63"/>
        <v>0</v>
      </c>
      <c r="Y157" s="35">
        <f t="shared" si="56"/>
        <v>1</v>
      </c>
      <c r="Z157" s="37"/>
      <c r="AA157" s="34">
        <f t="shared" si="57"/>
        <v>3.0102999566398121</v>
      </c>
      <c r="AB157" s="26">
        <f t="shared" si="58"/>
        <v>2</v>
      </c>
      <c r="AC157" s="26">
        <f t="shared" si="64"/>
        <v>3.0102999566398121</v>
      </c>
      <c r="AD157" s="27">
        <f t="shared" si="60"/>
        <v>2</v>
      </c>
    </row>
    <row r="158" spans="16:30" x14ac:dyDescent="0.25">
      <c r="P158" s="31">
        <v>0.70833333333333304</v>
      </c>
      <c r="Q158" s="32">
        <f>Q148</f>
        <v>0</v>
      </c>
      <c r="R158" s="26">
        <f t="shared" si="52"/>
        <v>1</v>
      </c>
      <c r="S158" s="26">
        <f t="shared" si="62"/>
        <v>0</v>
      </c>
      <c r="T158" s="35">
        <f t="shared" si="51"/>
        <v>1</v>
      </c>
      <c r="U158" s="37"/>
      <c r="V158" s="34">
        <f t="shared" si="61"/>
        <v>0</v>
      </c>
      <c r="W158" s="26">
        <f t="shared" si="54"/>
        <v>1</v>
      </c>
      <c r="X158" s="26">
        <f t="shared" si="63"/>
        <v>0</v>
      </c>
      <c r="Y158" s="35">
        <f t="shared" si="56"/>
        <v>1</v>
      </c>
      <c r="Z158" s="37"/>
      <c r="AA158" s="34">
        <f t="shared" si="57"/>
        <v>3.0102999566398121</v>
      </c>
      <c r="AB158" s="26">
        <f t="shared" si="58"/>
        <v>2</v>
      </c>
      <c r="AC158" s="26">
        <f t="shared" si="64"/>
        <v>3.0102999566398121</v>
      </c>
      <c r="AD158" s="27">
        <f t="shared" si="60"/>
        <v>2</v>
      </c>
    </row>
    <row r="159" spans="16:30" x14ac:dyDescent="0.25">
      <c r="P159" s="31">
        <v>0.75</v>
      </c>
      <c r="Q159" s="32">
        <f>Q148</f>
        <v>0</v>
      </c>
      <c r="R159" s="26">
        <f t="shared" si="52"/>
        <v>1</v>
      </c>
      <c r="S159" s="26">
        <f t="shared" si="62"/>
        <v>0</v>
      </c>
      <c r="T159" s="35">
        <f t="shared" si="51"/>
        <v>1</v>
      </c>
      <c r="U159" s="37"/>
      <c r="V159" s="34">
        <f t="shared" si="61"/>
        <v>0</v>
      </c>
      <c r="W159" s="26">
        <f t="shared" si="54"/>
        <v>1</v>
      </c>
      <c r="X159" s="26">
        <f t="shared" si="63"/>
        <v>0</v>
      </c>
      <c r="Y159" s="35">
        <f t="shared" si="56"/>
        <v>1</v>
      </c>
      <c r="Z159" s="37"/>
      <c r="AA159" s="34">
        <f t="shared" si="57"/>
        <v>3.0102999566398121</v>
      </c>
      <c r="AB159" s="26">
        <f t="shared" si="58"/>
        <v>2</v>
      </c>
      <c r="AC159" s="26">
        <f t="shared" si="64"/>
        <v>3.0102999566398121</v>
      </c>
      <c r="AD159" s="27">
        <f t="shared" si="60"/>
        <v>2</v>
      </c>
    </row>
    <row r="160" spans="16:30" x14ac:dyDescent="0.25">
      <c r="P160" s="31">
        <v>0.79166666666666696</v>
      </c>
      <c r="Q160" s="32">
        <f>Q148</f>
        <v>0</v>
      </c>
      <c r="R160" s="26">
        <f t="shared" si="52"/>
        <v>1</v>
      </c>
      <c r="S160" s="26">
        <f t="shared" si="62"/>
        <v>0</v>
      </c>
      <c r="T160" s="35">
        <f t="shared" si="51"/>
        <v>1</v>
      </c>
      <c r="U160" s="37"/>
      <c r="V160" s="34">
        <v>0</v>
      </c>
      <c r="W160" s="26">
        <f t="shared" si="54"/>
        <v>1</v>
      </c>
      <c r="X160" s="26">
        <v>0</v>
      </c>
      <c r="Y160" s="35">
        <f t="shared" si="56"/>
        <v>1</v>
      </c>
      <c r="Z160" s="37"/>
      <c r="AA160" s="34">
        <f t="shared" si="57"/>
        <v>3.0102999566398121</v>
      </c>
      <c r="AB160" s="26">
        <f t="shared" si="58"/>
        <v>2</v>
      </c>
      <c r="AC160" s="26">
        <f>AA160</f>
        <v>3.0102999566398121</v>
      </c>
      <c r="AD160" s="27">
        <f t="shared" si="60"/>
        <v>2</v>
      </c>
    </row>
    <row r="161" spans="16:30" x14ac:dyDescent="0.25">
      <c r="P161" s="31">
        <v>0.83333333333333304</v>
      </c>
      <c r="Q161" s="32">
        <f>Q148</f>
        <v>0</v>
      </c>
      <c r="R161" s="26">
        <f t="shared" si="52"/>
        <v>1</v>
      </c>
      <c r="S161" s="26">
        <f t="shared" si="62"/>
        <v>0</v>
      </c>
      <c r="T161" s="35">
        <f t="shared" si="51"/>
        <v>1</v>
      </c>
      <c r="U161" s="37"/>
      <c r="V161" s="34">
        <f t="shared" si="61"/>
        <v>0</v>
      </c>
      <c r="W161" s="26">
        <f t="shared" si="54"/>
        <v>1</v>
      </c>
      <c r="X161" s="26">
        <v>0</v>
      </c>
      <c r="Y161" s="35">
        <f t="shared" si="56"/>
        <v>1</v>
      </c>
      <c r="Z161" s="37"/>
      <c r="AA161" s="34">
        <f t="shared" si="57"/>
        <v>3.0102999566398121</v>
      </c>
      <c r="AB161" s="26">
        <f>(10^(AA161/10))</f>
        <v>2</v>
      </c>
      <c r="AC161" s="26">
        <f>AA161</f>
        <v>3.0102999566398121</v>
      </c>
      <c r="AD161" s="27">
        <f t="shared" si="60"/>
        <v>2</v>
      </c>
    </row>
    <row r="162" spans="16:30" x14ac:dyDescent="0.25">
      <c r="P162" s="31">
        <v>0.875</v>
      </c>
      <c r="Q162" s="32">
        <f>Q148</f>
        <v>0</v>
      </c>
      <c r="R162" s="26">
        <f t="shared" si="52"/>
        <v>1</v>
      </c>
      <c r="S162" s="26">
        <f t="shared" si="62"/>
        <v>0</v>
      </c>
      <c r="T162" s="35">
        <f t="shared" si="51"/>
        <v>1</v>
      </c>
      <c r="U162" s="37"/>
      <c r="V162" s="34">
        <f>V161</f>
        <v>0</v>
      </c>
      <c r="W162" s="26">
        <f t="shared" si="54"/>
        <v>1</v>
      </c>
      <c r="X162" s="26">
        <v>0</v>
      </c>
      <c r="Y162" s="35">
        <f t="shared" si="56"/>
        <v>1</v>
      </c>
      <c r="Z162" s="37"/>
      <c r="AA162" s="34">
        <f t="shared" si="57"/>
        <v>3.0102999566398121</v>
      </c>
      <c r="AB162" s="26">
        <f t="shared" ref="AB162:AB164" si="65">(10^(AA162/10))</f>
        <v>2</v>
      </c>
      <c r="AC162" s="26">
        <f>AA162</f>
        <v>3.0102999566398121</v>
      </c>
      <c r="AD162" s="27">
        <f t="shared" si="60"/>
        <v>2</v>
      </c>
    </row>
    <row r="163" spans="16:30" x14ac:dyDescent="0.25">
      <c r="P163" s="31">
        <v>0.91666666666666696</v>
      </c>
      <c r="Q163" s="32">
        <f>Q141</f>
        <v>0</v>
      </c>
      <c r="R163" s="26">
        <f t="shared" si="52"/>
        <v>1</v>
      </c>
      <c r="S163" s="26">
        <f>Q163+10</f>
        <v>10</v>
      </c>
      <c r="T163" s="35">
        <f t="shared" si="51"/>
        <v>10</v>
      </c>
      <c r="U163" s="37"/>
      <c r="V163" s="34">
        <v>0</v>
      </c>
      <c r="W163" s="26">
        <f t="shared" si="54"/>
        <v>1</v>
      </c>
      <c r="X163" s="28">
        <f t="shared" ref="X163:X164" si="66">V163+10</f>
        <v>10</v>
      </c>
      <c r="Y163" s="35">
        <f t="shared" si="56"/>
        <v>10</v>
      </c>
      <c r="Z163" s="37"/>
      <c r="AA163" s="34">
        <f t="shared" si="57"/>
        <v>3.0102999566398121</v>
      </c>
      <c r="AB163" s="26">
        <f t="shared" si="65"/>
        <v>2</v>
      </c>
      <c r="AC163" s="26">
        <f>AA163+10</f>
        <v>13.010299956639813</v>
      </c>
      <c r="AD163" s="27">
        <f t="shared" si="60"/>
        <v>20.000000000000007</v>
      </c>
    </row>
    <row r="164" spans="16:30" ht="15.75" thickBot="1" x14ac:dyDescent="0.3">
      <c r="P164" s="44">
        <v>0.95833333333333304</v>
      </c>
      <c r="Q164" s="32">
        <f>Q141</f>
        <v>0</v>
      </c>
      <c r="R164" s="46">
        <f t="shared" si="52"/>
        <v>1</v>
      </c>
      <c r="S164" s="46">
        <f>Q164+10</f>
        <v>10</v>
      </c>
      <c r="T164" s="47">
        <f t="shared" si="51"/>
        <v>10</v>
      </c>
      <c r="U164" s="48"/>
      <c r="V164" s="45">
        <v>0</v>
      </c>
      <c r="W164" s="46">
        <f t="shared" si="54"/>
        <v>1</v>
      </c>
      <c r="X164" s="28">
        <f t="shared" si="66"/>
        <v>10</v>
      </c>
      <c r="Y164" s="47">
        <f t="shared" si="56"/>
        <v>10</v>
      </c>
      <c r="Z164" s="48"/>
      <c r="AA164" s="34">
        <f t="shared" si="57"/>
        <v>3.0102999566398121</v>
      </c>
      <c r="AB164" s="150">
        <f t="shared" si="65"/>
        <v>2</v>
      </c>
      <c r="AC164" s="150">
        <f>AA164+10</f>
        <v>13.010299956639813</v>
      </c>
      <c r="AD164" s="151">
        <f t="shared" si="60"/>
        <v>20.000000000000007</v>
      </c>
    </row>
    <row r="165" spans="16:30" ht="15.75" thickBot="1" x14ac:dyDescent="0.3">
      <c r="P165" s="50"/>
      <c r="Q165" s="51"/>
      <c r="R165" s="51"/>
      <c r="S165" s="51"/>
      <c r="T165" s="52"/>
      <c r="U165" s="51"/>
      <c r="V165" s="50"/>
      <c r="W165" s="51"/>
      <c r="X165" s="51"/>
      <c r="Y165" s="52"/>
      <c r="Z165" s="51"/>
      <c r="AA165" s="53" t="s">
        <v>13</v>
      </c>
      <c r="AB165" s="64">
        <f>10*LOG(1/(COUNT(AB148:AB161))*SUM(AB148:AB161))</f>
        <v>3.0102999566398121</v>
      </c>
      <c r="AC165" s="49"/>
      <c r="AD165" s="54"/>
    </row>
    <row r="166" spans="16:30" ht="15.75" thickBot="1" x14ac:dyDescent="0.3">
      <c r="P166" s="53"/>
      <c r="Q166" s="49"/>
      <c r="R166" s="49"/>
      <c r="S166" s="49"/>
      <c r="T166" s="54"/>
      <c r="U166" s="49"/>
      <c r="V166" s="53"/>
      <c r="W166" s="49"/>
      <c r="X166" s="49"/>
      <c r="Y166" s="54"/>
      <c r="Z166" s="49"/>
      <c r="AA166" s="53" t="s">
        <v>2</v>
      </c>
      <c r="AB166" s="64">
        <f>10*LOG(1/(COUNT(AB141:AB147,AB163:AB164))*SUM(AB141:AB147,AB163:AB164))</f>
        <v>3.0102999566398121</v>
      </c>
      <c r="AC166" s="49"/>
      <c r="AD166" s="54"/>
    </row>
    <row r="167" spans="16:30" x14ac:dyDescent="0.25">
      <c r="P167" s="53"/>
      <c r="Q167" s="49"/>
      <c r="R167" s="56" t="s">
        <v>12</v>
      </c>
      <c r="S167" s="57"/>
      <c r="T167" s="58" t="s">
        <v>11</v>
      </c>
      <c r="U167" s="57"/>
      <c r="V167" s="59"/>
      <c r="W167" s="56" t="s">
        <v>12</v>
      </c>
      <c r="X167" s="57"/>
      <c r="Y167" s="58" t="s">
        <v>11</v>
      </c>
      <c r="Z167" s="57"/>
      <c r="AA167" s="59"/>
      <c r="AB167" s="57" t="s">
        <v>12</v>
      </c>
      <c r="AC167" s="57"/>
      <c r="AD167" s="58" t="s">
        <v>11</v>
      </c>
    </row>
    <row r="168" spans="16:30" ht="15.75" thickBot="1" x14ac:dyDescent="0.3">
      <c r="P168" s="14"/>
      <c r="Q168" s="55"/>
      <c r="R168" s="60">
        <f>10*LOG(1/(COUNT(R141:R164))*SUM(R141:R164))</f>
        <v>0</v>
      </c>
      <c r="S168" s="61"/>
      <c r="T168" s="62">
        <f>10*LOG(1/(COUNT(T141:T164))*SUM(T141:T164))</f>
        <v>6.40978057358332</v>
      </c>
      <c r="U168" s="61"/>
      <c r="V168" s="63"/>
      <c r="W168" s="60">
        <f>10*LOG(1/(COUNT(W141:W164))*SUM(W141:W164))</f>
        <v>0</v>
      </c>
      <c r="X168" s="61"/>
      <c r="Y168" s="62">
        <f>10*LOG(1/(COUNT(Y141:Y164))*SUM(Y141:Y164))</f>
        <v>6.40978057358332</v>
      </c>
      <c r="Z168" s="61"/>
      <c r="AA168" s="63"/>
      <c r="AB168" s="64">
        <f>10*LOG(1/(COUNT(AB141:AB164))*SUM(AB141:AB164))</f>
        <v>3.0102999566398121</v>
      </c>
      <c r="AC168" s="61"/>
      <c r="AD168" s="62">
        <f>10*LOG(1/(COUNT(AD141:AD164))*SUM(AD141:AD164))</f>
        <v>9.4200805302231334</v>
      </c>
    </row>
    <row r="171" spans="16:30" x14ac:dyDescent="0.25">
      <c r="P171">
        <f>A15</f>
        <v>0</v>
      </c>
    </row>
    <row r="173" spans="16:30" ht="15.75" thickBot="1" x14ac:dyDescent="0.3">
      <c r="P173" s="303" t="s">
        <v>21</v>
      </c>
      <c r="Q173" s="303"/>
      <c r="R173" s="303"/>
      <c r="S173" s="303"/>
      <c r="T173" s="303"/>
    </row>
    <row r="174" spans="16:30" ht="45.75" thickBot="1" x14ac:dyDescent="0.3">
      <c r="P174" s="38" t="s">
        <v>14</v>
      </c>
      <c r="Q174" s="39" t="s">
        <v>15</v>
      </c>
      <c r="R174" s="40" t="s">
        <v>17</v>
      </c>
      <c r="S174" s="40" t="s">
        <v>16</v>
      </c>
      <c r="T174" s="41" t="s">
        <v>17</v>
      </c>
      <c r="U174" s="42"/>
      <c r="V174" s="39" t="s">
        <v>18</v>
      </c>
      <c r="W174" s="40" t="s">
        <v>17</v>
      </c>
      <c r="X174" s="40" t="s">
        <v>16</v>
      </c>
      <c r="Y174" s="41" t="s">
        <v>17</v>
      </c>
      <c r="Z174" s="43"/>
      <c r="AA174" s="39" t="s">
        <v>19</v>
      </c>
      <c r="AB174" s="40" t="s">
        <v>17</v>
      </c>
      <c r="AC174" s="40" t="s">
        <v>16</v>
      </c>
      <c r="AD174" s="41" t="s">
        <v>17</v>
      </c>
    </row>
    <row r="175" spans="16:30" ht="15.75" thickBot="1" x14ac:dyDescent="0.3">
      <c r="P175" s="30">
        <v>0</v>
      </c>
      <c r="Q175" s="32">
        <f>H15</f>
        <v>0</v>
      </c>
      <c r="R175" s="28">
        <f>(10^(Q175/10))</f>
        <v>1</v>
      </c>
      <c r="S175" s="28">
        <f>Q175+10</f>
        <v>10</v>
      </c>
      <c r="T175" s="33">
        <f t="shared" ref="T175:T198" si="67">(10^(S175/10))</f>
        <v>10</v>
      </c>
      <c r="U175" s="36"/>
      <c r="V175" s="32">
        <v>0</v>
      </c>
      <c r="W175" s="28">
        <f>(10^(V175/10))</f>
        <v>1</v>
      </c>
      <c r="X175" s="28">
        <f>V175+10</f>
        <v>10</v>
      </c>
      <c r="Y175" s="33">
        <f>(10^(X175/10))</f>
        <v>10</v>
      </c>
      <c r="Z175" s="36"/>
      <c r="AA175" s="34">
        <f>10*LOG10(10^(Q175/10)+10^(V175/10))</f>
        <v>3.0102999566398121</v>
      </c>
      <c r="AB175" s="147">
        <f>(10^(AA175/10))</f>
        <v>2</v>
      </c>
      <c r="AC175" s="147">
        <f>AA175+10</f>
        <v>13.010299956639813</v>
      </c>
      <c r="AD175" s="148">
        <f>(10^(AC175/10))</f>
        <v>20.000000000000007</v>
      </c>
    </row>
    <row r="176" spans="16:30" ht="15.75" thickBot="1" x14ac:dyDescent="0.3">
      <c r="P176" s="31">
        <v>4.1666666666666699E-2</v>
      </c>
      <c r="Q176" s="32">
        <f>Q175</f>
        <v>0</v>
      </c>
      <c r="R176" s="26">
        <f t="shared" ref="R176:R198" si="68">(10^(Q176/10))</f>
        <v>1</v>
      </c>
      <c r="S176" s="26">
        <f t="shared" ref="S176:S181" si="69">Q176+10</f>
        <v>10</v>
      </c>
      <c r="T176" s="35">
        <f t="shared" si="67"/>
        <v>10</v>
      </c>
      <c r="U176" s="37"/>
      <c r="V176" s="34">
        <f>V175</f>
        <v>0</v>
      </c>
      <c r="W176" s="26">
        <f t="shared" ref="W176:W198" si="70">(10^(V176/10))</f>
        <v>1</v>
      </c>
      <c r="X176" s="28">
        <f t="shared" ref="X176:X181" si="71">V176+10</f>
        <v>10</v>
      </c>
      <c r="Y176" s="35">
        <f t="shared" ref="Y176:Y198" si="72">(10^(X176/10))</f>
        <v>10</v>
      </c>
      <c r="Z176" s="37"/>
      <c r="AA176" s="34">
        <f t="shared" ref="AA176:AA198" si="73">10*LOG10(10^(Q176/10)+10^(V176/10))</f>
        <v>3.0102999566398121</v>
      </c>
      <c r="AB176" s="26">
        <f t="shared" ref="AB176:AB194" si="74">(10^(AA176/10))</f>
        <v>2</v>
      </c>
      <c r="AC176" s="147">
        <f t="shared" ref="AC176:AC181" si="75">AA176+10</f>
        <v>13.010299956639813</v>
      </c>
      <c r="AD176" s="27">
        <f t="shared" ref="AD176:AD198" si="76">(10^(AC176/10))</f>
        <v>20.000000000000007</v>
      </c>
    </row>
    <row r="177" spans="16:30" ht="15.75" thickBot="1" x14ac:dyDescent="0.3">
      <c r="P177" s="31">
        <v>8.3333333333333301E-2</v>
      </c>
      <c r="Q177" s="32">
        <f>Q175</f>
        <v>0</v>
      </c>
      <c r="R177" s="26">
        <f t="shared" si="68"/>
        <v>1</v>
      </c>
      <c r="S177" s="26">
        <f t="shared" si="69"/>
        <v>10</v>
      </c>
      <c r="T177" s="35">
        <f t="shared" si="67"/>
        <v>10</v>
      </c>
      <c r="U177" s="37"/>
      <c r="V177" s="34">
        <f t="shared" ref="V177:V195" si="77">V176</f>
        <v>0</v>
      </c>
      <c r="W177" s="26">
        <f t="shared" si="70"/>
        <v>1</v>
      </c>
      <c r="X177" s="28">
        <f t="shared" si="71"/>
        <v>10</v>
      </c>
      <c r="Y177" s="35">
        <f t="shared" si="72"/>
        <v>10</v>
      </c>
      <c r="Z177" s="37"/>
      <c r="AA177" s="34">
        <f t="shared" si="73"/>
        <v>3.0102999566398121</v>
      </c>
      <c r="AB177" s="26">
        <f t="shared" si="74"/>
        <v>2</v>
      </c>
      <c r="AC177" s="147">
        <f t="shared" si="75"/>
        <v>13.010299956639813</v>
      </c>
      <c r="AD177" s="27">
        <f t="shared" si="76"/>
        <v>20.000000000000007</v>
      </c>
    </row>
    <row r="178" spans="16:30" ht="15.75" thickBot="1" x14ac:dyDescent="0.3">
      <c r="P178" s="31">
        <v>0.125</v>
      </c>
      <c r="Q178" s="32">
        <f>Q175</f>
        <v>0</v>
      </c>
      <c r="R178" s="26">
        <f t="shared" si="68"/>
        <v>1</v>
      </c>
      <c r="S178" s="26">
        <f t="shared" si="69"/>
        <v>10</v>
      </c>
      <c r="T178" s="35">
        <f t="shared" si="67"/>
        <v>10</v>
      </c>
      <c r="U178" s="37"/>
      <c r="V178" s="34">
        <f t="shared" si="77"/>
        <v>0</v>
      </c>
      <c r="W178" s="26">
        <f t="shared" si="70"/>
        <v>1</v>
      </c>
      <c r="X178" s="28">
        <f t="shared" si="71"/>
        <v>10</v>
      </c>
      <c r="Y178" s="35">
        <f t="shared" si="72"/>
        <v>10</v>
      </c>
      <c r="Z178" s="37"/>
      <c r="AA178" s="34">
        <f t="shared" si="73"/>
        <v>3.0102999566398121</v>
      </c>
      <c r="AB178" s="26">
        <f t="shared" si="74"/>
        <v>2</v>
      </c>
      <c r="AC178" s="147">
        <f t="shared" si="75"/>
        <v>13.010299956639813</v>
      </c>
      <c r="AD178" s="27">
        <f t="shared" si="76"/>
        <v>20.000000000000007</v>
      </c>
    </row>
    <row r="179" spans="16:30" ht="15.75" thickBot="1" x14ac:dyDescent="0.3">
      <c r="P179" s="31">
        <v>0.16666666666666699</v>
      </c>
      <c r="Q179" s="32">
        <f>Q175</f>
        <v>0</v>
      </c>
      <c r="R179" s="26">
        <f t="shared" si="68"/>
        <v>1</v>
      </c>
      <c r="S179" s="26">
        <f t="shared" si="69"/>
        <v>10</v>
      </c>
      <c r="T179" s="35">
        <f t="shared" si="67"/>
        <v>10</v>
      </c>
      <c r="U179" s="37"/>
      <c r="V179" s="34">
        <f t="shared" si="77"/>
        <v>0</v>
      </c>
      <c r="W179" s="26">
        <f t="shared" si="70"/>
        <v>1</v>
      </c>
      <c r="X179" s="28">
        <f t="shared" si="71"/>
        <v>10</v>
      </c>
      <c r="Y179" s="35">
        <f t="shared" si="72"/>
        <v>10</v>
      </c>
      <c r="Z179" s="37"/>
      <c r="AA179" s="34">
        <f t="shared" si="73"/>
        <v>3.0102999566398121</v>
      </c>
      <c r="AB179" s="26">
        <f t="shared" si="74"/>
        <v>2</v>
      </c>
      <c r="AC179" s="147">
        <f t="shared" si="75"/>
        <v>13.010299956639813</v>
      </c>
      <c r="AD179" s="27">
        <f t="shared" si="76"/>
        <v>20.000000000000007</v>
      </c>
    </row>
    <row r="180" spans="16:30" ht="15.75" thickBot="1" x14ac:dyDescent="0.3">
      <c r="P180" s="31">
        <v>0.20833333333333301</v>
      </c>
      <c r="Q180" s="32">
        <f>Q175</f>
        <v>0</v>
      </c>
      <c r="R180" s="26">
        <f t="shared" si="68"/>
        <v>1</v>
      </c>
      <c r="S180" s="26">
        <f t="shared" si="69"/>
        <v>10</v>
      </c>
      <c r="T180" s="35">
        <f t="shared" si="67"/>
        <v>10</v>
      </c>
      <c r="U180" s="37"/>
      <c r="V180" s="34">
        <f t="shared" si="77"/>
        <v>0</v>
      </c>
      <c r="W180" s="26">
        <f t="shared" si="70"/>
        <v>1</v>
      </c>
      <c r="X180" s="28">
        <f t="shared" si="71"/>
        <v>10</v>
      </c>
      <c r="Y180" s="35">
        <f t="shared" si="72"/>
        <v>10</v>
      </c>
      <c r="Z180" s="37"/>
      <c r="AA180" s="34">
        <f t="shared" si="73"/>
        <v>3.0102999566398121</v>
      </c>
      <c r="AB180" s="26">
        <f t="shared" si="74"/>
        <v>2</v>
      </c>
      <c r="AC180" s="147">
        <f t="shared" si="75"/>
        <v>13.010299956639813</v>
      </c>
      <c r="AD180" s="27">
        <f t="shared" si="76"/>
        <v>20.000000000000007</v>
      </c>
    </row>
    <row r="181" spans="16:30" x14ac:dyDescent="0.25">
      <c r="P181" s="31">
        <v>0.25</v>
      </c>
      <c r="Q181" s="32">
        <f>Q175</f>
        <v>0</v>
      </c>
      <c r="R181" s="26">
        <f t="shared" si="68"/>
        <v>1</v>
      </c>
      <c r="S181" s="26">
        <f t="shared" si="69"/>
        <v>10</v>
      </c>
      <c r="T181" s="35">
        <f t="shared" si="67"/>
        <v>10</v>
      </c>
      <c r="U181" s="37"/>
      <c r="V181" s="34">
        <f t="shared" si="77"/>
        <v>0</v>
      </c>
      <c r="W181" s="26">
        <f t="shared" si="70"/>
        <v>1</v>
      </c>
      <c r="X181" s="28">
        <f t="shared" si="71"/>
        <v>10</v>
      </c>
      <c r="Y181" s="35">
        <f t="shared" si="72"/>
        <v>10</v>
      </c>
      <c r="Z181" s="37"/>
      <c r="AA181" s="34">
        <f t="shared" si="73"/>
        <v>3.0102999566398121</v>
      </c>
      <c r="AB181" s="26">
        <f t="shared" si="74"/>
        <v>2</v>
      </c>
      <c r="AC181" s="147">
        <f t="shared" si="75"/>
        <v>13.010299956639813</v>
      </c>
      <c r="AD181" s="27">
        <f t="shared" si="76"/>
        <v>20.000000000000007</v>
      </c>
    </row>
    <row r="182" spans="16:30" x14ac:dyDescent="0.25">
      <c r="P182" s="31">
        <v>0.29166666666666702</v>
      </c>
      <c r="Q182" s="32">
        <f>G15</f>
        <v>0</v>
      </c>
      <c r="R182" s="26">
        <f t="shared" si="68"/>
        <v>1</v>
      </c>
      <c r="S182" s="26">
        <f>Q182</f>
        <v>0</v>
      </c>
      <c r="T182" s="35">
        <f t="shared" si="67"/>
        <v>1</v>
      </c>
      <c r="U182" s="37"/>
      <c r="V182" s="34">
        <f>E74</f>
        <v>0</v>
      </c>
      <c r="W182" s="26">
        <f t="shared" si="70"/>
        <v>1</v>
      </c>
      <c r="X182" s="26">
        <f>V182</f>
        <v>0</v>
      </c>
      <c r="Y182" s="35">
        <f t="shared" si="72"/>
        <v>1</v>
      </c>
      <c r="Z182" s="37"/>
      <c r="AA182" s="34">
        <f t="shared" si="73"/>
        <v>3.0102999566398121</v>
      </c>
      <c r="AB182" s="26">
        <f t="shared" si="74"/>
        <v>2</v>
      </c>
      <c r="AC182" s="26">
        <f>AA182</f>
        <v>3.0102999566398121</v>
      </c>
      <c r="AD182" s="27">
        <f t="shared" si="76"/>
        <v>2</v>
      </c>
    </row>
    <row r="183" spans="16:30" x14ac:dyDescent="0.25">
      <c r="P183" s="31">
        <v>0.33333333333333298</v>
      </c>
      <c r="Q183" s="32">
        <f>Q182</f>
        <v>0</v>
      </c>
      <c r="R183" s="26">
        <f t="shared" si="68"/>
        <v>1</v>
      </c>
      <c r="S183" s="26">
        <f t="shared" ref="S183:S196" si="78">Q183</f>
        <v>0</v>
      </c>
      <c r="T183" s="35">
        <f t="shared" si="67"/>
        <v>1</v>
      </c>
      <c r="U183" s="37"/>
      <c r="V183" s="34">
        <f t="shared" si="77"/>
        <v>0</v>
      </c>
      <c r="W183" s="26">
        <f t="shared" si="70"/>
        <v>1</v>
      </c>
      <c r="X183" s="26">
        <f t="shared" ref="X183:X193" si="79">V183</f>
        <v>0</v>
      </c>
      <c r="Y183" s="35">
        <f t="shared" si="72"/>
        <v>1</v>
      </c>
      <c r="Z183" s="37"/>
      <c r="AA183" s="34">
        <f t="shared" si="73"/>
        <v>3.0102999566398121</v>
      </c>
      <c r="AB183" s="26">
        <f t="shared" si="74"/>
        <v>2</v>
      </c>
      <c r="AC183" s="26">
        <f t="shared" ref="AC183:AC193" si="80">AA183</f>
        <v>3.0102999566398121</v>
      </c>
      <c r="AD183" s="27">
        <f t="shared" si="76"/>
        <v>2</v>
      </c>
    </row>
    <row r="184" spans="16:30" x14ac:dyDescent="0.25">
      <c r="P184" s="31">
        <v>0.375</v>
      </c>
      <c r="Q184" s="32">
        <f>Q182</f>
        <v>0</v>
      </c>
      <c r="R184" s="26">
        <f t="shared" si="68"/>
        <v>1</v>
      </c>
      <c r="S184" s="26">
        <f t="shared" si="78"/>
        <v>0</v>
      </c>
      <c r="T184" s="35">
        <f t="shared" si="67"/>
        <v>1</v>
      </c>
      <c r="U184" s="37"/>
      <c r="V184" s="34">
        <f t="shared" si="77"/>
        <v>0</v>
      </c>
      <c r="W184" s="26">
        <f t="shared" si="70"/>
        <v>1</v>
      </c>
      <c r="X184" s="26">
        <f t="shared" si="79"/>
        <v>0</v>
      </c>
      <c r="Y184" s="35">
        <f t="shared" si="72"/>
        <v>1</v>
      </c>
      <c r="Z184" s="37"/>
      <c r="AA184" s="34">
        <f t="shared" si="73"/>
        <v>3.0102999566398121</v>
      </c>
      <c r="AB184" s="26">
        <f t="shared" si="74"/>
        <v>2</v>
      </c>
      <c r="AC184" s="26">
        <f t="shared" si="80"/>
        <v>3.0102999566398121</v>
      </c>
      <c r="AD184" s="27">
        <f t="shared" si="76"/>
        <v>2</v>
      </c>
    </row>
    <row r="185" spans="16:30" x14ac:dyDescent="0.25">
      <c r="P185" s="31">
        <v>0.41666666666666702</v>
      </c>
      <c r="Q185" s="32">
        <f>Q182</f>
        <v>0</v>
      </c>
      <c r="R185" s="26">
        <f t="shared" si="68"/>
        <v>1</v>
      </c>
      <c r="S185" s="26">
        <f t="shared" si="78"/>
        <v>0</v>
      </c>
      <c r="T185" s="35">
        <f t="shared" si="67"/>
        <v>1</v>
      </c>
      <c r="U185" s="37"/>
      <c r="V185" s="34">
        <f t="shared" si="77"/>
        <v>0</v>
      </c>
      <c r="W185" s="26">
        <f t="shared" si="70"/>
        <v>1</v>
      </c>
      <c r="X185" s="26">
        <f t="shared" si="79"/>
        <v>0</v>
      </c>
      <c r="Y185" s="35">
        <f t="shared" si="72"/>
        <v>1</v>
      </c>
      <c r="Z185" s="37"/>
      <c r="AA185" s="34">
        <f t="shared" si="73"/>
        <v>3.0102999566398121</v>
      </c>
      <c r="AB185" s="26">
        <f t="shared" si="74"/>
        <v>2</v>
      </c>
      <c r="AC185" s="26">
        <f t="shared" si="80"/>
        <v>3.0102999566398121</v>
      </c>
      <c r="AD185" s="27">
        <f t="shared" si="76"/>
        <v>2</v>
      </c>
    </row>
    <row r="186" spans="16:30" x14ac:dyDescent="0.25">
      <c r="P186" s="31">
        <v>0.45833333333333298</v>
      </c>
      <c r="Q186" s="32">
        <f>Q182</f>
        <v>0</v>
      </c>
      <c r="R186" s="26">
        <f t="shared" si="68"/>
        <v>1</v>
      </c>
      <c r="S186" s="26">
        <f t="shared" si="78"/>
        <v>0</v>
      </c>
      <c r="T186" s="35">
        <f t="shared" si="67"/>
        <v>1</v>
      </c>
      <c r="U186" s="37"/>
      <c r="V186" s="34">
        <f t="shared" si="77"/>
        <v>0</v>
      </c>
      <c r="W186" s="26">
        <f t="shared" si="70"/>
        <v>1</v>
      </c>
      <c r="X186" s="26">
        <f t="shared" si="79"/>
        <v>0</v>
      </c>
      <c r="Y186" s="35">
        <f t="shared" si="72"/>
        <v>1</v>
      </c>
      <c r="Z186" s="37"/>
      <c r="AA186" s="34">
        <f t="shared" si="73"/>
        <v>3.0102999566398121</v>
      </c>
      <c r="AB186" s="26">
        <f t="shared" si="74"/>
        <v>2</v>
      </c>
      <c r="AC186" s="26">
        <f t="shared" si="80"/>
        <v>3.0102999566398121</v>
      </c>
      <c r="AD186" s="27">
        <f t="shared" si="76"/>
        <v>2</v>
      </c>
    </row>
    <row r="187" spans="16:30" x14ac:dyDescent="0.25">
      <c r="P187" s="31">
        <v>0.5</v>
      </c>
      <c r="Q187" s="32">
        <f>Q182</f>
        <v>0</v>
      </c>
      <c r="R187" s="26">
        <f t="shared" si="68"/>
        <v>1</v>
      </c>
      <c r="S187" s="26">
        <f t="shared" si="78"/>
        <v>0</v>
      </c>
      <c r="T187" s="35">
        <f t="shared" si="67"/>
        <v>1</v>
      </c>
      <c r="U187" s="37"/>
      <c r="V187" s="34">
        <f t="shared" si="77"/>
        <v>0</v>
      </c>
      <c r="W187" s="26">
        <f t="shared" si="70"/>
        <v>1</v>
      </c>
      <c r="X187" s="26">
        <f t="shared" si="79"/>
        <v>0</v>
      </c>
      <c r="Y187" s="35">
        <f t="shared" si="72"/>
        <v>1</v>
      </c>
      <c r="Z187" s="37"/>
      <c r="AA187" s="34">
        <f t="shared" si="73"/>
        <v>3.0102999566398121</v>
      </c>
      <c r="AB187" s="26">
        <f t="shared" si="74"/>
        <v>2</v>
      </c>
      <c r="AC187" s="26">
        <f t="shared" si="80"/>
        <v>3.0102999566398121</v>
      </c>
      <c r="AD187" s="27">
        <f t="shared" si="76"/>
        <v>2</v>
      </c>
    </row>
    <row r="188" spans="16:30" x14ac:dyDescent="0.25">
      <c r="P188" s="31">
        <v>0.54166666666666696</v>
      </c>
      <c r="Q188" s="32">
        <f>Q182</f>
        <v>0</v>
      </c>
      <c r="R188" s="26">
        <f t="shared" si="68"/>
        <v>1</v>
      </c>
      <c r="S188" s="26">
        <f t="shared" si="78"/>
        <v>0</v>
      </c>
      <c r="T188" s="35">
        <f t="shared" si="67"/>
        <v>1</v>
      </c>
      <c r="U188" s="37"/>
      <c r="V188" s="34">
        <f t="shared" si="77"/>
        <v>0</v>
      </c>
      <c r="W188" s="26">
        <f t="shared" si="70"/>
        <v>1</v>
      </c>
      <c r="X188" s="26">
        <f t="shared" si="79"/>
        <v>0</v>
      </c>
      <c r="Y188" s="35">
        <f t="shared" si="72"/>
        <v>1</v>
      </c>
      <c r="Z188" s="37"/>
      <c r="AA188" s="34">
        <f t="shared" si="73"/>
        <v>3.0102999566398121</v>
      </c>
      <c r="AB188" s="26">
        <f t="shared" si="74"/>
        <v>2</v>
      </c>
      <c r="AC188" s="26">
        <f t="shared" si="80"/>
        <v>3.0102999566398121</v>
      </c>
      <c r="AD188" s="27">
        <f t="shared" si="76"/>
        <v>2</v>
      </c>
    </row>
    <row r="189" spans="16:30" x14ac:dyDescent="0.25">
      <c r="P189" s="31">
        <v>0.58333333333333304</v>
      </c>
      <c r="Q189" s="32">
        <f>Q182</f>
        <v>0</v>
      </c>
      <c r="R189" s="26">
        <f t="shared" si="68"/>
        <v>1</v>
      </c>
      <c r="S189" s="26">
        <f t="shared" si="78"/>
        <v>0</v>
      </c>
      <c r="T189" s="35">
        <f t="shared" si="67"/>
        <v>1</v>
      </c>
      <c r="U189" s="37"/>
      <c r="V189" s="34">
        <f t="shared" si="77"/>
        <v>0</v>
      </c>
      <c r="W189" s="26">
        <f t="shared" si="70"/>
        <v>1</v>
      </c>
      <c r="X189" s="26">
        <f t="shared" si="79"/>
        <v>0</v>
      </c>
      <c r="Y189" s="35">
        <f t="shared" si="72"/>
        <v>1</v>
      </c>
      <c r="Z189" s="37"/>
      <c r="AA189" s="34">
        <f t="shared" si="73"/>
        <v>3.0102999566398121</v>
      </c>
      <c r="AB189" s="26">
        <f t="shared" si="74"/>
        <v>2</v>
      </c>
      <c r="AC189" s="26">
        <f t="shared" si="80"/>
        <v>3.0102999566398121</v>
      </c>
      <c r="AD189" s="27">
        <f t="shared" si="76"/>
        <v>2</v>
      </c>
    </row>
    <row r="190" spans="16:30" x14ac:dyDescent="0.25">
      <c r="P190" s="31">
        <v>0.625</v>
      </c>
      <c r="Q190" s="32">
        <f>Q182</f>
        <v>0</v>
      </c>
      <c r="R190" s="26">
        <f t="shared" si="68"/>
        <v>1</v>
      </c>
      <c r="S190" s="26">
        <f t="shared" si="78"/>
        <v>0</v>
      </c>
      <c r="T190" s="35">
        <f t="shared" si="67"/>
        <v>1</v>
      </c>
      <c r="U190" s="37"/>
      <c r="V190" s="34">
        <f t="shared" si="77"/>
        <v>0</v>
      </c>
      <c r="W190" s="26">
        <f t="shared" si="70"/>
        <v>1</v>
      </c>
      <c r="X190" s="26">
        <f t="shared" si="79"/>
        <v>0</v>
      </c>
      <c r="Y190" s="35">
        <f t="shared" si="72"/>
        <v>1</v>
      </c>
      <c r="Z190" s="37"/>
      <c r="AA190" s="34">
        <f t="shared" si="73"/>
        <v>3.0102999566398121</v>
      </c>
      <c r="AB190" s="26">
        <f t="shared" si="74"/>
        <v>2</v>
      </c>
      <c r="AC190" s="26">
        <f t="shared" si="80"/>
        <v>3.0102999566398121</v>
      </c>
      <c r="AD190" s="27">
        <f t="shared" si="76"/>
        <v>2</v>
      </c>
    </row>
    <row r="191" spans="16:30" x14ac:dyDescent="0.25">
      <c r="P191" s="31">
        <v>0.66666666666666696</v>
      </c>
      <c r="Q191" s="32">
        <f>Q182</f>
        <v>0</v>
      </c>
      <c r="R191" s="26">
        <f t="shared" si="68"/>
        <v>1</v>
      </c>
      <c r="S191" s="26">
        <f t="shared" si="78"/>
        <v>0</v>
      </c>
      <c r="T191" s="35">
        <f t="shared" si="67"/>
        <v>1</v>
      </c>
      <c r="U191" s="37"/>
      <c r="V191" s="34">
        <f t="shared" si="77"/>
        <v>0</v>
      </c>
      <c r="W191" s="26">
        <f t="shared" si="70"/>
        <v>1</v>
      </c>
      <c r="X191" s="26">
        <f t="shared" si="79"/>
        <v>0</v>
      </c>
      <c r="Y191" s="35">
        <f t="shared" si="72"/>
        <v>1</v>
      </c>
      <c r="Z191" s="37"/>
      <c r="AA191" s="34">
        <f t="shared" si="73"/>
        <v>3.0102999566398121</v>
      </c>
      <c r="AB191" s="26">
        <f t="shared" si="74"/>
        <v>2</v>
      </c>
      <c r="AC191" s="26">
        <f t="shared" si="80"/>
        <v>3.0102999566398121</v>
      </c>
      <c r="AD191" s="27">
        <f t="shared" si="76"/>
        <v>2</v>
      </c>
    </row>
    <row r="192" spans="16:30" x14ac:dyDescent="0.25">
      <c r="P192" s="31">
        <v>0.70833333333333304</v>
      </c>
      <c r="Q192" s="32">
        <f>Q182</f>
        <v>0</v>
      </c>
      <c r="R192" s="26">
        <f t="shared" si="68"/>
        <v>1</v>
      </c>
      <c r="S192" s="26">
        <f t="shared" si="78"/>
        <v>0</v>
      </c>
      <c r="T192" s="35">
        <f t="shared" si="67"/>
        <v>1</v>
      </c>
      <c r="U192" s="37"/>
      <c r="V192" s="34">
        <f t="shared" si="77"/>
        <v>0</v>
      </c>
      <c r="W192" s="26">
        <f t="shared" si="70"/>
        <v>1</v>
      </c>
      <c r="X192" s="26">
        <f t="shared" si="79"/>
        <v>0</v>
      </c>
      <c r="Y192" s="35">
        <f t="shared" si="72"/>
        <v>1</v>
      </c>
      <c r="Z192" s="37"/>
      <c r="AA192" s="34">
        <f t="shared" si="73"/>
        <v>3.0102999566398121</v>
      </c>
      <c r="AB192" s="26">
        <f t="shared" si="74"/>
        <v>2</v>
      </c>
      <c r="AC192" s="26">
        <f t="shared" si="80"/>
        <v>3.0102999566398121</v>
      </c>
      <c r="AD192" s="27">
        <f t="shared" si="76"/>
        <v>2</v>
      </c>
    </row>
    <row r="193" spans="16:30" x14ac:dyDescent="0.25">
      <c r="P193" s="31">
        <v>0.75</v>
      </c>
      <c r="Q193" s="32">
        <f>Q182</f>
        <v>0</v>
      </c>
      <c r="R193" s="26">
        <f t="shared" si="68"/>
        <v>1</v>
      </c>
      <c r="S193" s="26">
        <f t="shared" si="78"/>
        <v>0</v>
      </c>
      <c r="T193" s="35">
        <f t="shared" si="67"/>
        <v>1</v>
      </c>
      <c r="U193" s="37"/>
      <c r="V193" s="34">
        <f t="shared" si="77"/>
        <v>0</v>
      </c>
      <c r="W193" s="26">
        <f t="shared" si="70"/>
        <v>1</v>
      </c>
      <c r="X193" s="26">
        <f t="shared" si="79"/>
        <v>0</v>
      </c>
      <c r="Y193" s="35">
        <f t="shared" si="72"/>
        <v>1</v>
      </c>
      <c r="Z193" s="37"/>
      <c r="AA193" s="34">
        <f t="shared" si="73"/>
        <v>3.0102999566398121</v>
      </c>
      <c r="AB193" s="26">
        <f t="shared" si="74"/>
        <v>2</v>
      </c>
      <c r="AC193" s="26">
        <f t="shared" si="80"/>
        <v>3.0102999566398121</v>
      </c>
      <c r="AD193" s="27">
        <f t="shared" si="76"/>
        <v>2</v>
      </c>
    </row>
    <row r="194" spans="16:30" x14ac:dyDescent="0.25">
      <c r="P194" s="31">
        <v>0.79166666666666696</v>
      </c>
      <c r="Q194" s="32">
        <f>Q182</f>
        <v>0</v>
      </c>
      <c r="R194" s="26">
        <f t="shared" si="68"/>
        <v>1</v>
      </c>
      <c r="S194" s="26">
        <f t="shared" si="78"/>
        <v>0</v>
      </c>
      <c r="T194" s="35">
        <f t="shared" si="67"/>
        <v>1</v>
      </c>
      <c r="U194" s="37"/>
      <c r="V194" s="34">
        <v>0</v>
      </c>
      <c r="W194" s="26">
        <f t="shared" si="70"/>
        <v>1</v>
      </c>
      <c r="X194" s="26">
        <v>0</v>
      </c>
      <c r="Y194" s="35">
        <f t="shared" si="72"/>
        <v>1</v>
      </c>
      <c r="Z194" s="37"/>
      <c r="AA194" s="34">
        <f t="shared" si="73"/>
        <v>3.0102999566398121</v>
      </c>
      <c r="AB194" s="26">
        <f t="shared" si="74"/>
        <v>2</v>
      </c>
      <c r="AC194" s="26">
        <f>AA194</f>
        <v>3.0102999566398121</v>
      </c>
      <c r="AD194" s="27">
        <f t="shared" si="76"/>
        <v>2</v>
      </c>
    </row>
    <row r="195" spans="16:30" x14ac:dyDescent="0.25">
      <c r="P195" s="31">
        <v>0.83333333333333304</v>
      </c>
      <c r="Q195" s="32">
        <f>Q182</f>
        <v>0</v>
      </c>
      <c r="R195" s="26">
        <f t="shared" si="68"/>
        <v>1</v>
      </c>
      <c r="S195" s="26">
        <f t="shared" si="78"/>
        <v>0</v>
      </c>
      <c r="T195" s="35">
        <f t="shared" si="67"/>
        <v>1</v>
      </c>
      <c r="U195" s="37"/>
      <c r="V195" s="34">
        <f t="shared" si="77"/>
        <v>0</v>
      </c>
      <c r="W195" s="26">
        <f t="shared" si="70"/>
        <v>1</v>
      </c>
      <c r="X195" s="26">
        <v>0</v>
      </c>
      <c r="Y195" s="35">
        <f t="shared" si="72"/>
        <v>1</v>
      </c>
      <c r="Z195" s="37"/>
      <c r="AA195" s="34">
        <f t="shared" si="73"/>
        <v>3.0102999566398121</v>
      </c>
      <c r="AB195" s="26">
        <f>(10^(AA195/10))</f>
        <v>2</v>
      </c>
      <c r="AC195" s="26">
        <f>AA195</f>
        <v>3.0102999566398121</v>
      </c>
      <c r="AD195" s="27">
        <f t="shared" si="76"/>
        <v>2</v>
      </c>
    </row>
    <row r="196" spans="16:30" x14ac:dyDescent="0.25">
      <c r="P196" s="31">
        <v>0.875</v>
      </c>
      <c r="Q196" s="32">
        <f>Q182</f>
        <v>0</v>
      </c>
      <c r="R196" s="26">
        <f t="shared" si="68"/>
        <v>1</v>
      </c>
      <c r="S196" s="26">
        <f t="shared" si="78"/>
        <v>0</v>
      </c>
      <c r="T196" s="35">
        <f t="shared" si="67"/>
        <v>1</v>
      </c>
      <c r="U196" s="37"/>
      <c r="V196" s="34">
        <f>V195</f>
        <v>0</v>
      </c>
      <c r="W196" s="26">
        <f t="shared" si="70"/>
        <v>1</v>
      </c>
      <c r="X196" s="26">
        <v>0</v>
      </c>
      <c r="Y196" s="35">
        <f t="shared" si="72"/>
        <v>1</v>
      </c>
      <c r="Z196" s="37"/>
      <c r="AA196" s="34">
        <f t="shared" si="73"/>
        <v>3.0102999566398121</v>
      </c>
      <c r="AB196" s="26">
        <f t="shared" ref="AB196:AB198" si="81">(10^(AA196/10))</f>
        <v>2</v>
      </c>
      <c r="AC196" s="26">
        <f>AA196</f>
        <v>3.0102999566398121</v>
      </c>
      <c r="AD196" s="27">
        <f t="shared" si="76"/>
        <v>2</v>
      </c>
    </row>
    <row r="197" spans="16:30" x14ac:dyDescent="0.25">
      <c r="P197" s="31">
        <v>0.91666666666666696</v>
      </c>
      <c r="Q197" s="32">
        <f>Q175</f>
        <v>0</v>
      </c>
      <c r="R197" s="26">
        <f t="shared" si="68"/>
        <v>1</v>
      </c>
      <c r="S197" s="26">
        <f>Q197+10</f>
        <v>10</v>
      </c>
      <c r="T197" s="35">
        <f t="shared" si="67"/>
        <v>10</v>
      </c>
      <c r="U197" s="37"/>
      <c r="V197" s="34">
        <v>0</v>
      </c>
      <c r="W197" s="26">
        <f t="shared" si="70"/>
        <v>1</v>
      </c>
      <c r="X197" s="28">
        <f t="shared" ref="X197:X198" si="82">V197+10</f>
        <v>10</v>
      </c>
      <c r="Y197" s="35">
        <f t="shared" si="72"/>
        <v>10</v>
      </c>
      <c r="Z197" s="37"/>
      <c r="AA197" s="34">
        <f t="shared" si="73"/>
        <v>3.0102999566398121</v>
      </c>
      <c r="AB197" s="26">
        <f t="shared" si="81"/>
        <v>2</v>
      </c>
      <c r="AC197" s="26">
        <f>AA197+10</f>
        <v>13.010299956639813</v>
      </c>
      <c r="AD197" s="27">
        <f t="shared" si="76"/>
        <v>20.000000000000007</v>
      </c>
    </row>
    <row r="198" spans="16:30" ht="15.75" thickBot="1" x14ac:dyDescent="0.3">
      <c r="P198" s="44">
        <v>0.95833333333333304</v>
      </c>
      <c r="Q198" s="32">
        <f>Q175</f>
        <v>0</v>
      </c>
      <c r="R198" s="46">
        <f t="shared" si="68"/>
        <v>1</v>
      </c>
      <c r="S198" s="46">
        <f>Q198+10</f>
        <v>10</v>
      </c>
      <c r="T198" s="47">
        <f t="shared" si="67"/>
        <v>10</v>
      </c>
      <c r="U198" s="48"/>
      <c r="V198" s="45">
        <v>0</v>
      </c>
      <c r="W198" s="46">
        <f t="shared" si="70"/>
        <v>1</v>
      </c>
      <c r="X198" s="28">
        <f t="shared" si="82"/>
        <v>10</v>
      </c>
      <c r="Y198" s="47">
        <f t="shared" si="72"/>
        <v>10</v>
      </c>
      <c r="Z198" s="48"/>
      <c r="AA198" s="34">
        <f t="shared" si="73"/>
        <v>3.0102999566398121</v>
      </c>
      <c r="AB198" s="150">
        <f t="shared" si="81"/>
        <v>2</v>
      </c>
      <c r="AC198" s="150">
        <f>AA198+10</f>
        <v>13.010299956639813</v>
      </c>
      <c r="AD198" s="151">
        <f t="shared" si="76"/>
        <v>20.000000000000007</v>
      </c>
    </row>
    <row r="199" spans="16:30" ht="15.75" thickBot="1" x14ac:dyDescent="0.3">
      <c r="P199" s="50"/>
      <c r="Q199" s="51"/>
      <c r="R199" s="51"/>
      <c r="S199" s="51"/>
      <c r="T199" s="52"/>
      <c r="U199" s="51"/>
      <c r="V199" s="50"/>
      <c r="W199" s="51"/>
      <c r="X199" s="51"/>
      <c r="Y199" s="52"/>
      <c r="Z199" s="51"/>
      <c r="AA199" s="53" t="s">
        <v>13</v>
      </c>
      <c r="AB199" s="64">
        <f>10*LOG(1/(COUNT(AB182:AB195))*SUM(AB182:AB195))</f>
        <v>3.0102999566398121</v>
      </c>
      <c r="AC199" s="49"/>
      <c r="AD199" s="54"/>
    </row>
    <row r="200" spans="16:30" ht="15.75" thickBot="1" x14ac:dyDescent="0.3">
      <c r="P200" s="53"/>
      <c r="Q200" s="49"/>
      <c r="R200" s="49"/>
      <c r="S200" s="49"/>
      <c r="T200" s="54"/>
      <c r="U200" s="49"/>
      <c r="V200" s="53"/>
      <c r="W200" s="49"/>
      <c r="X200" s="49"/>
      <c r="Y200" s="54"/>
      <c r="Z200" s="49"/>
      <c r="AA200" s="53" t="s">
        <v>2</v>
      </c>
      <c r="AB200" s="64">
        <f>10*LOG(1/(COUNT(AB175:AB181,AB197:AB198))*SUM(AB175:AB181,AB197:AB198))</f>
        <v>3.0102999566398121</v>
      </c>
      <c r="AC200" s="49"/>
      <c r="AD200" s="54"/>
    </row>
    <row r="201" spans="16:30" x14ac:dyDescent="0.25">
      <c r="P201" s="53"/>
      <c r="Q201" s="49"/>
      <c r="R201" s="56" t="s">
        <v>12</v>
      </c>
      <c r="S201" s="57"/>
      <c r="T201" s="58" t="s">
        <v>11</v>
      </c>
      <c r="U201" s="57"/>
      <c r="V201" s="59"/>
      <c r="W201" s="56" t="s">
        <v>12</v>
      </c>
      <c r="X201" s="57"/>
      <c r="Y201" s="58" t="s">
        <v>11</v>
      </c>
      <c r="Z201" s="57"/>
      <c r="AA201" s="59"/>
      <c r="AB201" s="57" t="s">
        <v>12</v>
      </c>
      <c r="AC201" s="57"/>
      <c r="AD201" s="58" t="s">
        <v>11</v>
      </c>
    </row>
    <row r="202" spans="16:30" ht="15.75" thickBot="1" x14ac:dyDescent="0.3">
      <c r="P202" s="14"/>
      <c r="Q202" s="55"/>
      <c r="R202" s="60">
        <f>10*LOG(1/(COUNT(R175:R198))*SUM(R175:R198))</f>
        <v>0</v>
      </c>
      <c r="S202" s="61"/>
      <c r="T202" s="62">
        <f>10*LOG(1/(COUNT(T175:T198))*SUM(T175:T198))</f>
        <v>6.40978057358332</v>
      </c>
      <c r="U202" s="61"/>
      <c r="V202" s="63"/>
      <c r="W202" s="60">
        <f>10*LOG(1/(COUNT(W175:W198))*SUM(W175:W198))</f>
        <v>0</v>
      </c>
      <c r="X202" s="61"/>
      <c r="Y202" s="62">
        <f>10*LOG(1/(COUNT(Y175:Y198))*SUM(Y175:Y198))</f>
        <v>6.40978057358332</v>
      </c>
      <c r="Z202" s="61"/>
      <c r="AA202" s="63"/>
      <c r="AB202" s="64">
        <f>10*LOG(1/(COUNT(AB175:AB198))*SUM(AB175:AB198))</f>
        <v>3.0102999566398121</v>
      </c>
      <c r="AC202" s="61"/>
      <c r="AD202" s="62">
        <f>10*LOG(1/(COUNT(AD175:AD198))*SUM(AD175:AD198))</f>
        <v>9.4200805302231334</v>
      </c>
    </row>
    <row r="205" spans="16:30" x14ac:dyDescent="0.25">
      <c r="P205">
        <f>A16</f>
        <v>0</v>
      </c>
    </row>
    <row r="207" spans="16:30" ht="15.75" thickBot="1" x14ac:dyDescent="0.3">
      <c r="P207" s="303" t="s">
        <v>21</v>
      </c>
      <c r="Q207" s="303"/>
      <c r="R207" s="303"/>
      <c r="S207" s="303"/>
      <c r="T207" s="303"/>
    </row>
    <row r="208" spans="16:30" ht="45.75" thickBot="1" x14ac:dyDescent="0.3">
      <c r="P208" s="38" t="s">
        <v>14</v>
      </c>
      <c r="Q208" s="39" t="s">
        <v>15</v>
      </c>
      <c r="R208" s="40" t="s">
        <v>17</v>
      </c>
      <c r="S208" s="40" t="s">
        <v>16</v>
      </c>
      <c r="T208" s="41" t="s">
        <v>17</v>
      </c>
      <c r="U208" s="42"/>
      <c r="V208" s="39" t="s">
        <v>18</v>
      </c>
      <c r="W208" s="40" t="s">
        <v>17</v>
      </c>
      <c r="X208" s="40" t="s">
        <v>16</v>
      </c>
      <c r="Y208" s="41" t="s">
        <v>17</v>
      </c>
      <c r="Z208" s="43"/>
      <c r="AA208" s="39" t="s">
        <v>19</v>
      </c>
      <c r="AB208" s="40" t="s">
        <v>17</v>
      </c>
      <c r="AC208" s="40" t="s">
        <v>16</v>
      </c>
      <c r="AD208" s="41" t="s">
        <v>17</v>
      </c>
    </row>
    <row r="209" spans="16:30" ht="15.75" thickBot="1" x14ac:dyDescent="0.3">
      <c r="P209" s="30">
        <v>0</v>
      </c>
      <c r="Q209" s="32">
        <f>H16</f>
        <v>0</v>
      </c>
      <c r="R209" s="28">
        <f>(10^(Q209/10))</f>
        <v>1</v>
      </c>
      <c r="S209" s="28">
        <f>Q209+10</f>
        <v>10</v>
      </c>
      <c r="T209" s="33">
        <f t="shared" ref="T209:T232" si="83">(10^(S209/10))</f>
        <v>10</v>
      </c>
      <c r="U209" s="36"/>
      <c r="V209" s="32">
        <v>0</v>
      </c>
      <c r="W209" s="28">
        <f>(10^(V209/10))</f>
        <v>1</v>
      </c>
      <c r="X209" s="28">
        <f>V209+10</f>
        <v>10</v>
      </c>
      <c r="Y209" s="33">
        <f>(10^(X209/10))</f>
        <v>10</v>
      </c>
      <c r="Z209" s="36"/>
      <c r="AA209" s="34">
        <f>10*LOG10(10^(Q209/10)+10^(V209/10))</f>
        <v>3.0102999566398121</v>
      </c>
      <c r="AB209" s="147">
        <f>(10^(AA209/10))</f>
        <v>2</v>
      </c>
      <c r="AC209" s="147">
        <f>AA209+10</f>
        <v>13.010299956639813</v>
      </c>
      <c r="AD209" s="148">
        <f>(10^(AC209/10))</f>
        <v>20.000000000000007</v>
      </c>
    </row>
    <row r="210" spans="16:30" ht="15.75" thickBot="1" x14ac:dyDescent="0.3">
      <c r="P210" s="31">
        <v>4.1666666666666699E-2</v>
      </c>
      <c r="Q210" s="32">
        <f>Q209</f>
        <v>0</v>
      </c>
      <c r="R210" s="26">
        <f t="shared" ref="R210:R232" si="84">(10^(Q210/10))</f>
        <v>1</v>
      </c>
      <c r="S210" s="26">
        <f t="shared" ref="S210:S215" si="85">Q210+10</f>
        <v>10</v>
      </c>
      <c r="T210" s="35">
        <f t="shared" si="83"/>
        <v>10</v>
      </c>
      <c r="U210" s="37"/>
      <c r="V210" s="34">
        <f>V209</f>
        <v>0</v>
      </c>
      <c r="W210" s="26">
        <f t="shared" ref="W210:W232" si="86">(10^(V210/10))</f>
        <v>1</v>
      </c>
      <c r="X210" s="28">
        <f t="shared" ref="X210:X215" si="87">V210+10</f>
        <v>10</v>
      </c>
      <c r="Y210" s="35">
        <f t="shared" ref="Y210:Y232" si="88">(10^(X210/10))</f>
        <v>10</v>
      </c>
      <c r="Z210" s="37"/>
      <c r="AA210" s="34">
        <f t="shared" ref="AA210:AA232" si="89">10*LOG10(10^(Q210/10)+10^(V210/10))</f>
        <v>3.0102999566398121</v>
      </c>
      <c r="AB210" s="26">
        <f t="shared" ref="AB210:AB228" si="90">(10^(AA210/10))</f>
        <v>2</v>
      </c>
      <c r="AC210" s="147">
        <f t="shared" ref="AC210:AC215" si="91">AA210+10</f>
        <v>13.010299956639813</v>
      </c>
      <c r="AD210" s="27">
        <f t="shared" ref="AD210:AD232" si="92">(10^(AC210/10))</f>
        <v>20.000000000000007</v>
      </c>
    </row>
    <row r="211" spans="16:30" ht="15.75" thickBot="1" x14ac:dyDescent="0.3">
      <c r="P211" s="31">
        <v>8.3333333333333301E-2</v>
      </c>
      <c r="Q211" s="32">
        <f>Q209</f>
        <v>0</v>
      </c>
      <c r="R211" s="26">
        <f t="shared" si="84"/>
        <v>1</v>
      </c>
      <c r="S211" s="26">
        <f t="shared" si="85"/>
        <v>10</v>
      </c>
      <c r="T211" s="35">
        <f t="shared" si="83"/>
        <v>10</v>
      </c>
      <c r="U211" s="37"/>
      <c r="V211" s="34">
        <f t="shared" ref="V211:V229" si="93">V210</f>
        <v>0</v>
      </c>
      <c r="W211" s="26">
        <f t="shared" si="86"/>
        <v>1</v>
      </c>
      <c r="X211" s="28">
        <f t="shared" si="87"/>
        <v>10</v>
      </c>
      <c r="Y211" s="35">
        <f t="shared" si="88"/>
        <v>10</v>
      </c>
      <c r="Z211" s="37"/>
      <c r="AA211" s="34">
        <f t="shared" si="89"/>
        <v>3.0102999566398121</v>
      </c>
      <c r="AB211" s="26">
        <f t="shared" si="90"/>
        <v>2</v>
      </c>
      <c r="AC211" s="147">
        <f t="shared" si="91"/>
        <v>13.010299956639813</v>
      </c>
      <c r="AD211" s="27">
        <f t="shared" si="92"/>
        <v>20.000000000000007</v>
      </c>
    </row>
    <row r="212" spans="16:30" ht="15.75" thickBot="1" x14ac:dyDescent="0.3">
      <c r="P212" s="31">
        <v>0.125</v>
      </c>
      <c r="Q212" s="32">
        <f>Q209</f>
        <v>0</v>
      </c>
      <c r="R212" s="26">
        <f t="shared" si="84"/>
        <v>1</v>
      </c>
      <c r="S212" s="26">
        <f t="shared" si="85"/>
        <v>10</v>
      </c>
      <c r="T212" s="35">
        <f t="shared" si="83"/>
        <v>10</v>
      </c>
      <c r="U212" s="37"/>
      <c r="V212" s="34">
        <f t="shared" si="93"/>
        <v>0</v>
      </c>
      <c r="W212" s="26">
        <f t="shared" si="86"/>
        <v>1</v>
      </c>
      <c r="X212" s="28">
        <f t="shared" si="87"/>
        <v>10</v>
      </c>
      <c r="Y212" s="35">
        <f t="shared" si="88"/>
        <v>10</v>
      </c>
      <c r="Z212" s="37"/>
      <c r="AA212" s="34">
        <f t="shared" si="89"/>
        <v>3.0102999566398121</v>
      </c>
      <c r="AB212" s="26">
        <f t="shared" si="90"/>
        <v>2</v>
      </c>
      <c r="AC212" s="147">
        <f t="shared" si="91"/>
        <v>13.010299956639813</v>
      </c>
      <c r="AD212" s="27">
        <f t="shared" si="92"/>
        <v>20.000000000000007</v>
      </c>
    </row>
    <row r="213" spans="16:30" ht="15.75" thickBot="1" x14ac:dyDescent="0.3">
      <c r="P213" s="31">
        <v>0.16666666666666699</v>
      </c>
      <c r="Q213" s="32">
        <f>Q209</f>
        <v>0</v>
      </c>
      <c r="R213" s="26">
        <f t="shared" si="84"/>
        <v>1</v>
      </c>
      <c r="S213" s="26">
        <f t="shared" si="85"/>
        <v>10</v>
      </c>
      <c r="T213" s="35">
        <f t="shared" si="83"/>
        <v>10</v>
      </c>
      <c r="U213" s="37"/>
      <c r="V213" s="34">
        <f t="shared" si="93"/>
        <v>0</v>
      </c>
      <c r="W213" s="26">
        <f t="shared" si="86"/>
        <v>1</v>
      </c>
      <c r="X213" s="28">
        <f t="shared" si="87"/>
        <v>10</v>
      </c>
      <c r="Y213" s="35">
        <f t="shared" si="88"/>
        <v>10</v>
      </c>
      <c r="Z213" s="37"/>
      <c r="AA213" s="34">
        <f t="shared" si="89"/>
        <v>3.0102999566398121</v>
      </c>
      <c r="AB213" s="26">
        <f t="shared" si="90"/>
        <v>2</v>
      </c>
      <c r="AC213" s="147">
        <f t="shared" si="91"/>
        <v>13.010299956639813</v>
      </c>
      <c r="AD213" s="27">
        <f t="shared" si="92"/>
        <v>20.000000000000007</v>
      </c>
    </row>
    <row r="214" spans="16:30" ht="15.75" thickBot="1" x14ac:dyDescent="0.3">
      <c r="P214" s="31">
        <v>0.20833333333333301</v>
      </c>
      <c r="Q214" s="32">
        <f>Q209</f>
        <v>0</v>
      </c>
      <c r="R214" s="26">
        <f t="shared" si="84"/>
        <v>1</v>
      </c>
      <c r="S214" s="26">
        <f t="shared" si="85"/>
        <v>10</v>
      </c>
      <c r="T214" s="35">
        <f t="shared" si="83"/>
        <v>10</v>
      </c>
      <c r="U214" s="37"/>
      <c r="V214" s="34">
        <f t="shared" si="93"/>
        <v>0</v>
      </c>
      <c r="W214" s="26">
        <f t="shared" si="86"/>
        <v>1</v>
      </c>
      <c r="X214" s="28">
        <f t="shared" si="87"/>
        <v>10</v>
      </c>
      <c r="Y214" s="35">
        <f t="shared" si="88"/>
        <v>10</v>
      </c>
      <c r="Z214" s="37"/>
      <c r="AA214" s="34">
        <f t="shared" si="89"/>
        <v>3.0102999566398121</v>
      </c>
      <c r="AB214" s="26">
        <f t="shared" si="90"/>
        <v>2</v>
      </c>
      <c r="AC214" s="147">
        <f t="shared" si="91"/>
        <v>13.010299956639813</v>
      </c>
      <c r="AD214" s="27">
        <f t="shared" si="92"/>
        <v>20.000000000000007</v>
      </c>
    </row>
    <row r="215" spans="16:30" x14ac:dyDescent="0.25">
      <c r="P215" s="31">
        <v>0.25</v>
      </c>
      <c r="Q215" s="32">
        <f>Q209</f>
        <v>0</v>
      </c>
      <c r="R215" s="26">
        <f t="shared" si="84"/>
        <v>1</v>
      </c>
      <c r="S215" s="26">
        <f t="shared" si="85"/>
        <v>10</v>
      </c>
      <c r="T215" s="35">
        <f t="shared" si="83"/>
        <v>10</v>
      </c>
      <c r="U215" s="37"/>
      <c r="V215" s="34">
        <f t="shared" si="93"/>
        <v>0</v>
      </c>
      <c r="W215" s="26">
        <f t="shared" si="86"/>
        <v>1</v>
      </c>
      <c r="X215" s="28">
        <f t="shared" si="87"/>
        <v>10</v>
      </c>
      <c r="Y215" s="35">
        <f t="shared" si="88"/>
        <v>10</v>
      </c>
      <c r="Z215" s="37"/>
      <c r="AA215" s="34">
        <f t="shared" si="89"/>
        <v>3.0102999566398121</v>
      </c>
      <c r="AB215" s="26">
        <f t="shared" si="90"/>
        <v>2</v>
      </c>
      <c r="AC215" s="147">
        <f t="shared" si="91"/>
        <v>13.010299956639813</v>
      </c>
      <c r="AD215" s="27">
        <f t="shared" si="92"/>
        <v>20.000000000000007</v>
      </c>
    </row>
    <row r="216" spans="16:30" x14ac:dyDescent="0.25">
      <c r="P216" s="31">
        <v>0.29166666666666702</v>
      </c>
      <c r="Q216" s="32">
        <f>G16</f>
        <v>0</v>
      </c>
      <c r="R216" s="26">
        <f t="shared" si="84"/>
        <v>1</v>
      </c>
      <c r="S216" s="26">
        <f>Q216</f>
        <v>0</v>
      </c>
      <c r="T216" s="35">
        <f t="shared" si="83"/>
        <v>1</v>
      </c>
      <c r="U216" s="37"/>
      <c r="V216" s="34">
        <f>F74</f>
        <v>0</v>
      </c>
      <c r="W216" s="26">
        <f t="shared" si="86"/>
        <v>1</v>
      </c>
      <c r="X216" s="26">
        <f>V216</f>
        <v>0</v>
      </c>
      <c r="Y216" s="35">
        <f t="shared" si="88"/>
        <v>1</v>
      </c>
      <c r="Z216" s="37"/>
      <c r="AA216" s="34">
        <f t="shared" si="89"/>
        <v>3.0102999566398121</v>
      </c>
      <c r="AB216" s="26">
        <f t="shared" si="90"/>
        <v>2</v>
      </c>
      <c r="AC216" s="26">
        <f>AA216</f>
        <v>3.0102999566398121</v>
      </c>
      <c r="AD216" s="27">
        <f t="shared" si="92"/>
        <v>2</v>
      </c>
    </row>
    <row r="217" spans="16:30" x14ac:dyDescent="0.25">
      <c r="P217" s="31">
        <v>0.33333333333333298</v>
      </c>
      <c r="Q217" s="32">
        <f>Q216</f>
        <v>0</v>
      </c>
      <c r="R217" s="26">
        <f t="shared" si="84"/>
        <v>1</v>
      </c>
      <c r="S217" s="26">
        <f t="shared" ref="S217:S230" si="94">Q217</f>
        <v>0</v>
      </c>
      <c r="T217" s="35">
        <f t="shared" si="83"/>
        <v>1</v>
      </c>
      <c r="U217" s="37"/>
      <c r="V217" s="34">
        <f t="shared" si="93"/>
        <v>0</v>
      </c>
      <c r="W217" s="26">
        <f t="shared" si="86"/>
        <v>1</v>
      </c>
      <c r="X217" s="26">
        <f t="shared" ref="X217:X227" si="95">V217</f>
        <v>0</v>
      </c>
      <c r="Y217" s="35">
        <f t="shared" si="88"/>
        <v>1</v>
      </c>
      <c r="Z217" s="37"/>
      <c r="AA217" s="34">
        <f t="shared" si="89"/>
        <v>3.0102999566398121</v>
      </c>
      <c r="AB217" s="26">
        <f t="shared" si="90"/>
        <v>2</v>
      </c>
      <c r="AC217" s="26">
        <f t="shared" ref="AC217:AC227" si="96">AA217</f>
        <v>3.0102999566398121</v>
      </c>
      <c r="AD217" s="27">
        <f t="shared" si="92"/>
        <v>2</v>
      </c>
    </row>
    <row r="218" spans="16:30" x14ac:dyDescent="0.25">
      <c r="P218" s="31">
        <v>0.375</v>
      </c>
      <c r="Q218" s="32">
        <f>Q216</f>
        <v>0</v>
      </c>
      <c r="R218" s="26">
        <f t="shared" si="84"/>
        <v>1</v>
      </c>
      <c r="S218" s="26">
        <f t="shared" si="94"/>
        <v>0</v>
      </c>
      <c r="T218" s="35">
        <f t="shared" si="83"/>
        <v>1</v>
      </c>
      <c r="U218" s="37"/>
      <c r="V218" s="34">
        <f t="shared" si="93"/>
        <v>0</v>
      </c>
      <c r="W218" s="26">
        <f t="shared" si="86"/>
        <v>1</v>
      </c>
      <c r="X218" s="26">
        <f t="shared" si="95"/>
        <v>0</v>
      </c>
      <c r="Y218" s="35">
        <f t="shared" si="88"/>
        <v>1</v>
      </c>
      <c r="Z218" s="37"/>
      <c r="AA218" s="34">
        <f t="shared" si="89"/>
        <v>3.0102999566398121</v>
      </c>
      <c r="AB218" s="26">
        <f t="shared" si="90"/>
        <v>2</v>
      </c>
      <c r="AC218" s="26">
        <f t="shared" si="96"/>
        <v>3.0102999566398121</v>
      </c>
      <c r="AD218" s="27">
        <f t="shared" si="92"/>
        <v>2</v>
      </c>
    </row>
    <row r="219" spans="16:30" x14ac:dyDescent="0.25">
      <c r="P219" s="31">
        <v>0.41666666666666702</v>
      </c>
      <c r="Q219" s="32">
        <f>Q216</f>
        <v>0</v>
      </c>
      <c r="R219" s="26">
        <f t="shared" si="84"/>
        <v>1</v>
      </c>
      <c r="S219" s="26">
        <f t="shared" si="94"/>
        <v>0</v>
      </c>
      <c r="T219" s="35">
        <f t="shared" si="83"/>
        <v>1</v>
      </c>
      <c r="U219" s="37"/>
      <c r="V219" s="34">
        <f t="shared" si="93"/>
        <v>0</v>
      </c>
      <c r="W219" s="26">
        <f t="shared" si="86"/>
        <v>1</v>
      </c>
      <c r="X219" s="26">
        <f t="shared" si="95"/>
        <v>0</v>
      </c>
      <c r="Y219" s="35">
        <f t="shared" si="88"/>
        <v>1</v>
      </c>
      <c r="Z219" s="37"/>
      <c r="AA219" s="34">
        <f t="shared" si="89"/>
        <v>3.0102999566398121</v>
      </c>
      <c r="AB219" s="26">
        <f t="shared" si="90"/>
        <v>2</v>
      </c>
      <c r="AC219" s="26">
        <f t="shared" si="96"/>
        <v>3.0102999566398121</v>
      </c>
      <c r="AD219" s="27">
        <f t="shared" si="92"/>
        <v>2</v>
      </c>
    </row>
    <row r="220" spans="16:30" x14ac:dyDescent="0.25">
      <c r="P220" s="31">
        <v>0.45833333333333298</v>
      </c>
      <c r="Q220" s="32">
        <f>Q216</f>
        <v>0</v>
      </c>
      <c r="R220" s="26">
        <f t="shared" si="84"/>
        <v>1</v>
      </c>
      <c r="S220" s="26">
        <f t="shared" si="94"/>
        <v>0</v>
      </c>
      <c r="T220" s="35">
        <f t="shared" si="83"/>
        <v>1</v>
      </c>
      <c r="U220" s="37"/>
      <c r="V220" s="34">
        <f t="shared" si="93"/>
        <v>0</v>
      </c>
      <c r="W220" s="26">
        <f t="shared" si="86"/>
        <v>1</v>
      </c>
      <c r="X220" s="26">
        <f t="shared" si="95"/>
        <v>0</v>
      </c>
      <c r="Y220" s="35">
        <f t="shared" si="88"/>
        <v>1</v>
      </c>
      <c r="Z220" s="37"/>
      <c r="AA220" s="34">
        <f t="shared" si="89"/>
        <v>3.0102999566398121</v>
      </c>
      <c r="AB220" s="26">
        <f t="shared" si="90"/>
        <v>2</v>
      </c>
      <c r="AC220" s="26">
        <f t="shared" si="96"/>
        <v>3.0102999566398121</v>
      </c>
      <c r="AD220" s="27">
        <f t="shared" si="92"/>
        <v>2</v>
      </c>
    </row>
    <row r="221" spans="16:30" x14ac:dyDescent="0.25">
      <c r="P221" s="31">
        <v>0.5</v>
      </c>
      <c r="Q221" s="32">
        <f>Q216</f>
        <v>0</v>
      </c>
      <c r="R221" s="26">
        <f t="shared" si="84"/>
        <v>1</v>
      </c>
      <c r="S221" s="26">
        <f t="shared" si="94"/>
        <v>0</v>
      </c>
      <c r="T221" s="35">
        <f t="shared" si="83"/>
        <v>1</v>
      </c>
      <c r="U221" s="37"/>
      <c r="V221" s="34">
        <f t="shared" si="93"/>
        <v>0</v>
      </c>
      <c r="W221" s="26">
        <f t="shared" si="86"/>
        <v>1</v>
      </c>
      <c r="X221" s="26">
        <f t="shared" si="95"/>
        <v>0</v>
      </c>
      <c r="Y221" s="35">
        <f t="shared" si="88"/>
        <v>1</v>
      </c>
      <c r="Z221" s="37"/>
      <c r="AA221" s="34">
        <f t="shared" si="89"/>
        <v>3.0102999566398121</v>
      </c>
      <c r="AB221" s="26">
        <f t="shared" si="90"/>
        <v>2</v>
      </c>
      <c r="AC221" s="26">
        <f t="shared" si="96"/>
        <v>3.0102999566398121</v>
      </c>
      <c r="AD221" s="27">
        <f t="shared" si="92"/>
        <v>2</v>
      </c>
    </row>
    <row r="222" spans="16:30" x14ac:dyDescent="0.25">
      <c r="P222" s="31">
        <v>0.54166666666666696</v>
      </c>
      <c r="Q222" s="32">
        <f>Q216</f>
        <v>0</v>
      </c>
      <c r="R222" s="26">
        <f t="shared" si="84"/>
        <v>1</v>
      </c>
      <c r="S222" s="26">
        <f t="shared" si="94"/>
        <v>0</v>
      </c>
      <c r="T222" s="35">
        <f t="shared" si="83"/>
        <v>1</v>
      </c>
      <c r="U222" s="37"/>
      <c r="V222" s="34">
        <f t="shared" si="93"/>
        <v>0</v>
      </c>
      <c r="W222" s="26">
        <f t="shared" si="86"/>
        <v>1</v>
      </c>
      <c r="X222" s="26">
        <f t="shared" si="95"/>
        <v>0</v>
      </c>
      <c r="Y222" s="35">
        <f t="shared" si="88"/>
        <v>1</v>
      </c>
      <c r="Z222" s="37"/>
      <c r="AA222" s="34">
        <f t="shared" si="89"/>
        <v>3.0102999566398121</v>
      </c>
      <c r="AB222" s="26">
        <f t="shared" si="90"/>
        <v>2</v>
      </c>
      <c r="AC222" s="26">
        <f t="shared" si="96"/>
        <v>3.0102999566398121</v>
      </c>
      <c r="AD222" s="27">
        <f t="shared" si="92"/>
        <v>2</v>
      </c>
    </row>
    <row r="223" spans="16:30" x14ac:dyDescent="0.25">
      <c r="P223" s="31">
        <v>0.58333333333333304</v>
      </c>
      <c r="Q223" s="32">
        <f>Q216</f>
        <v>0</v>
      </c>
      <c r="R223" s="26">
        <f t="shared" si="84"/>
        <v>1</v>
      </c>
      <c r="S223" s="26">
        <f t="shared" si="94"/>
        <v>0</v>
      </c>
      <c r="T223" s="35">
        <f t="shared" si="83"/>
        <v>1</v>
      </c>
      <c r="U223" s="37"/>
      <c r="V223" s="34">
        <f t="shared" si="93"/>
        <v>0</v>
      </c>
      <c r="W223" s="26">
        <f t="shared" si="86"/>
        <v>1</v>
      </c>
      <c r="X223" s="26">
        <f t="shared" si="95"/>
        <v>0</v>
      </c>
      <c r="Y223" s="35">
        <f t="shared" si="88"/>
        <v>1</v>
      </c>
      <c r="Z223" s="37"/>
      <c r="AA223" s="34">
        <f t="shared" si="89"/>
        <v>3.0102999566398121</v>
      </c>
      <c r="AB223" s="26">
        <f t="shared" si="90"/>
        <v>2</v>
      </c>
      <c r="AC223" s="26">
        <f t="shared" si="96"/>
        <v>3.0102999566398121</v>
      </c>
      <c r="AD223" s="27">
        <f t="shared" si="92"/>
        <v>2</v>
      </c>
    </row>
    <row r="224" spans="16:30" x14ac:dyDescent="0.25">
      <c r="P224" s="31">
        <v>0.625</v>
      </c>
      <c r="Q224" s="32">
        <f>Q216</f>
        <v>0</v>
      </c>
      <c r="R224" s="26">
        <f t="shared" si="84"/>
        <v>1</v>
      </c>
      <c r="S224" s="26">
        <f t="shared" si="94"/>
        <v>0</v>
      </c>
      <c r="T224" s="35">
        <f t="shared" si="83"/>
        <v>1</v>
      </c>
      <c r="U224" s="37"/>
      <c r="V224" s="34">
        <f t="shared" si="93"/>
        <v>0</v>
      </c>
      <c r="W224" s="26">
        <f t="shared" si="86"/>
        <v>1</v>
      </c>
      <c r="X224" s="26">
        <f t="shared" si="95"/>
        <v>0</v>
      </c>
      <c r="Y224" s="35">
        <f t="shared" si="88"/>
        <v>1</v>
      </c>
      <c r="Z224" s="37"/>
      <c r="AA224" s="34">
        <f t="shared" si="89"/>
        <v>3.0102999566398121</v>
      </c>
      <c r="AB224" s="26">
        <f t="shared" si="90"/>
        <v>2</v>
      </c>
      <c r="AC224" s="26">
        <f t="shared" si="96"/>
        <v>3.0102999566398121</v>
      </c>
      <c r="AD224" s="27">
        <f t="shared" si="92"/>
        <v>2</v>
      </c>
    </row>
    <row r="225" spans="16:30" x14ac:dyDescent="0.25">
      <c r="P225" s="31">
        <v>0.66666666666666696</v>
      </c>
      <c r="Q225" s="32">
        <f>Q216</f>
        <v>0</v>
      </c>
      <c r="R225" s="26">
        <f t="shared" si="84"/>
        <v>1</v>
      </c>
      <c r="S225" s="26">
        <f t="shared" si="94"/>
        <v>0</v>
      </c>
      <c r="T225" s="35">
        <f t="shared" si="83"/>
        <v>1</v>
      </c>
      <c r="U225" s="37"/>
      <c r="V225" s="34">
        <f t="shared" si="93"/>
        <v>0</v>
      </c>
      <c r="W225" s="26">
        <f t="shared" si="86"/>
        <v>1</v>
      </c>
      <c r="X225" s="26">
        <f t="shared" si="95"/>
        <v>0</v>
      </c>
      <c r="Y225" s="35">
        <f t="shared" si="88"/>
        <v>1</v>
      </c>
      <c r="Z225" s="37"/>
      <c r="AA225" s="34">
        <f t="shared" si="89"/>
        <v>3.0102999566398121</v>
      </c>
      <c r="AB225" s="26">
        <f t="shared" si="90"/>
        <v>2</v>
      </c>
      <c r="AC225" s="26">
        <f t="shared" si="96"/>
        <v>3.0102999566398121</v>
      </c>
      <c r="AD225" s="27">
        <f t="shared" si="92"/>
        <v>2</v>
      </c>
    </row>
    <row r="226" spans="16:30" x14ac:dyDescent="0.25">
      <c r="P226" s="31">
        <v>0.70833333333333304</v>
      </c>
      <c r="Q226" s="32">
        <f>Q216</f>
        <v>0</v>
      </c>
      <c r="R226" s="26">
        <f t="shared" si="84"/>
        <v>1</v>
      </c>
      <c r="S226" s="26">
        <f t="shared" si="94"/>
        <v>0</v>
      </c>
      <c r="T226" s="35">
        <f t="shared" si="83"/>
        <v>1</v>
      </c>
      <c r="U226" s="37"/>
      <c r="V226" s="34">
        <f t="shared" si="93"/>
        <v>0</v>
      </c>
      <c r="W226" s="26">
        <f t="shared" si="86"/>
        <v>1</v>
      </c>
      <c r="X226" s="26">
        <f t="shared" si="95"/>
        <v>0</v>
      </c>
      <c r="Y226" s="35">
        <f t="shared" si="88"/>
        <v>1</v>
      </c>
      <c r="Z226" s="37"/>
      <c r="AA226" s="34">
        <f t="shared" si="89"/>
        <v>3.0102999566398121</v>
      </c>
      <c r="AB226" s="26">
        <f t="shared" si="90"/>
        <v>2</v>
      </c>
      <c r="AC226" s="26">
        <f t="shared" si="96"/>
        <v>3.0102999566398121</v>
      </c>
      <c r="AD226" s="27">
        <f t="shared" si="92"/>
        <v>2</v>
      </c>
    </row>
    <row r="227" spans="16:30" x14ac:dyDescent="0.25">
      <c r="P227" s="31">
        <v>0.75</v>
      </c>
      <c r="Q227" s="32">
        <f>Q216</f>
        <v>0</v>
      </c>
      <c r="R227" s="26">
        <f t="shared" si="84"/>
        <v>1</v>
      </c>
      <c r="S227" s="26">
        <f t="shared" si="94"/>
        <v>0</v>
      </c>
      <c r="T227" s="35">
        <f t="shared" si="83"/>
        <v>1</v>
      </c>
      <c r="U227" s="37"/>
      <c r="V227" s="34">
        <f t="shared" si="93"/>
        <v>0</v>
      </c>
      <c r="W227" s="26">
        <f t="shared" si="86"/>
        <v>1</v>
      </c>
      <c r="X227" s="26">
        <f t="shared" si="95"/>
        <v>0</v>
      </c>
      <c r="Y227" s="35">
        <f t="shared" si="88"/>
        <v>1</v>
      </c>
      <c r="Z227" s="37"/>
      <c r="AA227" s="34">
        <f t="shared" si="89"/>
        <v>3.0102999566398121</v>
      </c>
      <c r="AB227" s="26">
        <f t="shared" si="90"/>
        <v>2</v>
      </c>
      <c r="AC227" s="26">
        <f t="shared" si="96"/>
        <v>3.0102999566398121</v>
      </c>
      <c r="AD227" s="27">
        <f t="shared" si="92"/>
        <v>2</v>
      </c>
    </row>
    <row r="228" spans="16:30" x14ac:dyDescent="0.25">
      <c r="P228" s="31">
        <v>0.79166666666666696</v>
      </c>
      <c r="Q228" s="32">
        <f>Q216</f>
        <v>0</v>
      </c>
      <c r="R228" s="26">
        <f t="shared" si="84"/>
        <v>1</v>
      </c>
      <c r="S228" s="26">
        <f t="shared" si="94"/>
        <v>0</v>
      </c>
      <c r="T228" s="35">
        <f t="shared" si="83"/>
        <v>1</v>
      </c>
      <c r="U228" s="37"/>
      <c r="V228" s="34">
        <v>0</v>
      </c>
      <c r="W228" s="26">
        <f t="shared" si="86"/>
        <v>1</v>
      </c>
      <c r="X228" s="26">
        <v>0</v>
      </c>
      <c r="Y228" s="35">
        <f t="shared" si="88"/>
        <v>1</v>
      </c>
      <c r="Z228" s="37"/>
      <c r="AA228" s="34">
        <f t="shared" si="89"/>
        <v>3.0102999566398121</v>
      </c>
      <c r="AB228" s="26">
        <f t="shared" si="90"/>
        <v>2</v>
      </c>
      <c r="AC228" s="26">
        <f>AA228</f>
        <v>3.0102999566398121</v>
      </c>
      <c r="AD228" s="27">
        <f t="shared" si="92"/>
        <v>2</v>
      </c>
    </row>
    <row r="229" spans="16:30" x14ac:dyDescent="0.25">
      <c r="P229" s="31">
        <v>0.83333333333333304</v>
      </c>
      <c r="Q229" s="32">
        <f>Q216</f>
        <v>0</v>
      </c>
      <c r="R229" s="26">
        <f t="shared" si="84"/>
        <v>1</v>
      </c>
      <c r="S229" s="26">
        <f t="shared" si="94"/>
        <v>0</v>
      </c>
      <c r="T229" s="35">
        <f t="shared" si="83"/>
        <v>1</v>
      </c>
      <c r="U229" s="37"/>
      <c r="V229" s="34">
        <f t="shared" si="93"/>
        <v>0</v>
      </c>
      <c r="W229" s="26">
        <f t="shared" si="86"/>
        <v>1</v>
      </c>
      <c r="X229" s="26">
        <v>0</v>
      </c>
      <c r="Y229" s="35">
        <f t="shared" si="88"/>
        <v>1</v>
      </c>
      <c r="Z229" s="37"/>
      <c r="AA229" s="34">
        <f t="shared" si="89"/>
        <v>3.0102999566398121</v>
      </c>
      <c r="AB229" s="26">
        <f>(10^(AA229/10))</f>
        <v>2</v>
      </c>
      <c r="AC229" s="26">
        <f>AA229</f>
        <v>3.0102999566398121</v>
      </c>
      <c r="AD229" s="27">
        <f t="shared" si="92"/>
        <v>2</v>
      </c>
    </row>
    <row r="230" spans="16:30" x14ac:dyDescent="0.25">
      <c r="P230" s="31">
        <v>0.875</v>
      </c>
      <c r="Q230" s="32">
        <f>Q216</f>
        <v>0</v>
      </c>
      <c r="R230" s="26">
        <f t="shared" si="84"/>
        <v>1</v>
      </c>
      <c r="S230" s="26">
        <f t="shared" si="94"/>
        <v>0</v>
      </c>
      <c r="T230" s="35">
        <f t="shared" si="83"/>
        <v>1</v>
      </c>
      <c r="U230" s="37"/>
      <c r="V230" s="34">
        <f>V229</f>
        <v>0</v>
      </c>
      <c r="W230" s="26">
        <f t="shared" si="86"/>
        <v>1</v>
      </c>
      <c r="X230" s="26">
        <v>0</v>
      </c>
      <c r="Y230" s="35">
        <f t="shared" si="88"/>
        <v>1</v>
      </c>
      <c r="Z230" s="37"/>
      <c r="AA230" s="34">
        <f t="shared" si="89"/>
        <v>3.0102999566398121</v>
      </c>
      <c r="AB230" s="26">
        <f t="shared" ref="AB230:AB232" si="97">(10^(AA230/10))</f>
        <v>2</v>
      </c>
      <c r="AC230" s="26">
        <f>AA230</f>
        <v>3.0102999566398121</v>
      </c>
      <c r="AD230" s="27">
        <f t="shared" si="92"/>
        <v>2</v>
      </c>
    </row>
    <row r="231" spans="16:30" x14ac:dyDescent="0.25">
      <c r="P231" s="31">
        <v>0.91666666666666696</v>
      </c>
      <c r="Q231" s="32">
        <f>Q209</f>
        <v>0</v>
      </c>
      <c r="R231" s="26">
        <f t="shared" si="84"/>
        <v>1</v>
      </c>
      <c r="S231" s="26">
        <f>Q231+10</f>
        <v>10</v>
      </c>
      <c r="T231" s="35">
        <f t="shared" si="83"/>
        <v>10</v>
      </c>
      <c r="U231" s="37"/>
      <c r="V231" s="34">
        <v>0</v>
      </c>
      <c r="W231" s="26">
        <f t="shared" si="86"/>
        <v>1</v>
      </c>
      <c r="X231" s="28">
        <f t="shared" ref="X231:X232" si="98">V231+10</f>
        <v>10</v>
      </c>
      <c r="Y231" s="35">
        <f t="shared" si="88"/>
        <v>10</v>
      </c>
      <c r="Z231" s="37"/>
      <c r="AA231" s="34">
        <f t="shared" si="89"/>
        <v>3.0102999566398121</v>
      </c>
      <c r="AB231" s="26">
        <f t="shared" si="97"/>
        <v>2</v>
      </c>
      <c r="AC231" s="26">
        <f>AA231+10</f>
        <v>13.010299956639813</v>
      </c>
      <c r="AD231" s="27">
        <f t="shared" si="92"/>
        <v>20.000000000000007</v>
      </c>
    </row>
    <row r="232" spans="16:30" ht="15.75" thickBot="1" x14ac:dyDescent="0.3">
      <c r="P232" s="44">
        <v>0.95833333333333304</v>
      </c>
      <c r="Q232" s="32">
        <f>Q209</f>
        <v>0</v>
      </c>
      <c r="R232" s="46">
        <f t="shared" si="84"/>
        <v>1</v>
      </c>
      <c r="S232" s="46">
        <f>Q232+10</f>
        <v>10</v>
      </c>
      <c r="T232" s="47">
        <f t="shared" si="83"/>
        <v>10</v>
      </c>
      <c r="U232" s="48"/>
      <c r="V232" s="45">
        <v>0</v>
      </c>
      <c r="W232" s="46">
        <f t="shared" si="86"/>
        <v>1</v>
      </c>
      <c r="X232" s="28">
        <f t="shared" si="98"/>
        <v>10</v>
      </c>
      <c r="Y232" s="47">
        <f t="shared" si="88"/>
        <v>10</v>
      </c>
      <c r="Z232" s="48"/>
      <c r="AA232" s="34">
        <f t="shared" si="89"/>
        <v>3.0102999566398121</v>
      </c>
      <c r="AB232" s="150">
        <f t="shared" si="97"/>
        <v>2</v>
      </c>
      <c r="AC232" s="150">
        <f>AA232+10</f>
        <v>13.010299956639813</v>
      </c>
      <c r="AD232" s="151">
        <f t="shared" si="92"/>
        <v>20.000000000000007</v>
      </c>
    </row>
    <row r="233" spans="16:30" ht="15.75" thickBot="1" x14ac:dyDescent="0.3">
      <c r="P233" s="50"/>
      <c r="Q233" s="51"/>
      <c r="R233" s="51"/>
      <c r="S233" s="51"/>
      <c r="T233" s="52"/>
      <c r="U233" s="51"/>
      <c r="V233" s="50"/>
      <c r="W233" s="51"/>
      <c r="X233" s="51"/>
      <c r="Y233" s="52"/>
      <c r="Z233" s="51"/>
      <c r="AA233" s="53" t="s">
        <v>13</v>
      </c>
      <c r="AB233" s="64">
        <f>10*LOG(1/(COUNT(AB216:AB229))*SUM(AB216:AB229))</f>
        <v>3.0102999566398121</v>
      </c>
      <c r="AC233" s="49"/>
      <c r="AD233" s="54"/>
    </row>
    <row r="234" spans="16:30" ht="15.75" thickBot="1" x14ac:dyDescent="0.3">
      <c r="P234" s="53"/>
      <c r="Q234" s="49"/>
      <c r="R234" s="49"/>
      <c r="S234" s="49"/>
      <c r="T234" s="54"/>
      <c r="U234" s="49"/>
      <c r="V234" s="53"/>
      <c r="W234" s="49"/>
      <c r="X234" s="49"/>
      <c r="Y234" s="54"/>
      <c r="Z234" s="49"/>
      <c r="AA234" s="53" t="s">
        <v>2</v>
      </c>
      <c r="AB234" s="64">
        <f>10*LOG(1/(COUNT(AB209:AB215,AB231:AB232))*SUM(AB209:AB215,AB231:AB232))</f>
        <v>3.0102999566398121</v>
      </c>
      <c r="AC234" s="49"/>
      <c r="AD234" s="54"/>
    </row>
    <row r="235" spans="16:30" x14ac:dyDescent="0.25">
      <c r="P235" s="53"/>
      <c r="Q235" s="49"/>
      <c r="R235" s="56" t="s">
        <v>12</v>
      </c>
      <c r="S235" s="57"/>
      <c r="T235" s="58" t="s">
        <v>11</v>
      </c>
      <c r="U235" s="57"/>
      <c r="V235" s="59"/>
      <c r="W235" s="56" t="s">
        <v>12</v>
      </c>
      <c r="X235" s="57"/>
      <c r="Y235" s="58" t="s">
        <v>11</v>
      </c>
      <c r="Z235" s="57"/>
      <c r="AA235" s="59"/>
      <c r="AB235" s="57" t="s">
        <v>12</v>
      </c>
      <c r="AC235" s="57"/>
      <c r="AD235" s="58" t="s">
        <v>11</v>
      </c>
    </row>
    <row r="236" spans="16:30" ht="15.75" thickBot="1" x14ac:dyDescent="0.3">
      <c r="P236" s="14"/>
      <c r="Q236" s="55"/>
      <c r="R236" s="60">
        <f>10*LOG(1/(COUNT(R209:R232))*SUM(R209:R232))</f>
        <v>0</v>
      </c>
      <c r="S236" s="61"/>
      <c r="T236" s="62">
        <f>10*LOG(1/(COUNT(T209:T232))*SUM(T209:T232))</f>
        <v>6.40978057358332</v>
      </c>
      <c r="U236" s="61"/>
      <c r="V236" s="63"/>
      <c r="W236" s="60">
        <f>10*LOG(1/(COUNT(W209:W232))*SUM(W209:W232))</f>
        <v>0</v>
      </c>
      <c r="X236" s="61"/>
      <c r="Y236" s="62">
        <f>10*LOG(1/(COUNT(Y209:Y232))*SUM(Y209:Y232))</f>
        <v>6.40978057358332</v>
      </c>
      <c r="Z236" s="61"/>
      <c r="AA236" s="63"/>
      <c r="AB236" s="64">
        <f>10*LOG(1/(COUNT(AB209:AB232))*SUM(AB209:AB232))</f>
        <v>3.0102999566398121</v>
      </c>
      <c r="AC236" s="61"/>
      <c r="AD236" s="62">
        <f>10*LOG(1/(COUNT(AD209:AD232))*SUM(AD209:AD232))</f>
        <v>9.4200805302231334</v>
      </c>
    </row>
    <row r="239" spans="16:30" x14ac:dyDescent="0.25">
      <c r="P239">
        <f>A17</f>
        <v>0</v>
      </c>
    </row>
    <row r="241" spans="16:30" ht="15.75" thickBot="1" x14ac:dyDescent="0.3">
      <c r="P241" s="303" t="s">
        <v>21</v>
      </c>
      <c r="Q241" s="303"/>
      <c r="R241" s="303"/>
      <c r="S241" s="303"/>
      <c r="T241" s="303"/>
    </row>
    <row r="242" spans="16:30" ht="45.75" thickBot="1" x14ac:dyDescent="0.3">
      <c r="P242" s="38" t="s">
        <v>14</v>
      </c>
      <c r="Q242" s="39" t="s">
        <v>15</v>
      </c>
      <c r="R242" s="40" t="s">
        <v>17</v>
      </c>
      <c r="S242" s="40" t="s">
        <v>16</v>
      </c>
      <c r="T242" s="41" t="s">
        <v>17</v>
      </c>
      <c r="U242" s="42"/>
      <c r="V242" s="39" t="s">
        <v>18</v>
      </c>
      <c r="W242" s="40" t="s">
        <v>17</v>
      </c>
      <c r="X242" s="40" t="s">
        <v>16</v>
      </c>
      <c r="Y242" s="41" t="s">
        <v>17</v>
      </c>
      <c r="Z242" s="43"/>
      <c r="AA242" s="39" t="s">
        <v>19</v>
      </c>
      <c r="AB242" s="40" t="s">
        <v>17</v>
      </c>
      <c r="AC242" s="40" t="s">
        <v>16</v>
      </c>
      <c r="AD242" s="41" t="s">
        <v>17</v>
      </c>
    </row>
    <row r="243" spans="16:30" ht="15.75" thickBot="1" x14ac:dyDescent="0.3">
      <c r="P243" s="30">
        <v>0</v>
      </c>
      <c r="Q243" s="32">
        <f>H17</f>
        <v>0</v>
      </c>
      <c r="R243" s="28">
        <f>(10^(Q243/10))</f>
        <v>1</v>
      </c>
      <c r="S243" s="28">
        <f>Q243+10</f>
        <v>10</v>
      </c>
      <c r="T243" s="33">
        <f t="shared" ref="T243:T266" si="99">(10^(S243/10))</f>
        <v>10</v>
      </c>
      <c r="U243" s="36"/>
      <c r="V243" s="32">
        <v>0</v>
      </c>
      <c r="W243" s="28">
        <f>(10^(V243/10))</f>
        <v>1</v>
      </c>
      <c r="X243" s="28">
        <f>V243+10</f>
        <v>10</v>
      </c>
      <c r="Y243" s="33">
        <f>(10^(X243/10))</f>
        <v>10</v>
      </c>
      <c r="Z243" s="36"/>
      <c r="AA243" s="34">
        <f>10*LOG10(10^(Q243/10)+10^(V243/10))</f>
        <v>3.0102999566398121</v>
      </c>
      <c r="AB243" s="147">
        <f>(10^(AA243/10))</f>
        <v>2</v>
      </c>
      <c r="AC243" s="147">
        <f>AA243+10</f>
        <v>13.010299956639813</v>
      </c>
      <c r="AD243" s="148">
        <f>(10^(AC243/10))</f>
        <v>20.000000000000007</v>
      </c>
    </row>
    <row r="244" spans="16:30" ht="15.75" thickBot="1" x14ac:dyDescent="0.3">
      <c r="P244" s="31">
        <v>4.1666666666666699E-2</v>
      </c>
      <c r="Q244" s="32">
        <f>Q243</f>
        <v>0</v>
      </c>
      <c r="R244" s="26">
        <f t="shared" ref="R244:R266" si="100">(10^(Q244/10))</f>
        <v>1</v>
      </c>
      <c r="S244" s="26">
        <f t="shared" ref="S244:S249" si="101">Q244+10</f>
        <v>10</v>
      </c>
      <c r="T244" s="35">
        <f t="shared" si="99"/>
        <v>10</v>
      </c>
      <c r="U244" s="37"/>
      <c r="V244" s="34">
        <f>V243</f>
        <v>0</v>
      </c>
      <c r="W244" s="26">
        <f t="shared" ref="W244:W266" si="102">(10^(V244/10))</f>
        <v>1</v>
      </c>
      <c r="X244" s="28">
        <f t="shared" ref="X244:X249" si="103">V244+10</f>
        <v>10</v>
      </c>
      <c r="Y244" s="35">
        <f t="shared" ref="Y244:Y266" si="104">(10^(X244/10))</f>
        <v>10</v>
      </c>
      <c r="Z244" s="37"/>
      <c r="AA244" s="34">
        <f t="shared" ref="AA244:AA266" si="105">10*LOG10(10^(Q244/10)+10^(V244/10))</f>
        <v>3.0102999566398121</v>
      </c>
      <c r="AB244" s="26">
        <f t="shared" ref="AB244:AB262" si="106">(10^(AA244/10))</f>
        <v>2</v>
      </c>
      <c r="AC244" s="147">
        <f t="shared" ref="AC244:AC249" si="107">AA244+10</f>
        <v>13.010299956639813</v>
      </c>
      <c r="AD244" s="27">
        <f t="shared" ref="AD244:AD266" si="108">(10^(AC244/10))</f>
        <v>20.000000000000007</v>
      </c>
    </row>
    <row r="245" spans="16:30" ht="15.75" thickBot="1" x14ac:dyDescent="0.3">
      <c r="P245" s="31">
        <v>8.3333333333333301E-2</v>
      </c>
      <c r="Q245" s="32">
        <f>Q243</f>
        <v>0</v>
      </c>
      <c r="R245" s="26">
        <f t="shared" si="100"/>
        <v>1</v>
      </c>
      <c r="S245" s="26">
        <f t="shared" si="101"/>
        <v>10</v>
      </c>
      <c r="T245" s="35">
        <f t="shared" si="99"/>
        <v>10</v>
      </c>
      <c r="U245" s="37"/>
      <c r="V245" s="34">
        <f t="shared" ref="V245:V263" si="109">V244</f>
        <v>0</v>
      </c>
      <c r="W245" s="26">
        <f t="shared" si="102"/>
        <v>1</v>
      </c>
      <c r="X245" s="28">
        <f t="shared" si="103"/>
        <v>10</v>
      </c>
      <c r="Y245" s="35">
        <f t="shared" si="104"/>
        <v>10</v>
      </c>
      <c r="Z245" s="37"/>
      <c r="AA245" s="34">
        <f t="shared" si="105"/>
        <v>3.0102999566398121</v>
      </c>
      <c r="AB245" s="26">
        <f t="shared" si="106"/>
        <v>2</v>
      </c>
      <c r="AC245" s="147">
        <f t="shared" si="107"/>
        <v>13.010299956639813</v>
      </c>
      <c r="AD245" s="27">
        <f t="shared" si="108"/>
        <v>20.000000000000007</v>
      </c>
    </row>
    <row r="246" spans="16:30" ht="15.75" thickBot="1" x14ac:dyDescent="0.3">
      <c r="P246" s="31">
        <v>0.125</v>
      </c>
      <c r="Q246" s="32">
        <f>Q243</f>
        <v>0</v>
      </c>
      <c r="R246" s="26">
        <f t="shared" si="100"/>
        <v>1</v>
      </c>
      <c r="S246" s="26">
        <f t="shared" si="101"/>
        <v>10</v>
      </c>
      <c r="T246" s="35">
        <f t="shared" si="99"/>
        <v>10</v>
      </c>
      <c r="U246" s="37"/>
      <c r="V246" s="34">
        <f t="shared" si="109"/>
        <v>0</v>
      </c>
      <c r="W246" s="26">
        <f t="shared" si="102"/>
        <v>1</v>
      </c>
      <c r="X246" s="28">
        <f t="shared" si="103"/>
        <v>10</v>
      </c>
      <c r="Y246" s="35">
        <f t="shared" si="104"/>
        <v>10</v>
      </c>
      <c r="Z246" s="37"/>
      <c r="AA246" s="34">
        <f t="shared" si="105"/>
        <v>3.0102999566398121</v>
      </c>
      <c r="AB246" s="26">
        <f t="shared" si="106"/>
        <v>2</v>
      </c>
      <c r="AC246" s="147">
        <f t="shared" si="107"/>
        <v>13.010299956639813</v>
      </c>
      <c r="AD246" s="27">
        <f t="shared" si="108"/>
        <v>20.000000000000007</v>
      </c>
    </row>
    <row r="247" spans="16:30" ht="15.75" thickBot="1" x14ac:dyDescent="0.3">
      <c r="P247" s="31">
        <v>0.16666666666666699</v>
      </c>
      <c r="Q247" s="32">
        <f>Q243</f>
        <v>0</v>
      </c>
      <c r="R247" s="26">
        <f t="shared" si="100"/>
        <v>1</v>
      </c>
      <c r="S247" s="26">
        <f t="shared" si="101"/>
        <v>10</v>
      </c>
      <c r="T247" s="35">
        <f t="shared" si="99"/>
        <v>10</v>
      </c>
      <c r="U247" s="37"/>
      <c r="V247" s="34">
        <f t="shared" si="109"/>
        <v>0</v>
      </c>
      <c r="W247" s="26">
        <f t="shared" si="102"/>
        <v>1</v>
      </c>
      <c r="X247" s="28">
        <f t="shared" si="103"/>
        <v>10</v>
      </c>
      <c r="Y247" s="35">
        <f t="shared" si="104"/>
        <v>10</v>
      </c>
      <c r="Z247" s="37"/>
      <c r="AA247" s="34">
        <f t="shared" si="105"/>
        <v>3.0102999566398121</v>
      </c>
      <c r="AB247" s="26">
        <f t="shared" si="106"/>
        <v>2</v>
      </c>
      <c r="AC247" s="147">
        <f t="shared" si="107"/>
        <v>13.010299956639813</v>
      </c>
      <c r="AD247" s="27">
        <f t="shared" si="108"/>
        <v>20.000000000000007</v>
      </c>
    </row>
    <row r="248" spans="16:30" ht="15.75" thickBot="1" x14ac:dyDescent="0.3">
      <c r="P248" s="31">
        <v>0.20833333333333301</v>
      </c>
      <c r="Q248" s="32">
        <f>Q243</f>
        <v>0</v>
      </c>
      <c r="R248" s="26">
        <f t="shared" si="100"/>
        <v>1</v>
      </c>
      <c r="S248" s="26">
        <f t="shared" si="101"/>
        <v>10</v>
      </c>
      <c r="T248" s="35">
        <f t="shared" si="99"/>
        <v>10</v>
      </c>
      <c r="U248" s="37"/>
      <c r="V248" s="34">
        <f t="shared" si="109"/>
        <v>0</v>
      </c>
      <c r="W248" s="26">
        <f t="shared" si="102"/>
        <v>1</v>
      </c>
      <c r="X248" s="28">
        <f t="shared" si="103"/>
        <v>10</v>
      </c>
      <c r="Y248" s="35">
        <f t="shared" si="104"/>
        <v>10</v>
      </c>
      <c r="Z248" s="37"/>
      <c r="AA248" s="34">
        <f t="shared" si="105"/>
        <v>3.0102999566398121</v>
      </c>
      <c r="AB248" s="26">
        <f t="shared" si="106"/>
        <v>2</v>
      </c>
      <c r="AC248" s="147">
        <f t="shared" si="107"/>
        <v>13.010299956639813</v>
      </c>
      <c r="AD248" s="27">
        <f t="shared" si="108"/>
        <v>20.000000000000007</v>
      </c>
    </row>
    <row r="249" spans="16:30" x14ac:dyDescent="0.25">
      <c r="P249" s="31">
        <v>0.25</v>
      </c>
      <c r="Q249" s="32">
        <f>Q243</f>
        <v>0</v>
      </c>
      <c r="R249" s="26">
        <f t="shared" si="100"/>
        <v>1</v>
      </c>
      <c r="S249" s="26">
        <f t="shared" si="101"/>
        <v>10</v>
      </c>
      <c r="T249" s="35">
        <f t="shared" si="99"/>
        <v>10</v>
      </c>
      <c r="U249" s="37"/>
      <c r="V249" s="34">
        <f t="shared" si="109"/>
        <v>0</v>
      </c>
      <c r="W249" s="26">
        <f t="shared" si="102"/>
        <v>1</v>
      </c>
      <c r="X249" s="28">
        <f t="shared" si="103"/>
        <v>10</v>
      </c>
      <c r="Y249" s="35">
        <f t="shared" si="104"/>
        <v>10</v>
      </c>
      <c r="Z249" s="37"/>
      <c r="AA249" s="34">
        <f t="shared" si="105"/>
        <v>3.0102999566398121</v>
      </c>
      <c r="AB249" s="26">
        <f t="shared" si="106"/>
        <v>2</v>
      </c>
      <c r="AC249" s="147">
        <f t="shared" si="107"/>
        <v>13.010299956639813</v>
      </c>
      <c r="AD249" s="27">
        <f t="shared" si="108"/>
        <v>20.000000000000007</v>
      </c>
    </row>
    <row r="250" spans="16:30" x14ac:dyDescent="0.25">
      <c r="P250" s="31">
        <v>0.29166666666666702</v>
      </c>
      <c r="Q250" s="32">
        <f>G17</f>
        <v>0</v>
      </c>
      <c r="R250" s="26">
        <f t="shared" si="100"/>
        <v>1</v>
      </c>
      <c r="S250" s="26">
        <f>Q250</f>
        <v>0</v>
      </c>
      <c r="T250" s="35">
        <f t="shared" si="99"/>
        <v>1</v>
      </c>
      <c r="U250" s="37"/>
      <c r="V250" s="34">
        <f>G74</f>
        <v>0</v>
      </c>
      <c r="W250" s="26">
        <f t="shared" si="102"/>
        <v>1</v>
      </c>
      <c r="X250" s="26">
        <f>V250</f>
        <v>0</v>
      </c>
      <c r="Y250" s="35">
        <f t="shared" si="104"/>
        <v>1</v>
      </c>
      <c r="Z250" s="37"/>
      <c r="AA250" s="34">
        <f t="shared" si="105"/>
        <v>3.0102999566398121</v>
      </c>
      <c r="AB250" s="26">
        <f t="shared" si="106"/>
        <v>2</v>
      </c>
      <c r="AC250" s="26">
        <f>AA250</f>
        <v>3.0102999566398121</v>
      </c>
      <c r="AD250" s="27">
        <f t="shared" si="108"/>
        <v>2</v>
      </c>
    </row>
    <row r="251" spans="16:30" x14ac:dyDescent="0.25">
      <c r="P251" s="31">
        <v>0.33333333333333298</v>
      </c>
      <c r="Q251" s="32">
        <f>Q250</f>
        <v>0</v>
      </c>
      <c r="R251" s="26">
        <f t="shared" si="100"/>
        <v>1</v>
      </c>
      <c r="S251" s="26">
        <f t="shared" ref="S251:S264" si="110">Q251</f>
        <v>0</v>
      </c>
      <c r="T251" s="35">
        <f t="shared" si="99"/>
        <v>1</v>
      </c>
      <c r="U251" s="37"/>
      <c r="V251" s="34">
        <f t="shared" si="109"/>
        <v>0</v>
      </c>
      <c r="W251" s="26">
        <f t="shared" si="102"/>
        <v>1</v>
      </c>
      <c r="X251" s="26">
        <f t="shared" ref="X251:X261" si="111">V251</f>
        <v>0</v>
      </c>
      <c r="Y251" s="35">
        <f t="shared" si="104"/>
        <v>1</v>
      </c>
      <c r="Z251" s="37"/>
      <c r="AA251" s="34">
        <f t="shared" si="105"/>
        <v>3.0102999566398121</v>
      </c>
      <c r="AB251" s="26">
        <f t="shared" si="106"/>
        <v>2</v>
      </c>
      <c r="AC251" s="26">
        <f t="shared" ref="AC251:AC261" si="112">AA251</f>
        <v>3.0102999566398121</v>
      </c>
      <c r="AD251" s="27">
        <f t="shared" si="108"/>
        <v>2</v>
      </c>
    </row>
    <row r="252" spans="16:30" x14ac:dyDescent="0.25">
      <c r="P252" s="31">
        <v>0.375</v>
      </c>
      <c r="Q252" s="32">
        <f>Q250</f>
        <v>0</v>
      </c>
      <c r="R252" s="26">
        <f t="shared" si="100"/>
        <v>1</v>
      </c>
      <c r="S252" s="26">
        <f t="shared" si="110"/>
        <v>0</v>
      </c>
      <c r="T252" s="35">
        <f t="shared" si="99"/>
        <v>1</v>
      </c>
      <c r="U252" s="37"/>
      <c r="V252" s="34">
        <f t="shared" si="109"/>
        <v>0</v>
      </c>
      <c r="W252" s="26">
        <f t="shared" si="102"/>
        <v>1</v>
      </c>
      <c r="X252" s="26">
        <f t="shared" si="111"/>
        <v>0</v>
      </c>
      <c r="Y252" s="35">
        <f t="shared" si="104"/>
        <v>1</v>
      </c>
      <c r="Z252" s="37"/>
      <c r="AA252" s="34">
        <f t="shared" si="105"/>
        <v>3.0102999566398121</v>
      </c>
      <c r="AB252" s="26">
        <f t="shared" si="106"/>
        <v>2</v>
      </c>
      <c r="AC252" s="26">
        <f t="shared" si="112"/>
        <v>3.0102999566398121</v>
      </c>
      <c r="AD252" s="27">
        <f t="shared" si="108"/>
        <v>2</v>
      </c>
    </row>
    <row r="253" spans="16:30" x14ac:dyDescent="0.25">
      <c r="P253" s="31">
        <v>0.41666666666666702</v>
      </c>
      <c r="Q253" s="32">
        <f>Q250</f>
        <v>0</v>
      </c>
      <c r="R253" s="26">
        <f t="shared" si="100"/>
        <v>1</v>
      </c>
      <c r="S253" s="26">
        <f t="shared" si="110"/>
        <v>0</v>
      </c>
      <c r="T253" s="35">
        <f t="shared" si="99"/>
        <v>1</v>
      </c>
      <c r="U253" s="37"/>
      <c r="V253" s="34">
        <f t="shared" si="109"/>
        <v>0</v>
      </c>
      <c r="W253" s="26">
        <f t="shared" si="102"/>
        <v>1</v>
      </c>
      <c r="X253" s="26">
        <f t="shared" si="111"/>
        <v>0</v>
      </c>
      <c r="Y253" s="35">
        <f t="shared" si="104"/>
        <v>1</v>
      </c>
      <c r="Z253" s="37"/>
      <c r="AA253" s="34">
        <f t="shared" si="105"/>
        <v>3.0102999566398121</v>
      </c>
      <c r="AB253" s="26">
        <f t="shared" si="106"/>
        <v>2</v>
      </c>
      <c r="AC253" s="26">
        <f t="shared" si="112"/>
        <v>3.0102999566398121</v>
      </c>
      <c r="AD253" s="27">
        <f t="shared" si="108"/>
        <v>2</v>
      </c>
    </row>
    <row r="254" spans="16:30" x14ac:dyDescent="0.25">
      <c r="P254" s="31">
        <v>0.45833333333333298</v>
      </c>
      <c r="Q254" s="32">
        <f>Q250</f>
        <v>0</v>
      </c>
      <c r="R254" s="26">
        <f t="shared" si="100"/>
        <v>1</v>
      </c>
      <c r="S254" s="26">
        <f t="shared" si="110"/>
        <v>0</v>
      </c>
      <c r="T254" s="35">
        <f t="shared" si="99"/>
        <v>1</v>
      </c>
      <c r="U254" s="37"/>
      <c r="V254" s="34">
        <f t="shared" si="109"/>
        <v>0</v>
      </c>
      <c r="W254" s="26">
        <f t="shared" si="102"/>
        <v>1</v>
      </c>
      <c r="X254" s="26">
        <f t="shared" si="111"/>
        <v>0</v>
      </c>
      <c r="Y254" s="35">
        <f t="shared" si="104"/>
        <v>1</v>
      </c>
      <c r="Z254" s="37"/>
      <c r="AA254" s="34">
        <f t="shared" si="105"/>
        <v>3.0102999566398121</v>
      </c>
      <c r="AB254" s="26">
        <f t="shared" si="106"/>
        <v>2</v>
      </c>
      <c r="AC254" s="26">
        <f t="shared" si="112"/>
        <v>3.0102999566398121</v>
      </c>
      <c r="AD254" s="27">
        <f t="shared" si="108"/>
        <v>2</v>
      </c>
    </row>
    <row r="255" spans="16:30" x14ac:dyDescent="0.25">
      <c r="P255" s="31">
        <v>0.5</v>
      </c>
      <c r="Q255" s="32">
        <f>Q250</f>
        <v>0</v>
      </c>
      <c r="R255" s="26">
        <f t="shared" si="100"/>
        <v>1</v>
      </c>
      <c r="S255" s="26">
        <f t="shared" si="110"/>
        <v>0</v>
      </c>
      <c r="T255" s="35">
        <f t="shared" si="99"/>
        <v>1</v>
      </c>
      <c r="U255" s="37"/>
      <c r="V255" s="34">
        <f t="shared" si="109"/>
        <v>0</v>
      </c>
      <c r="W255" s="26">
        <f t="shared" si="102"/>
        <v>1</v>
      </c>
      <c r="X255" s="26">
        <f t="shared" si="111"/>
        <v>0</v>
      </c>
      <c r="Y255" s="35">
        <f t="shared" si="104"/>
        <v>1</v>
      </c>
      <c r="Z255" s="37"/>
      <c r="AA255" s="34">
        <f t="shared" si="105"/>
        <v>3.0102999566398121</v>
      </c>
      <c r="AB255" s="26">
        <f t="shared" si="106"/>
        <v>2</v>
      </c>
      <c r="AC255" s="26">
        <f t="shared" si="112"/>
        <v>3.0102999566398121</v>
      </c>
      <c r="AD255" s="27">
        <f t="shared" si="108"/>
        <v>2</v>
      </c>
    </row>
    <row r="256" spans="16:30" x14ac:dyDescent="0.25">
      <c r="P256" s="31">
        <v>0.54166666666666696</v>
      </c>
      <c r="Q256" s="32">
        <f>Q250</f>
        <v>0</v>
      </c>
      <c r="R256" s="26">
        <f t="shared" si="100"/>
        <v>1</v>
      </c>
      <c r="S256" s="26">
        <f t="shared" si="110"/>
        <v>0</v>
      </c>
      <c r="T256" s="35">
        <f t="shared" si="99"/>
        <v>1</v>
      </c>
      <c r="U256" s="37"/>
      <c r="V256" s="34">
        <f t="shared" si="109"/>
        <v>0</v>
      </c>
      <c r="W256" s="26">
        <f t="shared" si="102"/>
        <v>1</v>
      </c>
      <c r="X256" s="26">
        <f t="shared" si="111"/>
        <v>0</v>
      </c>
      <c r="Y256" s="35">
        <f t="shared" si="104"/>
        <v>1</v>
      </c>
      <c r="Z256" s="37"/>
      <c r="AA256" s="34">
        <f t="shared" si="105"/>
        <v>3.0102999566398121</v>
      </c>
      <c r="AB256" s="26">
        <f t="shared" si="106"/>
        <v>2</v>
      </c>
      <c r="AC256" s="26">
        <f t="shared" si="112"/>
        <v>3.0102999566398121</v>
      </c>
      <c r="AD256" s="27">
        <f t="shared" si="108"/>
        <v>2</v>
      </c>
    </row>
    <row r="257" spans="16:30" x14ac:dyDescent="0.25">
      <c r="P257" s="31">
        <v>0.58333333333333304</v>
      </c>
      <c r="Q257" s="32">
        <f>Q250</f>
        <v>0</v>
      </c>
      <c r="R257" s="26">
        <f t="shared" si="100"/>
        <v>1</v>
      </c>
      <c r="S257" s="26">
        <f t="shared" si="110"/>
        <v>0</v>
      </c>
      <c r="T257" s="35">
        <f t="shared" si="99"/>
        <v>1</v>
      </c>
      <c r="U257" s="37"/>
      <c r="V257" s="34">
        <f t="shared" si="109"/>
        <v>0</v>
      </c>
      <c r="W257" s="26">
        <f t="shared" si="102"/>
        <v>1</v>
      </c>
      <c r="X257" s="26">
        <f t="shared" si="111"/>
        <v>0</v>
      </c>
      <c r="Y257" s="35">
        <f t="shared" si="104"/>
        <v>1</v>
      </c>
      <c r="Z257" s="37"/>
      <c r="AA257" s="34">
        <f t="shared" si="105"/>
        <v>3.0102999566398121</v>
      </c>
      <c r="AB257" s="26">
        <f t="shared" si="106"/>
        <v>2</v>
      </c>
      <c r="AC257" s="26">
        <f t="shared" si="112"/>
        <v>3.0102999566398121</v>
      </c>
      <c r="AD257" s="27">
        <f t="shared" si="108"/>
        <v>2</v>
      </c>
    </row>
    <row r="258" spans="16:30" x14ac:dyDescent="0.25">
      <c r="P258" s="31">
        <v>0.625</v>
      </c>
      <c r="Q258" s="32">
        <f>Q250</f>
        <v>0</v>
      </c>
      <c r="R258" s="26">
        <f t="shared" si="100"/>
        <v>1</v>
      </c>
      <c r="S258" s="26">
        <f t="shared" si="110"/>
        <v>0</v>
      </c>
      <c r="T258" s="35">
        <f t="shared" si="99"/>
        <v>1</v>
      </c>
      <c r="U258" s="37"/>
      <c r="V258" s="34">
        <f t="shared" si="109"/>
        <v>0</v>
      </c>
      <c r="W258" s="26">
        <f t="shared" si="102"/>
        <v>1</v>
      </c>
      <c r="X258" s="26">
        <f t="shared" si="111"/>
        <v>0</v>
      </c>
      <c r="Y258" s="35">
        <f t="shared" si="104"/>
        <v>1</v>
      </c>
      <c r="Z258" s="37"/>
      <c r="AA258" s="34">
        <f t="shared" si="105"/>
        <v>3.0102999566398121</v>
      </c>
      <c r="AB258" s="26">
        <f t="shared" si="106"/>
        <v>2</v>
      </c>
      <c r="AC258" s="26">
        <f t="shared" si="112"/>
        <v>3.0102999566398121</v>
      </c>
      <c r="AD258" s="27">
        <f t="shared" si="108"/>
        <v>2</v>
      </c>
    </row>
    <row r="259" spans="16:30" x14ac:dyDescent="0.25">
      <c r="P259" s="31">
        <v>0.66666666666666696</v>
      </c>
      <c r="Q259" s="32">
        <f>Q250</f>
        <v>0</v>
      </c>
      <c r="R259" s="26">
        <f t="shared" si="100"/>
        <v>1</v>
      </c>
      <c r="S259" s="26">
        <f t="shared" si="110"/>
        <v>0</v>
      </c>
      <c r="T259" s="35">
        <f t="shared" si="99"/>
        <v>1</v>
      </c>
      <c r="U259" s="37"/>
      <c r="V259" s="34">
        <f t="shared" si="109"/>
        <v>0</v>
      </c>
      <c r="W259" s="26">
        <f t="shared" si="102"/>
        <v>1</v>
      </c>
      <c r="X259" s="26">
        <f t="shared" si="111"/>
        <v>0</v>
      </c>
      <c r="Y259" s="35">
        <f t="shared" si="104"/>
        <v>1</v>
      </c>
      <c r="Z259" s="37"/>
      <c r="AA259" s="34">
        <f t="shared" si="105"/>
        <v>3.0102999566398121</v>
      </c>
      <c r="AB259" s="26">
        <f t="shared" si="106"/>
        <v>2</v>
      </c>
      <c r="AC259" s="26">
        <f t="shared" si="112"/>
        <v>3.0102999566398121</v>
      </c>
      <c r="AD259" s="27">
        <f t="shared" si="108"/>
        <v>2</v>
      </c>
    </row>
    <row r="260" spans="16:30" x14ac:dyDescent="0.25">
      <c r="P260" s="31">
        <v>0.70833333333333304</v>
      </c>
      <c r="Q260" s="32">
        <f>Q250</f>
        <v>0</v>
      </c>
      <c r="R260" s="26">
        <f t="shared" si="100"/>
        <v>1</v>
      </c>
      <c r="S260" s="26">
        <f t="shared" si="110"/>
        <v>0</v>
      </c>
      <c r="T260" s="35">
        <f t="shared" si="99"/>
        <v>1</v>
      </c>
      <c r="U260" s="37"/>
      <c r="V260" s="34">
        <f t="shared" si="109"/>
        <v>0</v>
      </c>
      <c r="W260" s="26">
        <f t="shared" si="102"/>
        <v>1</v>
      </c>
      <c r="X260" s="26">
        <f t="shared" si="111"/>
        <v>0</v>
      </c>
      <c r="Y260" s="35">
        <f t="shared" si="104"/>
        <v>1</v>
      </c>
      <c r="Z260" s="37"/>
      <c r="AA260" s="34">
        <f t="shared" si="105"/>
        <v>3.0102999566398121</v>
      </c>
      <c r="AB260" s="26">
        <f t="shared" si="106"/>
        <v>2</v>
      </c>
      <c r="AC260" s="26">
        <f t="shared" si="112"/>
        <v>3.0102999566398121</v>
      </c>
      <c r="AD260" s="27">
        <f t="shared" si="108"/>
        <v>2</v>
      </c>
    </row>
    <row r="261" spans="16:30" x14ac:dyDescent="0.25">
      <c r="P261" s="31">
        <v>0.75</v>
      </c>
      <c r="Q261" s="32">
        <f>Q250</f>
        <v>0</v>
      </c>
      <c r="R261" s="26">
        <f t="shared" si="100"/>
        <v>1</v>
      </c>
      <c r="S261" s="26">
        <f t="shared" si="110"/>
        <v>0</v>
      </c>
      <c r="T261" s="35">
        <f t="shared" si="99"/>
        <v>1</v>
      </c>
      <c r="U261" s="37"/>
      <c r="V261" s="34">
        <f t="shared" si="109"/>
        <v>0</v>
      </c>
      <c r="W261" s="26">
        <f t="shared" si="102"/>
        <v>1</v>
      </c>
      <c r="X261" s="26">
        <f t="shared" si="111"/>
        <v>0</v>
      </c>
      <c r="Y261" s="35">
        <f t="shared" si="104"/>
        <v>1</v>
      </c>
      <c r="Z261" s="37"/>
      <c r="AA261" s="34">
        <f t="shared" si="105"/>
        <v>3.0102999566398121</v>
      </c>
      <c r="AB261" s="26">
        <f t="shared" si="106"/>
        <v>2</v>
      </c>
      <c r="AC261" s="26">
        <f t="shared" si="112"/>
        <v>3.0102999566398121</v>
      </c>
      <c r="AD261" s="27">
        <f t="shared" si="108"/>
        <v>2</v>
      </c>
    </row>
    <row r="262" spans="16:30" x14ac:dyDescent="0.25">
      <c r="P262" s="31">
        <v>0.79166666666666696</v>
      </c>
      <c r="Q262" s="32">
        <f>Q250</f>
        <v>0</v>
      </c>
      <c r="R262" s="26">
        <f t="shared" si="100"/>
        <v>1</v>
      </c>
      <c r="S262" s="26">
        <f t="shared" si="110"/>
        <v>0</v>
      </c>
      <c r="T262" s="35">
        <f t="shared" si="99"/>
        <v>1</v>
      </c>
      <c r="U262" s="37"/>
      <c r="V262" s="34">
        <v>0</v>
      </c>
      <c r="W262" s="26">
        <f t="shared" si="102"/>
        <v>1</v>
      </c>
      <c r="X262" s="26">
        <v>0</v>
      </c>
      <c r="Y262" s="35">
        <f t="shared" si="104"/>
        <v>1</v>
      </c>
      <c r="Z262" s="37"/>
      <c r="AA262" s="34">
        <f t="shared" si="105"/>
        <v>3.0102999566398121</v>
      </c>
      <c r="AB262" s="26">
        <f t="shared" si="106"/>
        <v>2</v>
      </c>
      <c r="AC262" s="26">
        <f>AA262</f>
        <v>3.0102999566398121</v>
      </c>
      <c r="AD262" s="27">
        <f t="shared" si="108"/>
        <v>2</v>
      </c>
    </row>
    <row r="263" spans="16:30" x14ac:dyDescent="0.25">
      <c r="P263" s="31">
        <v>0.83333333333333304</v>
      </c>
      <c r="Q263" s="32">
        <f>Q250</f>
        <v>0</v>
      </c>
      <c r="R263" s="26">
        <f t="shared" si="100"/>
        <v>1</v>
      </c>
      <c r="S263" s="26">
        <f t="shared" si="110"/>
        <v>0</v>
      </c>
      <c r="T263" s="35">
        <f t="shared" si="99"/>
        <v>1</v>
      </c>
      <c r="U263" s="37"/>
      <c r="V263" s="34">
        <f t="shared" si="109"/>
        <v>0</v>
      </c>
      <c r="W263" s="26">
        <f t="shared" si="102"/>
        <v>1</v>
      </c>
      <c r="X263" s="26">
        <v>0</v>
      </c>
      <c r="Y263" s="35">
        <f t="shared" si="104"/>
        <v>1</v>
      </c>
      <c r="Z263" s="37"/>
      <c r="AA263" s="34">
        <f t="shared" si="105"/>
        <v>3.0102999566398121</v>
      </c>
      <c r="AB263" s="26">
        <f>(10^(AA263/10))</f>
        <v>2</v>
      </c>
      <c r="AC263" s="26">
        <f>AA263</f>
        <v>3.0102999566398121</v>
      </c>
      <c r="AD263" s="27">
        <f t="shared" si="108"/>
        <v>2</v>
      </c>
    </row>
    <row r="264" spans="16:30" x14ac:dyDescent="0.25">
      <c r="P264" s="31">
        <v>0.875</v>
      </c>
      <c r="Q264" s="32">
        <f>Q250</f>
        <v>0</v>
      </c>
      <c r="R264" s="26">
        <f t="shared" si="100"/>
        <v>1</v>
      </c>
      <c r="S264" s="26">
        <f t="shared" si="110"/>
        <v>0</v>
      </c>
      <c r="T264" s="35">
        <f t="shared" si="99"/>
        <v>1</v>
      </c>
      <c r="U264" s="37"/>
      <c r="V264" s="34">
        <f>V263</f>
        <v>0</v>
      </c>
      <c r="W264" s="26">
        <f t="shared" si="102"/>
        <v>1</v>
      </c>
      <c r="X264" s="26">
        <v>0</v>
      </c>
      <c r="Y264" s="35">
        <f t="shared" si="104"/>
        <v>1</v>
      </c>
      <c r="Z264" s="37"/>
      <c r="AA264" s="34">
        <f t="shared" si="105"/>
        <v>3.0102999566398121</v>
      </c>
      <c r="AB264" s="26">
        <f t="shared" ref="AB264:AB266" si="113">(10^(AA264/10))</f>
        <v>2</v>
      </c>
      <c r="AC264" s="26">
        <f>AA264</f>
        <v>3.0102999566398121</v>
      </c>
      <c r="AD264" s="27">
        <f t="shared" si="108"/>
        <v>2</v>
      </c>
    </row>
    <row r="265" spans="16:30" x14ac:dyDescent="0.25">
      <c r="P265" s="31">
        <v>0.91666666666666696</v>
      </c>
      <c r="Q265" s="32">
        <f>Q243</f>
        <v>0</v>
      </c>
      <c r="R265" s="26">
        <f t="shared" si="100"/>
        <v>1</v>
      </c>
      <c r="S265" s="26">
        <f>Q265+10</f>
        <v>10</v>
      </c>
      <c r="T265" s="35">
        <f t="shared" si="99"/>
        <v>10</v>
      </c>
      <c r="U265" s="37"/>
      <c r="V265" s="34">
        <v>0</v>
      </c>
      <c r="W265" s="26">
        <f t="shared" si="102"/>
        <v>1</v>
      </c>
      <c r="X265" s="28">
        <f t="shared" ref="X265:X266" si="114">V265+10</f>
        <v>10</v>
      </c>
      <c r="Y265" s="35">
        <f t="shared" si="104"/>
        <v>10</v>
      </c>
      <c r="Z265" s="37"/>
      <c r="AA265" s="34">
        <f t="shared" si="105"/>
        <v>3.0102999566398121</v>
      </c>
      <c r="AB265" s="26">
        <f t="shared" si="113"/>
        <v>2</v>
      </c>
      <c r="AC265" s="26">
        <f>AA265+10</f>
        <v>13.010299956639813</v>
      </c>
      <c r="AD265" s="27">
        <f t="shared" si="108"/>
        <v>20.000000000000007</v>
      </c>
    </row>
    <row r="266" spans="16:30" ht="15.75" thickBot="1" x14ac:dyDescent="0.3">
      <c r="P266" s="44">
        <v>0.95833333333333304</v>
      </c>
      <c r="Q266" s="32">
        <f>Q243</f>
        <v>0</v>
      </c>
      <c r="R266" s="46">
        <f t="shared" si="100"/>
        <v>1</v>
      </c>
      <c r="S266" s="46">
        <f>Q266+10</f>
        <v>10</v>
      </c>
      <c r="T266" s="47">
        <f t="shared" si="99"/>
        <v>10</v>
      </c>
      <c r="U266" s="48"/>
      <c r="V266" s="45">
        <v>0</v>
      </c>
      <c r="W266" s="46">
        <f t="shared" si="102"/>
        <v>1</v>
      </c>
      <c r="X266" s="28">
        <f t="shared" si="114"/>
        <v>10</v>
      </c>
      <c r="Y266" s="47">
        <f t="shared" si="104"/>
        <v>10</v>
      </c>
      <c r="Z266" s="48"/>
      <c r="AA266" s="34">
        <f t="shared" si="105"/>
        <v>3.0102999566398121</v>
      </c>
      <c r="AB266" s="150">
        <f t="shared" si="113"/>
        <v>2</v>
      </c>
      <c r="AC266" s="150">
        <f>AA266+10</f>
        <v>13.010299956639813</v>
      </c>
      <c r="AD266" s="151">
        <f t="shared" si="108"/>
        <v>20.000000000000007</v>
      </c>
    </row>
    <row r="267" spans="16:30" ht="15.75" thickBot="1" x14ac:dyDescent="0.3">
      <c r="P267" s="50"/>
      <c r="Q267" s="51"/>
      <c r="R267" s="51"/>
      <c r="S267" s="51"/>
      <c r="T267" s="52"/>
      <c r="U267" s="51"/>
      <c r="V267" s="50"/>
      <c r="W267" s="51"/>
      <c r="X267" s="51"/>
      <c r="Y267" s="52"/>
      <c r="Z267" s="51"/>
      <c r="AA267" s="53" t="s">
        <v>13</v>
      </c>
      <c r="AB267" s="64">
        <f>10*LOG(1/(COUNT(AB250:AB263))*SUM(AB250:AB263))</f>
        <v>3.0102999566398121</v>
      </c>
      <c r="AC267" s="49"/>
      <c r="AD267" s="54"/>
    </row>
    <row r="268" spans="16:30" ht="15.75" thickBot="1" x14ac:dyDescent="0.3">
      <c r="P268" s="53"/>
      <c r="Q268" s="49"/>
      <c r="R268" s="49"/>
      <c r="S268" s="49"/>
      <c r="T268" s="54"/>
      <c r="U268" s="49"/>
      <c r="V268" s="53"/>
      <c r="W268" s="49"/>
      <c r="X268" s="49"/>
      <c r="Y268" s="54"/>
      <c r="Z268" s="49"/>
      <c r="AA268" s="53" t="s">
        <v>2</v>
      </c>
      <c r="AB268" s="64">
        <f>10*LOG(1/(COUNT(AB243:AB249,AB265:AB266))*SUM(AB243:AB249,AB265:AB266))</f>
        <v>3.0102999566398121</v>
      </c>
      <c r="AC268" s="49"/>
      <c r="AD268" s="54"/>
    </row>
    <row r="269" spans="16:30" x14ac:dyDescent="0.25">
      <c r="P269" s="53"/>
      <c r="Q269" s="49"/>
      <c r="R269" s="56" t="s">
        <v>12</v>
      </c>
      <c r="S269" s="57"/>
      <c r="T269" s="58" t="s">
        <v>11</v>
      </c>
      <c r="U269" s="57"/>
      <c r="V269" s="59"/>
      <c r="W269" s="56" t="s">
        <v>12</v>
      </c>
      <c r="X269" s="57"/>
      <c r="Y269" s="58" t="s">
        <v>11</v>
      </c>
      <c r="Z269" s="57"/>
      <c r="AA269" s="59"/>
      <c r="AB269" s="57" t="s">
        <v>12</v>
      </c>
      <c r="AC269" s="57"/>
      <c r="AD269" s="58" t="s">
        <v>11</v>
      </c>
    </row>
    <row r="270" spans="16:30" ht="15.75" thickBot="1" x14ac:dyDescent="0.3">
      <c r="P270" s="14"/>
      <c r="Q270" s="55"/>
      <c r="R270" s="60">
        <f>10*LOG(1/(COUNT(R243:R266))*SUM(R243:R266))</f>
        <v>0</v>
      </c>
      <c r="S270" s="61"/>
      <c r="T270" s="62">
        <f>10*LOG(1/(COUNT(T243:T266))*SUM(T243:T266))</f>
        <v>6.40978057358332</v>
      </c>
      <c r="U270" s="61"/>
      <c r="V270" s="63"/>
      <c r="W270" s="60">
        <f>10*LOG(1/(COUNT(W243:W266))*SUM(W243:W266))</f>
        <v>0</v>
      </c>
      <c r="X270" s="61"/>
      <c r="Y270" s="62">
        <f>10*LOG(1/(COUNT(Y243:Y266))*SUM(Y243:Y266))</f>
        <v>6.40978057358332</v>
      </c>
      <c r="Z270" s="61"/>
      <c r="AA270" s="63"/>
      <c r="AB270" s="64">
        <f>10*LOG(1/(COUNT(AB243:AB266))*SUM(AB243:AB266))</f>
        <v>3.0102999566398121</v>
      </c>
      <c r="AC270" s="61"/>
      <c r="AD270" s="62">
        <f>10*LOG(1/(COUNT(AD243:AD266))*SUM(AD243:AD266))</f>
        <v>9.4200805302231334</v>
      </c>
    </row>
    <row r="273" spans="16:30" x14ac:dyDescent="0.25">
      <c r="P273">
        <f>A18</f>
        <v>0</v>
      </c>
    </row>
    <row r="275" spans="16:30" ht="15.75" thickBot="1" x14ac:dyDescent="0.3">
      <c r="P275" s="303" t="s">
        <v>21</v>
      </c>
      <c r="Q275" s="303"/>
      <c r="R275" s="303"/>
      <c r="S275" s="303"/>
      <c r="T275" s="303"/>
    </row>
    <row r="276" spans="16:30" ht="45.75" thickBot="1" x14ac:dyDescent="0.3">
      <c r="P276" s="38" t="s">
        <v>14</v>
      </c>
      <c r="Q276" s="39" t="s">
        <v>15</v>
      </c>
      <c r="R276" s="40" t="s">
        <v>17</v>
      </c>
      <c r="S276" s="40" t="s">
        <v>16</v>
      </c>
      <c r="T276" s="41" t="s">
        <v>17</v>
      </c>
      <c r="U276" s="42"/>
      <c r="V276" s="39" t="s">
        <v>18</v>
      </c>
      <c r="W276" s="40" t="s">
        <v>17</v>
      </c>
      <c r="X276" s="40" t="s">
        <v>16</v>
      </c>
      <c r="Y276" s="41" t="s">
        <v>17</v>
      </c>
      <c r="Z276" s="43"/>
      <c r="AA276" s="39" t="s">
        <v>19</v>
      </c>
      <c r="AB276" s="40" t="s">
        <v>17</v>
      </c>
      <c r="AC276" s="40" t="s">
        <v>16</v>
      </c>
      <c r="AD276" s="41" t="s">
        <v>17</v>
      </c>
    </row>
    <row r="277" spans="16:30" ht="15.75" thickBot="1" x14ac:dyDescent="0.3">
      <c r="P277" s="30">
        <v>0</v>
      </c>
      <c r="Q277" s="32">
        <f>H18</f>
        <v>0</v>
      </c>
      <c r="R277" s="28">
        <f>(10^(Q277/10))</f>
        <v>1</v>
      </c>
      <c r="S277" s="28">
        <f>Q277+10</f>
        <v>10</v>
      </c>
      <c r="T277" s="33">
        <f t="shared" ref="T277:T300" si="115">(10^(S277/10))</f>
        <v>10</v>
      </c>
      <c r="U277" s="36"/>
      <c r="V277" s="32">
        <v>0</v>
      </c>
      <c r="W277" s="28">
        <f>(10^(V277/10))</f>
        <v>1</v>
      </c>
      <c r="X277" s="28">
        <f>V277+10</f>
        <v>10</v>
      </c>
      <c r="Y277" s="33">
        <f>(10^(X277/10))</f>
        <v>10</v>
      </c>
      <c r="Z277" s="36"/>
      <c r="AA277" s="34">
        <f>10*LOG10(10^(Q277/10)+10^(V277/10))</f>
        <v>3.0102999566398121</v>
      </c>
      <c r="AB277" s="147">
        <f>(10^(AA277/10))</f>
        <v>2</v>
      </c>
      <c r="AC277" s="147">
        <f>AA277+10</f>
        <v>13.010299956639813</v>
      </c>
      <c r="AD277" s="148">
        <f>(10^(AC277/10))</f>
        <v>20.000000000000007</v>
      </c>
    </row>
    <row r="278" spans="16:30" ht="15.75" thickBot="1" x14ac:dyDescent="0.3">
      <c r="P278" s="31">
        <v>4.1666666666666699E-2</v>
      </c>
      <c r="Q278" s="32">
        <f>Q277</f>
        <v>0</v>
      </c>
      <c r="R278" s="26">
        <f t="shared" ref="R278:R300" si="116">(10^(Q278/10))</f>
        <v>1</v>
      </c>
      <c r="S278" s="26">
        <f t="shared" ref="S278:S283" si="117">Q278+10</f>
        <v>10</v>
      </c>
      <c r="T278" s="35">
        <f t="shared" si="115"/>
        <v>10</v>
      </c>
      <c r="U278" s="37"/>
      <c r="V278" s="34">
        <f>V277</f>
        <v>0</v>
      </c>
      <c r="W278" s="26">
        <f t="shared" ref="W278:W300" si="118">(10^(V278/10))</f>
        <v>1</v>
      </c>
      <c r="X278" s="28">
        <f t="shared" ref="X278:X283" si="119">V278+10</f>
        <v>10</v>
      </c>
      <c r="Y278" s="35">
        <f t="shared" ref="Y278:Y300" si="120">(10^(X278/10))</f>
        <v>10</v>
      </c>
      <c r="Z278" s="37"/>
      <c r="AA278" s="34">
        <f t="shared" ref="AA278:AA300" si="121">10*LOG10(10^(Q278/10)+10^(V278/10))</f>
        <v>3.0102999566398121</v>
      </c>
      <c r="AB278" s="26">
        <f t="shared" ref="AB278:AB296" si="122">(10^(AA278/10))</f>
        <v>2</v>
      </c>
      <c r="AC278" s="147">
        <f t="shared" ref="AC278:AC283" si="123">AA278+10</f>
        <v>13.010299956639813</v>
      </c>
      <c r="AD278" s="27">
        <f t="shared" ref="AD278:AD300" si="124">(10^(AC278/10))</f>
        <v>20.000000000000007</v>
      </c>
    </row>
    <row r="279" spans="16:30" ht="15.75" thickBot="1" x14ac:dyDescent="0.3">
      <c r="P279" s="31">
        <v>8.3333333333333301E-2</v>
      </c>
      <c r="Q279" s="32">
        <f>Q277</f>
        <v>0</v>
      </c>
      <c r="R279" s="26">
        <f t="shared" si="116"/>
        <v>1</v>
      </c>
      <c r="S279" s="26">
        <f t="shared" si="117"/>
        <v>10</v>
      </c>
      <c r="T279" s="35">
        <f t="shared" si="115"/>
        <v>10</v>
      </c>
      <c r="U279" s="37"/>
      <c r="V279" s="34">
        <f t="shared" ref="V279:V297" si="125">V278</f>
        <v>0</v>
      </c>
      <c r="W279" s="26">
        <f t="shared" si="118"/>
        <v>1</v>
      </c>
      <c r="X279" s="28">
        <f t="shared" si="119"/>
        <v>10</v>
      </c>
      <c r="Y279" s="35">
        <f t="shared" si="120"/>
        <v>10</v>
      </c>
      <c r="Z279" s="37"/>
      <c r="AA279" s="34">
        <f t="shared" si="121"/>
        <v>3.0102999566398121</v>
      </c>
      <c r="AB279" s="26">
        <f t="shared" si="122"/>
        <v>2</v>
      </c>
      <c r="AC279" s="147">
        <f t="shared" si="123"/>
        <v>13.010299956639813</v>
      </c>
      <c r="AD279" s="27">
        <f t="shared" si="124"/>
        <v>20.000000000000007</v>
      </c>
    </row>
    <row r="280" spans="16:30" ht="15.75" thickBot="1" x14ac:dyDescent="0.3">
      <c r="P280" s="31">
        <v>0.125</v>
      </c>
      <c r="Q280" s="32">
        <f>Q277</f>
        <v>0</v>
      </c>
      <c r="R280" s="26">
        <f t="shared" si="116"/>
        <v>1</v>
      </c>
      <c r="S280" s="26">
        <f t="shared" si="117"/>
        <v>10</v>
      </c>
      <c r="T280" s="35">
        <f t="shared" si="115"/>
        <v>10</v>
      </c>
      <c r="U280" s="37"/>
      <c r="V280" s="34">
        <f t="shared" si="125"/>
        <v>0</v>
      </c>
      <c r="W280" s="26">
        <f t="shared" si="118"/>
        <v>1</v>
      </c>
      <c r="X280" s="28">
        <f t="shared" si="119"/>
        <v>10</v>
      </c>
      <c r="Y280" s="35">
        <f t="shared" si="120"/>
        <v>10</v>
      </c>
      <c r="Z280" s="37"/>
      <c r="AA280" s="34">
        <f t="shared" si="121"/>
        <v>3.0102999566398121</v>
      </c>
      <c r="AB280" s="26">
        <f t="shared" si="122"/>
        <v>2</v>
      </c>
      <c r="AC280" s="147">
        <f t="shared" si="123"/>
        <v>13.010299956639813</v>
      </c>
      <c r="AD280" s="27">
        <f t="shared" si="124"/>
        <v>20.000000000000007</v>
      </c>
    </row>
    <row r="281" spans="16:30" ht="15.75" thickBot="1" x14ac:dyDescent="0.3">
      <c r="P281" s="31">
        <v>0.16666666666666699</v>
      </c>
      <c r="Q281" s="32">
        <f>Q277</f>
        <v>0</v>
      </c>
      <c r="R281" s="26">
        <f t="shared" si="116"/>
        <v>1</v>
      </c>
      <c r="S281" s="26">
        <f t="shared" si="117"/>
        <v>10</v>
      </c>
      <c r="T281" s="35">
        <f t="shared" si="115"/>
        <v>10</v>
      </c>
      <c r="U281" s="37"/>
      <c r="V281" s="34">
        <f t="shared" si="125"/>
        <v>0</v>
      </c>
      <c r="W281" s="26">
        <f t="shared" si="118"/>
        <v>1</v>
      </c>
      <c r="X281" s="28">
        <f t="shared" si="119"/>
        <v>10</v>
      </c>
      <c r="Y281" s="35">
        <f t="shared" si="120"/>
        <v>10</v>
      </c>
      <c r="Z281" s="37"/>
      <c r="AA281" s="34">
        <f t="shared" si="121"/>
        <v>3.0102999566398121</v>
      </c>
      <c r="AB281" s="26">
        <f t="shared" si="122"/>
        <v>2</v>
      </c>
      <c r="AC281" s="147">
        <f t="shared" si="123"/>
        <v>13.010299956639813</v>
      </c>
      <c r="AD281" s="27">
        <f t="shared" si="124"/>
        <v>20.000000000000007</v>
      </c>
    </row>
    <row r="282" spans="16:30" ht="15.75" thickBot="1" x14ac:dyDescent="0.3">
      <c r="P282" s="31">
        <v>0.20833333333333301</v>
      </c>
      <c r="Q282" s="32">
        <f>Q277</f>
        <v>0</v>
      </c>
      <c r="R282" s="26">
        <f t="shared" si="116"/>
        <v>1</v>
      </c>
      <c r="S282" s="26">
        <f t="shared" si="117"/>
        <v>10</v>
      </c>
      <c r="T282" s="35">
        <f t="shared" si="115"/>
        <v>10</v>
      </c>
      <c r="U282" s="37"/>
      <c r="V282" s="34">
        <f t="shared" si="125"/>
        <v>0</v>
      </c>
      <c r="W282" s="26">
        <f t="shared" si="118"/>
        <v>1</v>
      </c>
      <c r="X282" s="28">
        <f t="shared" si="119"/>
        <v>10</v>
      </c>
      <c r="Y282" s="35">
        <f t="shared" si="120"/>
        <v>10</v>
      </c>
      <c r="Z282" s="37"/>
      <c r="AA282" s="34">
        <f t="shared" si="121"/>
        <v>3.0102999566398121</v>
      </c>
      <c r="AB282" s="26">
        <f t="shared" si="122"/>
        <v>2</v>
      </c>
      <c r="AC282" s="147">
        <f t="shared" si="123"/>
        <v>13.010299956639813</v>
      </c>
      <c r="AD282" s="27">
        <f t="shared" si="124"/>
        <v>20.000000000000007</v>
      </c>
    </row>
    <row r="283" spans="16:30" x14ac:dyDescent="0.25">
      <c r="P283" s="31">
        <v>0.25</v>
      </c>
      <c r="Q283" s="32">
        <f>Q277</f>
        <v>0</v>
      </c>
      <c r="R283" s="26">
        <f t="shared" si="116"/>
        <v>1</v>
      </c>
      <c r="S283" s="26">
        <f t="shared" si="117"/>
        <v>10</v>
      </c>
      <c r="T283" s="35">
        <f t="shared" si="115"/>
        <v>10</v>
      </c>
      <c r="U283" s="37"/>
      <c r="V283" s="34">
        <f t="shared" si="125"/>
        <v>0</v>
      </c>
      <c r="W283" s="26">
        <f t="shared" si="118"/>
        <v>1</v>
      </c>
      <c r="X283" s="28">
        <f t="shared" si="119"/>
        <v>10</v>
      </c>
      <c r="Y283" s="35">
        <f t="shared" si="120"/>
        <v>10</v>
      </c>
      <c r="Z283" s="37"/>
      <c r="AA283" s="34">
        <f t="shared" si="121"/>
        <v>3.0102999566398121</v>
      </c>
      <c r="AB283" s="26">
        <f t="shared" si="122"/>
        <v>2</v>
      </c>
      <c r="AC283" s="147">
        <f t="shared" si="123"/>
        <v>13.010299956639813</v>
      </c>
      <c r="AD283" s="27">
        <f t="shared" si="124"/>
        <v>20.000000000000007</v>
      </c>
    </row>
    <row r="284" spans="16:30" x14ac:dyDescent="0.25">
      <c r="P284" s="31">
        <v>0.29166666666666702</v>
      </c>
      <c r="Q284" s="32">
        <f>G18</f>
        <v>0</v>
      </c>
      <c r="R284" s="26">
        <f t="shared" si="116"/>
        <v>1</v>
      </c>
      <c r="S284" s="26">
        <f>Q284</f>
        <v>0</v>
      </c>
      <c r="T284" s="35">
        <f t="shared" si="115"/>
        <v>1</v>
      </c>
      <c r="U284" s="37"/>
      <c r="V284" s="34">
        <f>H74</f>
        <v>0</v>
      </c>
      <c r="W284" s="26">
        <f t="shared" si="118"/>
        <v>1</v>
      </c>
      <c r="X284" s="26">
        <f>V284</f>
        <v>0</v>
      </c>
      <c r="Y284" s="35">
        <f t="shared" si="120"/>
        <v>1</v>
      </c>
      <c r="Z284" s="37"/>
      <c r="AA284" s="34">
        <f t="shared" si="121"/>
        <v>3.0102999566398121</v>
      </c>
      <c r="AB284" s="26">
        <f t="shared" si="122"/>
        <v>2</v>
      </c>
      <c r="AC284" s="26">
        <f>AA284</f>
        <v>3.0102999566398121</v>
      </c>
      <c r="AD284" s="27">
        <f t="shared" si="124"/>
        <v>2</v>
      </c>
    </row>
    <row r="285" spans="16:30" x14ac:dyDescent="0.25">
      <c r="P285" s="31">
        <v>0.33333333333333298</v>
      </c>
      <c r="Q285" s="32">
        <f>Q284</f>
        <v>0</v>
      </c>
      <c r="R285" s="26">
        <f t="shared" si="116"/>
        <v>1</v>
      </c>
      <c r="S285" s="26">
        <f t="shared" ref="S285:S298" si="126">Q285</f>
        <v>0</v>
      </c>
      <c r="T285" s="35">
        <f t="shared" si="115"/>
        <v>1</v>
      </c>
      <c r="U285" s="37"/>
      <c r="V285" s="34">
        <f t="shared" si="125"/>
        <v>0</v>
      </c>
      <c r="W285" s="26">
        <f t="shared" si="118"/>
        <v>1</v>
      </c>
      <c r="X285" s="26">
        <f t="shared" ref="X285:X295" si="127">V285</f>
        <v>0</v>
      </c>
      <c r="Y285" s="35">
        <f t="shared" si="120"/>
        <v>1</v>
      </c>
      <c r="Z285" s="37"/>
      <c r="AA285" s="34">
        <f t="shared" si="121"/>
        <v>3.0102999566398121</v>
      </c>
      <c r="AB285" s="26">
        <f t="shared" si="122"/>
        <v>2</v>
      </c>
      <c r="AC285" s="26">
        <f t="shared" ref="AC285:AC295" si="128">AA285</f>
        <v>3.0102999566398121</v>
      </c>
      <c r="AD285" s="27">
        <f t="shared" si="124"/>
        <v>2</v>
      </c>
    </row>
    <row r="286" spans="16:30" x14ac:dyDescent="0.25">
      <c r="P286" s="31">
        <v>0.375</v>
      </c>
      <c r="Q286" s="32">
        <f>Q284</f>
        <v>0</v>
      </c>
      <c r="R286" s="26">
        <f t="shared" si="116"/>
        <v>1</v>
      </c>
      <c r="S286" s="26">
        <f t="shared" si="126"/>
        <v>0</v>
      </c>
      <c r="T286" s="35">
        <f t="shared" si="115"/>
        <v>1</v>
      </c>
      <c r="U286" s="37"/>
      <c r="V286" s="34">
        <f t="shared" si="125"/>
        <v>0</v>
      </c>
      <c r="W286" s="26">
        <f t="shared" si="118"/>
        <v>1</v>
      </c>
      <c r="X286" s="26">
        <f t="shared" si="127"/>
        <v>0</v>
      </c>
      <c r="Y286" s="35">
        <f t="shared" si="120"/>
        <v>1</v>
      </c>
      <c r="Z286" s="37"/>
      <c r="AA286" s="34">
        <f t="shared" si="121"/>
        <v>3.0102999566398121</v>
      </c>
      <c r="AB286" s="26">
        <f t="shared" si="122"/>
        <v>2</v>
      </c>
      <c r="AC286" s="26">
        <f t="shared" si="128"/>
        <v>3.0102999566398121</v>
      </c>
      <c r="AD286" s="27">
        <f t="shared" si="124"/>
        <v>2</v>
      </c>
    </row>
    <row r="287" spans="16:30" x14ac:dyDescent="0.25">
      <c r="P287" s="31">
        <v>0.41666666666666702</v>
      </c>
      <c r="Q287" s="32">
        <f>Q284</f>
        <v>0</v>
      </c>
      <c r="R287" s="26">
        <f t="shared" si="116"/>
        <v>1</v>
      </c>
      <c r="S287" s="26">
        <f t="shared" si="126"/>
        <v>0</v>
      </c>
      <c r="T287" s="35">
        <f t="shared" si="115"/>
        <v>1</v>
      </c>
      <c r="U287" s="37"/>
      <c r="V287" s="34">
        <f t="shared" si="125"/>
        <v>0</v>
      </c>
      <c r="W287" s="26">
        <f t="shared" si="118"/>
        <v>1</v>
      </c>
      <c r="X287" s="26">
        <f t="shared" si="127"/>
        <v>0</v>
      </c>
      <c r="Y287" s="35">
        <f t="shared" si="120"/>
        <v>1</v>
      </c>
      <c r="Z287" s="37"/>
      <c r="AA287" s="34">
        <f t="shared" si="121"/>
        <v>3.0102999566398121</v>
      </c>
      <c r="AB287" s="26">
        <f t="shared" si="122"/>
        <v>2</v>
      </c>
      <c r="AC287" s="26">
        <f t="shared" si="128"/>
        <v>3.0102999566398121</v>
      </c>
      <c r="AD287" s="27">
        <f t="shared" si="124"/>
        <v>2</v>
      </c>
    </row>
    <row r="288" spans="16:30" x14ac:dyDescent="0.25">
      <c r="P288" s="31">
        <v>0.45833333333333298</v>
      </c>
      <c r="Q288" s="32">
        <f>Q284</f>
        <v>0</v>
      </c>
      <c r="R288" s="26">
        <f t="shared" si="116"/>
        <v>1</v>
      </c>
      <c r="S288" s="26">
        <f t="shared" si="126"/>
        <v>0</v>
      </c>
      <c r="T288" s="35">
        <f t="shared" si="115"/>
        <v>1</v>
      </c>
      <c r="U288" s="37"/>
      <c r="V288" s="34">
        <f t="shared" si="125"/>
        <v>0</v>
      </c>
      <c r="W288" s="26">
        <f t="shared" si="118"/>
        <v>1</v>
      </c>
      <c r="X288" s="26">
        <f t="shared" si="127"/>
        <v>0</v>
      </c>
      <c r="Y288" s="35">
        <f t="shared" si="120"/>
        <v>1</v>
      </c>
      <c r="Z288" s="37"/>
      <c r="AA288" s="34">
        <f t="shared" si="121"/>
        <v>3.0102999566398121</v>
      </c>
      <c r="AB288" s="26">
        <f t="shared" si="122"/>
        <v>2</v>
      </c>
      <c r="AC288" s="26">
        <f t="shared" si="128"/>
        <v>3.0102999566398121</v>
      </c>
      <c r="AD288" s="27">
        <f t="shared" si="124"/>
        <v>2</v>
      </c>
    </row>
    <row r="289" spans="16:30" x14ac:dyDescent="0.25">
      <c r="P289" s="31">
        <v>0.5</v>
      </c>
      <c r="Q289" s="32">
        <f>Q284</f>
        <v>0</v>
      </c>
      <c r="R289" s="26">
        <f t="shared" si="116"/>
        <v>1</v>
      </c>
      <c r="S289" s="26">
        <f t="shared" si="126"/>
        <v>0</v>
      </c>
      <c r="T289" s="35">
        <f t="shared" si="115"/>
        <v>1</v>
      </c>
      <c r="U289" s="37"/>
      <c r="V289" s="34">
        <f t="shared" si="125"/>
        <v>0</v>
      </c>
      <c r="W289" s="26">
        <f t="shared" si="118"/>
        <v>1</v>
      </c>
      <c r="X289" s="26">
        <f t="shared" si="127"/>
        <v>0</v>
      </c>
      <c r="Y289" s="35">
        <f t="shared" si="120"/>
        <v>1</v>
      </c>
      <c r="Z289" s="37"/>
      <c r="AA289" s="34">
        <f t="shared" si="121"/>
        <v>3.0102999566398121</v>
      </c>
      <c r="AB289" s="26">
        <f t="shared" si="122"/>
        <v>2</v>
      </c>
      <c r="AC289" s="26">
        <f t="shared" si="128"/>
        <v>3.0102999566398121</v>
      </c>
      <c r="AD289" s="27">
        <f t="shared" si="124"/>
        <v>2</v>
      </c>
    </row>
    <row r="290" spans="16:30" x14ac:dyDescent="0.25">
      <c r="P290" s="31">
        <v>0.54166666666666696</v>
      </c>
      <c r="Q290" s="32">
        <f>Q284</f>
        <v>0</v>
      </c>
      <c r="R290" s="26">
        <f t="shared" si="116"/>
        <v>1</v>
      </c>
      <c r="S290" s="26">
        <f t="shared" si="126"/>
        <v>0</v>
      </c>
      <c r="T290" s="35">
        <f t="shared" si="115"/>
        <v>1</v>
      </c>
      <c r="U290" s="37"/>
      <c r="V290" s="34">
        <f t="shared" si="125"/>
        <v>0</v>
      </c>
      <c r="W290" s="26">
        <f t="shared" si="118"/>
        <v>1</v>
      </c>
      <c r="X290" s="26">
        <f t="shared" si="127"/>
        <v>0</v>
      </c>
      <c r="Y290" s="35">
        <f t="shared" si="120"/>
        <v>1</v>
      </c>
      <c r="Z290" s="37"/>
      <c r="AA290" s="34">
        <f t="shared" si="121"/>
        <v>3.0102999566398121</v>
      </c>
      <c r="AB290" s="26">
        <f t="shared" si="122"/>
        <v>2</v>
      </c>
      <c r="AC290" s="26">
        <f t="shared" si="128"/>
        <v>3.0102999566398121</v>
      </c>
      <c r="AD290" s="27">
        <f t="shared" si="124"/>
        <v>2</v>
      </c>
    </row>
    <row r="291" spans="16:30" x14ac:dyDescent="0.25">
      <c r="P291" s="31">
        <v>0.58333333333333304</v>
      </c>
      <c r="Q291" s="32">
        <f>Q284</f>
        <v>0</v>
      </c>
      <c r="R291" s="26">
        <f t="shared" si="116"/>
        <v>1</v>
      </c>
      <c r="S291" s="26">
        <f t="shared" si="126"/>
        <v>0</v>
      </c>
      <c r="T291" s="35">
        <f t="shared" si="115"/>
        <v>1</v>
      </c>
      <c r="U291" s="37"/>
      <c r="V291" s="34">
        <f t="shared" si="125"/>
        <v>0</v>
      </c>
      <c r="W291" s="26">
        <f t="shared" si="118"/>
        <v>1</v>
      </c>
      <c r="X291" s="26">
        <f t="shared" si="127"/>
        <v>0</v>
      </c>
      <c r="Y291" s="35">
        <f t="shared" si="120"/>
        <v>1</v>
      </c>
      <c r="Z291" s="37"/>
      <c r="AA291" s="34">
        <f t="shared" si="121"/>
        <v>3.0102999566398121</v>
      </c>
      <c r="AB291" s="26">
        <f t="shared" si="122"/>
        <v>2</v>
      </c>
      <c r="AC291" s="26">
        <f t="shared" si="128"/>
        <v>3.0102999566398121</v>
      </c>
      <c r="AD291" s="27">
        <f t="shared" si="124"/>
        <v>2</v>
      </c>
    </row>
    <row r="292" spans="16:30" x14ac:dyDescent="0.25">
      <c r="P292" s="31">
        <v>0.625</v>
      </c>
      <c r="Q292" s="32">
        <f>Q284</f>
        <v>0</v>
      </c>
      <c r="R292" s="26">
        <f t="shared" si="116"/>
        <v>1</v>
      </c>
      <c r="S292" s="26">
        <f t="shared" si="126"/>
        <v>0</v>
      </c>
      <c r="T292" s="35">
        <f t="shared" si="115"/>
        <v>1</v>
      </c>
      <c r="U292" s="37"/>
      <c r="V292" s="34">
        <f t="shared" si="125"/>
        <v>0</v>
      </c>
      <c r="W292" s="26">
        <f t="shared" si="118"/>
        <v>1</v>
      </c>
      <c r="X292" s="26">
        <f t="shared" si="127"/>
        <v>0</v>
      </c>
      <c r="Y292" s="35">
        <f t="shared" si="120"/>
        <v>1</v>
      </c>
      <c r="Z292" s="37"/>
      <c r="AA292" s="34">
        <f t="shared" si="121"/>
        <v>3.0102999566398121</v>
      </c>
      <c r="AB292" s="26">
        <f t="shared" si="122"/>
        <v>2</v>
      </c>
      <c r="AC292" s="26">
        <f t="shared" si="128"/>
        <v>3.0102999566398121</v>
      </c>
      <c r="AD292" s="27">
        <f t="shared" si="124"/>
        <v>2</v>
      </c>
    </row>
    <row r="293" spans="16:30" x14ac:dyDescent="0.25">
      <c r="P293" s="31">
        <v>0.66666666666666696</v>
      </c>
      <c r="Q293" s="32">
        <f>Q284</f>
        <v>0</v>
      </c>
      <c r="R293" s="26">
        <f t="shared" si="116"/>
        <v>1</v>
      </c>
      <c r="S293" s="26">
        <f t="shared" si="126"/>
        <v>0</v>
      </c>
      <c r="T293" s="35">
        <f t="shared" si="115"/>
        <v>1</v>
      </c>
      <c r="U293" s="37"/>
      <c r="V293" s="34">
        <f t="shared" si="125"/>
        <v>0</v>
      </c>
      <c r="W293" s="26">
        <f t="shared" si="118"/>
        <v>1</v>
      </c>
      <c r="X293" s="26">
        <f t="shared" si="127"/>
        <v>0</v>
      </c>
      <c r="Y293" s="35">
        <f t="shared" si="120"/>
        <v>1</v>
      </c>
      <c r="Z293" s="37"/>
      <c r="AA293" s="34">
        <f t="shared" si="121"/>
        <v>3.0102999566398121</v>
      </c>
      <c r="AB293" s="26">
        <f t="shared" si="122"/>
        <v>2</v>
      </c>
      <c r="AC293" s="26">
        <f t="shared" si="128"/>
        <v>3.0102999566398121</v>
      </c>
      <c r="AD293" s="27">
        <f t="shared" si="124"/>
        <v>2</v>
      </c>
    </row>
    <row r="294" spans="16:30" x14ac:dyDescent="0.25">
      <c r="P294" s="31">
        <v>0.70833333333333304</v>
      </c>
      <c r="Q294" s="32">
        <f>Q284</f>
        <v>0</v>
      </c>
      <c r="R294" s="26">
        <f t="shared" si="116"/>
        <v>1</v>
      </c>
      <c r="S294" s="26">
        <f t="shared" si="126"/>
        <v>0</v>
      </c>
      <c r="T294" s="35">
        <f t="shared" si="115"/>
        <v>1</v>
      </c>
      <c r="U294" s="37"/>
      <c r="V294" s="34">
        <f t="shared" si="125"/>
        <v>0</v>
      </c>
      <c r="W294" s="26">
        <f t="shared" si="118"/>
        <v>1</v>
      </c>
      <c r="X294" s="26">
        <f t="shared" si="127"/>
        <v>0</v>
      </c>
      <c r="Y294" s="35">
        <f t="shared" si="120"/>
        <v>1</v>
      </c>
      <c r="Z294" s="37"/>
      <c r="AA294" s="34">
        <f t="shared" si="121"/>
        <v>3.0102999566398121</v>
      </c>
      <c r="AB294" s="26">
        <f t="shared" si="122"/>
        <v>2</v>
      </c>
      <c r="AC294" s="26">
        <f t="shared" si="128"/>
        <v>3.0102999566398121</v>
      </c>
      <c r="AD294" s="27">
        <f t="shared" si="124"/>
        <v>2</v>
      </c>
    </row>
    <row r="295" spans="16:30" x14ac:dyDescent="0.25">
      <c r="P295" s="31">
        <v>0.75</v>
      </c>
      <c r="Q295" s="32">
        <f>Q284</f>
        <v>0</v>
      </c>
      <c r="R295" s="26">
        <f t="shared" si="116"/>
        <v>1</v>
      </c>
      <c r="S295" s="26">
        <f t="shared" si="126"/>
        <v>0</v>
      </c>
      <c r="T295" s="35">
        <f t="shared" si="115"/>
        <v>1</v>
      </c>
      <c r="U295" s="37"/>
      <c r="V295" s="34">
        <f t="shared" si="125"/>
        <v>0</v>
      </c>
      <c r="W295" s="26">
        <f t="shared" si="118"/>
        <v>1</v>
      </c>
      <c r="X295" s="26">
        <f t="shared" si="127"/>
        <v>0</v>
      </c>
      <c r="Y295" s="35">
        <f t="shared" si="120"/>
        <v>1</v>
      </c>
      <c r="Z295" s="37"/>
      <c r="AA295" s="34">
        <f t="shared" si="121"/>
        <v>3.0102999566398121</v>
      </c>
      <c r="AB295" s="26">
        <f t="shared" si="122"/>
        <v>2</v>
      </c>
      <c r="AC295" s="26">
        <f t="shared" si="128"/>
        <v>3.0102999566398121</v>
      </c>
      <c r="AD295" s="27">
        <f t="shared" si="124"/>
        <v>2</v>
      </c>
    </row>
    <row r="296" spans="16:30" x14ac:dyDescent="0.25">
      <c r="P296" s="31">
        <v>0.79166666666666696</v>
      </c>
      <c r="Q296" s="32">
        <f>Q284</f>
        <v>0</v>
      </c>
      <c r="R296" s="26">
        <f t="shared" si="116"/>
        <v>1</v>
      </c>
      <c r="S296" s="26">
        <f t="shared" si="126"/>
        <v>0</v>
      </c>
      <c r="T296" s="35">
        <f t="shared" si="115"/>
        <v>1</v>
      </c>
      <c r="U296" s="37"/>
      <c r="V296" s="34">
        <v>0</v>
      </c>
      <c r="W296" s="26">
        <f t="shared" si="118"/>
        <v>1</v>
      </c>
      <c r="X296" s="26">
        <v>0</v>
      </c>
      <c r="Y296" s="35">
        <f t="shared" si="120"/>
        <v>1</v>
      </c>
      <c r="Z296" s="37"/>
      <c r="AA296" s="34">
        <f t="shared" si="121"/>
        <v>3.0102999566398121</v>
      </c>
      <c r="AB296" s="26">
        <f t="shared" si="122"/>
        <v>2</v>
      </c>
      <c r="AC296" s="26">
        <f>AA296</f>
        <v>3.0102999566398121</v>
      </c>
      <c r="AD296" s="27">
        <f t="shared" si="124"/>
        <v>2</v>
      </c>
    </row>
    <row r="297" spans="16:30" x14ac:dyDescent="0.25">
      <c r="P297" s="31">
        <v>0.83333333333333304</v>
      </c>
      <c r="Q297" s="32">
        <f>Q284</f>
        <v>0</v>
      </c>
      <c r="R297" s="26">
        <f t="shared" si="116"/>
        <v>1</v>
      </c>
      <c r="S297" s="26">
        <f t="shared" si="126"/>
        <v>0</v>
      </c>
      <c r="T297" s="35">
        <f t="shared" si="115"/>
        <v>1</v>
      </c>
      <c r="U297" s="37"/>
      <c r="V297" s="34">
        <f t="shared" si="125"/>
        <v>0</v>
      </c>
      <c r="W297" s="26">
        <f t="shared" si="118"/>
        <v>1</v>
      </c>
      <c r="X297" s="26">
        <v>0</v>
      </c>
      <c r="Y297" s="35">
        <f t="shared" si="120"/>
        <v>1</v>
      </c>
      <c r="Z297" s="37"/>
      <c r="AA297" s="34">
        <f t="shared" si="121"/>
        <v>3.0102999566398121</v>
      </c>
      <c r="AB297" s="26">
        <f>(10^(AA297/10))</f>
        <v>2</v>
      </c>
      <c r="AC297" s="26">
        <f>AA297</f>
        <v>3.0102999566398121</v>
      </c>
      <c r="AD297" s="27">
        <f t="shared" si="124"/>
        <v>2</v>
      </c>
    </row>
    <row r="298" spans="16:30" x14ac:dyDescent="0.25">
      <c r="P298" s="31">
        <v>0.875</v>
      </c>
      <c r="Q298" s="32">
        <f>Q284</f>
        <v>0</v>
      </c>
      <c r="R298" s="26">
        <f t="shared" si="116"/>
        <v>1</v>
      </c>
      <c r="S298" s="26">
        <f t="shared" si="126"/>
        <v>0</v>
      </c>
      <c r="T298" s="35">
        <f t="shared" si="115"/>
        <v>1</v>
      </c>
      <c r="U298" s="37"/>
      <c r="V298" s="34">
        <f>V297</f>
        <v>0</v>
      </c>
      <c r="W298" s="26">
        <f t="shared" si="118"/>
        <v>1</v>
      </c>
      <c r="X298" s="26">
        <v>0</v>
      </c>
      <c r="Y298" s="35">
        <f t="shared" si="120"/>
        <v>1</v>
      </c>
      <c r="Z298" s="37"/>
      <c r="AA298" s="34">
        <f t="shared" si="121"/>
        <v>3.0102999566398121</v>
      </c>
      <c r="AB298" s="26">
        <f t="shared" ref="AB298:AB300" si="129">(10^(AA298/10))</f>
        <v>2</v>
      </c>
      <c r="AC298" s="26">
        <f>AA298</f>
        <v>3.0102999566398121</v>
      </c>
      <c r="AD298" s="27">
        <f t="shared" si="124"/>
        <v>2</v>
      </c>
    </row>
    <row r="299" spans="16:30" x14ac:dyDescent="0.25">
      <c r="P299" s="31">
        <v>0.91666666666666696</v>
      </c>
      <c r="Q299" s="32">
        <f>Q277</f>
        <v>0</v>
      </c>
      <c r="R299" s="26">
        <f t="shared" si="116"/>
        <v>1</v>
      </c>
      <c r="S299" s="26">
        <f>Q299+10</f>
        <v>10</v>
      </c>
      <c r="T299" s="35">
        <f t="shared" si="115"/>
        <v>10</v>
      </c>
      <c r="U299" s="37"/>
      <c r="V299" s="34">
        <v>0</v>
      </c>
      <c r="W299" s="26">
        <f t="shared" si="118"/>
        <v>1</v>
      </c>
      <c r="X299" s="28">
        <f t="shared" ref="X299:X300" si="130">V299+10</f>
        <v>10</v>
      </c>
      <c r="Y299" s="35">
        <f t="shared" si="120"/>
        <v>10</v>
      </c>
      <c r="Z299" s="37"/>
      <c r="AA299" s="34">
        <f t="shared" si="121"/>
        <v>3.0102999566398121</v>
      </c>
      <c r="AB299" s="26">
        <f t="shared" si="129"/>
        <v>2</v>
      </c>
      <c r="AC299" s="26">
        <f>AA299+10</f>
        <v>13.010299956639813</v>
      </c>
      <c r="AD299" s="27">
        <f t="shared" si="124"/>
        <v>20.000000000000007</v>
      </c>
    </row>
    <row r="300" spans="16:30" ht="15.75" thickBot="1" x14ac:dyDescent="0.3">
      <c r="P300" s="44">
        <v>0.95833333333333304</v>
      </c>
      <c r="Q300" s="32">
        <f>Q277</f>
        <v>0</v>
      </c>
      <c r="R300" s="46">
        <f t="shared" si="116"/>
        <v>1</v>
      </c>
      <c r="S300" s="46">
        <f>Q300+10</f>
        <v>10</v>
      </c>
      <c r="T300" s="47">
        <f t="shared" si="115"/>
        <v>10</v>
      </c>
      <c r="U300" s="48"/>
      <c r="V300" s="45">
        <v>0</v>
      </c>
      <c r="W300" s="46">
        <f t="shared" si="118"/>
        <v>1</v>
      </c>
      <c r="X300" s="28">
        <f t="shared" si="130"/>
        <v>10</v>
      </c>
      <c r="Y300" s="47">
        <f t="shared" si="120"/>
        <v>10</v>
      </c>
      <c r="Z300" s="48"/>
      <c r="AA300" s="34">
        <f t="shared" si="121"/>
        <v>3.0102999566398121</v>
      </c>
      <c r="AB300" s="150">
        <f t="shared" si="129"/>
        <v>2</v>
      </c>
      <c r="AC300" s="150">
        <f>AA300+10</f>
        <v>13.010299956639813</v>
      </c>
      <c r="AD300" s="151">
        <f t="shared" si="124"/>
        <v>20.000000000000007</v>
      </c>
    </row>
    <row r="301" spans="16:30" ht="15.75" thickBot="1" x14ac:dyDescent="0.3">
      <c r="P301" s="50"/>
      <c r="Q301" s="51"/>
      <c r="R301" s="51"/>
      <c r="S301" s="51"/>
      <c r="T301" s="52"/>
      <c r="U301" s="51"/>
      <c r="V301" s="50"/>
      <c r="W301" s="51"/>
      <c r="X301" s="51"/>
      <c r="Y301" s="52"/>
      <c r="Z301" s="51"/>
      <c r="AA301" s="53" t="s">
        <v>13</v>
      </c>
      <c r="AB301" s="64">
        <f>10*LOG(1/(COUNT(AB284:AB297))*SUM(AB284:AB297))</f>
        <v>3.0102999566398121</v>
      </c>
      <c r="AC301" s="49"/>
      <c r="AD301" s="54"/>
    </row>
    <row r="302" spans="16:30" ht="15.75" thickBot="1" x14ac:dyDescent="0.3">
      <c r="P302" s="53"/>
      <c r="Q302" s="49"/>
      <c r="R302" s="49"/>
      <c r="S302" s="49"/>
      <c r="T302" s="54"/>
      <c r="U302" s="49"/>
      <c r="V302" s="53"/>
      <c r="W302" s="49"/>
      <c r="X302" s="49"/>
      <c r="Y302" s="54"/>
      <c r="Z302" s="49"/>
      <c r="AA302" s="53" t="s">
        <v>2</v>
      </c>
      <c r="AB302" s="64">
        <f>10*LOG(1/(COUNT(AB277:AB283,AB299:AB300))*SUM(AB277:AB283,AB299:AB300))</f>
        <v>3.0102999566398121</v>
      </c>
      <c r="AC302" s="49"/>
      <c r="AD302" s="54"/>
    </row>
    <row r="303" spans="16:30" x14ac:dyDescent="0.25">
      <c r="P303" s="53"/>
      <c r="Q303" s="49"/>
      <c r="R303" s="56" t="s">
        <v>12</v>
      </c>
      <c r="S303" s="57"/>
      <c r="T303" s="58" t="s">
        <v>11</v>
      </c>
      <c r="U303" s="57"/>
      <c r="V303" s="59"/>
      <c r="W303" s="56" t="s">
        <v>12</v>
      </c>
      <c r="X303" s="57"/>
      <c r="Y303" s="58" t="s">
        <v>11</v>
      </c>
      <c r="Z303" s="57"/>
      <c r="AA303" s="59"/>
      <c r="AB303" s="57" t="s">
        <v>12</v>
      </c>
      <c r="AC303" s="57"/>
      <c r="AD303" s="58" t="s">
        <v>11</v>
      </c>
    </row>
    <row r="304" spans="16:30" ht="15.75" thickBot="1" x14ac:dyDescent="0.3">
      <c r="P304" s="14"/>
      <c r="Q304" s="55"/>
      <c r="R304" s="60">
        <f>10*LOG(1/(COUNT(R277:R300))*SUM(R277:R300))</f>
        <v>0</v>
      </c>
      <c r="S304" s="61"/>
      <c r="T304" s="62">
        <f>10*LOG(1/(COUNT(T277:T300))*SUM(T277:T300))</f>
        <v>6.40978057358332</v>
      </c>
      <c r="U304" s="61"/>
      <c r="V304" s="63"/>
      <c r="W304" s="60">
        <f>10*LOG(1/(COUNT(W277:W300))*SUM(W277:W300))</f>
        <v>0</v>
      </c>
      <c r="X304" s="61"/>
      <c r="Y304" s="62">
        <f>10*LOG(1/(COUNT(Y277:Y300))*SUM(Y277:Y300))</f>
        <v>6.40978057358332</v>
      </c>
      <c r="Z304" s="61"/>
      <c r="AA304" s="63"/>
      <c r="AB304" s="64">
        <f>10*LOG(1/(COUNT(AB277:AB300))*SUM(AB277:AB300))</f>
        <v>3.0102999566398121</v>
      </c>
      <c r="AC304" s="61"/>
      <c r="AD304" s="62">
        <f>10*LOG(1/(COUNT(AD277:AD300))*SUM(AD277:AD300))</f>
        <v>9.4200805302231334</v>
      </c>
    </row>
  </sheetData>
  <mergeCells count="26">
    <mergeCell ref="P139:T139"/>
    <mergeCell ref="P173:T173"/>
    <mergeCell ref="P207:T207"/>
    <mergeCell ref="P241:T241"/>
    <mergeCell ref="P275:T275"/>
    <mergeCell ref="P105:T105"/>
    <mergeCell ref="A9:A11"/>
    <mergeCell ref="B9:B11"/>
    <mergeCell ref="C9:D9"/>
    <mergeCell ref="E9:H9"/>
    <mergeCell ref="A22:A24"/>
    <mergeCell ref="B22:C22"/>
    <mergeCell ref="E22:H22"/>
    <mergeCell ref="A38:A39"/>
    <mergeCell ref="B38:B39"/>
    <mergeCell ref="A58:A59"/>
    <mergeCell ref="P71:T71"/>
    <mergeCell ref="A77:A78"/>
    <mergeCell ref="A1:H1"/>
    <mergeCell ref="AA1:AB2"/>
    <mergeCell ref="AC1:AE1"/>
    <mergeCell ref="A2:H2"/>
    <mergeCell ref="A3:H3"/>
    <mergeCell ref="L3:L5"/>
    <mergeCell ref="AA3:AA6"/>
    <mergeCell ref="A4:H4"/>
  </mergeCells>
  <conditionalFormatting sqref="B60:B73 D60:H73">
    <cfRule type="expression" dxfId="13" priority="1">
      <formula>B60=0</formula>
    </cfRule>
  </conditionalFormatting>
  <dataValidations count="3">
    <dataValidation type="list" allowBlank="1" showInputMessage="1" showErrorMessage="1" sqref="A40:A53" xr:uid="{43A93CCF-0009-4CD1-A28E-7A05E370A813}">
      <formula1>$AJ$2:$AJ$65</formula1>
    </dataValidation>
    <dataValidation type="list" allowBlank="1" showInputMessage="1" showErrorMessage="1" sqref="B32:B35 B12:B20 B6" xr:uid="{B5F3A06D-2F89-4902-962B-2DF8E0EEA801}">
      <formula1>$AB$3:$AB$6</formula1>
    </dataValidation>
    <dataValidation type="list" allowBlank="1" showInputMessage="1" showErrorMessage="1" sqref="B40:B53" xr:uid="{BA83F4B6-EFAF-4ED0-8492-21F7ADA91406}">
      <formula1>$AP$1:$AP$16</formula1>
    </dataValidation>
  </dataValidations>
  <pageMargins left="0.7" right="0.7" top="0.75" bottom="0.75" header="0.3" footer="0.3"/>
  <pageSetup scale="40" orientation="portrait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26508-1E76-48EE-A009-7EFE584BFC58}">
  <dimension ref="A1:AR304"/>
  <sheetViews>
    <sheetView topLeftCell="A3" zoomScaleNormal="100" workbookViewId="0">
      <selection activeCell="G26" sqref="G26"/>
    </sheetView>
  </sheetViews>
  <sheetFormatPr defaultRowHeight="15" x14ac:dyDescent="0.25"/>
  <cols>
    <col min="1" max="1" width="31.140625" customWidth="1"/>
    <col min="2" max="2" width="27" bestFit="1" customWidth="1"/>
    <col min="3" max="4" width="23.140625" customWidth="1"/>
    <col min="5" max="5" width="27.85546875" customWidth="1"/>
    <col min="6" max="6" width="30.28515625" customWidth="1"/>
    <col min="7" max="7" width="22.85546875" customWidth="1"/>
    <col min="8" max="8" width="24.7109375" customWidth="1"/>
    <col min="9" max="11" width="9.140625" customWidth="1"/>
    <col min="12" max="12" width="18.7109375" hidden="1" customWidth="1"/>
    <col min="13" max="14" width="20" hidden="1" customWidth="1"/>
    <col min="15" max="15" width="9.140625" hidden="1" customWidth="1"/>
    <col min="16" max="20" width="12.7109375" hidden="1" customWidth="1"/>
    <col min="21" max="21" width="2.7109375" hidden="1" customWidth="1"/>
    <col min="22" max="22" width="12.7109375" hidden="1" customWidth="1"/>
    <col min="23" max="23" width="15.42578125" hidden="1" customWidth="1"/>
    <col min="24" max="25" width="12.7109375" hidden="1" customWidth="1"/>
    <col min="26" max="26" width="2.5703125" hidden="1" customWidth="1"/>
    <col min="27" max="27" width="17" hidden="1" customWidth="1"/>
    <col min="28" max="28" width="17.42578125" hidden="1" customWidth="1"/>
    <col min="29" max="30" width="12.7109375" hidden="1" customWidth="1"/>
    <col min="31" max="35" width="9.140625" hidden="1" customWidth="1"/>
    <col min="36" max="36" width="33.42578125" hidden="1" customWidth="1"/>
    <col min="37" max="37" width="12.140625" hidden="1" customWidth="1"/>
    <col min="38" max="40" width="16.140625" hidden="1" customWidth="1"/>
    <col min="41" max="44" width="9.140625" hidden="1" customWidth="1"/>
    <col min="45" max="117" width="9.140625" customWidth="1"/>
  </cols>
  <sheetData>
    <row r="1" spans="1:42" ht="21.75" thickBot="1" x14ac:dyDescent="0.4">
      <c r="A1" s="304" t="s">
        <v>164</v>
      </c>
      <c r="B1" s="304"/>
      <c r="C1" s="304"/>
      <c r="D1" s="304"/>
      <c r="E1" s="304"/>
      <c r="F1" s="304"/>
      <c r="G1" s="304"/>
      <c r="H1" s="304"/>
      <c r="AA1" s="295" t="s">
        <v>36</v>
      </c>
      <c r="AB1" s="296"/>
      <c r="AC1" s="280" t="s">
        <v>35</v>
      </c>
      <c r="AD1" s="281"/>
      <c r="AE1" s="282"/>
      <c r="AJ1" s="188" t="s">
        <v>70</v>
      </c>
      <c r="AK1" s="189" t="s">
        <v>71</v>
      </c>
      <c r="AL1" s="189" t="s">
        <v>72</v>
      </c>
      <c r="AM1" s="189" t="s">
        <v>73</v>
      </c>
      <c r="AN1" s="190" t="s">
        <v>74</v>
      </c>
      <c r="AP1">
        <v>1</v>
      </c>
    </row>
    <row r="2" spans="1:42" ht="21.75" thickBot="1" x14ac:dyDescent="0.4">
      <c r="A2" s="304" t="s">
        <v>148</v>
      </c>
      <c r="B2" s="304"/>
      <c r="C2" s="304"/>
      <c r="D2" s="304"/>
      <c r="E2" s="304"/>
      <c r="F2" s="304"/>
      <c r="G2" s="304"/>
      <c r="H2" s="304"/>
      <c r="AA2" s="297"/>
      <c r="AB2" s="298"/>
      <c r="AC2" s="123" t="s">
        <v>3</v>
      </c>
      <c r="AD2" s="124" t="s">
        <v>32</v>
      </c>
      <c r="AE2" s="125" t="s">
        <v>33</v>
      </c>
      <c r="AJ2" s="186" t="s">
        <v>75</v>
      </c>
      <c r="AK2" s="187" t="s">
        <v>76</v>
      </c>
      <c r="AL2" s="187">
        <v>50</v>
      </c>
      <c r="AM2" s="187">
        <v>85</v>
      </c>
      <c r="AN2" s="29" t="s">
        <v>77</v>
      </c>
      <c r="AP2">
        <v>2</v>
      </c>
    </row>
    <row r="3" spans="1:42" ht="22.15" customHeight="1" x14ac:dyDescent="0.35">
      <c r="A3" s="304" t="s">
        <v>147</v>
      </c>
      <c r="B3" s="304"/>
      <c r="C3" s="304"/>
      <c r="D3" s="304"/>
      <c r="E3" s="304"/>
      <c r="F3" s="304"/>
      <c r="G3" s="304"/>
      <c r="H3" s="304"/>
      <c r="L3" s="306" t="s">
        <v>42</v>
      </c>
      <c r="M3" s="25" t="s">
        <v>25</v>
      </c>
      <c r="N3" s="15" t="s">
        <v>26</v>
      </c>
      <c r="O3" s="15" t="s">
        <v>27</v>
      </c>
      <c r="P3" s="15" t="s">
        <v>28</v>
      </c>
      <c r="Q3" s="15" t="s">
        <v>29</v>
      </c>
      <c r="R3" s="15" t="s">
        <v>30</v>
      </c>
      <c r="S3" s="16" t="s">
        <v>31</v>
      </c>
      <c r="AA3" s="283" t="s">
        <v>34</v>
      </c>
      <c r="AB3" s="120" t="s">
        <v>3</v>
      </c>
      <c r="AC3" s="127">
        <v>55</v>
      </c>
      <c r="AD3" s="128">
        <v>57</v>
      </c>
      <c r="AE3" s="129">
        <v>60</v>
      </c>
      <c r="AF3" s="119">
        <v>1</v>
      </c>
      <c r="AJ3" s="183" t="s">
        <v>78</v>
      </c>
      <c r="AK3" s="167" t="s">
        <v>76</v>
      </c>
      <c r="AL3" s="167">
        <v>20</v>
      </c>
      <c r="AM3" s="167">
        <v>85</v>
      </c>
      <c r="AN3" s="27">
        <v>84</v>
      </c>
      <c r="AP3">
        <v>3</v>
      </c>
    </row>
    <row r="4" spans="1:42" ht="19.5" customHeight="1" x14ac:dyDescent="0.35">
      <c r="A4" s="304" t="s">
        <v>144</v>
      </c>
      <c r="B4" s="304"/>
      <c r="C4" s="304"/>
      <c r="D4" s="304"/>
      <c r="E4" s="304"/>
      <c r="F4" s="304"/>
      <c r="G4" s="304"/>
      <c r="H4" s="304"/>
      <c r="L4" s="307"/>
      <c r="M4" s="135"/>
      <c r="N4" s="136"/>
      <c r="O4" s="136"/>
      <c r="P4" s="136"/>
      <c r="Q4" s="136"/>
      <c r="R4" s="136"/>
      <c r="S4" s="137"/>
      <c r="AA4" s="284"/>
      <c r="AB4" s="138"/>
      <c r="AC4" s="139"/>
      <c r="AD4" s="140"/>
      <c r="AE4" s="141"/>
      <c r="AF4" s="119"/>
      <c r="AJ4" s="183" t="s">
        <v>79</v>
      </c>
      <c r="AK4" s="167" t="s">
        <v>76</v>
      </c>
      <c r="AL4" s="167">
        <v>40</v>
      </c>
      <c r="AM4" s="167">
        <v>80</v>
      </c>
      <c r="AN4" s="27">
        <v>78</v>
      </c>
      <c r="AP4">
        <v>4</v>
      </c>
    </row>
    <row r="5" spans="1:42" ht="15" customHeight="1" thickBot="1" x14ac:dyDescent="0.4">
      <c r="A5" s="116"/>
      <c r="B5" s="116"/>
      <c r="C5" s="235"/>
      <c r="D5" s="235"/>
      <c r="E5" s="235"/>
      <c r="F5" s="235"/>
      <c r="G5" s="235"/>
      <c r="H5" s="235"/>
      <c r="L5" s="307"/>
      <c r="M5" s="13" t="s">
        <v>20</v>
      </c>
      <c r="N5" s="5" t="s">
        <v>20</v>
      </c>
      <c r="O5" s="5" t="s">
        <v>20</v>
      </c>
      <c r="P5" s="5" t="s">
        <v>20</v>
      </c>
      <c r="Q5" s="5" t="s">
        <v>20</v>
      </c>
      <c r="R5" s="5" t="s">
        <v>20</v>
      </c>
      <c r="S5" s="6" t="s">
        <v>20</v>
      </c>
      <c r="AA5" s="285"/>
      <c r="AB5" s="121" t="s">
        <v>32</v>
      </c>
      <c r="AC5" s="130">
        <v>57</v>
      </c>
      <c r="AD5" s="126">
        <v>60</v>
      </c>
      <c r="AE5" s="131">
        <v>65</v>
      </c>
      <c r="AF5" s="119">
        <v>2</v>
      </c>
      <c r="AJ5" s="183" t="s">
        <v>80</v>
      </c>
      <c r="AK5" s="167" t="s">
        <v>76</v>
      </c>
      <c r="AL5" s="167">
        <v>20</v>
      </c>
      <c r="AM5" s="167">
        <v>80</v>
      </c>
      <c r="AN5" s="27" t="s">
        <v>77</v>
      </c>
      <c r="AP5">
        <v>5</v>
      </c>
    </row>
    <row r="6" spans="1:42" ht="15" customHeight="1" thickBot="1" x14ac:dyDescent="0.4">
      <c r="A6" s="118" t="s">
        <v>49</v>
      </c>
      <c r="B6" s="117" t="s">
        <v>33</v>
      </c>
      <c r="C6" s="235"/>
      <c r="D6" s="235"/>
      <c r="E6" s="235"/>
      <c r="F6" s="235"/>
      <c r="G6" s="235"/>
      <c r="H6" s="235"/>
      <c r="L6" s="171" t="str">
        <f t="shared" ref="L6:L19" si="0">A60</f>
        <v>Crane</v>
      </c>
      <c r="M6" s="88">
        <f>IF(AND($E40&gt;=0.5,$C$12&gt;0),SQRT((($C$12-$B$25)^2)+(($C$25-$D$12)^2)),"")</f>
        <v>90.561219624769748</v>
      </c>
      <c r="N6" s="89" t="str">
        <f t="shared" ref="N6:N19" si="1">IF(AND($E40&gt;=0.5,$C$13&gt;0),SQRT((($C$13-$B$26)^2)+(($C$26-$D$13)^2)),"")</f>
        <v/>
      </c>
      <c r="O6" s="89" t="str">
        <f t="shared" ref="O6:P19" si="2">IF(AND($E40&gt;=0.5,$C$15&gt;0),SQRT((($C$15-$B$28)^2)+(($C$28-$D$15)^2)),"")</f>
        <v/>
      </c>
      <c r="P6" s="89" t="str">
        <f t="shared" si="2"/>
        <v/>
      </c>
      <c r="Q6" s="89" t="str">
        <f t="shared" ref="Q6:Q19" si="3">IF(AND($E40&gt;=0.5,$C$16&gt;0),SQRT((($C$16-$B$29)^2)+(($C$29-$D$16)^2)),"")</f>
        <v/>
      </c>
      <c r="R6" s="89" t="str">
        <f t="shared" ref="R6:R19" si="4">IF(AND($E40&gt;=0.5,$C$17&gt;0),SQRT((($C$17-$B$30)^2)+(($C$30-$D$17)^2)),"")</f>
        <v/>
      </c>
      <c r="S6" s="90" t="str">
        <f t="shared" ref="S6:S19" si="5">IF(AND($E40&gt;=0.5,$C$18&gt;0),SQRT((($C$18-$B$31)^2)+(($C$31-$D$18)^2)),"")</f>
        <v/>
      </c>
      <c r="AA6" s="286"/>
      <c r="AB6" s="122" t="s">
        <v>33</v>
      </c>
      <c r="AC6" s="132">
        <v>60</v>
      </c>
      <c r="AD6" s="133">
        <v>65</v>
      </c>
      <c r="AE6" s="134">
        <v>70</v>
      </c>
      <c r="AF6" s="119">
        <v>3</v>
      </c>
      <c r="AJ6" s="183" t="s">
        <v>81</v>
      </c>
      <c r="AK6" s="167" t="s">
        <v>82</v>
      </c>
      <c r="AL6" s="167">
        <v>100</v>
      </c>
      <c r="AM6" s="167">
        <v>94</v>
      </c>
      <c r="AN6" s="27" t="s">
        <v>77</v>
      </c>
      <c r="AP6">
        <v>6</v>
      </c>
    </row>
    <row r="7" spans="1:42" ht="15" customHeight="1" x14ac:dyDescent="0.35">
      <c r="A7" s="235"/>
      <c r="B7" s="235"/>
      <c r="C7" s="235"/>
      <c r="D7" s="235"/>
      <c r="E7" s="235"/>
      <c r="F7" s="235"/>
      <c r="G7" s="235"/>
      <c r="H7" s="235"/>
      <c r="L7" s="172" t="str">
        <f t="shared" si="0"/>
        <v>Vibratory Pile Driver</v>
      </c>
      <c r="M7" s="91">
        <f>IF(AND($E41&gt;=0.5,$C$12&gt;0),SQRT((($C$12-$B$25)^2)+(($C$25-$D$12)^2)),"")</f>
        <v>90.561219624769748</v>
      </c>
      <c r="N7" s="92" t="str">
        <f t="shared" si="1"/>
        <v/>
      </c>
      <c r="O7" s="92" t="str">
        <f t="shared" si="2"/>
        <v/>
      </c>
      <c r="P7" s="92" t="str">
        <f t="shared" si="2"/>
        <v/>
      </c>
      <c r="Q7" s="92" t="str">
        <f t="shared" si="3"/>
        <v/>
      </c>
      <c r="R7" s="92" t="str">
        <f t="shared" si="4"/>
        <v/>
      </c>
      <c r="S7" s="93" t="str">
        <f t="shared" si="5"/>
        <v/>
      </c>
      <c r="AC7" s="119">
        <v>1</v>
      </c>
      <c r="AD7" s="119">
        <v>2</v>
      </c>
      <c r="AE7" s="119">
        <v>3</v>
      </c>
      <c r="AF7" s="119"/>
      <c r="AJ7" s="183" t="s">
        <v>83</v>
      </c>
      <c r="AK7" s="167" t="s">
        <v>76</v>
      </c>
      <c r="AL7" s="167">
        <v>50</v>
      </c>
      <c r="AM7" s="167">
        <v>80</v>
      </c>
      <c r="AN7" s="27">
        <v>83</v>
      </c>
      <c r="AP7">
        <v>7</v>
      </c>
    </row>
    <row r="8" spans="1:42" ht="15" customHeight="1" thickBot="1" x14ac:dyDescent="0.3">
      <c r="A8" s="8" t="s">
        <v>45</v>
      </c>
      <c r="L8" s="172" t="str">
        <f t="shared" si="0"/>
        <v>Pickup Truck</v>
      </c>
      <c r="M8" s="91">
        <f>IF(AND($E42&gt;=0.5,$C$12&gt;0),SQRT((($C$12-$B$25)^2)+(($C$25-$D$12)^2)),"")</f>
        <v>90.561219624769748</v>
      </c>
      <c r="N8" s="92" t="str">
        <f t="shared" si="1"/>
        <v/>
      </c>
      <c r="O8" s="92" t="str">
        <f t="shared" si="2"/>
        <v/>
      </c>
      <c r="P8" s="92" t="str">
        <f t="shared" si="2"/>
        <v/>
      </c>
      <c r="Q8" s="92" t="str">
        <f t="shared" si="3"/>
        <v/>
      </c>
      <c r="R8" s="92" t="str">
        <f t="shared" si="4"/>
        <v/>
      </c>
      <c r="S8" s="93" t="str">
        <f t="shared" si="5"/>
        <v/>
      </c>
      <c r="AJ8" s="183" t="s">
        <v>84</v>
      </c>
      <c r="AK8" s="167" t="s">
        <v>76</v>
      </c>
      <c r="AL8" s="167">
        <v>20</v>
      </c>
      <c r="AM8" s="167">
        <v>85</v>
      </c>
      <c r="AN8" s="27">
        <v>84</v>
      </c>
      <c r="AP8">
        <v>8</v>
      </c>
    </row>
    <row r="9" spans="1:42" ht="15" customHeight="1" thickBot="1" x14ac:dyDescent="0.3">
      <c r="A9" s="293" t="s">
        <v>0</v>
      </c>
      <c r="B9" s="293" t="s">
        <v>1</v>
      </c>
      <c r="C9" s="289" t="s">
        <v>22</v>
      </c>
      <c r="D9" s="290"/>
      <c r="E9" s="291" t="s">
        <v>53</v>
      </c>
      <c r="F9" s="291"/>
      <c r="G9" s="291"/>
      <c r="H9" s="292"/>
      <c r="L9" s="172" t="str">
        <f t="shared" si="0"/>
        <v>Front End Loader</v>
      </c>
      <c r="M9" s="91">
        <f>IF(AND($E43&gt;=0.5,$C$12&gt;0),SQRT((($C$12-$B$25)^2)+(($C$25-$D$12)^2)),"")</f>
        <v>90.561219624769748</v>
      </c>
      <c r="N9" s="92" t="str">
        <f t="shared" si="1"/>
        <v/>
      </c>
      <c r="O9" s="92" t="str">
        <f t="shared" si="2"/>
        <v/>
      </c>
      <c r="P9" s="92" t="str">
        <f t="shared" si="2"/>
        <v/>
      </c>
      <c r="Q9" s="92" t="str">
        <f t="shared" si="3"/>
        <v/>
      </c>
      <c r="R9" s="92" t="str">
        <f t="shared" si="4"/>
        <v/>
      </c>
      <c r="S9" s="93" t="str">
        <f t="shared" si="5"/>
        <v/>
      </c>
      <c r="AB9" s="119">
        <f t="shared" ref="AB9:AB15" si="6">IF(B12="Residential",1,IF(B12="Commercial",2,IF(B12="industrial",3,0)))</f>
        <v>1</v>
      </c>
      <c r="AJ9" s="183" t="s">
        <v>85</v>
      </c>
      <c r="AK9" s="167" t="s">
        <v>82</v>
      </c>
      <c r="AL9" s="167">
        <v>20</v>
      </c>
      <c r="AM9" s="167">
        <v>93</v>
      </c>
      <c r="AN9" s="27">
        <v>87</v>
      </c>
      <c r="AP9">
        <v>9</v>
      </c>
    </row>
    <row r="10" spans="1:42" ht="15" customHeight="1" x14ac:dyDescent="0.25">
      <c r="A10" s="300"/>
      <c r="B10" s="300"/>
      <c r="C10" s="114" t="s">
        <v>23</v>
      </c>
      <c r="D10" s="115" t="s">
        <v>24</v>
      </c>
      <c r="E10" s="162" t="s">
        <v>12</v>
      </c>
      <c r="F10" s="163" t="s">
        <v>11</v>
      </c>
      <c r="G10" s="23" t="s">
        <v>13</v>
      </c>
      <c r="H10" s="24" t="s">
        <v>2</v>
      </c>
      <c r="L10" s="172" t="str">
        <f t="shared" si="0"/>
        <v>Trencher</v>
      </c>
      <c r="M10" s="91">
        <f>IF(AND($E44&gt;=0.5,$C$12&gt;0),SQRT((($C$12-$B$25)^2)+(($C$25-$D$12)^2)),"")</f>
        <v>90.561219624769748</v>
      </c>
      <c r="N10" s="92" t="str">
        <f t="shared" si="1"/>
        <v/>
      </c>
      <c r="O10" s="92" t="str">
        <f t="shared" si="2"/>
        <v/>
      </c>
      <c r="P10" s="92" t="str">
        <f t="shared" si="2"/>
        <v/>
      </c>
      <c r="Q10" s="92" t="str">
        <f t="shared" si="3"/>
        <v/>
      </c>
      <c r="R10" s="92" t="str">
        <f t="shared" si="4"/>
        <v/>
      </c>
      <c r="S10" s="93" t="str">
        <f t="shared" si="5"/>
        <v/>
      </c>
      <c r="AB10" s="119">
        <f t="shared" si="6"/>
        <v>0</v>
      </c>
      <c r="AJ10" s="183" t="s">
        <v>86</v>
      </c>
      <c r="AK10" s="167" t="s">
        <v>76</v>
      </c>
      <c r="AL10" s="167">
        <v>20</v>
      </c>
      <c r="AM10" s="167">
        <v>80</v>
      </c>
      <c r="AN10" s="27">
        <v>83</v>
      </c>
      <c r="AP10">
        <v>10</v>
      </c>
    </row>
    <row r="11" spans="1:42" ht="15" customHeight="1" thickBot="1" x14ac:dyDescent="0.3">
      <c r="A11" s="301"/>
      <c r="B11" s="301"/>
      <c r="C11" s="86" t="s">
        <v>20</v>
      </c>
      <c r="D11" s="87" t="s">
        <v>20</v>
      </c>
      <c r="E11" s="13" t="s">
        <v>5</v>
      </c>
      <c r="F11" s="6" t="s">
        <v>5</v>
      </c>
      <c r="G11" s="13" t="s">
        <v>5</v>
      </c>
      <c r="H11" s="6" t="s">
        <v>5</v>
      </c>
      <c r="L11" s="172" t="str">
        <f t="shared" si="0"/>
        <v>Crane</v>
      </c>
      <c r="M11" s="91">
        <f>IF(AND($E45&gt;=0.5,$C$12&gt;0),SQRT((($C$12-$B$26)^2)+(($C$26-$D$12)^2)),"")</f>
        <v>224.98245353786811</v>
      </c>
      <c r="N11" s="92" t="str">
        <f t="shared" si="1"/>
        <v/>
      </c>
      <c r="O11" s="92" t="str">
        <f t="shared" si="2"/>
        <v/>
      </c>
      <c r="P11" s="92" t="str">
        <f t="shared" si="2"/>
        <v/>
      </c>
      <c r="Q11" s="92" t="str">
        <f t="shared" si="3"/>
        <v/>
      </c>
      <c r="R11" s="92" t="str">
        <f t="shared" si="4"/>
        <v/>
      </c>
      <c r="S11" s="93" t="str">
        <f t="shared" si="5"/>
        <v/>
      </c>
      <c r="AB11" s="119">
        <f t="shared" si="6"/>
        <v>0</v>
      </c>
      <c r="AJ11" s="183" t="s">
        <v>87</v>
      </c>
      <c r="AK11" s="167" t="s">
        <v>76</v>
      </c>
      <c r="AL11" s="167">
        <v>40</v>
      </c>
      <c r="AM11" s="167">
        <v>80</v>
      </c>
      <c r="AN11" s="27">
        <v>78</v>
      </c>
      <c r="AP11">
        <v>11</v>
      </c>
    </row>
    <row r="12" spans="1:42" ht="15" customHeight="1" thickBot="1" x14ac:dyDescent="0.3">
      <c r="A12" s="240" t="s">
        <v>167</v>
      </c>
      <c r="B12" s="241" t="s">
        <v>3</v>
      </c>
      <c r="C12" s="242">
        <v>256270.62</v>
      </c>
      <c r="D12" s="243">
        <v>4258413.8</v>
      </c>
      <c r="E12" s="244">
        <v>38.6</v>
      </c>
      <c r="F12" s="245">
        <v>42</v>
      </c>
      <c r="G12" s="246">
        <v>40</v>
      </c>
      <c r="H12" s="247">
        <v>34</v>
      </c>
      <c r="L12" s="172" t="str">
        <f t="shared" si="0"/>
        <v>Vibratory Pile Driver</v>
      </c>
      <c r="M12" s="91">
        <f>IF(AND($E46&gt;=0.5,$C$12&gt;0),SQRT((($C$12-$B$26)^2)+(($C$26-$D$12)^2)),"")</f>
        <v>224.98245353786811</v>
      </c>
      <c r="N12" s="92" t="str">
        <f t="shared" si="1"/>
        <v/>
      </c>
      <c r="O12" s="92" t="str">
        <f t="shared" si="2"/>
        <v/>
      </c>
      <c r="P12" s="92" t="str">
        <f t="shared" si="2"/>
        <v/>
      </c>
      <c r="Q12" s="92" t="str">
        <f t="shared" si="3"/>
        <v/>
      </c>
      <c r="R12" s="92" t="str">
        <f t="shared" si="4"/>
        <v/>
      </c>
      <c r="S12" s="93" t="str">
        <f t="shared" si="5"/>
        <v/>
      </c>
      <c r="AB12" s="119">
        <f t="shared" si="6"/>
        <v>0</v>
      </c>
      <c r="AJ12" s="183" t="s">
        <v>88</v>
      </c>
      <c r="AK12" s="167" t="s">
        <v>76</v>
      </c>
      <c r="AL12" s="167">
        <v>15</v>
      </c>
      <c r="AM12" s="167">
        <v>83</v>
      </c>
      <c r="AN12" s="27" t="s">
        <v>77</v>
      </c>
      <c r="AP12">
        <v>12</v>
      </c>
    </row>
    <row r="13" spans="1:42" ht="15" hidden="1" customHeight="1" x14ac:dyDescent="0.25">
      <c r="A13" s="228"/>
      <c r="B13" s="238"/>
      <c r="C13" s="174"/>
      <c r="D13" s="211"/>
      <c r="E13" s="17"/>
      <c r="F13" s="160"/>
      <c r="G13" s="239"/>
      <c r="H13" s="78"/>
      <c r="L13" s="172" t="str">
        <f t="shared" si="0"/>
        <v>Pickup Truck</v>
      </c>
      <c r="M13" s="91">
        <f>IF(AND($E47&gt;=0.5,$C$12&gt;0),SQRT((($C$12-$B$26)^2)+(($C$26-$D$12)^2)),"")</f>
        <v>224.98245353786811</v>
      </c>
      <c r="N13" s="92" t="str">
        <f t="shared" si="1"/>
        <v/>
      </c>
      <c r="O13" s="92" t="str">
        <f t="shared" si="2"/>
        <v/>
      </c>
      <c r="P13" s="92" t="str">
        <f t="shared" si="2"/>
        <v/>
      </c>
      <c r="Q13" s="92" t="str">
        <f t="shared" si="3"/>
        <v/>
      </c>
      <c r="R13" s="92" t="str">
        <f t="shared" si="4"/>
        <v/>
      </c>
      <c r="S13" s="93" t="str">
        <f t="shared" si="5"/>
        <v/>
      </c>
      <c r="AB13" s="119">
        <f t="shared" si="6"/>
        <v>0</v>
      </c>
      <c r="AJ13" s="183" t="s">
        <v>89</v>
      </c>
      <c r="AK13" s="167" t="s">
        <v>76</v>
      </c>
      <c r="AL13" s="167">
        <v>40</v>
      </c>
      <c r="AM13" s="167">
        <v>85</v>
      </c>
      <c r="AN13" s="27">
        <v>79</v>
      </c>
      <c r="AP13">
        <v>13</v>
      </c>
    </row>
    <row r="14" spans="1:42" ht="15" hidden="1" customHeight="1" x14ac:dyDescent="0.25">
      <c r="A14" s="212"/>
      <c r="B14" s="84"/>
      <c r="C14" s="176"/>
      <c r="D14" s="213"/>
      <c r="E14" s="112"/>
      <c r="F14" s="109"/>
      <c r="G14" s="75"/>
      <c r="H14" s="2"/>
      <c r="L14" s="172" t="str">
        <f t="shared" si="0"/>
        <v>Front End Loader</v>
      </c>
      <c r="M14" s="91">
        <f>IF(AND($E48&gt;=0.5,$C$12&gt;0),SQRT((($C$12-$B$26)^2)+(($C$26-$D$12)^2)),"")</f>
        <v>224.98245353786811</v>
      </c>
      <c r="N14" s="92" t="str">
        <f t="shared" si="1"/>
        <v/>
      </c>
      <c r="O14" s="92" t="str">
        <f t="shared" si="2"/>
        <v/>
      </c>
      <c r="P14" s="92" t="str">
        <f t="shared" si="2"/>
        <v/>
      </c>
      <c r="Q14" s="92" t="str">
        <f t="shared" si="3"/>
        <v/>
      </c>
      <c r="R14" s="92" t="str">
        <f t="shared" si="4"/>
        <v/>
      </c>
      <c r="S14" s="93" t="str">
        <f t="shared" si="5"/>
        <v/>
      </c>
      <c r="AB14" s="119">
        <f t="shared" si="6"/>
        <v>0</v>
      </c>
      <c r="AJ14" s="183" t="s">
        <v>90</v>
      </c>
      <c r="AK14" s="167" t="s">
        <v>76</v>
      </c>
      <c r="AL14" s="167">
        <v>20</v>
      </c>
      <c r="AM14" s="167">
        <v>82</v>
      </c>
      <c r="AN14" s="27">
        <v>81</v>
      </c>
      <c r="AP14">
        <v>14</v>
      </c>
    </row>
    <row r="15" spans="1:42" ht="15" hidden="1" customHeight="1" x14ac:dyDescent="0.25">
      <c r="A15" s="212"/>
      <c r="B15" s="84"/>
      <c r="C15" s="176"/>
      <c r="D15" s="213"/>
      <c r="E15" s="112"/>
      <c r="F15" s="109"/>
      <c r="G15" s="75"/>
      <c r="H15" s="2"/>
      <c r="L15" s="172" t="str">
        <f t="shared" si="0"/>
        <v>Trencher</v>
      </c>
      <c r="M15" s="91">
        <f>IF(AND($E49&gt;=0.5,$C$12&gt;0),SQRT((($C$12-$B$26)^2)+(($C$26-$D$12)^2)),"")</f>
        <v>224.98245353786811</v>
      </c>
      <c r="N15" s="92" t="str">
        <f t="shared" si="1"/>
        <v/>
      </c>
      <c r="O15" s="92" t="str">
        <f t="shared" si="2"/>
        <v/>
      </c>
      <c r="P15" s="92" t="str">
        <f t="shared" si="2"/>
        <v/>
      </c>
      <c r="Q15" s="92" t="str">
        <f t="shared" si="3"/>
        <v/>
      </c>
      <c r="R15" s="92" t="str">
        <f t="shared" si="4"/>
        <v/>
      </c>
      <c r="S15" s="93" t="str">
        <f t="shared" si="5"/>
        <v/>
      </c>
      <c r="AB15" s="119">
        <f t="shared" si="6"/>
        <v>0</v>
      </c>
      <c r="AJ15" s="183" t="s">
        <v>91</v>
      </c>
      <c r="AK15" s="167" t="s">
        <v>76</v>
      </c>
      <c r="AL15" s="167">
        <v>20</v>
      </c>
      <c r="AM15" s="167">
        <v>90</v>
      </c>
      <c r="AN15" s="27">
        <v>90</v>
      </c>
      <c r="AP15">
        <v>15</v>
      </c>
    </row>
    <row r="16" spans="1:42" ht="15" hidden="1" customHeight="1" x14ac:dyDescent="0.25">
      <c r="A16" s="212"/>
      <c r="B16" s="84"/>
      <c r="C16" s="176"/>
      <c r="D16" s="213"/>
      <c r="E16" s="112"/>
      <c r="F16" s="109"/>
      <c r="G16" s="75"/>
      <c r="H16" s="2"/>
      <c r="L16" s="172" t="str">
        <f t="shared" si="0"/>
        <v/>
      </c>
      <c r="M16" s="91">
        <f>IF(AND($E50&gt;=0.5,$C$12&gt;0),SQRT((($C$12-$B$25)^2)+(($C$25-$D$12)^2)),"")</f>
        <v>90.561219624769748</v>
      </c>
      <c r="N16" s="92" t="str">
        <f t="shared" si="1"/>
        <v/>
      </c>
      <c r="O16" s="92" t="str">
        <f t="shared" si="2"/>
        <v/>
      </c>
      <c r="P16" s="92" t="str">
        <f t="shared" si="2"/>
        <v/>
      </c>
      <c r="Q16" s="92" t="str">
        <f t="shared" si="3"/>
        <v/>
      </c>
      <c r="R16" s="92" t="str">
        <f t="shared" si="4"/>
        <v/>
      </c>
      <c r="S16" s="93" t="str">
        <f t="shared" si="5"/>
        <v/>
      </c>
      <c r="AB16" s="119"/>
      <c r="AJ16" s="183" t="s">
        <v>92</v>
      </c>
      <c r="AK16" s="167" t="s">
        <v>76</v>
      </c>
      <c r="AL16" s="167">
        <v>16</v>
      </c>
      <c r="AM16" s="167">
        <v>85</v>
      </c>
      <c r="AN16" s="27">
        <v>81</v>
      </c>
      <c r="AP16">
        <v>0</v>
      </c>
    </row>
    <row r="17" spans="1:40" s="49" customFormat="1" hidden="1" x14ac:dyDescent="0.25">
      <c r="A17" s="212"/>
      <c r="B17" s="84"/>
      <c r="C17" s="176"/>
      <c r="D17" s="213"/>
      <c r="E17" s="112" t="str">
        <f>IF(G17&gt;0,R270,"")</f>
        <v/>
      </c>
      <c r="F17" s="109" t="str">
        <f>IF(G17&gt;0,T270,"")</f>
        <v/>
      </c>
      <c r="G17" s="75"/>
      <c r="H17" s="2"/>
      <c r="L17" s="172" t="str">
        <f t="shared" si="0"/>
        <v/>
      </c>
      <c r="M17" s="91">
        <f>IF(AND($E51&gt;=0.5,$C$12&gt;0),SQRT((($C$12-$B$25)^2)+(($C$25-$D$12)^2)),"")</f>
        <v>90.561219624769748</v>
      </c>
      <c r="N17" s="92" t="str">
        <f t="shared" si="1"/>
        <v/>
      </c>
      <c r="O17" s="92" t="str">
        <f t="shared" si="2"/>
        <v/>
      </c>
      <c r="P17" s="92" t="str">
        <f t="shared" si="2"/>
        <v/>
      </c>
      <c r="Q17" s="92" t="str">
        <f t="shared" si="3"/>
        <v/>
      </c>
      <c r="R17" s="92" t="str">
        <f t="shared" si="4"/>
        <v/>
      </c>
      <c r="S17" s="93" t="str">
        <f t="shared" si="5"/>
        <v/>
      </c>
      <c r="T17"/>
      <c r="AB17" s="119">
        <f>IF(B6="Residential",1,IF(B6="Commercial",2,IF(B6="industrial",3,0)))</f>
        <v>3</v>
      </c>
      <c r="AJ17" s="183" t="s">
        <v>93</v>
      </c>
      <c r="AK17" s="167" t="s">
        <v>76</v>
      </c>
      <c r="AL17" s="167">
        <v>40</v>
      </c>
      <c r="AM17" s="167">
        <v>85</v>
      </c>
      <c r="AN17" s="27">
        <v>82</v>
      </c>
    </row>
    <row r="18" spans="1:40" ht="15.75" hidden="1" thickBot="1" x14ac:dyDescent="0.3">
      <c r="A18" s="214"/>
      <c r="B18" s="85"/>
      <c r="C18" s="178"/>
      <c r="D18" s="215"/>
      <c r="E18" s="113" t="str">
        <f>IF(G18&gt;0,R304,"")</f>
        <v/>
      </c>
      <c r="F18" s="110" t="str">
        <f>IF(G18&gt;0,T304,"")</f>
        <v/>
      </c>
      <c r="G18" s="76"/>
      <c r="H18" s="3"/>
      <c r="L18" s="172" t="str">
        <f t="shared" si="0"/>
        <v/>
      </c>
      <c r="M18" s="91">
        <f>IF(AND($E52&gt;=0.5,$C$12&gt;0),SQRT((($C$12-$B$25)^2)+(($C$25-$D$12)^2)),"")</f>
        <v>90.561219624769748</v>
      </c>
      <c r="N18" s="92" t="str">
        <f t="shared" si="1"/>
        <v/>
      </c>
      <c r="O18" s="92" t="str">
        <f t="shared" si="2"/>
        <v/>
      </c>
      <c r="P18" s="92" t="str">
        <f t="shared" si="2"/>
        <v/>
      </c>
      <c r="Q18" s="92" t="str">
        <f t="shared" si="3"/>
        <v/>
      </c>
      <c r="R18" s="92" t="str">
        <f t="shared" si="4"/>
        <v/>
      </c>
      <c r="S18" s="93" t="str">
        <f t="shared" si="5"/>
        <v/>
      </c>
      <c r="AJ18" s="183" t="s">
        <v>94</v>
      </c>
      <c r="AK18" s="167" t="s">
        <v>76</v>
      </c>
      <c r="AL18" s="167">
        <v>20</v>
      </c>
      <c r="AM18" s="167">
        <v>84</v>
      </c>
      <c r="AN18" s="27">
        <v>79</v>
      </c>
    </row>
    <row r="19" spans="1:40" ht="15.75" x14ac:dyDescent="0.25">
      <c r="A19" s="19" t="s">
        <v>61</v>
      </c>
      <c r="B19" s="143"/>
      <c r="C19" s="144"/>
      <c r="D19" s="144"/>
      <c r="E19" s="145"/>
      <c r="F19" s="145"/>
      <c r="G19" s="82"/>
      <c r="H19" s="82"/>
      <c r="L19" s="172" t="str">
        <f t="shared" si="0"/>
        <v/>
      </c>
      <c r="M19" s="91">
        <f>IF(AND($E53&gt;=0.5,$C$12&gt;0),SQRT((($C$12-$B$25)^2)+(($C$25-$D$12)^2)),"")</f>
        <v>90.561219624769748</v>
      </c>
      <c r="N19" s="92" t="str">
        <f t="shared" si="1"/>
        <v/>
      </c>
      <c r="O19" s="92" t="str">
        <f t="shared" si="2"/>
        <v/>
      </c>
      <c r="P19" s="92" t="str">
        <f t="shared" si="2"/>
        <v/>
      </c>
      <c r="Q19" s="92" t="str">
        <f t="shared" si="3"/>
        <v/>
      </c>
      <c r="R19" s="92" t="str">
        <f t="shared" si="4"/>
        <v/>
      </c>
      <c r="S19" s="93" t="str">
        <f t="shared" si="5"/>
        <v/>
      </c>
      <c r="AJ19" s="183" t="s">
        <v>95</v>
      </c>
      <c r="AK19" s="167" t="s">
        <v>76</v>
      </c>
      <c r="AL19" s="167">
        <v>50</v>
      </c>
      <c r="AM19" s="167">
        <v>80</v>
      </c>
      <c r="AN19" s="27">
        <v>80</v>
      </c>
    </row>
    <row r="20" spans="1:40" ht="14.25" customHeight="1" thickBot="1" x14ac:dyDescent="0.3">
      <c r="A20" s="19"/>
      <c r="B20" s="143"/>
      <c r="C20" s="144"/>
      <c r="D20" s="144"/>
      <c r="E20" s="145"/>
      <c r="F20" s="145"/>
      <c r="G20" s="82"/>
      <c r="H20" s="82"/>
      <c r="L20" s="97"/>
      <c r="AJ20" s="183" t="s">
        <v>96</v>
      </c>
      <c r="AK20" s="167" t="s">
        <v>76</v>
      </c>
      <c r="AL20" s="167">
        <v>40</v>
      </c>
      <c r="AM20" s="167">
        <v>84</v>
      </c>
      <c r="AN20" s="27">
        <v>76</v>
      </c>
    </row>
    <row r="21" spans="1:40" ht="75.75" thickBot="1" x14ac:dyDescent="0.3">
      <c r="A21" s="8" t="s">
        <v>69</v>
      </c>
      <c r="L21" s="236" t="s">
        <v>42</v>
      </c>
      <c r="M21" s="25" t="s">
        <v>25</v>
      </c>
      <c r="N21" s="15" t="s">
        <v>26</v>
      </c>
      <c r="O21" s="15" t="s">
        <v>27</v>
      </c>
      <c r="P21" s="15" t="s">
        <v>28</v>
      </c>
      <c r="Q21" s="15" t="s">
        <v>29</v>
      </c>
      <c r="R21" s="15" t="s">
        <v>30</v>
      </c>
      <c r="S21" s="16" t="s">
        <v>31</v>
      </c>
      <c r="AJ21" s="183" t="s">
        <v>97</v>
      </c>
      <c r="AK21" s="167" t="s">
        <v>76</v>
      </c>
      <c r="AL21" s="167">
        <v>40</v>
      </c>
      <c r="AM21" s="167">
        <v>85</v>
      </c>
      <c r="AN21" s="27">
        <v>81</v>
      </c>
    </row>
    <row r="22" spans="1:40" ht="15.75" thickBot="1" x14ac:dyDescent="0.3">
      <c r="A22" s="293" t="s">
        <v>154</v>
      </c>
      <c r="B22" s="289" t="s">
        <v>22</v>
      </c>
      <c r="C22" s="290"/>
      <c r="E22" s="302"/>
      <c r="F22" s="302"/>
      <c r="G22" s="302"/>
      <c r="H22" s="302"/>
      <c r="L22" s="220"/>
      <c r="M22" s="13" t="s">
        <v>6</v>
      </c>
      <c r="N22" s="5" t="s">
        <v>6</v>
      </c>
      <c r="O22" s="5" t="s">
        <v>6</v>
      </c>
      <c r="P22" s="5" t="s">
        <v>6</v>
      </c>
      <c r="Q22" s="5" t="s">
        <v>6</v>
      </c>
      <c r="R22" s="5" t="s">
        <v>6</v>
      </c>
      <c r="S22" s="6" t="s">
        <v>6</v>
      </c>
      <c r="AJ22" s="183" t="s">
        <v>98</v>
      </c>
      <c r="AK22" s="167" t="s">
        <v>76</v>
      </c>
      <c r="AL22" s="167">
        <v>40</v>
      </c>
      <c r="AM22" s="167">
        <v>84</v>
      </c>
      <c r="AN22" s="27">
        <v>74</v>
      </c>
    </row>
    <row r="23" spans="1:40" x14ac:dyDescent="0.25">
      <c r="A23" s="300"/>
      <c r="B23" s="114" t="s">
        <v>23</v>
      </c>
      <c r="C23" s="115" t="s">
        <v>24</v>
      </c>
      <c r="E23" s="237"/>
      <c r="H23" s="237"/>
      <c r="L23" s="101" t="str">
        <f t="shared" ref="L23:L36" si="7">IF(ISBLANK(A40),"",A40)</f>
        <v>Crane</v>
      </c>
      <c r="M23" s="98">
        <f t="shared" ref="M23:S36" si="8">IFERROR(CONVERT(M6,"m","ft"),"")</f>
        <v>297.11686228599001</v>
      </c>
      <c r="N23" s="89" t="str">
        <f t="shared" si="8"/>
        <v/>
      </c>
      <c r="O23" s="89" t="str">
        <f t="shared" si="8"/>
        <v/>
      </c>
      <c r="P23" s="89" t="str">
        <f t="shared" si="8"/>
        <v/>
      </c>
      <c r="Q23" s="89" t="str">
        <f t="shared" si="8"/>
        <v/>
      </c>
      <c r="R23" s="89" t="str">
        <f t="shared" si="8"/>
        <v/>
      </c>
      <c r="S23" s="90" t="str">
        <f t="shared" si="8"/>
        <v/>
      </c>
      <c r="AJ23" s="183" t="s">
        <v>99</v>
      </c>
      <c r="AK23" s="167" t="s">
        <v>76</v>
      </c>
      <c r="AL23" s="167">
        <v>40</v>
      </c>
      <c r="AM23" s="167">
        <v>80</v>
      </c>
      <c r="AN23" s="27">
        <v>79</v>
      </c>
    </row>
    <row r="24" spans="1:40" ht="15.75" thickBot="1" x14ac:dyDescent="0.3">
      <c r="A24" s="301"/>
      <c r="B24" s="86" t="s">
        <v>20</v>
      </c>
      <c r="C24" s="87" t="s">
        <v>20</v>
      </c>
      <c r="E24" s="237"/>
      <c r="H24" s="237"/>
      <c r="L24" s="102" t="str">
        <f t="shared" si="7"/>
        <v>Vibratory Pile Driver</v>
      </c>
      <c r="M24" s="99">
        <f t="shared" si="8"/>
        <v>297.11686228599001</v>
      </c>
      <c r="N24" s="92" t="str">
        <f t="shared" si="8"/>
        <v/>
      </c>
      <c r="O24" s="92" t="str">
        <f t="shared" si="8"/>
        <v/>
      </c>
      <c r="P24" s="92" t="str">
        <f t="shared" si="8"/>
        <v/>
      </c>
      <c r="Q24" s="92" t="str">
        <f t="shared" si="8"/>
        <v/>
      </c>
      <c r="R24" s="92" t="str">
        <f t="shared" si="8"/>
        <v/>
      </c>
      <c r="S24" s="93" t="str">
        <f t="shared" si="8"/>
        <v/>
      </c>
      <c r="AJ24" s="183" t="s">
        <v>100</v>
      </c>
      <c r="AK24" s="167" t="s">
        <v>76</v>
      </c>
      <c r="AL24" s="167">
        <v>50</v>
      </c>
      <c r="AM24" s="167">
        <v>82</v>
      </c>
      <c r="AN24" s="27">
        <v>81</v>
      </c>
    </row>
    <row r="25" spans="1:40" x14ac:dyDescent="0.25">
      <c r="A25" s="168" t="s">
        <v>150</v>
      </c>
      <c r="B25" s="229">
        <v>256270.15</v>
      </c>
      <c r="C25" s="175">
        <v>4258323.24</v>
      </c>
      <c r="E25" s="166"/>
      <c r="H25" s="20"/>
      <c r="L25" s="102" t="str">
        <f t="shared" si="7"/>
        <v>Pickup Truck</v>
      </c>
      <c r="M25" s="99">
        <f t="shared" si="8"/>
        <v>297.11686228599001</v>
      </c>
      <c r="N25" s="92" t="str">
        <f t="shared" si="8"/>
        <v/>
      </c>
      <c r="O25" s="92" t="str">
        <f t="shared" si="8"/>
        <v/>
      </c>
      <c r="P25" s="92" t="str">
        <f t="shared" si="8"/>
        <v/>
      </c>
      <c r="Q25" s="92" t="str">
        <f t="shared" si="8"/>
        <v/>
      </c>
      <c r="R25" s="92" t="str">
        <f t="shared" si="8"/>
        <v/>
      </c>
      <c r="S25" s="93" t="str">
        <f t="shared" si="8"/>
        <v/>
      </c>
      <c r="AJ25" s="183" t="s">
        <v>101</v>
      </c>
      <c r="AK25" s="167" t="s">
        <v>76</v>
      </c>
      <c r="AL25" s="167">
        <v>50</v>
      </c>
      <c r="AM25" s="167">
        <v>70</v>
      </c>
      <c r="AN25" s="27">
        <v>73</v>
      </c>
    </row>
    <row r="26" spans="1:40" x14ac:dyDescent="0.25">
      <c r="A26" s="169" t="s">
        <v>153</v>
      </c>
      <c r="B26" s="230">
        <v>256323</v>
      </c>
      <c r="C26" s="177">
        <v>4258195</v>
      </c>
      <c r="E26" s="166"/>
      <c r="H26" s="20"/>
      <c r="L26" s="102" t="str">
        <f t="shared" si="7"/>
        <v>Front End Loader</v>
      </c>
      <c r="M26" s="99">
        <f t="shared" si="8"/>
        <v>297.11686228599001</v>
      </c>
      <c r="N26" s="92" t="str">
        <f t="shared" si="8"/>
        <v/>
      </c>
      <c r="O26" s="92" t="str">
        <f t="shared" si="8"/>
        <v/>
      </c>
      <c r="P26" s="92" t="str">
        <f t="shared" si="8"/>
        <v/>
      </c>
      <c r="Q26" s="92" t="str">
        <f t="shared" si="8"/>
        <v/>
      </c>
      <c r="R26" s="92" t="str">
        <f t="shared" si="8"/>
        <v/>
      </c>
      <c r="S26" s="93" t="str">
        <f t="shared" si="8"/>
        <v/>
      </c>
      <c r="AJ26" s="183" t="s">
        <v>102</v>
      </c>
      <c r="AK26" s="167" t="s">
        <v>76</v>
      </c>
      <c r="AL26" s="167">
        <v>40</v>
      </c>
      <c r="AM26" s="167">
        <v>85</v>
      </c>
      <c r="AN26" s="27">
        <v>83</v>
      </c>
    </row>
    <row r="27" spans="1:40" x14ac:dyDescent="0.25">
      <c r="A27" s="169"/>
      <c r="B27" s="230"/>
      <c r="C27" s="177"/>
      <c r="E27" s="166"/>
      <c r="H27" s="20"/>
      <c r="L27" s="102" t="str">
        <f t="shared" si="7"/>
        <v>Trencher</v>
      </c>
      <c r="M27" s="99">
        <f t="shared" si="8"/>
        <v>297.11686228599001</v>
      </c>
      <c r="N27" s="92" t="str">
        <f t="shared" si="8"/>
        <v/>
      </c>
      <c r="O27" s="92" t="str">
        <f t="shared" si="8"/>
        <v/>
      </c>
      <c r="P27" s="92" t="str">
        <f t="shared" si="8"/>
        <v/>
      </c>
      <c r="Q27" s="92" t="str">
        <f t="shared" si="8"/>
        <v/>
      </c>
      <c r="R27" s="92" t="str">
        <f t="shared" si="8"/>
        <v/>
      </c>
      <c r="S27" s="93" t="str">
        <f t="shared" si="8"/>
        <v/>
      </c>
      <c r="AJ27" s="183" t="s">
        <v>103</v>
      </c>
      <c r="AK27" s="167" t="s">
        <v>76</v>
      </c>
      <c r="AL27" s="167">
        <v>40</v>
      </c>
      <c r="AM27" s="167">
        <v>85</v>
      </c>
      <c r="AN27" s="27" t="s">
        <v>77</v>
      </c>
    </row>
    <row r="28" spans="1:40" x14ac:dyDescent="0.25">
      <c r="A28" s="169" t="str">
        <f t="shared" ref="A28:A31" si="9">IF(ISBLANK(A15),"",A15)</f>
        <v/>
      </c>
      <c r="B28" s="230"/>
      <c r="C28" s="177"/>
      <c r="E28" s="166"/>
      <c r="H28" s="20"/>
      <c r="L28" s="102" t="str">
        <f t="shared" si="7"/>
        <v>Crane</v>
      </c>
      <c r="M28" s="99">
        <f t="shared" si="8"/>
        <v>738.13140924497418</v>
      </c>
      <c r="N28" s="92" t="str">
        <f t="shared" si="8"/>
        <v/>
      </c>
      <c r="O28" s="92" t="str">
        <f t="shared" si="8"/>
        <v/>
      </c>
      <c r="P28" s="92" t="str">
        <f t="shared" si="8"/>
        <v/>
      </c>
      <c r="Q28" s="92" t="str">
        <f t="shared" si="8"/>
        <v/>
      </c>
      <c r="R28" s="92" t="str">
        <f t="shared" si="8"/>
        <v/>
      </c>
      <c r="S28" s="93" t="str">
        <f t="shared" si="8"/>
        <v/>
      </c>
      <c r="AJ28" s="183" t="s">
        <v>104</v>
      </c>
      <c r="AK28" s="167" t="s">
        <v>76</v>
      </c>
      <c r="AL28" s="167">
        <v>40</v>
      </c>
      <c r="AM28" s="167">
        <v>85</v>
      </c>
      <c r="AN28" s="27">
        <v>87</v>
      </c>
    </row>
    <row r="29" spans="1:40" x14ac:dyDescent="0.25">
      <c r="A29" s="169" t="str">
        <f t="shared" si="9"/>
        <v/>
      </c>
      <c r="B29" s="230"/>
      <c r="C29" s="177"/>
      <c r="E29" s="166"/>
      <c r="H29" s="20"/>
      <c r="L29" s="102" t="str">
        <f t="shared" si="7"/>
        <v>Vibratory Pile Driver</v>
      </c>
      <c r="M29" s="99">
        <f t="shared" si="8"/>
        <v>738.13140924497418</v>
      </c>
      <c r="N29" s="92" t="str">
        <f t="shared" si="8"/>
        <v/>
      </c>
      <c r="O29" s="92" t="str">
        <f t="shared" si="8"/>
        <v/>
      </c>
      <c r="P29" s="92" t="str">
        <f t="shared" si="8"/>
        <v/>
      </c>
      <c r="Q29" s="92" t="str">
        <f t="shared" si="8"/>
        <v/>
      </c>
      <c r="R29" s="92" t="str">
        <f t="shared" si="8"/>
        <v/>
      </c>
      <c r="S29" s="93" t="str">
        <f t="shared" si="8"/>
        <v/>
      </c>
      <c r="AJ29" s="183" t="s">
        <v>105</v>
      </c>
      <c r="AK29" s="167" t="s">
        <v>76</v>
      </c>
      <c r="AL29" s="167">
        <v>25</v>
      </c>
      <c r="AM29" s="167">
        <v>80</v>
      </c>
      <c r="AN29" s="27">
        <v>82</v>
      </c>
    </row>
    <row r="30" spans="1:40" x14ac:dyDescent="0.25">
      <c r="A30" s="169" t="str">
        <f t="shared" si="9"/>
        <v/>
      </c>
      <c r="B30" s="230"/>
      <c r="C30" s="177"/>
      <c r="E30" s="166"/>
      <c r="H30" s="20"/>
      <c r="L30" s="102" t="str">
        <f t="shared" si="7"/>
        <v>Pickup Truck</v>
      </c>
      <c r="M30" s="99">
        <f t="shared" si="8"/>
        <v>738.13140924497418</v>
      </c>
      <c r="N30" s="92" t="str">
        <f t="shared" si="8"/>
        <v/>
      </c>
      <c r="O30" s="92" t="str">
        <f t="shared" si="8"/>
        <v/>
      </c>
      <c r="P30" s="92" t="str">
        <f t="shared" si="8"/>
        <v/>
      </c>
      <c r="Q30" s="92" t="str">
        <f t="shared" si="8"/>
        <v/>
      </c>
      <c r="R30" s="92" t="str">
        <f t="shared" si="8"/>
        <v/>
      </c>
      <c r="S30" s="93" t="str">
        <f t="shared" si="8"/>
        <v/>
      </c>
      <c r="AJ30" s="183" t="s">
        <v>106</v>
      </c>
      <c r="AK30" s="167" t="s">
        <v>82</v>
      </c>
      <c r="AL30" s="167">
        <v>10</v>
      </c>
      <c r="AM30" s="167">
        <v>90</v>
      </c>
      <c r="AN30" s="27" t="s">
        <v>77</v>
      </c>
    </row>
    <row r="31" spans="1:40" ht="15.75" thickBot="1" x14ac:dyDescent="0.3">
      <c r="A31" s="170" t="str">
        <f t="shared" si="9"/>
        <v/>
      </c>
      <c r="B31" s="231"/>
      <c r="C31" s="179"/>
      <c r="E31" s="166"/>
      <c r="H31" s="20"/>
      <c r="L31" s="102" t="str">
        <f t="shared" si="7"/>
        <v>Front End Loader</v>
      </c>
      <c r="M31" s="99">
        <f t="shared" si="8"/>
        <v>738.13140924497418</v>
      </c>
      <c r="N31" s="92" t="str">
        <f t="shared" si="8"/>
        <v/>
      </c>
      <c r="O31" s="92" t="str">
        <f t="shared" si="8"/>
        <v/>
      </c>
      <c r="P31" s="92" t="str">
        <f t="shared" si="8"/>
        <v/>
      </c>
      <c r="Q31" s="92" t="str">
        <f t="shared" si="8"/>
        <v/>
      </c>
      <c r="R31" s="92" t="str">
        <f t="shared" si="8"/>
        <v/>
      </c>
      <c r="S31" s="93" t="str">
        <f t="shared" si="8"/>
        <v/>
      </c>
      <c r="AJ31" s="183" t="s">
        <v>107</v>
      </c>
      <c r="AK31" s="167" t="s">
        <v>82</v>
      </c>
      <c r="AL31" s="167">
        <v>20</v>
      </c>
      <c r="AM31" s="167">
        <v>95</v>
      </c>
      <c r="AN31" s="27">
        <v>101</v>
      </c>
    </row>
    <row r="32" spans="1:40" ht="15.75" x14ac:dyDescent="0.25">
      <c r="A32" s="19" t="s">
        <v>155</v>
      </c>
      <c r="B32" s="143"/>
      <c r="C32" s="144"/>
      <c r="D32" s="144"/>
      <c r="E32" s="145"/>
      <c r="H32" s="82"/>
      <c r="L32" s="102" t="str">
        <f t="shared" si="7"/>
        <v>Trencher</v>
      </c>
      <c r="M32" s="99">
        <f t="shared" si="8"/>
        <v>738.13140924497418</v>
      </c>
      <c r="N32" s="92" t="str">
        <f t="shared" si="8"/>
        <v/>
      </c>
      <c r="O32" s="92" t="str">
        <f t="shared" si="8"/>
        <v/>
      </c>
      <c r="P32" s="92" t="str">
        <f t="shared" si="8"/>
        <v/>
      </c>
      <c r="Q32" s="92" t="str">
        <f t="shared" si="8"/>
        <v/>
      </c>
      <c r="R32" s="92" t="str">
        <f t="shared" si="8"/>
        <v/>
      </c>
      <c r="S32" s="93" t="str">
        <f t="shared" si="8"/>
        <v/>
      </c>
      <c r="AJ32" s="183" t="s">
        <v>108</v>
      </c>
      <c r="AK32" s="167" t="s">
        <v>82</v>
      </c>
      <c r="AL32" s="167">
        <v>20</v>
      </c>
      <c r="AM32" s="167">
        <v>85</v>
      </c>
      <c r="AN32" s="27">
        <v>89</v>
      </c>
    </row>
    <row r="33" spans="1:40" ht="15.75" x14ac:dyDescent="0.25">
      <c r="A33" s="19" t="s">
        <v>156</v>
      </c>
      <c r="B33" s="143"/>
      <c r="C33" s="144"/>
      <c r="D33" s="144"/>
      <c r="E33" s="145"/>
      <c r="F33" s="145"/>
      <c r="G33" s="82"/>
      <c r="H33" s="82"/>
      <c r="L33" s="102" t="str">
        <f t="shared" si="7"/>
        <v/>
      </c>
      <c r="M33" s="99">
        <f t="shared" si="8"/>
        <v>297.11686228599001</v>
      </c>
      <c r="N33" s="92" t="str">
        <f t="shared" si="8"/>
        <v/>
      </c>
      <c r="O33" s="92" t="str">
        <f t="shared" si="8"/>
        <v/>
      </c>
      <c r="P33" s="92" t="str">
        <f t="shared" si="8"/>
        <v/>
      </c>
      <c r="Q33" s="92" t="str">
        <f t="shared" si="8"/>
        <v/>
      </c>
      <c r="R33" s="92" t="str">
        <f t="shared" si="8"/>
        <v/>
      </c>
      <c r="S33" s="93" t="str">
        <f t="shared" si="8"/>
        <v/>
      </c>
      <c r="AJ33" s="183" t="s">
        <v>109</v>
      </c>
      <c r="AK33" s="167" t="s">
        <v>76</v>
      </c>
      <c r="AL33" s="167">
        <v>20</v>
      </c>
      <c r="AM33" s="167">
        <v>85</v>
      </c>
      <c r="AN33" s="27">
        <v>75</v>
      </c>
    </row>
    <row r="34" spans="1:40" ht="16.5" customHeight="1" x14ac:dyDescent="0.25">
      <c r="A34" s="9"/>
      <c r="B34" s="143"/>
      <c r="C34" s="144"/>
      <c r="D34" s="144"/>
      <c r="E34" s="145"/>
      <c r="F34" s="145"/>
      <c r="G34" s="82"/>
      <c r="H34" s="82"/>
      <c r="L34" s="102" t="str">
        <f t="shared" si="7"/>
        <v/>
      </c>
      <c r="M34" s="99">
        <f t="shared" si="8"/>
        <v>297.11686228599001</v>
      </c>
      <c r="N34" s="92" t="str">
        <f t="shared" si="8"/>
        <v/>
      </c>
      <c r="O34" s="92" t="str">
        <f t="shared" si="8"/>
        <v/>
      </c>
      <c r="P34" s="92" t="str">
        <f t="shared" si="8"/>
        <v/>
      </c>
      <c r="Q34" s="92" t="str">
        <f t="shared" si="8"/>
        <v/>
      </c>
      <c r="R34" s="92" t="str">
        <f t="shared" si="8"/>
        <v/>
      </c>
      <c r="S34" s="93" t="str">
        <f t="shared" si="8"/>
        <v/>
      </c>
      <c r="AJ34" s="183" t="s">
        <v>110</v>
      </c>
      <c r="AK34" s="167" t="s">
        <v>82</v>
      </c>
      <c r="AL34" s="167">
        <v>20</v>
      </c>
      <c r="AM34" s="167">
        <v>90</v>
      </c>
      <c r="AN34" s="27">
        <v>90</v>
      </c>
    </row>
    <row r="35" spans="1:40" x14ac:dyDescent="0.25">
      <c r="A35" s="19"/>
      <c r="B35" s="143"/>
      <c r="C35" s="144"/>
      <c r="D35" s="144"/>
      <c r="E35" s="145"/>
      <c r="F35" s="145"/>
      <c r="G35" s="82"/>
      <c r="H35" s="82"/>
      <c r="L35" s="102" t="str">
        <f t="shared" si="7"/>
        <v/>
      </c>
      <c r="M35" s="99">
        <f t="shared" si="8"/>
        <v>297.11686228599001</v>
      </c>
      <c r="N35" s="92" t="str">
        <f t="shared" si="8"/>
        <v/>
      </c>
      <c r="O35" s="92" t="str">
        <f t="shared" si="8"/>
        <v/>
      </c>
      <c r="P35" s="92" t="str">
        <f t="shared" si="8"/>
        <v/>
      </c>
      <c r="Q35" s="92" t="str">
        <f t="shared" si="8"/>
        <v/>
      </c>
      <c r="R35" s="92" t="str">
        <f t="shared" si="8"/>
        <v/>
      </c>
      <c r="S35" s="93" t="str">
        <f t="shared" si="8"/>
        <v/>
      </c>
      <c r="AJ35" s="183" t="s">
        <v>111</v>
      </c>
      <c r="AK35" s="167" t="s">
        <v>76</v>
      </c>
      <c r="AL35" s="167">
        <v>20</v>
      </c>
      <c r="AM35" s="167">
        <v>85</v>
      </c>
      <c r="AN35" s="27">
        <v>90</v>
      </c>
    </row>
    <row r="36" spans="1:40" ht="15.75" thickBot="1" x14ac:dyDescent="0.3">
      <c r="A36" s="82"/>
      <c r="B36" s="82"/>
      <c r="C36" s="82"/>
      <c r="D36" s="82"/>
      <c r="E36" s="82"/>
      <c r="F36" s="49"/>
      <c r="G36" s="49"/>
      <c r="H36" s="49"/>
      <c r="L36" s="103" t="str">
        <f t="shared" si="7"/>
        <v/>
      </c>
      <c r="M36" s="100">
        <f t="shared" si="8"/>
        <v>297.11686228599001</v>
      </c>
      <c r="N36" s="95" t="str">
        <f t="shared" si="8"/>
        <v/>
      </c>
      <c r="O36" s="95" t="str">
        <f t="shared" si="8"/>
        <v/>
      </c>
      <c r="P36" s="95" t="str">
        <f t="shared" si="8"/>
        <v/>
      </c>
      <c r="Q36" s="95" t="str">
        <f t="shared" si="8"/>
        <v/>
      </c>
      <c r="R36" s="95" t="str">
        <f t="shared" si="8"/>
        <v/>
      </c>
      <c r="S36" s="96" t="str">
        <f t="shared" si="8"/>
        <v/>
      </c>
      <c r="AJ36" s="183" t="s">
        <v>112</v>
      </c>
      <c r="AK36" s="167" t="s">
        <v>76</v>
      </c>
      <c r="AL36" s="167">
        <v>50</v>
      </c>
      <c r="AM36" s="167">
        <v>85</v>
      </c>
      <c r="AN36" s="27">
        <v>77</v>
      </c>
    </row>
    <row r="37" spans="1:40" ht="15.75" thickBot="1" x14ac:dyDescent="0.3">
      <c r="A37" s="9" t="s">
        <v>44</v>
      </c>
      <c r="B37" s="1"/>
      <c r="C37" s="1"/>
      <c r="D37" s="1"/>
      <c r="E37" s="82"/>
      <c r="F37" s="49"/>
      <c r="G37" s="49"/>
      <c r="H37" s="49"/>
      <c r="L37" s="221"/>
      <c r="M37" s="222"/>
      <c r="N37" s="222"/>
      <c r="O37" s="222"/>
      <c r="P37" s="222"/>
      <c r="Q37" s="222"/>
      <c r="R37" s="222"/>
      <c r="S37" s="222"/>
      <c r="AJ37" s="183" t="s">
        <v>113</v>
      </c>
      <c r="AK37" s="167" t="s">
        <v>76</v>
      </c>
      <c r="AL37" s="167">
        <v>40</v>
      </c>
      <c r="AM37" s="167">
        <v>55</v>
      </c>
      <c r="AN37" s="27">
        <v>75</v>
      </c>
    </row>
    <row r="38" spans="1:40" ht="32.25" x14ac:dyDescent="0.25">
      <c r="A38" s="293" t="s">
        <v>0</v>
      </c>
      <c r="B38" s="287" t="s">
        <v>63</v>
      </c>
      <c r="C38" s="162" t="s">
        <v>141</v>
      </c>
      <c r="D38" s="15" t="s">
        <v>55</v>
      </c>
      <c r="E38" s="16" t="s">
        <v>54</v>
      </c>
      <c r="H38" s="182"/>
      <c r="L38" s="221"/>
      <c r="M38" s="222"/>
      <c r="N38" s="222"/>
      <c r="O38" s="222"/>
      <c r="P38" s="222"/>
      <c r="Q38" s="222"/>
      <c r="R38" s="222"/>
      <c r="S38" s="222"/>
      <c r="AJ38" s="183" t="s">
        <v>114</v>
      </c>
      <c r="AK38" s="167" t="s">
        <v>76</v>
      </c>
      <c r="AL38" s="167">
        <v>50</v>
      </c>
      <c r="AM38" s="167">
        <v>85</v>
      </c>
      <c r="AN38" s="27">
        <v>85</v>
      </c>
    </row>
    <row r="39" spans="1:40" ht="15.75" thickBot="1" x14ac:dyDescent="0.3">
      <c r="A39" s="294"/>
      <c r="B39" s="299"/>
      <c r="C39" s="164" t="s">
        <v>68</v>
      </c>
      <c r="D39" s="209" t="s">
        <v>6</v>
      </c>
      <c r="E39" s="7" t="s">
        <v>5</v>
      </c>
      <c r="H39" s="180"/>
      <c r="L39" s="221"/>
      <c r="M39" s="222"/>
      <c r="N39" s="222"/>
      <c r="O39" s="222"/>
      <c r="P39" s="222"/>
      <c r="Q39" s="222"/>
      <c r="R39" s="222"/>
      <c r="S39" s="222"/>
      <c r="AJ39" s="183" t="s">
        <v>115</v>
      </c>
      <c r="AK39" s="167" t="s">
        <v>76</v>
      </c>
      <c r="AL39" s="167">
        <v>50</v>
      </c>
      <c r="AM39" s="167">
        <v>77</v>
      </c>
      <c r="AN39" s="27">
        <v>81</v>
      </c>
    </row>
    <row r="40" spans="1:40" x14ac:dyDescent="0.25">
      <c r="A40" s="77" t="s">
        <v>92</v>
      </c>
      <c r="B40" s="191">
        <v>1</v>
      </c>
      <c r="C40" s="201">
        <f t="shared" ref="C40:C46" si="10">IFERROR(VLOOKUP(A40,$AJ$1:$AN$64,3,FALSE),"")</f>
        <v>16</v>
      </c>
      <c r="D40" s="218">
        <f t="shared" ref="D40:D46" si="11">IF(ISBLANK(A40),"",50)</f>
        <v>50</v>
      </c>
      <c r="E40" s="202">
        <f>IFERROR(IF(VLOOKUP(A40,$AJ$1:$AN$64,5,FALSE)="N/A",VLOOKUP(A40,$AJ$1:$AN$64,4,FALSE),VLOOKUP(A40,$AJ$1:$AN$64,5,FALSE)),"")</f>
        <v>81</v>
      </c>
      <c r="H40" s="181"/>
      <c r="AJ40" s="183" t="s">
        <v>116</v>
      </c>
      <c r="AK40" s="167" t="s">
        <v>76</v>
      </c>
      <c r="AL40" s="167">
        <v>100</v>
      </c>
      <c r="AM40" s="167">
        <v>82</v>
      </c>
      <c r="AN40" s="27">
        <v>73</v>
      </c>
    </row>
    <row r="41" spans="1:40" x14ac:dyDescent="0.25">
      <c r="A41" s="77" t="s">
        <v>132</v>
      </c>
      <c r="B41" s="71">
        <v>1</v>
      </c>
      <c r="C41" s="201">
        <f t="shared" si="10"/>
        <v>20</v>
      </c>
      <c r="D41" s="198">
        <f t="shared" si="11"/>
        <v>50</v>
      </c>
      <c r="E41" s="202">
        <f>IFERROR(IF(VLOOKUP(A41,$AJ$1:$AN$64,5,FALSE)="N/A",VLOOKUP(A41,$AJ$1:$AN$64,4,FALSE),VLOOKUP(A41,$AJ$1:$AN$64,5,FALSE)),"")</f>
        <v>101</v>
      </c>
      <c r="G41" s="22"/>
      <c r="H41" s="181"/>
      <c r="AJ41" s="183" t="s">
        <v>117</v>
      </c>
      <c r="AK41" s="167" t="s">
        <v>82</v>
      </c>
      <c r="AL41" s="167">
        <v>20</v>
      </c>
      <c r="AM41" s="167">
        <v>85</v>
      </c>
      <c r="AN41" s="27">
        <v>79</v>
      </c>
    </row>
    <row r="42" spans="1:40" x14ac:dyDescent="0.25">
      <c r="A42" s="77" t="s">
        <v>113</v>
      </c>
      <c r="B42" s="71">
        <v>1</v>
      </c>
      <c r="C42" s="201">
        <f t="shared" si="10"/>
        <v>40</v>
      </c>
      <c r="D42" s="198">
        <f t="shared" si="11"/>
        <v>50</v>
      </c>
      <c r="E42" s="202">
        <f>IFERROR(IF(VLOOKUP(A42,$AJ$1:$AN$64,5,FALSE)="N/A",VLOOKUP(A42,$AJ$1:$AN$64,4,FALSE),VLOOKUP(A42,$AJ$1:$AN$64,5,FALSE)),"")</f>
        <v>75</v>
      </c>
      <c r="H42" s="181"/>
      <c r="AJ42" s="183" t="s">
        <v>118</v>
      </c>
      <c r="AK42" s="167" t="s">
        <v>76</v>
      </c>
      <c r="AL42" s="167">
        <v>20</v>
      </c>
      <c r="AM42" s="167">
        <v>85</v>
      </c>
      <c r="AN42" s="27">
        <v>81</v>
      </c>
    </row>
    <row r="43" spans="1:40" x14ac:dyDescent="0.25">
      <c r="A43" s="77" t="s">
        <v>99</v>
      </c>
      <c r="B43" s="71">
        <v>1</v>
      </c>
      <c r="C43" s="201">
        <f t="shared" si="10"/>
        <v>40</v>
      </c>
      <c r="D43" s="198">
        <f t="shared" si="11"/>
        <v>50</v>
      </c>
      <c r="E43" s="202">
        <f>IFERROR(IF(VLOOKUP(A43,$AJ$1:$AN$64,5,FALSE)="N/A",VLOOKUP(A43,$AJ$1:$AN$64,4,FALSE),VLOOKUP(A43,$AJ$1:$AN$64,5,FALSE)),"")</f>
        <v>79</v>
      </c>
      <c r="H43" s="181"/>
      <c r="AC43" s="22"/>
      <c r="AJ43" s="183" t="s">
        <v>119</v>
      </c>
      <c r="AK43" s="167" t="s">
        <v>76</v>
      </c>
      <c r="AL43" s="167">
        <v>20</v>
      </c>
      <c r="AM43" s="167">
        <v>85</v>
      </c>
      <c r="AN43" s="27">
        <v>80</v>
      </c>
    </row>
    <row r="44" spans="1:40" x14ac:dyDescent="0.25">
      <c r="A44" s="77" t="s">
        <v>152</v>
      </c>
      <c r="B44" s="71">
        <v>1</v>
      </c>
      <c r="C44" s="201">
        <f t="shared" si="10"/>
        <v>50</v>
      </c>
      <c r="D44" s="198">
        <f t="shared" si="11"/>
        <v>50</v>
      </c>
      <c r="E44" s="202">
        <f>IFERROR(IF(VLOOKUP(A44,$AJ$1:$AN$64,5,FALSE)="N/A",VLOOKUP(A44,$AJ$1:$AN$64,4,FALSE),VLOOKUP(A44,$AJ$1:$AN$64,5,FALSE)),"")</f>
        <v>80</v>
      </c>
      <c r="H44" s="181"/>
      <c r="AJ44" s="183" t="s">
        <v>120</v>
      </c>
      <c r="AK44" s="167" t="s">
        <v>76</v>
      </c>
      <c r="AL44" s="167">
        <v>20</v>
      </c>
      <c r="AM44" s="167">
        <v>85</v>
      </c>
      <c r="AN44" s="27">
        <v>96</v>
      </c>
    </row>
    <row r="45" spans="1:40" x14ac:dyDescent="0.25">
      <c r="A45" s="77" t="s">
        <v>92</v>
      </c>
      <c r="B45" s="71">
        <v>2</v>
      </c>
      <c r="C45" s="201">
        <f t="shared" si="10"/>
        <v>16</v>
      </c>
      <c r="D45" s="198">
        <f t="shared" si="11"/>
        <v>50</v>
      </c>
      <c r="E45" s="202">
        <f t="shared" ref="E45:E49" si="12">IFERROR(IF(VLOOKUP(A45,$AJ$1:$AN$64,5,FALSE)="N/A",VLOOKUP(A45,$AJ$1:$AN$64,4,FALSE),VLOOKUP(A45,$AJ$1:$AN$64,5,FALSE)),"")</f>
        <v>81</v>
      </c>
      <c r="H45" s="181"/>
      <c r="AJ45" s="183" t="s">
        <v>121</v>
      </c>
      <c r="AK45" s="167" t="s">
        <v>76</v>
      </c>
      <c r="AL45" s="167">
        <v>40</v>
      </c>
      <c r="AM45" s="167">
        <v>85</v>
      </c>
      <c r="AN45" s="27">
        <v>84</v>
      </c>
    </row>
    <row r="46" spans="1:40" x14ac:dyDescent="0.25">
      <c r="A46" s="77" t="s">
        <v>132</v>
      </c>
      <c r="B46" s="71">
        <v>2</v>
      </c>
      <c r="C46" s="201">
        <f t="shared" si="10"/>
        <v>20</v>
      </c>
      <c r="D46" s="198">
        <f t="shared" si="11"/>
        <v>50</v>
      </c>
      <c r="E46" s="202">
        <f t="shared" si="12"/>
        <v>101</v>
      </c>
      <c r="H46" s="181"/>
      <c r="AJ46" s="183" t="s">
        <v>122</v>
      </c>
      <c r="AK46" s="167" t="s">
        <v>76</v>
      </c>
      <c r="AL46" s="167">
        <v>40</v>
      </c>
      <c r="AM46" s="167">
        <v>85</v>
      </c>
      <c r="AN46" s="27">
        <v>96</v>
      </c>
    </row>
    <row r="47" spans="1:40" x14ac:dyDescent="0.25">
      <c r="A47" s="77" t="s">
        <v>113</v>
      </c>
      <c r="B47" s="71">
        <v>2</v>
      </c>
      <c r="C47" s="201">
        <v>40</v>
      </c>
      <c r="D47" s="198">
        <v>50</v>
      </c>
      <c r="E47" s="202">
        <f t="shared" si="12"/>
        <v>75</v>
      </c>
      <c r="H47" s="181"/>
      <c r="AJ47" s="183" t="s">
        <v>123</v>
      </c>
      <c r="AK47" s="167" t="s">
        <v>76</v>
      </c>
      <c r="AL47" s="167">
        <v>100</v>
      </c>
      <c r="AM47" s="167">
        <v>78</v>
      </c>
      <c r="AN47" s="27">
        <v>78</v>
      </c>
    </row>
    <row r="48" spans="1:40" x14ac:dyDescent="0.25">
      <c r="A48" s="77" t="s">
        <v>99</v>
      </c>
      <c r="B48" s="71">
        <v>2</v>
      </c>
      <c r="C48" s="201">
        <f t="shared" ref="C48:C53" si="13">IFERROR(VLOOKUP(A48,$AJ$1:$AN$64,3,FALSE),"")</f>
        <v>40</v>
      </c>
      <c r="D48" s="198">
        <f t="shared" ref="D48:D53" si="14">IF(ISBLANK(A48),"",50)</f>
        <v>50</v>
      </c>
      <c r="E48" s="202">
        <f t="shared" si="12"/>
        <v>79</v>
      </c>
      <c r="H48" s="181"/>
      <c r="AJ48" s="183" t="s">
        <v>152</v>
      </c>
      <c r="AK48" s="167" t="s">
        <v>76</v>
      </c>
      <c r="AL48" s="167">
        <v>50</v>
      </c>
      <c r="AM48" s="167">
        <v>82</v>
      </c>
      <c r="AN48" s="27">
        <v>80</v>
      </c>
    </row>
    <row r="49" spans="1:40" x14ac:dyDescent="0.25">
      <c r="A49" s="77" t="s">
        <v>152</v>
      </c>
      <c r="B49" s="71">
        <v>2</v>
      </c>
      <c r="C49" s="201">
        <f t="shared" si="13"/>
        <v>50</v>
      </c>
      <c r="D49" s="198">
        <f t="shared" si="14"/>
        <v>50</v>
      </c>
      <c r="E49" s="202">
        <f t="shared" si="12"/>
        <v>80</v>
      </c>
      <c r="H49" s="181"/>
      <c r="AJ49" s="183" t="s">
        <v>125</v>
      </c>
      <c r="AK49" s="167" t="s">
        <v>76</v>
      </c>
      <c r="AL49" s="167">
        <v>50</v>
      </c>
      <c r="AM49" s="167">
        <v>80</v>
      </c>
      <c r="AN49" s="27" t="s">
        <v>77</v>
      </c>
    </row>
    <row r="50" spans="1:40" x14ac:dyDescent="0.25">
      <c r="A50" s="77"/>
      <c r="B50" s="71"/>
      <c r="C50" s="201" t="str">
        <f t="shared" si="13"/>
        <v/>
      </c>
      <c r="D50" s="198" t="str">
        <f t="shared" si="14"/>
        <v/>
      </c>
      <c r="E50" s="202" t="str">
        <f>IFERROR(IF(VLOOKUP(A50,$AJ$1:$AN$64,5,FALSE)="N/A",VLOOKUP(A50,$AJ$1:$AN$64,4,FALSE),VLOOKUP(A50,$AJ$1:$AN$64,5,FALSE)),"")</f>
        <v/>
      </c>
      <c r="H50" s="181"/>
      <c r="AJ50" s="183" t="s">
        <v>126</v>
      </c>
      <c r="AK50" s="167" t="s">
        <v>76</v>
      </c>
      <c r="AL50" s="167">
        <v>40</v>
      </c>
      <c r="AM50" s="167">
        <v>84</v>
      </c>
      <c r="AN50" s="27" t="s">
        <v>77</v>
      </c>
    </row>
    <row r="51" spans="1:40" x14ac:dyDescent="0.25">
      <c r="A51" s="77"/>
      <c r="B51" s="71"/>
      <c r="C51" s="201" t="str">
        <f t="shared" si="13"/>
        <v/>
      </c>
      <c r="D51" s="198" t="str">
        <f t="shared" si="14"/>
        <v/>
      </c>
      <c r="E51" s="202" t="str">
        <f>IFERROR(IF(VLOOKUP(A51,$AJ$1:$AN$64,5,FALSE)="N/A",VLOOKUP(A51,$AJ$1:$AN$64,4,FALSE),VLOOKUP(A51,$AJ$1:$AN$64,5,FALSE)),"")</f>
        <v/>
      </c>
      <c r="H51" s="181"/>
      <c r="AJ51" s="183" t="s">
        <v>127</v>
      </c>
      <c r="AK51" s="167" t="s">
        <v>76</v>
      </c>
      <c r="AL51" s="167">
        <v>40</v>
      </c>
      <c r="AM51" s="167">
        <v>85</v>
      </c>
      <c r="AN51" s="27">
        <v>85</v>
      </c>
    </row>
    <row r="52" spans="1:40" x14ac:dyDescent="0.25">
      <c r="A52" s="77"/>
      <c r="B52" s="71"/>
      <c r="C52" s="201" t="str">
        <f t="shared" si="13"/>
        <v/>
      </c>
      <c r="D52" s="198" t="str">
        <f t="shared" si="14"/>
        <v/>
      </c>
      <c r="E52" s="202" t="str">
        <f>IFERROR(IF(VLOOKUP(A52,$AJ$1:$AN$64,5,FALSE)="N/A",VLOOKUP(A52,$AJ$1:$AN$64,4,FALSE),VLOOKUP(A52,$AJ$1:$AN$64,5,FALSE)),"")</f>
        <v/>
      </c>
      <c r="H52" s="181"/>
      <c r="AJ52" s="183" t="s">
        <v>128</v>
      </c>
      <c r="AK52" s="167" t="s">
        <v>76</v>
      </c>
      <c r="AL52" s="167">
        <v>10</v>
      </c>
      <c r="AM52" s="167">
        <v>80</v>
      </c>
      <c r="AN52" s="27">
        <v>82</v>
      </c>
    </row>
    <row r="53" spans="1:40" ht="15.75" thickBot="1" x14ac:dyDescent="0.3">
      <c r="A53" s="14"/>
      <c r="B53" s="72"/>
      <c r="C53" s="203" t="str">
        <f t="shared" si="13"/>
        <v/>
      </c>
      <c r="D53" s="204" t="str">
        <f t="shared" si="14"/>
        <v/>
      </c>
      <c r="E53" s="205" t="str">
        <f>IFERROR(IF(VLOOKUP(A53,$AJ$1:$AN$64,5,FALSE)="N/A",VLOOKUP(A53,$AJ$1:$AN$64,4,FALSE),VLOOKUP(A53,$AJ$1:$AN$64,5,FALSE)),"")</f>
        <v/>
      </c>
      <c r="H53" s="181"/>
      <c r="AJ53" s="183" t="s">
        <v>129</v>
      </c>
      <c r="AK53" s="167" t="s">
        <v>76</v>
      </c>
      <c r="AL53" s="167">
        <v>100</v>
      </c>
      <c r="AM53" s="167">
        <v>85</v>
      </c>
      <c r="AN53" s="27">
        <v>79</v>
      </c>
    </row>
    <row r="54" spans="1:40" ht="15.75" x14ac:dyDescent="0.25">
      <c r="A54" s="19" t="s">
        <v>142</v>
      </c>
      <c r="AJ54" s="183" t="s">
        <v>130</v>
      </c>
      <c r="AK54" s="167" t="s">
        <v>76</v>
      </c>
      <c r="AL54" s="167">
        <v>50</v>
      </c>
      <c r="AM54" s="167">
        <v>85</v>
      </c>
      <c r="AN54" s="27">
        <v>87</v>
      </c>
    </row>
    <row r="55" spans="1:40" x14ac:dyDescent="0.25">
      <c r="A55" s="19"/>
      <c r="AJ55" s="183" t="s">
        <v>131</v>
      </c>
      <c r="AK55" s="167" t="s">
        <v>76</v>
      </c>
      <c r="AL55" s="167">
        <v>20</v>
      </c>
      <c r="AM55" s="167">
        <v>80</v>
      </c>
      <c r="AN55" s="27">
        <v>80</v>
      </c>
    </row>
    <row r="56" spans="1:40" x14ac:dyDescent="0.25">
      <c r="AJ56" s="183" t="s">
        <v>132</v>
      </c>
      <c r="AK56" s="167" t="s">
        <v>76</v>
      </c>
      <c r="AL56" s="167">
        <v>20</v>
      </c>
      <c r="AM56" s="167">
        <v>95</v>
      </c>
      <c r="AN56" s="27">
        <v>101</v>
      </c>
    </row>
    <row r="57" spans="1:40" ht="15.75" thickBot="1" x14ac:dyDescent="0.3">
      <c r="A57" s="8" t="s">
        <v>7</v>
      </c>
      <c r="AJ57" s="183" t="s">
        <v>133</v>
      </c>
      <c r="AK57" s="167" t="s">
        <v>76</v>
      </c>
      <c r="AL57" s="167">
        <v>5</v>
      </c>
      <c r="AM57" s="167">
        <v>85</v>
      </c>
      <c r="AN57" s="27">
        <v>83</v>
      </c>
    </row>
    <row r="58" spans="1:40" ht="30" x14ac:dyDescent="0.25">
      <c r="A58" s="293" t="s">
        <v>4</v>
      </c>
      <c r="B58" s="106" t="str">
        <f>IF(ISBLANK(A12),"",CONCATENATE("Leq - @ ",A12))</f>
        <v>Leq - @ NSA 19 - Residence</v>
      </c>
      <c r="C58" s="106" t="str">
        <f>IF(ISBLANK(A12),"",CONCATENATE("Leq - @ ",A12))</f>
        <v>Leq - @ NSA 19 - Residence</v>
      </c>
      <c r="D58" s="248"/>
      <c r="E58" s="248"/>
      <c r="F58" s="248"/>
      <c r="G58" s="248"/>
      <c r="H58" s="248"/>
      <c r="AJ58" s="183" t="s">
        <v>134</v>
      </c>
      <c r="AK58" s="167" t="s">
        <v>76</v>
      </c>
      <c r="AL58" s="167">
        <v>40</v>
      </c>
      <c r="AM58" s="167">
        <v>73</v>
      </c>
      <c r="AN58" s="27">
        <v>74</v>
      </c>
    </row>
    <row r="59" spans="1:40" ht="18.75" thickBot="1" x14ac:dyDescent="0.3">
      <c r="A59" s="301"/>
      <c r="B59" s="226" t="s">
        <v>185</v>
      </c>
      <c r="C59" s="226" t="s">
        <v>186</v>
      </c>
      <c r="D59" s="269"/>
      <c r="E59" s="269"/>
      <c r="F59" s="269"/>
      <c r="G59" s="269"/>
      <c r="H59" s="269"/>
      <c r="AJ59" s="183" t="s">
        <v>135</v>
      </c>
      <c r="AK59" s="167" t="s">
        <v>76</v>
      </c>
      <c r="AL59" s="167">
        <v>100</v>
      </c>
      <c r="AM59" s="167"/>
      <c r="AN59" s="27">
        <v>77</v>
      </c>
    </row>
    <row r="60" spans="1:40" x14ac:dyDescent="0.25">
      <c r="A60" s="223" t="str">
        <f>IF(ISBLANK(A40),"",A40)</f>
        <v>Crane</v>
      </c>
      <c r="B60" s="273">
        <f>IFERROR($E40-(20*LOG10(M23/$D40))+10*LOG($C40/100)+10*LOG($B40),0)</f>
        <v>57.562053912551548</v>
      </c>
      <c r="C60" s="274">
        <f>IFERROR($E40-(20*LOG10(M23/$D40))+10*LOG(100/100)+10*LOG($B40),0)</f>
        <v>65.520854085992298</v>
      </c>
      <c r="D60" s="166"/>
      <c r="E60" s="166"/>
      <c r="F60" s="166"/>
      <c r="G60" s="166"/>
      <c r="H60" s="166"/>
      <c r="AJ60" s="183" t="s">
        <v>136</v>
      </c>
      <c r="AK60" s="167"/>
      <c r="AL60" s="167">
        <v>100</v>
      </c>
      <c r="AM60" s="167"/>
      <c r="AN60" s="27">
        <v>84</v>
      </c>
    </row>
    <row r="61" spans="1:40" x14ac:dyDescent="0.25">
      <c r="A61" s="224" t="str">
        <f>IF(ISBLANK(A41),"",A41)</f>
        <v>Vibratory Pile Driver</v>
      </c>
      <c r="B61" s="275">
        <f t="shared" ref="B61:C69" si="15">IFERROR($E41-(20*LOG10(M24/$D41))+10*LOG($C41/100)+10*LOG($B41),0)</f>
        <v>78.53115404263211</v>
      </c>
      <c r="C61" s="276">
        <f t="shared" ref="C61:C64" si="16">IFERROR($E41-(20*LOG10(M24/$D41))+10*LOG(100/100)+10*LOG($B41),0)</f>
        <v>85.520854085992298</v>
      </c>
      <c r="D61" s="166"/>
      <c r="E61" s="166"/>
      <c r="F61" s="166"/>
      <c r="G61" s="166"/>
      <c r="H61" s="166"/>
      <c r="AJ61" s="183" t="s">
        <v>137</v>
      </c>
      <c r="AK61" s="167"/>
      <c r="AL61" s="167">
        <v>100</v>
      </c>
      <c r="AM61" s="167"/>
      <c r="AN61" s="27">
        <v>80</v>
      </c>
    </row>
    <row r="62" spans="1:40" x14ac:dyDescent="0.25">
      <c r="A62" s="224" t="str">
        <f t="shared" ref="A62:A73" si="17">IF(ISBLANK(A42),"",A42)</f>
        <v>Pickup Truck</v>
      </c>
      <c r="B62" s="275">
        <f t="shared" si="15"/>
        <v>55.54145399927193</v>
      </c>
      <c r="C62" s="276">
        <f t="shared" si="16"/>
        <v>59.520854085992305</v>
      </c>
      <c r="D62" s="166"/>
      <c r="E62" s="166"/>
      <c r="F62" s="166"/>
      <c r="G62" s="166"/>
      <c r="H62" s="166"/>
      <c r="AJ62" s="183" t="s">
        <v>138</v>
      </c>
      <c r="AK62" s="167"/>
      <c r="AL62" s="167">
        <v>100</v>
      </c>
      <c r="AM62" s="167"/>
      <c r="AN62" s="27">
        <v>85</v>
      </c>
    </row>
    <row r="63" spans="1:40" x14ac:dyDescent="0.25">
      <c r="A63" s="224" t="str">
        <f t="shared" si="17"/>
        <v>Front End Loader</v>
      </c>
      <c r="B63" s="275">
        <f t="shared" si="15"/>
        <v>59.54145399927193</v>
      </c>
      <c r="C63" s="276">
        <f t="shared" si="16"/>
        <v>63.520854085992305</v>
      </c>
      <c r="D63" s="166"/>
      <c r="E63" s="166"/>
      <c r="F63" s="166"/>
      <c r="G63" s="166"/>
      <c r="H63" s="166"/>
      <c r="AJ63" s="183" t="s">
        <v>139</v>
      </c>
      <c r="AK63" s="167"/>
      <c r="AL63" s="167">
        <v>100</v>
      </c>
      <c r="AM63" s="167"/>
      <c r="AN63" s="27">
        <v>82</v>
      </c>
    </row>
    <row r="64" spans="1:40" ht="15" customHeight="1" thickBot="1" x14ac:dyDescent="0.3">
      <c r="A64" s="224" t="str">
        <f t="shared" si="17"/>
        <v>Trencher</v>
      </c>
      <c r="B64" s="275">
        <f t="shared" si="15"/>
        <v>61.510554129352485</v>
      </c>
      <c r="C64" s="276">
        <f t="shared" si="16"/>
        <v>64.520854085992298</v>
      </c>
      <c r="D64" s="166"/>
      <c r="E64" s="166"/>
      <c r="F64" s="166"/>
      <c r="G64" s="166"/>
      <c r="H64" s="166"/>
      <c r="AJ64" s="184" t="s">
        <v>140</v>
      </c>
      <c r="AK64" s="185"/>
      <c r="AL64" s="185">
        <v>100</v>
      </c>
      <c r="AM64" s="185"/>
      <c r="AN64" s="151">
        <v>83</v>
      </c>
    </row>
    <row r="65" spans="1:30" x14ac:dyDescent="0.25">
      <c r="A65" s="224" t="str">
        <f t="shared" si="17"/>
        <v>Crane</v>
      </c>
      <c r="B65" s="275">
        <f t="shared" si="15"/>
        <v>52.668226150272716</v>
      </c>
      <c r="C65" s="276">
        <f>IFERROR($E45-(20*LOG10(N28/$D45))+10*LOG($C45/100)+10*LOG($B45),0)</f>
        <v>0</v>
      </c>
      <c r="D65" s="166"/>
      <c r="E65" s="166"/>
      <c r="F65" s="166"/>
      <c r="G65" s="166"/>
      <c r="H65" s="166"/>
    </row>
    <row r="66" spans="1:30" x14ac:dyDescent="0.25">
      <c r="A66" s="224" t="str">
        <f t="shared" si="17"/>
        <v>Vibratory Pile Driver</v>
      </c>
      <c r="B66" s="275">
        <f t="shared" si="15"/>
        <v>73.637326280353278</v>
      </c>
      <c r="C66" s="276">
        <f t="shared" si="15"/>
        <v>0</v>
      </c>
      <c r="D66" s="166"/>
      <c r="E66" s="166"/>
      <c r="F66" s="166"/>
      <c r="G66" s="166"/>
      <c r="H66" s="166"/>
    </row>
    <row r="67" spans="1:30" x14ac:dyDescent="0.25">
      <c r="A67" s="224" t="str">
        <f t="shared" si="17"/>
        <v>Pickup Truck</v>
      </c>
      <c r="B67" s="275">
        <f t="shared" si="15"/>
        <v>50.647626236993091</v>
      </c>
      <c r="C67" s="276">
        <f t="shared" si="15"/>
        <v>0</v>
      </c>
      <c r="D67" s="166"/>
      <c r="E67" s="166"/>
      <c r="F67" s="166"/>
      <c r="G67" s="166"/>
      <c r="H67" s="166"/>
    </row>
    <row r="68" spans="1:30" x14ac:dyDescent="0.25">
      <c r="A68" s="224" t="str">
        <f t="shared" si="17"/>
        <v>Front End Loader</v>
      </c>
      <c r="B68" s="275">
        <f t="shared" si="15"/>
        <v>54.647626236993091</v>
      </c>
      <c r="C68" s="276">
        <f t="shared" si="15"/>
        <v>0</v>
      </c>
      <c r="D68" s="166"/>
      <c r="E68" s="166"/>
      <c r="F68" s="166"/>
      <c r="G68" s="166"/>
      <c r="H68" s="166"/>
    </row>
    <row r="69" spans="1:30" x14ac:dyDescent="0.25">
      <c r="A69" s="224" t="str">
        <f t="shared" si="17"/>
        <v>Trencher</v>
      </c>
      <c r="B69" s="275">
        <f t="shared" si="15"/>
        <v>56.616726367073653</v>
      </c>
      <c r="C69" s="276">
        <f t="shared" si="15"/>
        <v>0</v>
      </c>
      <c r="D69" s="166"/>
      <c r="E69" s="166"/>
      <c r="F69" s="166"/>
      <c r="G69" s="166"/>
      <c r="H69" s="166"/>
      <c r="P69" t="str">
        <f>A12</f>
        <v>NSA 19 - Residence</v>
      </c>
    </row>
    <row r="70" spans="1:30" x14ac:dyDescent="0.25">
      <c r="A70" s="224" t="str">
        <f t="shared" si="17"/>
        <v/>
      </c>
      <c r="B70" s="275">
        <f>IFERROR($E50-(20*LOG10(M33/$D50))+10*LOG($C50/100)+10*LOG(#REF!/12)+10*LOG($B50),0)</f>
        <v>0</v>
      </c>
      <c r="C70" s="278">
        <f>IFERROR($E50-(20*LOG10(N33/$D50))+10*LOG($C50/100)+10*LOG(#REF!/12)+10*LOG($B50),0)</f>
        <v>0</v>
      </c>
      <c r="D70" s="166"/>
      <c r="E70" s="166"/>
      <c r="F70" s="166"/>
      <c r="G70" s="166"/>
      <c r="H70" s="166"/>
    </row>
    <row r="71" spans="1:30" ht="15.75" thickBot="1" x14ac:dyDescent="0.3">
      <c r="A71" s="224" t="str">
        <f t="shared" si="17"/>
        <v/>
      </c>
      <c r="B71" s="275">
        <f>IFERROR($E51-(20*LOG10(M34/$D51))+10*LOG($C51/100)+10*LOG(#REF!/12)+10*LOG($B51),0)</f>
        <v>0</v>
      </c>
      <c r="C71" s="278">
        <f>IFERROR($E51-(20*LOG10(N34/$D51))+10*LOG($C51/100)+10*LOG(#REF!/12)+10*LOG($B51),0)</f>
        <v>0</v>
      </c>
      <c r="D71" s="166"/>
      <c r="E71" s="166"/>
      <c r="F71" s="166"/>
      <c r="G71" s="166"/>
      <c r="H71" s="166"/>
      <c r="P71" s="303" t="s">
        <v>21</v>
      </c>
      <c r="Q71" s="303"/>
      <c r="R71" s="303"/>
      <c r="S71" s="303"/>
      <c r="T71" s="303"/>
    </row>
    <row r="72" spans="1:30" ht="17.25" customHeight="1" thickBot="1" x14ac:dyDescent="0.3">
      <c r="A72" s="224" t="str">
        <f t="shared" si="17"/>
        <v/>
      </c>
      <c r="B72" s="275">
        <f>IFERROR($E52-(20*LOG10(M35/$D52))+10*LOG($C52/100)+10*LOG(#REF!/12)+10*LOG($B52),0)</f>
        <v>0</v>
      </c>
      <c r="C72" s="278">
        <f>IFERROR($E52-(20*LOG10(N35/$D52))+10*LOG($C52/100)+10*LOG(#REF!/12)+10*LOG($B52),0)</f>
        <v>0</v>
      </c>
      <c r="D72" s="166"/>
      <c r="E72" s="166"/>
      <c r="F72" s="166"/>
      <c r="G72" s="166"/>
      <c r="H72" s="166"/>
      <c r="P72" s="38" t="s">
        <v>14</v>
      </c>
      <c r="Q72" s="39" t="s">
        <v>15</v>
      </c>
      <c r="R72" s="40" t="s">
        <v>17</v>
      </c>
      <c r="S72" s="40" t="s">
        <v>16</v>
      </c>
      <c r="T72" s="41" t="s">
        <v>17</v>
      </c>
      <c r="U72" s="42"/>
      <c r="V72" s="39" t="s">
        <v>18</v>
      </c>
      <c r="W72" s="40" t="s">
        <v>17</v>
      </c>
      <c r="X72" s="40" t="s">
        <v>16</v>
      </c>
      <c r="Y72" s="41" t="s">
        <v>17</v>
      </c>
      <c r="Z72" s="43"/>
      <c r="AA72" s="39" t="s">
        <v>19</v>
      </c>
      <c r="AB72" s="40" t="s">
        <v>17</v>
      </c>
      <c r="AC72" s="40" t="s">
        <v>16</v>
      </c>
      <c r="AD72" s="41" t="s">
        <v>17</v>
      </c>
    </row>
    <row r="73" spans="1:30" ht="15.75" thickBot="1" x14ac:dyDescent="0.3">
      <c r="A73" s="225" t="str">
        <f t="shared" si="17"/>
        <v/>
      </c>
      <c r="B73" s="277">
        <f>IFERROR($E53-(20*LOG10(M36/$D53))+10*LOG($C53/100)+10*LOG(#REF!/12)+10*LOG($B53),0)</f>
        <v>0</v>
      </c>
      <c r="C73" s="279">
        <f>IFERROR($E53-(20*LOG10(N36/$D53))+10*LOG($C53/100)+10*LOG(#REF!/12)+10*LOG($B53),0)</f>
        <v>0</v>
      </c>
      <c r="D73" s="166"/>
      <c r="E73" s="166"/>
      <c r="F73" s="166"/>
      <c r="G73" s="166"/>
      <c r="H73" s="166"/>
      <c r="P73" s="30">
        <v>0</v>
      </c>
      <c r="Q73" s="32">
        <f>H12</f>
        <v>34</v>
      </c>
      <c r="R73" s="28">
        <f>(10^(Q73/10))</f>
        <v>2511.8864315095811</v>
      </c>
      <c r="S73" s="28">
        <f>Q73+10</f>
        <v>44</v>
      </c>
      <c r="T73" s="33">
        <f t="shared" ref="T73:T96" si="18">(10^(S73/10))</f>
        <v>25118.86431509586</v>
      </c>
      <c r="U73" s="36"/>
      <c r="V73" s="32">
        <v>0</v>
      </c>
      <c r="W73" s="28">
        <f>(10^(V73/10))</f>
        <v>1</v>
      </c>
      <c r="X73" s="28">
        <f>V73+10</f>
        <v>10</v>
      </c>
      <c r="Y73" s="33">
        <f>(10^(X73/10))</f>
        <v>10</v>
      </c>
      <c r="Z73" s="36"/>
      <c r="AA73" s="34">
        <f>10*LOG10(10^(Q73/10)+10^(V73/10))</f>
        <v>34.001728613409902</v>
      </c>
      <c r="AB73" s="147">
        <f>(10^(AA73/10))</f>
        <v>2512.8864315095802</v>
      </c>
      <c r="AC73" s="147">
        <f>AA73+10</f>
        <v>44.001728613409902</v>
      </c>
      <c r="AD73" s="148">
        <f>(10^(AC73/10))</f>
        <v>25128.864315095783</v>
      </c>
    </row>
    <row r="74" spans="1:30" ht="18" thickBot="1" x14ac:dyDescent="0.3">
      <c r="A74" s="219" t="s">
        <v>43</v>
      </c>
      <c r="B74" s="227">
        <f>IF(B60=0,0,10*LOG10(10^(B60/10)+10^(B61/10)+10^(B62/10)+10^(B63/10)+10^(B64/10)+10^(B65/10)+10^(B66/10)+10^(B67/10)+10^(B68/10)+10^(B69/10)+10^(B70/10)+10^(B71/10)+10^(B72/10)+10^(B73/10)))</f>
        <v>79.943455844032215</v>
      </c>
      <c r="C74" s="227">
        <f>MAX(C60:C73)</f>
        <v>85.520854085992298</v>
      </c>
      <c r="D74" s="249"/>
      <c r="E74" s="249"/>
      <c r="F74" s="249"/>
      <c r="G74" s="249"/>
      <c r="H74" s="249"/>
      <c r="P74" s="31">
        <v>4.1666666666666699E-2</v>
      </c>
      <c r="Q74" s="34">
        <f>H12</f>
        <v>34</v>
      </c>
      <c r="R74" s="26">
        <f t="shared" ref="R74:R96" si="19">(10^(Q74/10))</f>
        <v>2511.8864315095811</v>
      </c>
      <c r="S74" s="26">
        <f t="shared" ref="S74:S79" si="20">Q74+10</f>
        <v>44</v>
      </c>
      <c r="T74" s="35">
        <f t="shared" si="18"/>
        <v>25118.86431509586</v>
      </c>
      <c r="U74" s="37"/>
      <c r="V74" s="34">
        <f>V73</f>
        <v>0</v>
      </c>
      <c r="W74" s="26">
        <f t="shared" ref="W74:W96" si="21">(10^(V74/10))</f>
        <v>1</v>
      </c>
      <c r="X74" s="28">
        <f t="shared" ref="X74:X79" si="22">V74+10</f>
        <v>10</v>
      </c>
      <c r="Y74" s="35">
        <f t="shared" ref="Y74:Y96" si="23">(10^(X74/10))</f>
        <v>10</v>
      </c>
      <c r="Z74" s="37"/>
      <c r="AA74" s="34">
        <f t="shared" ref="AA74:AA96" si="24">10*LOG10(10^(Q74/10)+10^(V74/10))</f>
        <v>34.001728613409902</v>
      </c>
      <c r="AB74" s="26">
        <f t="shared" ref="AB74:AB96" si="25">(10^(AA74/10))</f>
        <v>2512.8864315095802</v>
      </c>
      <c r="AC74" s="147">
        <f t="shared" ref="AC74:AC79" si="26">AA74+10</f>
        <v>44.001728613409902</v>
      </c>
      <c r="AD74" s="27">
        <f t="shared" ref="AD74:AD96" si="27">(10^(AC74/10))</f>
        <v>25128.864315095783</v>
      </c>
    </row>
    <row r="75" spans="1:30" ht="16.5" thickBot="1" x14ac:dyDescent="0.3">
      <c r="A75" s="19" t="s">
        <v>57</v>
      </c>
      <c r="P75" s="31">
        <v>8.3333333333333301E-2</v>
      </c>
      <c r="Q75" s="34">
        <f>H12</f>
        <v>34</v>
      </c>
      <c r="R75" s="26">
        <f t="shared" si="19"/>
        <v>2511.8864315095811</v>
      </c>
      <c r="S75" s="26">
        <f t="shared" si="20"/>
        <v>44</v>
      </c>
      <c r="T75" s="35">
        <f t="shared" si="18"/>
        <v>25118.86431509586</v>
      </c>
      <c r="U75" s="37"/>
      <c r="V75" s="34">
        <f>V74</f>
        <v>0</v>
      </c>
      <c r="W75" s="26">
        <f t="shared" si="21"/>
        <v>1</v>
      </c>
      <c r="X75" s="28">
        <f t="shared" si="22"/>
        <v>10</v>
      </c>
      <c r="Y75" s="35">
        <f t="shared" si="23"/>
        <v>10</v>
      </c>
      <c r="Z75" s="37"/>
      <c r="AA75" s="34">
        <f t="shared" si="24"/>
        <v>34.001728613409902</v>
      </c>
      <c r="AB75" s="26">
        <f t="shared" si="25"/>
        <v>2512.8864315095802</v>
      </c>
      <c r="AC75" s="147">
        <f t="shared" si="26"/>
        <v>44.001728613409902</v>
      </c>
      <c r="AD75" s="27">
        <f t="shared" si="27"/>
        <v>25128.864315095783</v>
      </c>
    </row>
    <row r="76" spans="1:30" ht="15.75" thickBot="1" x14ac:dyDescent="0.3">
      <c r="P76" s="31">
        <v>0.125</v>
      </c>
      <c r="Q76" s="34">
        <f>H12</f>
        <v>34</v>
      </c>
      <c r="R76" s="26">
        <f t="shared" si="19"/>
        <v>2511.8864315095811</v>
      </c>
      <c r="S76" s="26">
        <f t="shared" si="20"/>
        <v>44</v>
      </c>
      <c r="T76" s="35">
        <f t="shared" si="18"/>
        <v>25118.86431509586</v>
      </c>
      <c r="U76" s="37"/>
      <c r="V76" s="34">
        <f t="shared" ref="V76:V93" si="28">V75</f>
        <v>0</v>
      </c>
      <c r="W76" s="26">
        <f t="shared" si="21"/>
        <v>1</v>
      </c>
      <c r="X76" s="28">
        <f t="shared" si="22"/>
        <v>10</v>
      </c>
      <c r="Y76" s="35">
        <f t="shared" si="23"/>
        <v>10</v>
      </c>
      <c r="Z76" s="37"/>
      <c r="AA76" s="34">
        <f t="shared" si="24"/>
        <v>34.001728613409902</v>
      </c>
      <c r="AB76" s="26">
        <f t="shared" si="25"/>
        <v>2512.8864315095802</v>
      </c>
      <c r="AC76" s="147">
        <f t="shared" si="26"/>
        <v>44.001728613409902</v>
      </c>
      <c r="AD76" s="27">
        <f t="shared" si="27"/>
        <v>25128.864315095783</v>
      </c>
    </row>
    <row r="77" spans="1:30" ht="45.75" thickBot="1" x14ac:dyDescent="0.3">
      <c r="A77" s="287" t="s">
        <v>10</v>
      </c>
      <c r="B77" s="162" t="s">
        <v>145</v>
      </c>
      <c r="C77" s="163" t="s">
        <v>146</v>
      </c>
      <c r="D77" s="73" t="s">
        <v>48</v>
      </c>
      <c r="E77" s="73" t="s">
        <v>59</v>
      </c>
      <c r="F77" s="73" t="s">
        <v>158</v>
      </c>
      <c r="G77" s="15" t="s">
        <v>47</v>
      </c>
      <c r="H77" s="16" t="s">
        <v>46</v>
      </c>
      <c r="P77" s="31">
        <v>0.16666666666666699</v>
      </c>
      <c r="Q77" s="34">
        <f>H12</f>
        <v>34</v>
      </c>
      <c r="R77" s="26">
        <f t="shared" si="19"/>
        <v>2511.8864315095811</v>
      </c>
      <c r="S77" s="26">
        <f t="shared" si="20"/>
        <v>44</v>
      </c>
      <c r="T77" s="35">
        <f t="shared" si="18"/>
        <v>25118.86431509586</v>
      </c>
      <c r="U77" s="37"/>
      <c r="V77" s="34">
        <f t="shared" si="28"/>
        <v>0</v>
      </c>
      <c r="W77" s="26">
        <f t="shared" si="21"/>
        <v>1</v>
      </c>
      <c r="X77" s="28">
        <f t="shared" si="22"/>
        <v>10</v>
      </c>
      <c r="Y77" s="35">
        <f t="shared" si="23"/>
        <v>10</v>
      </c>
      <c r="Z77" s="37"/>
      <c r="AA77" s="34">
        <f t="shared" si="24"/>
        <v>34.001728613409902</v>
      </c>
      <c r="AB77" s="26">
        <f t="shared" si="25"/>
        <v>2512.8864315095802</v>
      </c>
      <c r="AC77" s="147">
        <f t="shared" si="26"/>
        <v>44.001728613409902</v>
      </c>
      <c r="AD77" s="27">
        <f t="shared" si="27"/>
        <v>25128.864315095783</v>
      </c>
    </row>
    <row r="78" spans="1:30" ht="15.75" thickBot="1" x14ac:dyDescent="0.3">
      <c r="A78" s="288"/>
      <c r="B78" s="80" t="s">
        <v>5</v>
      </c>
      <c r="C78" s="81" t="s">
        <v>5</v>
      </c>
      <c r="D78" s="156" t="s">
        <v>5</v>
      </c>
      <c r="E78" s="156" t="s">
        <v>5</v>
      </c>
      <c r="F78" s="156" t="s">
        <v>5</v>
      </c>
      <c r="G78" s="155" t="s">
        <v>5</v>
      </c>
      <c r="H78" s="81" t="s">
        <v>5</v>
      </c>
      <c r="P78" s="31">
        <v>0.20833333333333301</v>
      </c>
      <c r="Q78" s="34">
        <f>H12</f>
        <v>34</v>
      </c>
      <c r="R78" s="26">
        <f t="shared" si="19"/>
        <v>2511.8864315095811</v>
      </c>
      <c r="S78" s="26">
        <f t="shared" si="20"/>
        <v>44</v>
      </c>
      <c r="T78" s="35">
        <f t="shared" si="18"/>
        <v>25118.86431509586</v>
      </c>
      <c r="U78" s="37"/>
      <c r="V78" s="34">
        <f t="shared" si="28"/>
        <v>0</v>
      </c>
      <c r="W78" s="26">
        <f t="shared" si="21"/>
        <v>1</v>
      </c>
      <c r="X78" s="28">
        <f t="shared" si="22"/>
        <v>10</v>
      </c>
      <c r="Y78" s="35">
        <f t="shared" si="23"/>
        <v>10</v>
      </c>
      <c r="Z78" s="37"/>
      <c r="AA78" s="34">
        <f t="shared" si="24"/>
        <v>34.001728613409902</v>
      </c>
      <c r="AB78" s="26">
        <f t="shared" si="25"/>
        <v>2512.8864315095802</v>
      </c>
      <c r="AC78" s="147">
        <f t="shared" si="26"/>
        <v>44.001728613409902</v>
      </c>
      <c r="AD78" s="27">
        <f t="shared" si="27"/>
        <v>25128.864315095783</v>
      </c>
    </row>
    <row r="79" spans="1:30" x14ac:dyDescent="0.25">
      <c r="A79" s="77" t="str">
        <f t="shared" ref="A79:A85" si="29">IF(ISBLANK(A12),"",A12)</f>
        <v>NSA 19 - Residence</v>
      </c>
      <c r="B79" s="17">
        <f>IF(B$74&lt;=0,"",B$74)</f>
        <v>79.943455844032215</v>
      </c>
      <c r="C79" s="160">
        <f>C74</f>
        <v>85.520854085992298</v>
      </c>
      <c r="D79" s="157">
        <f>IF(G12&gt;0,AB100,"")</f>
        <v>76.933788757200702</v>
      </c>
      <c r="E79" s="157">
        <f>IF(G12&gt;0,AB97,"")</f>
        <v>79.274501241570107</v>
      </c>
      <c r="F79" s="157">
        <f>IF(G12&gt;0,AB98,"")</f>
        <v>34.001728613409902</v>
      </c>
      <c r="G79" s="154">
        <f>IF(G12&gt;0,AD100,"")</f>
        <v>76.934534887655659</v>
      </c>
      <c r="H79" s="160">
        <f t="shared" ref="H79:H85" si="30">IF(B79="","",G79-F12)</f>
        <v>34.934534887655659</v>
      </c>
      <c r="P79" s="31">
        <v>0.25</v>
      </c>
      <c r="Q79" s="34">
        <f>H12</f>
        <v>34</v>
      </c>
      <c r="R79" s="26">
        <f t="shared" si="19"/>
        <v>2511.8864315095811</v>
      </c>
      <c r="S79" s="26">
        <f t="shared" si="20"/>
        <v>44</v>
      </c>
      <c r="T79" s="35">
        <f t="shared" si="18"/>
        <v>25118.86431509586</v>
      </c>
      <c r="U79" s="37"/>
      <c r="V79" s="34">
        <f t="shared" si="28"/>
        <v>0</v>
      </c>
      <c r="W79" s="26">
        <f t="shared" si="21"/>
        <v>1</v>
      </c>
      <c r="X79" s="28">
        <f t="shared" si="22"/>
        <v>10</v>
      </c>
      <c r="Y79" s="35">
        <f t="shared" si="23"/>
        <v>10</v>
      </c>
      <c r="Z79" s="37"/>
      <c r="AA79" s="34">
        <f t="shared" si="24"/>
        <v>34.001728613409902</v>
      </c>
      <c r="AB79" s="26">
        <f t="shared" si="25"/>
        <v>2512.8864315095802</v>
      </c>
      <c r="AC79" s="147">
        <f t="shared" si="26"/>
        <v>44.001728613409902</v>
      </c>
      <c r="AD79" s="27">
        <f t="shared" si="27"/>
        <v>25128.864315095783</v>
      </c>
    </row>
    <row r="80" spans="1:30" ht="14.45" hidden="1" customHeight="1" x14ac:dyDescent="0.25">
      <c r="A80" s="11" t="str">
        <f t="shared" si="29"/>
        <v/>
      </c>
      <c r="B80" s="112">
        <f>IF(C$74&lt;=0,"",C$74)</f>
        <v>85.520854085992298</v>
      </c>
      <c r="C80" s="109">
        <f>IF(C$74=0,"",MAX(C60:C73))</f>
        <v>85.520854085992298</v>
      </c>
      <c r="D80" s="158" t="str">
        <f>IF(G13&gt;0,AB134,"")</f>
        <v/>
      </c>
      <c r="E80" s="158" t="str">
        <f>IF(G13&gt;0,AB131,"")</f>
        <v/>
      </c>
      <c r="F80" s="157" t="str">
        <f>IF(G13&gt;0,AB132,"")</f>
        <v/>
      </c>
      <c r="G80" s="152" t="str">
        <f>IF(G13&gt;0,AD134,"")</f>
        <v/>
      </c>
      <c r="H80" s="109" t="e">
        <f t="shared" si="30"/>
        <v>#VALUE!</v>
      </c>
      <c r="P80" s="31">
        <v>0.29166666666666702</v>
      </c>
      <c r="Q80" s="34">
        <f>G12</f>
        <v>40</v>
      </c>
      <c r="R80" s="26">
        <f t="shared" si="19"/>
        <v>10000</v>
      </c>
      <c r="S80" s="26">
        <f>Q80</f>
        <v>40</v>
      </c>
      <c r="T80" s="35">
        <f t="shared" si="18"/>
        <v>10000</v>
      </c>
      <c r="U80" s="37"/>
      <c r="V80" s="34">
        <f>B74</f>
        <v>79.943455844032215</v>
      </c>
      <c r="W80" s="26">
        <f t="shared" si="21"/>
        <v>98706461.753672495</v>
      </c>
      <c r="X80" s="26">
        <f>V80</f>
        <v>79.943455844032215</v>
      </c>
      <c r="Y80" s="35">
        <f t="shared" si="23"/>
        <v>98706461.753672495</v>
      </c>
      <c r="Z80" s="37"/>
      <c r="AA80" s="34">
        <f t="shared" si="24"/>
        <v>79.943895807613515</v>
      </c>
      <c r="AB80" s="26">
        <f t="shared" si="25"/>
        <v>98716461.753672525</v>
      </c>
      <c r="AC80" s="26">
        <f>AA80</f>
        <v>79.943895807613515</v>
      </c>
      <c r="AD80" s="27">
        <f t="shared" si="27"/>
        <v>98716461.753672525</v>
      </c>
    </row>
    <row r="81" spans="1:30" ht="14.45" hidden="1" customHeight="1" x14ac:dyDescent="0.25">
      <c r="A81" s="11" t="str">
        <f t="shared" si="29"/>
        <v/>
      </c>
      <c r="B81" s="112" t="str">
        <f>IF(D$74&lt;=0,"",D$74)</f>
        <v/>
      </c>
      <c r="C81" s="109" t="str">
        <f>IF(D$74=0,"",MAX(D60:D73))</f>
        <v/>
      </c>
      <c r="D81" s="158" t="str">
        <f>IF(G14&gt;0,AB168,"")</f>
        <v/>
      </c>
      <c r="E81" s="158" t="str">
        <f>IF(G14&gt;0,AB165,"")</f>
        <v/>
      </c>
      <c r="F81" s="157" t="str">
        <f>IF(G14&gt;0,AB166,"")</f>
        <v/>
      </c>
      <c r="G81" s="152" t="str">
        <f>IF(G14&gt;0,AD168,"")</f>
        <v/>
      </c>
      <c r="H81" s="109" t="str">
        <f t="shared" si="30"/>
        <v/>
      </c>
      <c r="P81" s="31">
        <v>0.33333333333333298</v>
      </c>
      <c r="Q81" s="34">
        <f>G12</f>
        <v>40</v>
      </c>
      <c r="R81" s="26">
        <f t="shared" si="19"/>
        <v>10000</v>
      </c>
      <c r="S81" s="26">
        <f t="shared" ref="S81:S94" si="31">Q81</f>
        <v>40</v>
      </c>
      <c r="T81" s="35">
        <f t="shared" si="18"/>
        <v>10000</v>
      </c>
      <c r="U81" s="37"/>
      <c r="V81" s="34">
        <f t="shared" si="28"/>
        <v>79.943455844032215</v>
      </c>
      <c r="W81" s="26">
        <f t="shared" si="21"/>
        <v>98706461.753672495</v>
      </c>
      <c r="X81" s="26">
        <f t="shared" ref="X81:X91" si="32">V81</f>
        <v>79.943455844032215</v>
      </c>
      <c r="Y81" s="35">
        <f t="shared" si="23"/>
        <v>98706461.753672495</v>
      </c>
      <c r="Z81" s="37"/>
      <c r="AA81" s="34">
        <f t="shared" si="24"/>
        <v>79.943895807613515</v>
      </c>
      <c r="AB81" s="26">
        <f t="shared" si="25"/>
        <v>98716461.753672525</v>
      </c>
      <c r="AC81" s="26">
        <f t="shared" ref="AC81:AC91" si="33">AA81</f>
        <v>79.943895807613515</v>
      </c>
      <c r="AD81" s="27">
        <f t="shared" si="27"/>
        <v>98716461.753672525</v>
      </c>
    </row>
    <row r="82" spans="1:30" ht="14.45" hidden="1" customHeight="1" x14ac:dyDescent="0.25">
      <c r="A82" s="11" t="str">
        <f t="shared" si="29"/>
        <v/>
      </c>
      <c r="B82" s="112" t="str">
        <f>IF(E$74&lt;=0,"",E$74)</f>
        <v/>
      </c>
      <c r="C82" s="109" t="str">
        <f>IF(E$74=0,"",MAX(E60:E73))</f>
        <v/>
      </c>
      <c r="D82" s="158" t="str">
        <f>IF(G15&gt;0,AB202,"")</f>
        <v/>
      </c>
      <c r="E82" s="158" t="str">
        <f>IF(G15&gt;0,AB199,"")</f>
        <v/>
      </c>
      <c r="F82" s="157" t="str">
        <f>IF(G15&gt;0,AB200,"")</f>
        <v/>
      </c>
      <c r="G82" s="152" t="str">
        <f>IF(G15&gt;0,AD202,"")</f>
        <v/>
      </c>
      <c r="H82" s="109" t="str">
        <f t="shared" si="30"/>
        <v/>
      </c>
      <c r="P82" s="31">
        <v>0.375</v>
      </c>
      <c r="Q82" s="34">
        <f>G12</f>
        <v>40</v>
      </c>
      <c r="R82" s="26">
        <f t="shared" si="19"/>
        <v>10000</v>
      </c>
      <c r="S82" s="26">
        <f t="shared" si="31"/>
        <v>40</v>
      </c>
      <c r="T82" s="35">
        <f t="shared" si="18"/>
        <v>10000</v>
      </c>
      <c r="U82" s="37"/>
      <c r="V82" s="34">
        <f t="shared" si="28"/>
        <v>79.943455844032215</v>
      </c>
      <c r="W82" s="26">
        <f t="shared" si="21"/>
        <v>98706461.753672495</v>
      </c>
      <c r="X82" s="26">
        <f t="shared" si="32"/>
        <v>79.943455844032215</v>
      </c>
      <c r="Y82" s="35">
        <f t="shared" si="23"/>
        <v>98706461.753672495</v>
      </c>
      <c r="Z82" s="37"/>
      <c r="AA82" s="34">
        <f t="shared" si="24"/>
        <v>79.943895807613515</v>
      </c>
      <c r="AB82" s="26">
        <f t="shared" si="25"/>
        <v>98716461.753672525</v>
      </c>
      <c r="AC82" s="26">
        <f t="shared" si="33"/>
        <v>79.943895807613515</v>
      </c>
      <c r="AD82" s="27">
        <f t="shared" si="27"/>
        <v>98716461.753672525</v>
      </c>
    </row>
    <row r="83" spans="1:30" ht="14.45" hidden="1" customHeight="1" x14ac:dyDescent="0.25">
      <c r="A83" s="11" t="str">
        <f t="shared" si="29"/>
        <v/>
      </c>
      <c r="B83" s="112" t="str">
        <f>IF(F$74&lt;=0,"",F$74)</f>
        <v/>
      </c>
      <c r="C83" s="109" t="str">
        <f>IF(F$74=0,"",MAX(F60:F73))</f>
        <v/>
      </c>
      <c r="D83" s="158" t="str">
        <f>IF(G16&gt;0,AB236,"")</f>
        <v/>
      </c>
      <c r="E83" s="158" t="str">
        <f>IF(G16&gt;0,AB233,"")</f>
        <v/>
      </c>
      <c r="F83" s="157" t="str">
        <f>IF(G16&gt;0,AB234,"")</f>
        <v/>
      </c>
      <c r="G83" s="152" t="str">
        <f>IF(G16&gt;0,AD236,"")</f>
        <v/>
      </c>
      <c r="H83" s="109" t="str">
        <f t="shared" si="30"/>
        <v/>
      </c>
      <c r="P83" s="31">
        <v>0.41666666666666702</v>
      </c>
      <c r="Q83" s="34">
        <f>G12</f>
        <v>40</v>
      </c>
      <c r="R83" s="26">
        <f t="shared" si="19"/>
        <v>10000</v>
      </c>
      <c r="S83" s="26">
        <f t="shared" si="31"/>
        <v>40</v>
      </c>
      <c r="T83" s="35">
        <f t="shared" si="18"/>
        <v>10000</v>
      </c>
      <c r="U83" s="37"/>
      <c r="V83" s="34">
        <f t="shared" si="28"/>
        <v>79.943455844032215</v>
      </c>
      <c r="W83" s="26">
        <f t="shared" si="21"/>
        <v>98706461.753672495</v>
      </c>
      <c r="X83" s="26">
        <f t="shared" si="32"/>
        <v>79.943455844032215</v>
      </c>
      <c r="Y83" s="35">
        <f t="shared" si="23"/>
        <v>98706461.753672495</v>
      </c>
      <c r="Z83" s="37"/>
      <c r="AA83" s="34">
        <f t="shared" si="24"/>
        <v>79.943895807613515</v>
      </c>
      <c r="AB83" s="26">
        <f t="shared" si="25"/>
        <v>98716461.753672525</v>
      </c>
      <c r="AC83" s="26">
        <f t="shared" si="33"/>
        <v>79.943895807613515</v>
      </c>
      <c r="AD83" s="27">
        <f t="shared" si="27"/>
        <v>98716461.753672525</v>
      </c>
    </row>
    <row r="84" spans="1:30" ht="14.45" hidden="1" customHeight="1" x14ac:dyDescent="0.25">
      <c r="A84" s="11" t="str">
        <f t="shared" si="29"/>
        <v/>
      </c>
      <c r="B84" s="112" t="str">
        <f>IF(G$74&lt;=0,"",G$74)</f>
        <v/>
      </c>
      <c r="C84" s="109" t="str">
        <f>IF(G$74&lt;=0,"",MAX(G60:G73))</f>
        <v/>
      </c>
      <c r="D84" s="158" t="str">
        <f>IF(G17&gt;0,AB270,"")</f>
        <v/>
      </c>
      <c r="E84" s="158" t="str">
        <f>IF(G17&gt;0,AB267,"")</f>
        <v/>
      </c>
      <c r="F84" s="157" t="str">
        <f>IF(G17&gt;0,AB268,"")</f>
        <v/>
      </c>
      <c r="G84" s="152" t="str">
        <f>IF(G17&gt;0,AD270,"")</f>
        <v/>
      </c>
      <c r="H84" s="109" t="str">
        <f t="shared" si="30"/>
        <v/>
      </c>
      <c r="P84" s="31">
        <v>0.45833333333333298</v>
      </c>
      <c r="Q84" s="34">
        <f>G12</f>
        <v>40</v>
      </c>
      <c r="R84" s="26">
        <f t="shared" si="19"/>
        <v>10000</v>
      </c>
      <c r="S84" s="26">
        <f t="shared" si="31"/>
        <v>40</v>
      </c>
      <c r="T84" s="35">
        <f t="shared" si="18"/>
        <v>10000</v>
      </c>
      <c r="U84" s="37"/>
      <c r="V84" s="34">
        <f t="shared" si="28"/>
        <v>79.943455844032215</v>
      </c>
      <c r="W84" s="26">
        <f t="shared" si="21"/>
        <v>98706461.753672495</v>
      </c>
      <c r="X84" s="26">
        <f t="shared" si="32"/>
        <v>79.943455844032215</v>
      </c>
      <c r="Y84" s="35">
        <f t="shared" si="23"/>
        <v>98706461.753672495</v>
      </c>
      <c r="Z84" s="37"/>
      <c r="AA84" s="34">
        <f t="shared" si="24"/>
        <v>79.943895807613515</v>
      </c>
      <c r="AB84" s="26">
        <f t="shared" si="25"/>
        <v>98716461.753672525</v>
      </c>
      <c r="AC84" s="26">
        <f t="shared" si="33"/>
        <v>79.943895807613515</v>
      </c>
      <c r="AD84" s="27">
        <f t="shared" si="27"/>
        <v>98716461.753672525</v>
      </c>
    </row>
    <row r="85" spans="1:30" ht="15" hidden="1" customHeight="1" thickBot="1" x14ac:dyDescent="0.3">
      <c r="A85" s="12" t="str">
        <f t="shared" si="29"/>
        <v/>
      </c>
      <c r="B85" s="113" t="str">
        <f>IF(H$74&lt;=0,"",H$74)</f>
        <v/>
      </c>
      <c r="C85" s="110" t="str">
        <f>IF(H$74=0,"",MAX(H60:H73))</f>
        <v/>
      </c>
      <c r="D85" s="159" t="str">
        <f>IF(G18&gt;0,AB304,"")</f>
        <v/>
      </c>
      <c r="E85" s="159" t="str">
        <f>IF(G18&gt;0,AB301,"")</f>
        <v/>
      </c>
      <c r="F85" s="161" t="str">
        <f>IF(G18&gt;0,AB302,"")</f>
        <v/>
      </c>
      <c r="G85" s="153" t="str">
        <f>IF(G18&gt;0,AD304,"")</f>
        <v/>
      </c>
      <c r="H85" s="110" t="str">
        <f t="shared" si="30"/>
        <v/>
      </c>
      <c r="P85" s="31">
        <v>0.5</v>
      </c>
      <c r="Q85" s="34">
        <f>G12</f>
        <v>40</v>
      </c>
      <c r="R85" s="26">
        <f t="shared" si="19"/>
        <v>10000</v>
      </c>
      <c r="S85" s="26">
        <f t="shared" si="31"/>
        <v>40</v>
      </c>
      <c r="T85" s="35">
        <f t="shared" si="18"/>
        <v>10000</v>
      </c>
      <c r="U85" s="37"/>
      <c r="V85" s="34">
        <f t="shared" si="28"/>
        <v>79.943455844032215</v>
      </c>
      <c r="W85" s="26">
        <f t="shared" si="21"/>
        <v>98706461.753672495</v>
      </c>
      <c r="X85" s="26">
        <f t="shared" si="32"/>
        <v>79.943455844032215</v>
      </c>
      <c r="Y85" s="35">
        <f t="shared" si="23"/>
        <v>98706461.753672495</v>
      </c>
      <c r="Z85" s="37"/>
      <c r="AA85" s="34">
        <f t="shared" si="24"/>
        <v>79.943895807613515</v>
      </c>
      <c r="AB85" s="26">
        <f t="shared" si="25"/>
        <v>98716461.753672525</v>
      </c>
      <c r="AC85" s="26">
        <f t="shared" si="33"/>
        <v>79.943895807613515</v>
      </c>
      <c r="AD85" s="27">
        <f t="shared" si="27"/>
        <v>98716461.753672525</v>
      </c>
    </row>
    <row r="86" spans="1:30" ht="15.75" x14ac:dyDescent="0.25">
      <c r="A86" s="142" t="s">
        <v>58</v>
      </c>
      <c r="P86" s="31">
        <v>0.54166666666666696</v>
      </c>
      <c r="Q86" s="34">
        <f>G12</f>
        <v>40</v>
      </c>
      <c r="R86" s="26">
        <f t="shared" si="19"/>
        <v>10000</v>
      </c>
      <c r="S86" s="26">
        <f t="shared" si="31"/>
        <v>40</v>
      </c>
      <c r="T86" s="35">
        <f t="shared" si="18"/>
        <v>10000</v>
      </c>
      <c r="U86" s="37"/>
      <c r="V86" s="34">
        <f t="shared" si="28"/>
        <v>79.943455844032215</v>
      </c>
      <c r="W86" s="26">
        <f t="shared" si="21"/>
        <v>98706461.753672495</v>
      </c>
      <c r="X86" s="26">
        <f t="shared" si="32"/>
        <v>79.943455844032215</v>
      </c>
      <c r="Y86" s="35">
        <f t="shared" si="23"/>
        <v>98706461.753672495</v>
      </c>
      <c r="Z86" s="37"/>
      <c r="AA86" s="34">
        <f t="shared" si="24"/>
        <v>79.943895807613515</v>
      </c>
      <c r="AB86" s="26">
        <f t="shared" si="25"/>
        <v>98716461.753672525</v>
      </c>
      <c r="AC86" s="26">
        <f t="shared" si="33"/>
        <v>79.943895807613515</v>
      </c>
      <c r="AD86" s="27">
        <f t="shared" si="27"/>
        <v>98716461.753672525</v>
      </c>
    </row>
    <row r="87" spans="1:30" ht="15.75" x14ac:dyDescent="0.25">
      <c r="A87" s="142" t="s">
        <v>157</v>
      </c>
      <c r="P87" s="31">
        <v>0.58333333333333304</v>
      </c>
      <c r="Q87" s="34">
        <f>G12</f>
        <v>40</v>
      </c>
      <c r="R87" s="26">
        <f t="shared" si="19"/>
        <v>10000</v>
      </c>
      <c r="S87" s="26">
        <f t="shared" si="31"/>
        <v>40</v>
      </c>
      <c r="T87" s="35">
        <f t="shared" si="18"/>
        <v>10000</v>
      </c>
      <c r="U87" s="37"/>
      <c r="V87" s="34">
        <f t="shared" si="28"/>
        <v>79.943455844032215</v>
      </c>
      <c r="W87" s="26">
        <f t="shared" si="21"/>
        <v>98706461.753672495</v>
      </c>
      <c r="X87" s="26">
        <f t="shared" si="32"/>
        <v>79.943455844032215</v>
      </c>
      <c r="Y87" s="35">
        <f t="shared" si="23"/>
        <v>98706461.753672495</v>
      </c>
      <c r="Z87" s="37"/>
      <c r="AA87" s="34">
        <f t="shared" si="24"/>
        <v>79.943895807613515</v>
      </c>
      <c r="AB87" s="26">
        <f t="shared" si="25"/>
        <v>98716461.753672525</v>
      </c>
      <c r="AC87" s="26">
        <f t="shared" si="33"/>
        <v>79.943895807613515</v>
      </c>
      <c r="AD87" s="27">
        <f t="shared" si="27"/>
        <v>98716461.753672525</v>
      </c>
    </row>
    <row r="88" spans="1:30" x14ac:dyDescent="0.25">
      <c r="P88" s="31">
        <v>0.625</v>
      </c>
      <c r="Q88" s="34">
        <f>G12</f>
        <v>40</v>
      </c>
      <c r="R88" s="26">
        <f t="shared" si="19"/>
        <v>10000</v>
      </c>
      <c r="S88" s="26">
        <f t="shared" si="31"/>
        <v>40</v>
      </c>
      <c r="T88" s="35">
        <f t="shared" si="18"/>
        <v>10000</v>
      </c>
      <c r="U88" s="37"/>
      <c r="V88" s="34">
        <f t="shared" si="28"/>
        <v>79.943455844032215</v>
      </c>
      <c r="W88" s="26">
        <f t="shared" si="21"/>
        <v>98706461.753672495</v>
      </c>
      <c r="X88" s="26">
        <f t="shared" si="32"/>
        <v>79.943455844032215</v>
      </c>
      <c r="Y88" s="35">
        <f t="shared" si="23"/>
        <v>98706461.753672495</v>
      </c>
      <c r="Z88" s="37"/>
      <c r="AA88" s="34">
        <f t="shared" si="24"/>
        <v>79.943895807613515</v>
      </c>
      <c r="AB88" s="26">
        <f t="shared" si="25"/>
        <v>98716461.753672525</v>
      </c>
      <c r="AC88" s="26">
        <f t="shared" si="33"/>
        <v>79.943895807613515</v>
      </c>
      <c r="AD88" s="27">
        <f t="shared" si="27"/>
        <v>98716461.753672525</v>
      </c>
    </row>
    <row r="89" spans="1:30" x14ac:dyDescent="0.25">
      <c r="P89" s="31">
        <v>0.66666666666666696</v>
      </c>
      <c r="Q89" s="34">
        <f>G12</f>
        <v>40</v>
      </c>
      <c r="R89" s="26">
        <f t="shared" si="19"/>
        <v>10000</v>
      </c>
      <c r="S89" s="26">
        <f t="shared" si="31"/>
        <v>40</v>
      </c>
      <c r="T89" s="35">
        <f t="shared" si="18"/>
        <v>10000</v>
      </c>
      <c r="U89" s="37"/>
      <c r="V89" s="34">
        <f t="shared" si="28"/>
        <v>79.943455844032215</v>
      </c>
      <c r="W89" s="26">
        <f t="shared" si="21"/>
        <v>98706461.753672495</v>
      </c>
      <c r="X89" s="26">
        <f t="shared" si="32"/>
        <v>79.943455844032215</v>
      </c>
      <c r="Y89" s="35">
        <f t="shared" si="23"/>
        <v>98706461.753672495</v>
      </c>
      <c r="Z89" s="37"/>
      <c r="AA89" s="34">
        <f t="shared" si="24"/>
        <v>79.943895807613515</v>
      </c>
      <c r="AB89" s="26">
        <f t="shared" si="25"/>
        <v>98716461.753672525</v>
      </c>
      <c r="AC89" s="26">
        <f t="shared" si="33"/>
        <v>79.943895807613515</v>
      </c>
      <c r="AD89" s="27">
        <f t="shared" si="27"/>
        <v>98716461.753672525</v>
      </c>
    </row>
    <row r="90" spans="1:30" x14ac:dyDescent="0.25">
      <c r="F90" s="22"/>
      <c r="P90" s="31">
        <v>0.70833333333333304</v>
      </c>
      <c r="Q90" s="34">
        <f>G12</f>
        <v>40</v>
      </c>
      <c r="R90" s="26">
        <f t="shared" si="19"/>
        <v>10000</v>
      </c>
      <c r="S90" s="26">
        <f t="shared" si="31"/>
        <v>40</v>
      </c>
      <c r="T90" s="35">
        <f t="shared" si="18"/>
        <v>10000</v>
      </c>
      <c r="U90" s="37"/>
      <c r="V90" s="34">
        <f t="shared" si="28"/>
        <v>79.943455844032215</v>
      </c>
      <c r="W90" s="26">
        <f t="shared" si="21"/>
        <v>98706461.753672495</v>
      </c>
      <c r="X90" s="26">
        <f t="shared" si="32"/>
        <v>79.943455844032215</v>
      </c>
      <c r="Y90" s="35">
        <f t="shared" si="23"/>
        <v>98706461.753672495</v>
      </c>
      <c r="Z90" s="37"/>
      <c r="AA90" s="34">
        <f t="shared" si="24"/>
        <v>79.943895807613515</v>
      </c>
      <c r="AB90" s="26">
        <f t="shared" si="25"/>
        <v>98716461.753672525</v>
      </c>
      <c r="AC90" s="26">
        <f t="shared" si="33"/>
        <v>79.943895807613515</v>
      </c>
      <c r="AD90" s="27">
        <f t="shared" si="27"/>
        <v>98716461.753672525</v>
      </c>
    </row>
    <row r="91" spans="1:30" x14ac:dyDescent="0.25">
      <c r="P91" s="31">
        <v>0.75</v>
      </c>
      <c r="Q91" s="34">
        <f>G12</f>
        <v>40</v>
      </c>
      <c r="R91" s="26">
        <f t="shared" si="19"/>
        <v>10000</v>
      </c>
      <c r="S91" s="26">
        <f t="shared" si="31"/>
        <v>40</v>
      </c>
      <c r="T91" s="35">
        <f t="shared" si="18"/>
        <v>10000</v>
      </c>
      <c r="U91" s="37"/>
      <c r="V91" s="34">
        <f t="shared" si="28"/>
        <v>79.943455844032215</v>
      </c>
      <c r="W91" s="26">
        <f t="shared" si="21"/>
        <v>98706461.753672495</v>
      </c>
      <c r="X91" s="26">
        <f t="shared" si="32"/>
        <v>79.943455844032215</v>
      </c>
      <c r="Y91" s="35">
        <f t="shared" si="23"/>
        <v>98706461.753672495</v>
      </c>
      <c r="Z91" s="37"/>
      <c r="AA91" s="34">
        <f t="shared" si="24"/>
        <v>79.943895807613515</v>
      </c>
      <c r="AB91" s="26">
        <f t="shared" si="25"/>
        <v>98716461.753672525</v>
      </c>
      <c r="AC91" s="26">
        <f t="shared" si="33"/>
        <v>79.943895807613515</v>
      </c>
      <c r="AD91" s="27">
        <f t="shared" si="27"/>
        <v>98716461.753672525</v>
      </c>
    </row>
    <row r="92" spans="1:30" x14ac:dyDescent="0.25">
      <c r="P92" s="31">
        <v>0.79166666666666696</v>
      </c>
      <c r="Q92" s="34">
        <f>G12</f>
        <v>40</v>
      </c>
      <c r="R92" s="26">
        <f t="shared" si="19"/>
        <v>10000</v>
      </c>
      <c r="S92" s="26">
        <f t="shared" si="31"/>
        <v>40</v>
      </c>
      <c r="T92" s="35">
        <f t="shared" si="18"/>
        <v>10000</v>
      </c>
      <c r="U92" s="37"/>
      <c r="V92" s="34">
        <v>0</v>
      </c>
      <c r="W92" s="26">
        <f t="shared" si="21"/>
        <v>1</v>
      </c>
      <c r="X92" s="26">
        <v>0</v>
      </c>
      <c r="Y92" s="35">
        <f t="shared" si="23"/>
        <v>1</v>
      </c>
      <c r="Z92" s="37"/>
      <c r="AA92" s="34">
        <f t="shared" si="24"/>
        <v>40.000434272768629</v>
      </c>
      <c r="AB92" s="26">
        <f t="shared" si="25"/>
        <v>10001.000000000009</v>
      </c>
      <c r="AC92" s="26">
        <f>AA92</f>
        <v>40.000434272768629</v>
      </c>
      <c r="AD92" s="27">
        <f t="shared" si="27"/>
        <v>10001.000000000009</v>
      </c>
    </row>
    <row r="93" spans="1:30" x14ac:dyDescent="0.25">
      <c r="P93" s="31">
        <v>0.83333333333333304</v>
      </c>
      <c r="Q93" s="34">
        <f>G12</f>
        <v>40</v>
      </c>
      <c r="R93" s="26">
        <f t="shared" si="19"/>
        <v>10000</v>
      </c>
      <c r="S93" s="26">
        <f t="shared" si="31"/>
        <v>40</v>
      </c>
      <c r="T93" s="35">
        <f t="shared" si="18"/>
        <v>10000</v>
      </c>
      <c r="U93" s="37"/>
      <c r="V93" s="34">
        <f t="shared" si="28"/>
        <v>0</v>
      </c>
      <c r="W93" s="26">
        <f t="shared" si="21"/>
        <v>1</v>
      </c>
      <c r="X93" s="26">
        <v>0</v>
      </c>
      <c r="Y93" s="35">
        <f t="shared" si="23"/>
        <v>1</v>
      </c>
      <c r="Z93" s="37"/>
      <c r="AA93" s="34">
        <f t="shared" si="24"/>
        <v>40.000434272768629</v>
      </c>
      <c r="AB93" s="26">
        <f>(10^(AA93/10))</f>
        <v>10001.000000000009</v>
      </c>
      <c r="AC93" s="26">
        <f>AA93</f>
        <v>40.000434272768629</v>
      </c>
      <c r="AD93" s="27">
        <f t="shared" si="27"/>
        <v>10001.000000000009</v>
      </c>
    </row>
    <row r="94" spans="1:30" x14ac:dyDescent="0.25">
      <c r="P94" s="31">
        <v>0.875</v>
      </c>
      <c r="Q94" s="34">
        <f>G12</f>
        <v>40</v>
      </c>
      <c r="R94" s="26">
        <f t="shared" si="19"/>
        <v>10000</v>
      </c>
      <c r="S94" s="26">
        <f t="shared" si="31"/>
        <v>40</v>
      </c>
      <c r="T94" s="35">
        <f t="shared" si="18"/>
        <v>10000</v>
      </c>
      <c r="U94" s="37"/>
      <c r="V94" s="34">
        <f>V93</f>
        <v>0</v>
      </c>
      <c r="W94" s="26">
        <f t="shared" si="21"/>
        <v>1</v>
      </c>
      <c r="X94" s="26">
        <v>0</v>
      </c>
      <c r="Y94" s="35">
        <f t="shared" si="23"/>
        <v>1</v>
      </c>
      <c r="Z94" s="37"/>
      <c r="AA94" s="34">
        <f t="shared" si="24"/>
        <v>40.000434272768629</v>
      </c>
      <c r="AB94" s="26">
        <f t="shared" si="25"/>
        <v>10001.000000000009</v>
      </c>
      <c r="AC94" s="26">
        <f>AA94</f>
        <v>40.000434272768629</v>
      </c>
      <c r="AD94" s="27">
        <f t="shared" si="27"/>
        <v>10001.000000000009</v>
      </c>
    </row>
    <row r="95" spans="1:30" x14ac:dyDescent="0.25">
      <c r="P95" s="31">
        <v>0.91666666666666696</v>
      </c>
      <c r="Q95" s="34">
        <f>H12</f>
        <v>34</v>
      </c>
      <c r="R95" s="26">
        <f t="shared" si="19"/>
        <v>2511.8864315095811</v>
      </c>
      <c r="S95" s="26">
        <f>Q95+10</f>
        <v>44</v>
      </c>
      <c r="T95" s="35">
        <f t="shared" si="18"/>
        <v>25118.86431509586</v>
      </c>
      <c r="U95" s="37"/>
      <c r="V95" s="34">
        <v>0</v>
      </c>
      <c r="W95" s="26">
        <f t="shared" si="21"/>
        <v>1</v>
      </c>
      <c r="X95" s="28">
        <f t="shared" ref="X95:X96" si="34">V95+10</f>
        <v>10</v>
      </c>
      <c r="Y95" s="35">
        <f t="shared" si="23"/>
        <v>10</v>
      </c>
      <c r="Z95" s="37"/>
      <c r="AA95" s="34">
        <f t="shared" si="24"/>
        <v>34.001728613409902</v>
      </c>
      <c r="AB95" s="26">
        <f t="shared" si="25"/>
        <v>2512.8864315095802</v>
      </c>
      <c r="AC95" s="26">
        <f>AA95+10</f>
        <v>44.001728613409902</v>
      </c>
      <c r="AD95" s="27">
        <f t="shared" si="27"/>
        <v>25128.864315095783</v>
      </c>
    </row>
    <row r="96" spans="1:30" ht="15.75" thickBot="1" x14ac:dyDescent="0.3">
      <c r="P96" s="44">
        <v>0.95833333333333304</v>
      </c>
      <c r="Q96" s="45">
        <f>H12</f>
        <v>34</v>
      </c>
      <c r="R96" s="46">
        <f t="shared" si="19"/>
        <v>2511.8864315095811</v>
      </c>
      <c r="S96" s="46">
        <f>Q96+10</f>
        <v>44</v>
      </c>
      <c r="T96" s="47">
        <f t="shared" si="18"/>
        <v>25118.86431509586</v>
      </c>
      <c r="U96" s="48"/>
      <c r="V96" s="45">
        <v>0</v>
      </c>
      <c r="W96" s="46">
        <f t="shared" si="21"/>
        <v>1</v>
      </c>
      <c r="X96" s="28">
        <f t="shared" si="34"/>
        <v>10</v>
      </c>
      <c r="Y96" s="47">
        <f t="shared" si="23"/>
        <v>10</v>
      </c>
      <c r="Z96" s="48"/>
      <c r="AA96" s="34">
        <f t="shared" si="24"/>
        <v>34.001728613409902</v>
      </c>
      <c r="AB96" s="150">
        <f t="shared" si="25"/>
        <v>2512.8864315095802</v>
      </c>
      <c r="AC96" s="150">
        <f>AA96+10</f>
        <v>44.001728613409902</v>
      </c>
      <c r="AD96" s="151">
        <f t="shared" si="27"/>
        <v>25128.864315095783</v>
      </c>
    </row>
    <row r="97" spans="16:30" ht="15.75" thickBot="1" x14ac:dyDescent="0.3">
      <c r="P97" s="50"/>
      <c r="Q97" s="51"/>
      <c r="R97" s="51"/>
      <c r="S97" s="51"/>
      <c r="T97" s="52"/>
      <c r="U97" s="51"/>
      <c r="V97" s="50"/>
      <c r="W97" s="51"/>
      <c r="X97" s="51"/>
      <c r="Y97" s="52"/>
      <c r="Z97" s="51"/>
      <c r="AA97" s="53" t="s">
        <v>13</v>
      </c>
      <c r="AB97" s="64">
        <f>10*LOG(1/(COUNT(AB80:AB93))*SUM(AB80:AB93))</f>
        <v>79.274501241570107</v>
      </c>
      <c r="AC97" s="49"/>
      <c r="AD97" s="54"/>
    </row>
    <row r="98" spans="16:30" ht="15.75" thickBot="1" x14ac:dyDescent="0.3">
      <c r="P98" s="53"/>
      <c r="Q98" s="49"/>
      <c r="R98" s="49"/>
      <c r="S98" s="49"/>
      <c r="T98" s="54"/>
      <c r="U98" s="49"/>
      <c r="V98" s="53"/>
      <c r="W98" s="49"/>
      <c r="X98" s="49"/>
      <c r="Y98" s="54"/>
      <c r="Z98" s="49"/>
      <c r="AA98" s="53" t="s">
        <v>2</v>
      </c>
      <c r="AB98" s="64">
        <f>10*LOG(1/(COUNT(AB73:AB79,AB95:AB96))*SUM(AB73:AB79,AB95:AB96))</f>
        <v>34.001728613409902</v>
      </c>
      <c r="AC98" s="49"/>
      <c r="AD98" s="54"/>
    </row>
    <row r="99" spans="16:30" x14ac:dyDescent="0.25">
      <c r="P99" s="53"/>
      <c r="Q99" s="49"/>
      <c r="R99" s="56" t="s">
        <v>12</v>
      </c>
      <c r="S99" s="57"/>
      <c r="T99" s="58" t="s">
        <v>11</v>
      </c>
      <c r="U99" s="57"/>
      <c r="V99" s="59"/>
      <c r="W99" s="56" t="s">
        <v>12</v>
      </c>
      <c r="X99" s="57"/>
      <c r="Y99" s="58" t="s">
        <v>11</v>
      </c>
      <c r="Z99" s="57"/>
      <c r="AA99" s="59"/>
      <c r="AB99" s="57" t="s">
        <v>12</v>
      </c>
      <c r="AC99" s="57"/>
      <c r="AD99" s="58" t="s">
        <v>11</v>
      </c>
    </row>
    <row r="100" spans="16:30" ht="15.75" thickBot="1" x14ac:dyDescent="0.3">
      <c r="P100" s="14"/>
      <c r="Q100" s="55"/>
      <c r="R100" s="60">
        <f>10*LOG(1/(COUNT(R73:R96))*SUM(R73:R96))</f>
        <v>38.568471069971373</v>
      </c>
      <c r="S100" s="61"/>
      <c r="T100" s="62">
        <f>10*LOG(1/(COUNT(T73:T96))*SUM(T73:T96))</f>
        <v>41.950571929812824</v>
      </c>
      <c r="U100" s="61"/>
      <c r="V100" s="63"/>
      <c r="W100" s="60">
        <f>10*LOG(1/(COUNT(W73:W96))*SUM(W73:W96))</f>
        <v>76.933155931391013</v>
      </c>
      <c r="X100" s="61"/>
      <c r="Y100" s="62">
        <f>10*LOG(1/(COUNT(Y73:Y96))*SUM(Y73:Y96))</f>
        <v>76.933156228381449</v>
      </c>
      <c r="Z100" s="61"/>
      <c r="AA100" s="63"/>
      <c r="AB100" s="64">
        <f>10*LOG(1/(COUNT(AB73:AB96))*SUM(AB73:AB96))</f>
        <v>76.933788757200702</v>
      </c>
      <c r="AC100" s="61"/>
      <c r="AD100" s="62">
        <f>10*LOG(1/(COUNT(AD73:AD96))*SUM(AD73:AD96))</f>
        <v>76.934534887655659</v>
      </c>
    </row>
    <row r="103" spans="16:30" x14ac:dyDescent="0.25">
      <c r="P103">
        <f>A13</f>
        <v>0</v>
      </c>
    </row>
    <row r="105" spans="16:30" ht="15.75" thickBot="1" x14ac:dyDescent="0.3">
      <c r="P105" s="303" t="s">
        <v>21</v>
      </c>
      <c r="Q105" s="303"/>
      <c r="R105" s="303"/>
      <c r="S105" s="303"/>
      <c r="T105" s="303"/>
    </row>
    <row r="106" spans="16:30" ht="45.75" thickBot="1" x14ac:dyDescent="0.3">
      <c r="P106" s="38" t="s">
        <v>14</v>
      </c>
      <c r="Q106" s="39" t="s">
        <v>15</v>
      </c>
      <c r="R106" s="40" t="s">
        <v>17</v>
      </c>
      <c r="S106" s="40" t="s">
        <v>16</v>
      </c>
      <c r="T106" s="41" t="s">
        <v>17</v>
      </c>
      <c r="U106" s="42"/>
      <c r="V106" s="39" t="s">
        <v>18</v>
      </c>
      <c r="W106" s="40" t="s">
        <v>17</v>
      </c>
      <c r="X106" s="40" t="s">
        <v>16</v>
      </c>
      <c r="Y106" s="41" t="s">
        <v>17</v>
      </c>
      <c r="Z106" s="43"/>
      <c r="AA106" s="39" t="s">
        <v>19</v>
      </c>
      <c r="AB106" s="40" t="s">
        <v>17</v>
      </c>
      <c r="AC106" s="40" t="s">
        <v>16</v>
      </c>
      <c r="AD106" s="41" t="s">
        <v>17</v>
      </c>
    </row>
    <row r="107" spans="16:30" ht="15.75" thickBot="1" x14ac:dyDescent="0.3">
      <c r="P107" s="30">
        <v>0</v>
      </c>
      <c r="Q107" s="32">
        <f>H13</f>
        <v>0</v>
      </c>
      <c r="R107" s="28">
        <f>(10^(Q107/10))</f>
        <v>1</v>
      </c>
      <c r="S107" s="28">
        <f>Q107+10</f>
        <v>10</v>
      </c>
      <c r="T107" s="33">
        <f t="shared" ref="T107:T130" si="35">(10^(S107/10))</f>
        <v>10</v>
      </c>
      <c r="U107" s="36"/>
      <c r="V107" s="32">
        <v>0</v>
      </c>
      <c r="W107" s="28">
        <f>(10^(V107/10))</f>
        <v>1</v>
      </c>
      <c r="X107" s="28">
        <f>V107+10</f>
        <v>10</v>
      </c>
      <c r="Y107" s="33">
        <f>(10^(X107/10))</f>
        <v>10</v>
      </c>
      <c r="Z107" s="36"/>
      <c r="AA107" s="34">
        <f>10*LOG10(10^(Q107/10)+10^(V107/10))</f>
        <v>3.0102999566398121</v>
      </c>
      <c r="AB107" s="147">
        <f>(10^(AA107/10))</f>
        <v>2</v>
      </c>
      <c r="AC107" s="147">
        <f>AA107+10</f>
        <v>13.010299956639813</v>
      </c>
      <c r="AD107" s="148">
        <f>(10^(AC107/10))</f>
        <v>20.000000000000007</v>
      </c>
    </row>
    <row r="108" spans="16:30" ht="15.75" thickBot="1" x14ac:dyDescent="0.3">
      <c r="P108" s="31">
        <v>4.1666666666666699E-2</v>
      </c>
      <c r="Q108" s="32">
        <f>Q107</f>
        <v>0</v>
      </c>
      <c r="R108" s="26">
        <f t="shared" ref="R108:R130" si="36">(10^(Q108/10))</f>
        <v>1</v>
      </c>
      <c r="S108" s="26">
        <f t="shared" ref="S108:S113" si="37">Q108+10</f>
        <v>10</v>
      </c>
      <c r="T108" s="35">
        <f t="shared" si="35"/>
        <v>10</v>
      </c>
      <c r="U108" s="37"/>
      <c r="V108" s="34">
        <f>V107</f>
        <v>0</v>
      </c>
      <c r="W108" s="26">
        <f t="shared" ref="W108:W130" si="38">(10^(V108/10))</f>
        <v>1</v>
      </c>
      <c r="X108" s="28">
        <f t="shared" ref="X108:X113" si="39">V108+10</f>
        <v>10</v>
      </c>
      <c r="Y108" s="35">
        <f t="shared" ref="Y108:Y130" si="40">(10^(X108/10))</f>
        <v>10</v>
      </c>
      <c r="Z108" s="37"/>
      <c r="AA108" s="34">
        <f t="shared" ref="AA108:AA130" si="41">10*LOG10(10^(Q108/10)+10^(V108/10))</f>
        <v>3.0102999566398121</v>
      </c>
      <c r="AB108" s="26">
        <f t="shared" ref="AB108:AB126" si="42">(10^(AA108/10))</f>
        <v>2</v>
      </c>
      <c r="AC108" s="147">
        <f t="shared" ref="AC108:AC113" si="43">AA108+10</f>
        <v>13.010299956639813</v>
      </c>
      <c r="AD108" s="27">
        <f t="shared" ref="AD108:AD130" si="44">(10^(AC108/10))</f>
        <v>20.000000000000007</v>
      </c>
    </row>
    <row r="109" spans="16:30" ht="15.75" thickBot="1" x14ac:dyDescent="0.3">
      <c r="P109" s="31">
        <v>8.3333333333333301E-2</v>
      </c>
      <c r="Q109" s="32">
        <f>Q107</f>
        <v>0</v>
      </c>
      <c r="R109" s="26">
        <f t="shared" si="36"/>
        <v>1</v>
      </c>
      <c r="S109" s="26">
        <f t="shared" si="37"/>
        <v>10</v>
      </c>
      <c r="T109" s="35">
        <f t="shared" si="35"/>
        <v>10</v>
      </c>
      <c r="U109" s="37"/>
      <c r="V109" s="34">
        <f t="shared" ref="V109:V127" si="45">V108</f>
        <v>0</v>
      </c>
      <c r="W109" s="26">
        <f t="shared" si="38"/>
        <v>1</v>
      </c>
      <c r="X109" s="28">
        <f t="shared" si="39"/>
        <v>10</v>
      </c>
      <c r="Y109" s="35">
        <f t="shared" si="40"/>
        <v>10</v>
      </c>
      <c r="Z109" s="37"/>
      <c r="AA109" s="34">
        <f t="shared" si="41"/>
        <v>3.0102999566398121</v>
      </c>
      <c r="AB109" s="26">
        <f t="shared" si="42"/>
        <v>2</v>
      </c>
      <c r="AC109" s="147">
        <f t="shared" si="43"/>
        <v>13.010299956639813</v>
      </c>
      <c r="AD109" s="27">
        <f t="shared" si="44"/>
        <v>20.000000000000007</v>
      </c>
    </row>
    <row r="110" spans="16:30" ht="15.75" thickBot="1" x14ac:dyDescent="0.3">
      <c r="P110" s="31">
        <v>0.125</v>
      </c>
      <c r="Q110" s="32">
        <f>Q107</f>
        <v>0</v>
      </c>
      <c r="R110" s="26">
        <f t="shared" si="36"/>
        <v>1</v>
      </c>
      <c r="S110" s="26">
        <f t="shared" si="37"/>
        <v>10</v>
      </c>
      <c r="T110" s="35">
        <f t="shared" si="35"/>
        <v>10</v>
      </c>
      <c r="U110" s="37"/>
      <c r="V110" s="34">
        <f t="shared" si="45"/>
        <v>0</v>
      </c>
      <c r="W110" s="26">
        <f t="shared" si="38"/>
        <v>1</v>
      </c>
      <c r="X110" s="28">
        <f t="shared" si="39"/>
        <v>10</v>
      </c>
      <c r="Y110" s="35">
        <f t="shared" si="40"/>
        <v>10</v>
      </c>
      <c r="Z110" s="37"/>
      <c r="AA110" s="34">
        <f t="shared" si="41"/>
        <v>3.0102999566398121</v>
      </c>
      <c r="AB110" s="26">
        <f t="shared" si="42"/>
        <v>2</v>
      </c>
      <c r="AC110" s="147">
        <f t="shared" si="43"/>
        <v>13.010299956639813</v>
      </c>
      <c r="AD110" s="27">
        <f t="shared" si="44"/>
        <v>20.000000000000007</v>
      </c>
    </row>
    <row r="111" spans="16:30" ht="15.75" thickBot="1" x14ac:dyDescent="0.3">
      <c r="P111" s="31">
        <v>0.16666666666666699</v>
      </c>
      <c r="Q111" s="32">
        <f>Q107</f>
        <v>0</v>
      </c>
      <c r="R111" s="26">
        <f t="shared" si="36"/>
        <v>1</v>
      </c>
      <c r="S111" s="26">
        <f t="shared" si="37"/>
        <v>10</v>
      </c>
      <c r="T111" s="35">
        <f t="shared" si="35"/>
        <v>10</v>
      </c>
      <c r="U111" s="37"/>
      <c r="V111" s="34">
        <f t="shared" si="45"/>
        <v>0</v>
      </c>
      <c r="W111" s="26">
        <f t="shared" si="38"/>
        <v>1</v>
      </c>
      <c r="X111" s="28">
        <f t="shared" si="39"/>
        <v>10</v>
      </c>
      <c r="Y111" s="35">
        <f t="shared" si="40"/>
        <v>10</v>
      </c>
      <c r="Z111" s="37"/>
      <c r="AA111" s="34">
        <f t="shared" si="41"/>
        <v>3.0102999566398121</v>
      </c>
      <c r="AB111" s="26">
        <f t="shared" si="42"/>
        <v>2</v>
      </c>
      <c r="AC111" s="147">
        <f t="shared" si="43"/>
        <v>13.010299956639813</v>
      </c>
      <c r="AD111" s="27">
        <f t="shared" si="44"/>
        <v>20.000000000000007</v>
      </c>
    </row>
    <row r="112" spans="16:30" ht="15.75" thickBot="1" x14ac:dyDescent="0.3">
      <c r="P112" s="31">
        <v>0.20833333333333301</v>
      </c>
      <c r="Q112" s="32">
        <f>Q107</f>
        <v>0</v>
      </c>
      <c r="R112" s="26">
        <f t="shared" si="36"/>
        <v>1</v>
      </c>
      <c r="S112" s="26">
        <f t="shared" si="37"/>
        <v>10</v>
      </c>
      <c r="T112" s="35">
        <f t="shared" si="35"/>
        <v>10</v>
      </c>
      <c r="U112" s="37"/>
      <c r="V112" s="34">
        <f t="shared" si="45"/>
        <v>0</v>
      </c>
      <c r="W112" s="26">
        <f t="shared" si="38"/>
        <v>1</v>
      </c>
      <c r="X112" s="28">
        <f t="shared" si="39"/>
        <v>10</v>
      </c>
      <c r="Y112" s="35">
        <f t="shared" si="40"/>
        <v>10</v>
      </c>
      <c r="Z112" s="37"/>
      <c r="AA112" s="34">
        <f t="shared" si="41"/>
        <v>3.0102999566398121</v>
      </c>
      <c r="AB112" s="26">
        <f t="shared" si="42"/>
        <v>2</v>
      </c>
      <c r="AC112" s="147">
        <f t="shared" si="43"/>
        <v>13.010299956639813</v>
      </c>
      <c r="AD112" s="27">
        <f t="shared" si="44"/>
        <v>20.000000000000007</v>
      </c>
    </row>
    <row r="113" spans="16:30" x14ac:dyDescent="0.25">
      <c r="P113" s="31">
        <v>0.25</v>
      </c>
      <c r="Q113" s="32">
        <f>Q107</f>
        <v>0</v>
      </c>
      <c r="R113" s="26">
        <f t="shared" si="36"/>
        <v>1</v>
      </c>
      <c r="S113" s="26">
        <f t="shared" si="37"/>
        <v>10</v>
      </c>
      <c r="T113" s="35">
        <f t="shared" si="35"/>
        <v>10</v>
      </c>
      <c r="U113" s="37"/>
      <c r="V113" s="34">
        <f t="shared" si="45"/>
        <v>0</v>
      </c>
      <c r="W113" s="26">
        <f t="shared" si="38"/>
        <v>1</v>
      </c>
      <c r="X113" s="28">
        <f t="shared" si="39"/>
        <v>10</v>
      </c>
      <c r="Y113" s="35">
        <f t="shared" si="40"/>
        <v>10</v>
      </c>
      <c r="Z113" s="37"/>
      <c r="AA113" s="34">
        <f t="shared" si="41"/>
        <v>3.0102999566398121</v>
      </c>
      <c r="AB113" s="26">
        <f t="shared" si="42"/>
        <v>2</v>
      </c>
      <c r="AC113" s="147">
        <f t="shared" si="43"/>
        <v>13.010299956639813</v>
      </c>
      <c r="AD113" s="27">
        <f t="shared" si="44"/>
        <v>20.000000000000007</v>
      </c>
    </row>
    <row r="114" spans="16:30" x14ac:dyDescent="0.25">
      <c r="P114" s="31">
        <v>0.29166666666666702</v>
      </c>
      <c r="Q114" s="32">
        <f>G13</f>
        <v>0</v>
      </c>
      <c r="R114" s="26">
        <f t="shared" si="36"/>
        <v>1</v>
      </c>
      <c r="S114" s="26">
        <f>Q114</f>
        <v>0</v>
      </c>
      <c r="T114" s="35">
        <f t="shared" si="35"/>
        <v>1</v>
      </c>
      <c r="U114" s="37"/>
      <c r="V114" s="34">
        <f>C74</f>
        <v>85.520854085992298</v>
      </c>
      <c r="W114" s="26">
        <f t="shared" si="38"/>
        <v>356521240.20178688</v>
      </c>
      <c r="X114" s="26">
        <f>V114</f>
        <v>85.520854085992298</v>
      </c>
      <c r="Y114" s="35">
        <f t="shared" si="40"/>
        <v>356521240.20178688</v>
      </c>
      <c r="Z114" s="37"/>
      <c r="AA114" s="34">
        <f t="shared" si="41"/>
        <v>85.520854098173743</v>
      </c>
      <c r="AB114" s="26">
        <f t="shared" si="42"/>
        <v>356521241.20178801</v>
      </c>
      <c r="AC114" s="26">
        <f>AA114</f>
        <v>85.520854098173743</v>
      </c>
      <c r="AD114" s="27">
        <f t="shared" si="44"/>
        <v>356521241.20178801</v>
      </c>
    </row>
    <row r="115" spans="16:30" x14ac:dyDescent="0.25">
      <c r="P115" s="31">
        <v>0.33333333333333298</v>
      </c>
      <c r="Q115" s="32">
        <f>Q114</f>
        <v>0</v>
      </c>
      <c r="R115" s="26">
        <f t="shared" si="36"/>
        <v>1</v>
      </c>
      <c r="S115" s="26">
        <f t="shared" ref="S115:S128" si="46">Q115</f>
        <v>0</v>
      </c>
      <c r="T115" s="35">
        <f t="shared" si="35"/>
        <v>1</v>
      </c>
      <c r="U115" s="37"/>
      <c r="V115" s="34">
        <f t="shared" si="45"/>
        <v>85.520854085992298</v>
      </c>
      <c r="W115" s="26">
        <f t="shared" si="38"/>
        <v>356521240.20178688</v>
      </c>
      <c r="X115" s="26">
        <f t="shared" ref="X115:X125" si="47">V115</f>
        <v>85.520854085992298</v>
      </c>
      <c r="Y115" s="35">
        <f t="shared" si="40"/>
        <v>356521240.20178688</v>
      </c>
      <c r="Z115" s="37"/>
      <c r="AA115" s="34">
        <f t="shared" si="41"/>
        <v>85.520854098173743</v>
      </c>
      <c r="AB115" s="26">
        <f t="shared" si="42"/>
        <v>356521241.20178801</v>
      </c>
      <c r="AC115" s="26">
        <f t="shared" ref="AC115:AC125" si="48">AA115</f>
        <v>85.520854098173743</v>
      </c>
      <c r="AD115" s="27">
        <f t="shared" si="44"/>
        <v>356521241.20178801</v>
      </c>
    </row>
    <row r="116" spans="16:30" x14ac:dyDescent="0.25">
      <c r="P116" s="31">
        <v>0.375</v>
      </c>
      <c r="Q116" s="32">
        <f>Q114</f>
        <v>0</v>
      </c>
      <c r="R116" s="26">
        <f t="shared" si="36"/>
        <v>1</v>
      </c>
      <c r="S116" s="26">
        <f t="shared" si="46"/>
        <v>0</v>
      </c>
      <c r="T116" s="35">
        <f t="shared" si="35"/>
        <v>1</v>
      </c>
      <c r="U116" s="37"/>
      <c r="V116" s="34">
        <f t="shared" si="45"/>
        <v>85.520854085992298</v>
      </c>
      <c r="W116" s="26">
        <f t="shared" si="38"/>
        <v>356521240.20178688</v>
      </c>
      <c r="X116" s="26">
        <f t="shared" si="47"/>
        <v>85.520854085992298</v>
      </c>
      <c r="Y116" s="35">
        <f t="shared" si="40"/>
        <v>356521240.20178688</v>
      </c>
      <c r="Z116" s="37"/>
      <c r="AA116" s="34">
        <f t="shared" si="41"/>
        <v>85.520854098173743</v>
      </c>
      <c r="AB116" s="26">
        <f t="shared" si="42"/>
        <v>356521241.20178801</v>
      </c>
      <c r="AC116" s="26">
        <f t="shared" si="48"/>
        <v>85.520854098173743</v>
      </c>
      <c r="AD116" s="27">
        <f t="shared" si="44"/>
        <v>356521241.20178801</v>
      </c>
    </row>
    <row r="117" spans="16:30" x14ac:dyDescent="0.25">
      <c r="P117" s="31">
        <v>0.41666666666666702</v>
      </c>
      <c r="Q117" s="32">
        <f>Q114</f>
        <v>0</v>
      </c>
      <c r="R117" s="26">
        <f t="shared" si="36"/>
        <v>1</v>
      </c>
      <c r="S117" s="26">
        <f t="shared" si="46"/>
        <v>0</v>
      </c>
      <c r="T117" s="35">
        <f t="shared" si="35"/>
        <v>1</v>
      </c>
      <c r="U117" s="37"/>
      <c r="V117" s="34">
        <f t="shared" si="45"/>
        <v>85.520854085992298</v>
      </c>
      <c r="W117" s="26">
        <f t="shared" si="38"/>
        <v>356521240.20178688</v>
      </c>
      <c r="X117" s="26">
        <f t="shared" si="47"/>
        <v>85.520854085992298</v>
      </c>
      <c r="Y117" s="35">
        <f t="shared" si="40"/>
        <v>356521240.20178688</v>
      </c>
      <c r="Z117" s="37"/>
      <c r="AA117" s="34">
        <f t="shared" si="41"/>
        <v>85.520854098173743</v>
      </c>
      <c r="AB117" s="26">
        <f t="shared" si="42"/>
        <v>356521241.20178801</v>
      </c>
      <c r="AC117" s="26">
        <f t="shared" si="48"/>
        <v>85.520854098173743</v>
      </c>
      <c r="AD117" s="27">
        <f t="shared" si="44"/>
        <v>356521241.20178801</v>
      </c>
    </row>
    <row r="118" spans="16:30" x14ac:dyDescent="0.25">
      <c r="P118" s="31">
        <v>0.45833333333333298</v>
      </c>
      <c r="Q118" s="32">
        <f>Q114</f>
        <v>0</v>
      </c>
      <c r="R118" s="26">
        <f t="shared" si="36"/>
        <v>1</v>
      </c>
      <c r="S118" s="26">
        <f t="shared" si="46"/>
        <v>0</v>
      </c>
      <c r="T118" s="35">
        <f t="shared" si="35"/>
        <v>1</v>
      </c>
      <c r="U118" s="37"/>
      <c r="V118" s="34">
        <f t="shared" si="45"/>
        <v>85.520854085992298</v>
      </c>
      <c r="W118" s="26">
        <f t="shared" si="38"/>
        <v>356521240.20178688</v>
      </c>
      <c r="X118" s="26">
        <f t="shared" si="47"/>
        <v>85.520854085992298</v>
      </c>
      <c r="Y118" s="35">
        <f t="shared" si="40"/>
        <v>356521240.20178688</v>
      </c>
      <c r="Z118" s="37"/>
      <c r="AA118" s="34">
        <f t="shared" si="41"/>
        <v>85.520854098173743</v>
      </c>
      <c r="AB118" s="26">
        <f t="shared" si="42"/>
        <v>356521241.20178801</v>
      </c>
      <c r="AC118" s="26">
        <f t="shared" si="48"/>
        <v>85.520854098173743</v>
      </c>
      <c r="AD118" s="27">
        <f t="shared" si="44"/>
        <v>356521241.20178801</v>
      </c>
    </row>
    <row r="119" spans="16:30" x14ac:dyDescent="0.25">
      <c r="P119" s="31">
        <v>0.5</v>
      </c>
      <c r="Q119" s="32">
        <f>Q114</f>
        <v>0</v>
      </c>
      <c r="R119" s="26">
        <f t="shared" si="36"/>
        <v>1</v>
      </c>
      <c r="S119" s="26">
        <f t="shared" si="46"/>
        <v>0</v>
      </c>
      <c r="T119" s="35">
        <f t="shared" si="35"/>
        <v>1</v>
      </c>
      <c r="U119" s="37"/>
      <c r="V119" s="34">
        <f t="shared" si="45"/>
        <v>85.520854085992298</v>
      </c>
      <c r="W119" s="26">
        <f t="shared" si="38"/>
        <v>356521240.20178688</v>
      </c>
      <c r="X119" s="26">
        <f t="shared" si="47"/>
        <v>85.520854085992298</v>
      </c>
      <c r="Y119" s="35">
        <f t="shared" si="40"/>
        <v>356521240.20178688</v>
      </c>
      <c r="Z119" s="37"/>
      <c r="AA119" s="34">
        <f t="shared" si="41"/>
        <v>85.520854098173743</v>
      </c>
      <c r="AB119" s="26">
        <f t="shared" si="42"/>
        <v>356521241.20178801</v>
      </c>
      <c r="AC119" s="26">
        <f t="shared" si="48"/>
        <v>85.520854098173743</v>
      </c>
      <c r="AD119" s="27">
        <f t="shared" si="44"/>
        <v>356521241.20178801</v>
      </c>
    </row>
    <row r="120" spans="16:30" x14ac:dyDescent="0.25">
      <c r="P120" s="31">
        <v>0.54166666666666696</v>
      </c>
      <c r="Q120" s="32">
        <f>Q114</f>
        <v>0</v>
      </c>
      <c r="R120" s="26">
        <f t="shared" si="36"/>
        <v>1</v>
      </c>
      <c r="S120" s="26">
        <f t="shared" si="46"/>
        <v>0</v>
      </c>
      <c r="T120" s="35">
        <f t="shared" si="35"/>
        <v>1</v>
      </c>
      <c r="U120" s="37"/>
      <c r="V120" s="34">
        <f t="shared" si="45"/>
        <v>85.520854085992298</v>
      </c>
      <c r="W120" s="26">
        <f t="shared" si="38"/>
        <v>356521240.20178688</v>
      </c>
      <c r="X120" s="26">
        <f t="shared" si="47"/>
        <v>85.520854085992298</v>
      </c>
      <c r="Y120" s="35">
        <f t="shared" si="40"/>
        <v>356521240.20178688</v>
      </c>
      <c r="Z120" s="37"/>
      <c r="AA120" s="34">
        <f t="shared" si="41"/>
        <v>85.520854098173743</v>
      </c>
      <c r="AB120" s="26">
        <f t="shared" si="42"/>
        <v>356521241.20178801</v>
      </c>
      <c r="AC120" s="26">
        <f t="shared" si="48"/>
        <v>85.520854098173743</v>
      </c>
      <c r="AD120" s="27">
        <f t="shared" si="44"/>
        <v>356521241.20178801</v>
      </c>
    </row>
    <row r="121" spans="16:30" x14ac:dyDescent="0.25">
      <c r="P121" s="31">
        <v>0.58333333333333304</v>
      </c>
      <c r="Q121" s="32">
        <f>Q114</f>
        <v>0</v>
      </c>
      <c r="R121" s="26">
        <f t="shared" si="36"/>
        <v>1</v>
      </c>
      <c r="S121" s="26">
        <f t="shared" si="46"/>
        <v>0</v>
      </c>
      <c r="T121" s="35">
        <f t="shared" si="35"/>
        <v>1</v>
      </c>
      <c r="U121" s="37"/>
      <c r="V121" s="34">
        <f t="shared" si="45"/>
        <v>85.520854085992298</v>
      </c>
      <c r="W121" s="26">
        <f t="shared" si="38"/>
        <v>356521240.20178688</v>
      </c>
      <c r="X121" s="26">
        <f t="shared" si="47"/>
        <v>85.520854085992298</v>
      </c>
      <c r="Y121" s="35">
        <f t="shared" si="40"/>
        <v>356521240.20178688</v>
      </c>
      <c r="Z121" s="37"/>
      <c r="AA121" s="34">
        <f t="shared" si="41"/>
        <v>85.520854098173743</v>
      </c>
      <c r="AB121" s="26">
        <f t="shared" si="42"/>
        <v>356521241.20178801</v>
      </c>
      <c r="AC121" s="26">
        <f t="shared" si="48"/>
        <v>85.520854098173743</v>
      </c>
      <c r="AD121" s="27">
        <f t="shared" si="44"/>
        <v>356521241.20178801</v>
      </c>
    </row>
    <row r="122" spans="16:30" x14ac:dyDescent="0.25">
      <c r="P122" s="31">
        <v>0.625</v>
      </c>
      <c r="Q122" s="32">
        <f>Q114</f>
        <v>0</v>
      </c>
      <c r="R122" s="26">
        <f t="shared" si="36"/>
        <v>1</v>
      </c>
      <c r="S122" s="26">
        <f t="shared" si="46"/>
        <v>0</v>
      </c>
      <c r="T122" s="35">
        <f t="shared" si="35"/>
        <v>1</v>
      </c>
      <c r="U122" s="37"/>
      <c r="V122" s="34">
        <f t="shared" si="45"/>
        <v>85.520854085992298</v>
      </c>
      <c r="W122" s="26">
        <f t="shared" si="38"/>
        <v>356521240.20178688</v>
      </c>
      <c r="X122" s="26">
        <f t="shared" si="47"/>
        <v>85.520854085992298</v>
      </c>
      <c r="Y122" s="35">
        <f t="shared" si="40"/>
        <v>356521240.20178688</v>
      </c>
      <c r="Z122" s="37"/>
      <c r="AA122" s="34">
        <f t="shared" si="41"/>
        <v>85.520854098173743</v>
      </c>
      <c r="AB122" s="26">
        <f t="shared" si="42"/>
        <v>356521241.20178801</v>
      </c>
      <c r="AC122" s="26">
        <f t="shared" si="48"/>
        <v>85.520854098173743</v>
      </c>
      <c r="AD122" s="27">
        <f t="shared" si="44"/>
        <v>356521241.20178801</v>
      </c>
    </row>
    <row r="123" spans="16:30" x14ac:dyDescent="0.25">
      <c r="P123" s="31">
        <v>0.66666666666666696</v>
      </c>
      <c r="Q123" s="32">
        <f>Q114</f>
        <v>0</v>
      </c>
      <c r="R123" s="26">
        <f t="shared" si="36"/>
        <v>1</v>
      </c>
      <c r="S123" s="26">
        <f t="shared" si="46"/>
        <v>0</v>
      </c>
      <c r="T123" s="35">
        <f t="shared" si="35"/>
        <v>1</v>
      </c>
      <c r="U123" s="37"/>
      <c r="V123" s="34">
        <f t="shared" si="45"/>
        <v>85.520854085992298</v>
      </c>
      <c r="W123" s="26">
        <f t="shared" si="38"/>
        <v>356521240.20178688</v>
      </c>
      <c r="X123" s="26">
        <f t="shared" si="47"/>
        <v>85.520854085992298</v>
      </c>
      <c r="Y123" s="35">
        <f t="shared" si="40"/>
        <v>356521240.20178688</v>
      </c>
      <c r="Z123" s="37"/>
      <c r="AA123" s="34">
        <f t="shared" si="41"/>
        <v>85.520854098173743</v>
      </c>
      <c r="AB123" s="26">
        <f t="shared" si="42"/>
        <v>356521241.20178801</v>
      </c>
      <c r="AC123" s="26">
        <f t="shared" si="48"/>
        <v>85.520854098173743</v>
      </c>
      <c r="AD123" s="27">
        <f t="shared" si="44"/>
        <v>356521241.20178801</v>
      </c>
    </row>
    <row r="124" spans="16:30" x14ac:dyDescent="0.25">
      <c r="P124" s="31">
        <v>0.70833333333333304</v>
      </c>
      <c r="Q124" s="32">
        <f>Q114</f>
        <v>0</v>
      </c>
      <c r="R124" s="26">
        <f t="shared" si="36"/>
        <v>1</v>
      </c>
      <c r="S124" s="26">
        <f t="shared" si="46"/>
        <v>0</v>
      </c>
      <c r="T124" s="35">
        <f t="shared" si="35"/>
        <v>1</v>
      </c>
      <c r="U124" s="37"/>
      <c r="V124" s="34">
        <f t="shared" si="45"/>
        <v>85.520854085992298</v>
      </c>
      <c r="W124" s="26">
        <f t="shared" si="38"/>
        <v>356521240.20178688</v>
      </c>
      <c r="X124" s="26">
        <f t="shared" si="47"/>
        <v>85.520854085992298</v>
      </c>
      <c r="Y124" s="35">
        <f t="shared" si="40"/>
        <v>356521240.20178688</v>
      </c>
      <c r="Z124" s="37"/>
      <c r="AA124" s="34">
        <f t="shared" si="41"/>
        <v>85.520854098173743</v>
      </c>
      <c r="AB124" s="26">
        <f t="shared" si="42"/>
        <v>356521241.20178801</v>
      </c>
      <c r="AC124" s="26">
        <f t="shared" si="48"/>
        <v>85.520854098173743</v>
      </c>
      <c r="AD124" s="27">
        <f t="shared" si="44"/>
        <v>356521241.20178801</v>
      </c>
    </row>
    <row r="125" spans="16:30" x14ac:dyDescent="0.25">
      <c r="P125" s="31">
        <v>0.75</v>
      </c>
      <c r="Q125" s="32">
        <f>Q114</f>
        <v>0</v>
      </c>
      <c r="R125" s="26">
        <f t="shared" si="36"/>
        <v>1</v>
      </c>
      <c r="S125" s="26">
        <f t="shared" si="46"/>
        <v>0</v>
      </c>
      <c r="T125" s="35">
        <f t="shared" si="35"/>
        <v>1</v>
      </c>
      <c r="U125" s="37"/>
      <c r="V125" s="34">
        <f t="shared" si="45"/>
        <v>85.520854085992298</v>
      </c>
      <c r="W125" s="26">
        <f t="shared" si="38"/>
        <v>356521240.20178688</v>
      </c>
      <c r="X125" s="26">
        <f t="shared" si="47"/>
        <v>85.520854085992298</v>
      </c>
      <c r="Y125" s="35">
        <f t="shared" si="40"/>
        <v>356521240.20178688</v>
      </c>
      <c r="Z125" s="37"/>
      <c r="AA125" s="34">
        <f t="shared" si="41"/>
        <v>85.520854098173743</v>
      </c>
      <c r="AB125" s="26">
        <f t="shared" si="42"/>
        <v>356521241.20178801</v>
      </c>
      <c r="AC125" s="26">
        <f t="shared" si="48"/>
        <v>85.520854098173743</v>
      </c>
      <c r="AD125" s="27">
        <f t="shared" si="44"/>
        <v>356521241.20178801</v>
      </c>
    </row>
    <row r="126" spans="16:30" x14ac:dyDescent="0.25">
      <c r="P126" s="31">
        <v>0.79166666666666696</v>
      </c>
      <c r="Q126" s="32">
        <f>Q114</f>
        <v>0</v>
      </c>
      <c r="R126" s="26">
        <f t="shared" si="36"/>
        <v>1</v>
      </c>
      <c r="S126" s="26">
        <f t="shared" si="46"/>
        <v>0</v>
      </c>
      <c r="T126" s="35">
        <f t="shared" si="35"/>
        <v>1</v>
      </c>
      <c r="U126" s="37"/>
      <c r="V126" s="34">
        <v>0</v>
      </c>
      <c r="W126" s="26">
        <f t="shared" si="38"/>
        <v>1</v>
      </c>
      <c r="X126" s="26">
        <v>0</v>
      </c>
      <c r="Y126" s="35">
        <f t="shared" si="40"/>
        <v>1</v>
      </c>
      <c r="Z126" s="37"/>
      <c r="AA126" s="34">
        <f t="shared" si="41"/>
        <v>3.0102999566398121</v>
      </c>
      <c r="AB126" s="26">
        <f t="shared" si="42"/>
        <v>2</v>
      </c>
      <c r="AC126" s="26">
        <f>AA126</f>
        <v>3.0102999566398121</v>
      </c>
      <c r="AD126" s="27">
        <f t="shared" si="44"/>
        <v>2</v>
      </c>
    </row>
    <row r="127" spans="16:30" x14ac:dyDescent="0.25">
      <c r="P127" s="31">
        <v>0.83333333333333304</v>
      </c>
      <c r="Q127" s="32">
        <f>Q114</f>
        <v>0</v>
      </c>
      <c r="R127" s="26">
        <f t="shared" si="36"/>
        <v>1</v>
      </c>
      <c r="S127" s="26">
        <f t="shared" si="46"/>
        <v>0</v>
      </c>
      <c r="T127" s="35">
        <f t="shared" si="35"/>
        <v>1</v>
      </c>
      <c r="U127" s="37"/>
      <c r="V127" s="34">
        <f t="shared" si="45"/>
        <v>0</v>
      </c>
      <c r="W127" s="26">
        <f t="shared" si="38"/>
        <v>1</v>
      </c>
      <c r="X127" s="26">
        <v>0</v>
      </c>
      <c r="Y127" s="35">
        <f t="shared" si="40"/>
        <v>1</v>
      </c>
      <c r="Z127" s="37"/>
      <c r="AA127" s="34">
        <f t="shared" si="41"/>
        <v>3.0102999566398121</v>
      </c>
      <c r="AB127" s="26">
        <f>(10^(AA127/10))</f>
        <v>2</v>
      </c>
      <c r="AC127" s="26">
        <f>AA127</f>
        <v>3.0102999566398121</v>
      </c>
      <c r="AD127" s="27">
        <f t="shared" si="44"/>
        <v>2</v>
      </c>
    </row>
    <row r="128" spans="16:30" x14ac:dyDescent="0.25">
      <c r="P128" s="31">
        <v>0.875</v>
      </c>
      <c r="Q128" s="32">
        <f>Q114</f>
        <v>0</v>
      </c>
      <c r="R128" s="26">
        <f t="shared" si="36"/>
        <v>1</v>
      </c>
      <c r="S128" s="26">
        <f t="shared" si="46"/>
        <v>0</v>
      </c>
      <c r="T128" s="35">
        <f t="shared" si="35"/>
        <v>1</v>
      </c>
      <c r="U128" s="37"/>
      <c r="V128" s="34">
        <f>V127</f>
        <v>0</v>
      </c>
      <c r="W128" s="26">
        <f t="shared" si="38"/>
        <v>1</v>
      </c>
      <c r="X128" s="26">
        <v>0</v>
      </c>
      <c r="Y128" s="35">
        <f t="shared" si="40"/>
        <v>1</v>
      </c>
      <c r="Z128" s="37"/>
      <c r="AA128" s="34">
        <f t="shared" si="41"/>
        <v>3.0102999566398121</v>
      </c>
      <c r="AB128" s="26">
        <f t="shared" ref="AB128:AB130" si="49">(10^(AA128/10))</f>
        <v>2</v>
      </c>
      <c r="AC128" s="26">
        <f>AA128</f>
        <v>3.0102999566398121</v>
      </c>
      <c r="AD128" s="27">
        <f t="shared" si="44"/>
        <v>2</v>
      </c>
    </row>
    <row r="129" spans="16:30" x14ac:dyDescent="0.25">
      <c r="P129" s="31">
        <v>0.91666666666666696</v>
      </c>
      <c r="Q129" s="32">
        <f>Q107</f>
        <v>0</v>
      </c>
      <c r="R129" s="26">
        <f t="shared" si="36"/>
        <v>1</v>
      </c>
      <c r="S129" s="26">
        <f>Q129+10</f>
        <v>10</v>
      </c>
      <c r="T129" s="35">
        <f t="shared" si="35"/>
        <v>10</v>
      </c>
      <c r="U129" s="37"/>
      <c r="V129" s="34">
        <v>0</v>
      </c>
      <c r="W129" s="26">
        <f t="shared" si="38"/>
        <v>1</v>
      </c>
      <c r="X129" s="28">
        <f t="shared" ref="X129:X130" si="50">V129+10</f>
        <v>10</v>
      </c>
      <c r="Y129" s="35">
        <f t="shared" si="40"/>
        <v>10</v>
      </c>
      <c r="Z129" s="37"/>
      <c r="AA129" s="34">
        <f t="shared" si="41"/>
        <v>3.0102999566398121</v>
      </c>
      <c r="AB129" s="26">
        <f t="shared" si="49"/>
        <v>2</v>
      </c>
      <c r="AC129" s="26">
        <f>AA129+10</f>
        <v>13.010299956639813</v>
      </c>
      <c r="AD129" s="27">
        <f t="shared" si="44"/>
        <v>20.000000000000007</v>
      </c>
    </row>
    <row r="130" spans="16:30" ht="15.75" thickBot="1" x14ac:dyDescent="0.3">
      <c r="P130" s="44">
        <v>0.95833333333333304</v>
      </c>
      <c r="Q130" s="32">
        <f>Q107</f>
        <v>0</v>
      </c>
      <c r="R130" s="46">
        <f t="shared" si="36"/>
        <v>1</v>
      </c>
      <c r="S130" s="46">
        <f>Q130+10</f>
        <v>10</v>
      </c>
      <c r="T130" s="47">
        <f t="shared" si="35"/>
        <v>10</v>
      </c>
      <c r="U130" s="48"/>
      <c r="V130" s="45">
        <v>0</v>
      </c>
      <c r="W130" s="46">
        <f t="shared" si="38"/>
        <v>1</v>
      </c>
      <c r="X130" s="28">
        <f t="shared" si="50"/>
        <v>10</v>
      </c>
      <c r="Y130" s="47">
        <f t="shared" si="40"/>
        <v>10</v>
      </c>
      <c r="Z130" s="48"/>
      <c r="AA130" s="34">
        <f t="shared" si="41"/>
        <v>3.0102999566398121</v>
      </c>
      <c r="AB130" s="150">
        <f t="shared" si="49"/>
        <v>2</v>
      </c>
      <c r="AC130" s="150">
        <f>AA130+10</f>
        <v>13.010299956639813</v>
      </c>
      <c r="AD130" s="151">
        <f t="shared" si="44"/>
        <v>20.000000000000007</v>
      </c>
    </row>
    <row r="131" spans="16:30" ht="15.75" thickBot="1" x14ac:dyDescent="0.3">
      <c r="P131" s="50"/>
      <c r="Q131" s="51"/>
      <c r="R131" s="51"/>
      <c r="S131" s="51"/>
      <c r="T131" s="52"/>
      <c r="U131" s="51"/>
      <c r="V131" s="50"/>
      <c r="W131" s="51"/>
      <c r="X131" s="51"/>
      <c r="Y131" s="52"/>
      <c r="Z131" s="51"/>
      <c r="AA131" s="53" t="s">
        <v>13</v>
      </c>
      <c r="AB131" s="64">
        <f>10*LOG(1/(COUNT(AB114:AB127))*SUM(AB114:AB127))</f>
        <v>84.851386205928094</v>
      </c>
      <c r="AC131" s="49"/>
      <c r="AD131" s="54"/>
    </row>
    <row r="132" spans="16:30" ht="15.75" thickBot="1" x14ac:dyDescent="0.3">
      <c r="P132" s="53"/>
      <c r="Q132" s="49"/>
      <c r="R132" s="49"/>
      <c r="S132" s="49"/>
      <c r="T132" s="54"/>
      <c r="U132" s="49"/>
      <c r="V132" s="53"/>
      <c r="W132" s="49"/>
      <c r="X132" s="49"/>
      <c r="Y132" s="54"/>
      <c r="Z132" s="49"/>
      <c r="AA132" s="53" t="s">
        <v>2</v>
      </c>
      <c r="AB132" s="64">
        <f>10*LOG(1/(COUNT(AB107:AB113,AB129:AB130))*SUM(AB107:AB113,AB129:AB130))</f>
        <v>3.0102999566398121</v>
      </c>
      <c r="AC132" s="49"/>
      <c r="AD132" s="54"/>
    </row>
    <row r="133" spans="16:30" x14ac:dyDescent="0.25">
      <c r="P133" s="53"/>
      <c r="Q133" s="49"/>
      <c r="R133" s="56" t="s">
        <v>12</v>
      </c>
      <c r="S133" s="57"/>
      <c r="T133" s="58" t="s">
        <v>11</v>
      </c>
      <c r="U133" s="57"/>
      <c r="V133" s="59"/>
      <c r="W133" s="56" t="s">
        <v>12</v>
      </c>
      <c r="X133" s="57"/>
      <c r="Y133" s="58" t="s">
        <v>11</v>
      </c>
      <c r="Z133" s="57"/>
      <c r="AA133" s="59"/>
      <c r="AB133" s="57" t="s">
        <v>12</v>
      </c>
      <c r="AC133" s="57"/>
      <c r="AD133" s="58" t="s">
        <v>11</v>
      </c>
    </row>
    <row r="134" spans="16:30" ht="15.75" thickBot="1" x14ac:dyDescent="0.3">
      <c r="P134" s="14"/>
      <c r="Q134" s="55"/>
      <c r="R134" s="60">
        <f>10*LOG(1/(COUNT(R107:R130))*SUM(R107:R130))</f>
        <v>0</v>
      </c>
      <c r="S134" s="61"/>
      <c r="T134" s="62">
        <f>10*LOG(1/(COUNT(T107:T130))*SUM(T107:T130))</f>
        <v>6.40978057358332</v>
      </c>
      <c r="U134" s="61"/>
      <c r="V134" s="63"/>
      <c r="W134" s="60">
        <f>10*LOG(1/(COUNT(W107:W130))*SUM(W107:W130))</f>
        <v>82.51055414153393</v>
      </c>
      <c r="X134" s="61"/>
      <c r="Y134" s="62">
        <f>10*LOG(1/(COUNT(Y107:Y130))*SUM(Y107:Y130))</f>
        <v>82.510554223758703</v>
      </c>
      <c r="Z134" s="61"/>
      <c r="AA134" s="63"/>
      <c r="AB134" s="64">
        <f>10*LOG(1/(COUNT(AB107:AB130))*SUM(AB107:AB130))</f>
        <v>82.510554165896821</v>
      </c>
      <c r="AC134" s="61"/>
      <c r="AD134" s="62">
        <f>10*LOG(1/(COUNT(AD107:AD130))*SUM(AD107:AD130))</f>
        <v>82.510554330346366</v>
      </c>
    </row>
    <row r="137" spans="16:30" x14ac:dyDescent="0.25">
      <c r="P137">
        <f>A14</f>
        <v>0</v>
      </c>
    </row>
    <row r="139" spans="16:30" ht="15.75" thickBot="1" x14ac:dyDescent="0.3">
      <c r="P139" s="303" t="s">
        <v>21</v>
      </c>
      <c r="Q139" s="303"/>
      <c r="R139" s="303"/>
      <c r="S139" s="303"/>
      <c r="T139" s="303"/>
    </row>
    <row r="140" spans="16:30" ht="45.75" thickBot="1" x14ac:dyDescent="0.3">
      <c r="P140" s="38" t="s">
        <v>14</v>
      </c>
      <c r="Q140" s="39" t="s">
        <v>15</v>
      </c>
      <c r="R140" s="40" t="s">
        <v>17</v>
      </c>
      <c r="S140" s="40" t="s">
        <v>16</v>
      </c>
      <c r="T140" s="41" t="s">
        <v>17</v>
      </c>
      <c r="U140" s="42"/>
      <c r="V140" s="39" t="s">
        <v>18</v>
      </c>
      <c r="W140" s="40" t="s">
        <v>17</v>
      </c>
      <c r="X140" s="40" t="s">
        <v>16</v>
      </c>
      <c r="Y140" s="41" t="s">
        <v>17</v>
      </c>
      <c r="Z140" s="43"/>
      <c r="AA140" s="39" t="s">
        <v>19</v>
      </c>
      <c r="AB140" s="40" t="s">
        <v>17</v>
      </c>
      <c r="AC140" s="40" t="s">
        <v>16</v>
      </c>
      <c r="AD140" s="41" t="s">
        <v>17</v>
      </c>
    </row>
    <row r="141" spans="16:30" ht="15.75" thickBot="1" x14ac:dyDescent="0.3">
      <c r="P141" s="30">
        <v>0</v>
      </c>
      <c r="Q141" s="32">
        <f>H14</f>
        <v>0</v>
      </c>
      <c r="R141" s="28">
        <f>(10^(Q141/10))</f>
        <v>1</v>
      </c>
      <c r="S141" s="28">
        <f>Q141+10</f>
        <v>10</v>
      </c>
      <c r="T141" s="33">
        <f t="shared" ref="T141:T164" si="51">(10^(S141/10))</f>
        <v>10</v>
      </c>
      <c r="U141" s="36"/>
      <c r="V141" s="32">
        <v>0</v>
      </c>
      <c r="W141" s="28">
        <f>(10^(V141/10))</f>
        <v>1</v>
      </c>
      <c r="X141" s="28">
        <f>V141+10</f>
        <v>10</v>
      </c>
      <c r="Y141" s="33">
        <f>(10^(X141/10))</f>
        <v>10</v>
      </c>
      <c r="Z141" s="36"/>
      <c r="AA141" s="34">
        <f>10*LOG10(10^(Q141/10)+10^(V141/10))</f>
        <v>3.0102999566398121</v>
      </c>
      <c r="AB141" s="147">
        <f>(10^(AA141/10))</f>
        <v>2</v>
      </c>
      <c r="AC141" s="147">
        <f>AA141+10</f>
        <v>13.010299956639813</v>
      </c>
      <c r="AD141" s="148">
        <f>(10^(AC141/10))</f>
        <v>20.000000000000007</v>
      </c>
    </row>
    <row r="142" spans="16:30" ht="15.75" thickBot="1" x14ac:dyDescent="0.3">
      <c r="P142" s="31">
        <v>4.1666666666666699E-2</v>
      </c>
      <c r="Q142" s="32">
        <f>Q141</f>
        <v>0</v>
      </c>
      <c r="R142" s="26">
        <f t="shared" ref="R142:R164" si="52">(10^(Q142/10))</f>
        <v>1</v>
      </c>
      <c r="S142" s="26">
        <f t="shared" ref="S142:S147" si="53">Q142+10</f>
        <v>10</v>
      </c>
      <c r="T142" s="35">
        <f t="shared" si="51"/>
        <v>10</v>
      </c>
      <c r="U142" s="37"/>
      <c r="V142" s="34">
        <f>V141</f>
        <v>0</v>
      </c>
      <c r="W142" s="26">
        <f t="shared" ref="W142:W164" si="54">(10^(V142/10))</f>
        <v>1</v>
      </c>
      <c r="X142" s="28">
        <f t="shared" ref="X142:X147" si="55">V142+10</f>
        <v>10</v>
      </c>
      <c r="Y142" s="35">
        <f t="shared" ref="Y142:Y164" si="56">(10^(X142/10))</f>
        <v>10</v>
      </c>
      <c r="Z142" s="37"/>
      <c r="AA142" s="34">
        <f t="shared" ref="AA142:AA164" si="57">10*LOG10(10^(Q142/10)+10^(V142/10))</f>
        <v>3.0102999566398121</v>
      </c>
      <c r="AB142" s="26">
        <f t="shared" ref="AB142:AB160" si="58">(10^(AA142/10))</f>
        <v>2</v>
      </c>
      <c r="AC142" s="147">
        <f t="shared" ref="AC142:AC147" si="59">AA142+10</f>
        <v>13.010299956639813</v>
      </c>
      <c r="AD142" s="27">
        <f t="shared" ref="AD142:AD164" si="60">(10^(AC142/10))</f>
        <v>20.000000000000007</v>
      </c>
    </row>
    <row r="143" spans="16:30" ht="15.75" thickBot="1" x14ac:dyDescent="0.3">
      <c r="P143" s="31">
        <v>8.3333333333333301E-2</v>
      </c>
      <c r="Q143" s="32">
        <f>Q141</f>
        <v>0</v>
      </c>
      <c r="R143" s="26">
        <f t="shared" si="52"/>
        <v>1</v>
      </c>
      <c r="S143" s="26">
        <f t="shared" si="53"/>
        <v>10</v>
      </c>
      <c r="T143" s="35">
        <f t="shared" si="51"/>
        <v>10</v>
      </c>
      <c r="U143" s="37"/>
      <c r="V143" s="34">
        <f t="shared" ref="V143:V161" si="61">V142</f>
        <v>0</v>
      </c>
      <c r="W143" s="26">
        <f t="shared" si="54"/>
        <v>1</v>
      </c>
      <c r="X143" s="28">
        <f t="shared" si="55"/>
        <v>10</v>
      </c>
      <c r="Y143" s="35">
        <f t="shared" si="56"/>
        <v>10</v>
      </c>
      <c r="Z143" s="37"/>
      <c r="AA143" s="34">
        <f t="shared" si="57"/>
        <v>3.0102999566398121</v>
      </c>
      <c r="AB143" s="26">
        <f t="shared" si="58"/>
        <v>2</v>
      </c>
      <c r="AC143" s="147">
        <f t="shared" si="59"/>
        <v>13.010299956639813</v>
      </c>
      <c r="AD143" s="27">
        <f t="shared" si="60"/>
        <v>20.000000000000007</v>
      </c>
    </row>
    <row r="144" spans="16:30" ht="15.75" thickBot="1" x14ac:dyDescent="0.3">
      <c r="P144" s="31">
        <v>0.125</v>
      </c>
      <c r="Q144" s="32">
        <f>Q141</f>
        <v>0</v>
      </c>
      <c r="R144" s="26">
        <f t="shared" si="52"/>
        <v>1</v>
      </c>
      <c r="S144" s="26">
        <f t="shared" si="53"/>
        <v>10</v>
      </c>
      <c r="T144" s="35">
        <f t="shared" si="51"/>
        <v>10</v>
      </c>
      <c r="U144" s="37"/>
      <c r="V144" s="34">
        <f t="shared" si="61"/>
        <v>0</v>
      </c>
      <c r="W144" s="26">
        <f t="shared" si="54"/>
        <v>1</v>
      </c>
      <c r="X144" s="28">
        <f t="shared" si="55"/>
        <v>10</v>
      </c>
      <c r="Y144" s="35">
        <f t="shared" si="56"/>
        <v>10</v>
      </c>
      <c r="Z144" s="37"/>
      <c r="AA144" s="34">
        <f t="shared" si="57"/>
        <v>3.0102999566398121</v>
      </c>
      <c r="AB144" s="26">
        <f t="shared" si="58"/>
        <v>2</v>
      </c>
      <c r="AC144" s="147">
        <f t="shared" si="59"/>
        <v>13.010299956639813</v>
      </c>
      <c r="AD144" s="27">
        <f t="shared" si="60"/>
        <v>20.000000000000007</v>
      </c>
    </row>
    <row r="145" spans="16:30" ht="15.75" thickBot="1" x14ac:dyDescent="0.3">
      <c r="P145" s="31">
        <v>0.16666666666666699</v>
      </c>
      <c r="Q145" s="32">
        <f>Q141</f>
        <v>0</v>
      </c>
      <c r="R145" s="26">
        <f t="shared" si="52"/>
        <v>1</v>
      </c>
      <c r="S145" s="26">
        <f t="shared" si="53"/>
        <v>10</v>
      </c>
      <c r="T145" s="35">
        <f t="shared" si="51"/>
        <v>10</v>
      </c>
      <c r="U145" s="37"/>
      <c r="V145" s="34">
        <f t="shared" si="61"/>
        <v>0</v>
      </c>
      <c r="W145" s="26">
        <f t="shared" si="54"/>
        <v>1</v>
      </c>
      <c r="X145" s="28">
        <f t="shared" si="55"/>
        <v>10</v>
      </c>
      <c r="Y145" s="35">
        <f t="shared" si="56"/>
        <v>10</v>
      </c>
      <c r="Z145" s="37"/>
      <c r="AA145" s="34">
        <f t="shared" si="57"/>
        <v>3.0102999566398121</v>
      </c>
      <c r="AB145" s="26">
        <f t="shared" si="58"/>
        <v>2</v>
      </c>
      <c r="AC145" s="147">
        <f t="shared" si="59"/>
        <v>13.010299956639813</v>
      </c>
      <c r="AD145" s="27">
        <f t="shared" si="60"/>
        <v>20.000000000000007</v>
      </c>
    </row>
    <row r="146" spans="16:30" ht="15.75" thickBot="1" x14ac:dyDescent="0.3">
      <c r="P146" s="31">
        <v>0.20833333333333301</v>
      </c>
      <c r="Q146" s="32">
        <f>Q141</f>
        <v>0</v>
      </c>
      <c r="R146" s="26">
        <f t="shared" si="52"/>
        <v>1</v>
      </c>
      <c r="S146" s="26">
        <f t="shared" si="53"/>
        <v>10</v>
      </c>
      <c r="T146" s="35">
        <f t="shared" si="51"/>
        <v>10</v>
      </c>
      <c r="U146" s="37"/>
      <c r="V146" s="34">
        <f t="shared" si="61"/>
        <v>0</v>
      </c>
      <c r="W146" s="26">
        <f t="shared" si="54"/>
        <v>1</v>
      </c>
      <c r="X146" s="28">
        <f t="shared" si="55"/>
        <v>10</v>
      </c>
      <c r="Y146" s="35">
        <f t="shared" si="56"/>
        <v>10</v>
      </c>
      <c r="Z146" s="37"/>
      <c r="AA146" s="34">
        <f t="shared" si="57"/>
        <v>3.0102999566398121</v>
      </c>
      <c r="AB146" s="26">
        <f t="shared" si="58"/>
        <v>2</v>
      </c>
      <c r="AC146" s="147">
        <f t="shared" si="59"/>
        <v>13.010299956639813</v>
      </c>
      <c r="AD146" s="27">
        <f t="shared" si="60"/>
        <v>20.000000000000007</v>
      </c>
    </row>
    <row r="147" spans="16:30" x14ac:dyDescent="0.25">
      <c r="P147" s="31">
        <v>0.25</v>
      </c>
      <c r="Q147" s="32">
        <f>Q141</f>
        <v>0</v>
      </c>
      <c r="R147" s="26">
        <f t="shared" si="52"/>
        <v>1</v>
      </c>
      <c r="S147" s="26">
        <f t="shared" si="53"/>
        <v>10</v>
      </c>
      <c r="T147" s="35">
        <f t="shared" si="51"/>
        <v>10</v>
      </c>
      <c r="U147" s="37"/>
      <c r="V147" s="34">
        <f t="shared" si="61"/>
        <v>0</v>
      </c>
      <c r="W147" s="26">
        <f t="shared" si="54"/>
        <v>1</v>
      </c>
      <c r="X147" s="28">
        <f t="shared" si="55"/>
        <v>10</v>
      </c>
      <c r="Y147" s="35">
        <f t="shared" si="56"/>
        <v>10</v>
      </c>
      <c r="Z147" s="37"/>
      <c r="AA147" s="34">
        <f t="shared" si="57"/>
        <v>3.0102999566398121</v>
      </c>
      <c r="AB147" s="26">
        <f t="shared" si="58"/>
        <v>2</v>
      </c>
      <c r="AC147" s="147">
        <f t="shared" si="59"/>
        <v>13.010299956639813</v>
      </c>
      <c r="AD147" s="27">
        <f t="shared" si="60"/>
        <v>20.000000000000007</v>
      </c>
    </row>
    <row r="148" spans="16:30" x14ac:dyDescent="0.25">
      <c r="P148" s="31">
        <v>0.29166666666666702</v>
      </c>
      <c r="Q148" s="32">
        <f>G14</f>
        <v>0</v>
      </c>
      <c r="R148" s="26">
        <f t="shared" si="52"/>
        <v>1</v>
      </c>
      <c r="S148" s="26">
        <f>Q148</f>
        <v>0</v>
      </c>
      <c r="T148" s="35">
        <f t="shared" si="51"/>
        <v>1</v>
      </c>
      <c r="U148" s="37"/>
      <c r="V148" s="34">
        <f>D74</f>
        <v>0</v>
      </c>
      <c r="W148" s="26">
        <f t="shared" si="54"/>
        <v>1</v>
      </c>
      <c r="X148" s="26">
        <f>V148</f>
        <v>0</v>
      </c>
      <c r="Y148" s="35">
        <f t="shared" si="56"/>
        <v>1</v>
      </c>
      <c r="Z148" s="37"/>
      <c r="AA148" s="34">
        <f t="shared" si="57"/>
        <v>3.0102999566398121</v>
      </c>
      <c r="AB148" s="26">
        <f t="shared" si="58"/>
        <v>2</v>
      </c>
      <c r="AC148" s="26">
        <f>AA148</f>
        <v>3.0102999566398121</v>
      </c>
      <c r="AD148" s="27">
        <f t="shared" si="60"/>
        <v>2</v>
      </c>
    </row>
    <row r="149" spans="16:30" x14ac:dyDescent="0.25">
      <c r="P149" s="31">
        <v>0.33333333333333298</v>
      </c>
      <c r="Q149" s="32">
        <f>Q148</f>
        <v>0</v>
      </c>
      <c r="R149" s="26">
        <f t="shared" si="52"/>
        <v>1</v>
      </c>
      <c r="S149" s="26">
        <f t="shared" ref="S149:S162" si="62">Q149</f>
        <v>0</v>
      </c>
      <c r="T149" s="35">
        <f t="shared" si="51"/>
        <v>1</v>
      </c>
      <c r="U149" s="37"/>
      <c r="V149" s="34">
        <f t="shared" si="61"/>
        <v>0</v>
      </c>
      <c r="W149" s="26">
        <f t="shared" si="54"/>
        <v>1</v>
      </c>
      <c r="X149" s="26">
        <f t="shared" ref="X149:X159" si="63">V149</f>
        <v>0</v>
      </c>
      <c r="Y149" s="35">
        <f t="shared" si="56"/>
        <v>1</v>
      </c>
      <c r="Z149" s="37"/>
      <c r="AA149" s="34">
        <f t="shared" si="57"/>
        <v>3.0102999566398121</v>
      </c>
      <c r="AB149" s="26">
        <f t="shared" si="58"/>
        <v>2</v>
      </c>
      <c r="AC149" s="26">
        <f t="shared" ref="AC149:AC159" si="64">AA149</f>
        <v>3.0102999566398121</v>
      </c>
      <c r="AD149" s="27">
        <f t="shared" si="60"/>
        <v>2</v>
      </c>
    </row>
    <row r="150" spans="16:30" x14ac:dyDescent="0.25">
      <c r="P150" s="31">
        <v>0.375</v>
      </c>
      <c r="Q150" s="32">
        <f>Q148</f>
        <v>0</v>
      </c>
      <c r="R150" s="26">
        <f t="shared" si="52"/>
        <v>1</v>
      </c>
      <c r="S150" s="26">
        <f t="shared" si="62"/>
        <v>0</v>
      </c>
      <c r="T150" s="35">
        <f t="shared" si="51"/>
        <v>1</v>
      </c>
      <c r="U150" s="37"/>
      <c r="V150" s="34">
        <f t="shared" si="61"/>
        <v>0</v>
      </c>
      <c r="W150" s="26">
        <f t="shared" si="54"/>
        <v>1</v>
      </c>
      <c r="X150" s="26">
        <f t="shared" si="63"/>
        <v>0</v>
      </c>
      <c r="Y150" s="35">
        <f t="shared" si="56"/>
        <v>1</v>
      </c>
      <c r="Z150" s="37"/>
      <c r="AA150" s="34">
        <f t="shared" si="57"/>
        <v>3.0102999566398121</v>
      </c>
      <c r="AB150" s="26">
        <f t="shared" si="58"/>
        <v>2</v>
      </c>
      <c r="AC150" s="26">
        <f t="shared" si="64"/>
        <v>3.0102999566398121</v>
      </c>
      <c r="AD150" s="27">
        <f t="shared" si="60"/>
        <v>2</v>
      </c>
    </row>
    <row r="151" spans="16:30" x14ac:dyDescent="0.25">
      <c r="P151" s="31">
        <v>0.41666666666666702</v>
      </c>
      <c r="Q151" s="32">
        <f>Q148</f>
        <v>0</v>
      </c>
      <c r="R151" s="26">
        <f t="shared" si="52"/>
        <v>1</v>
      </c>
      <c r="S151" s="26">
        <f t="shared" si="62"/>
        <v>0</v>
      </c>
      <c r="T151" s="35">
        <f t="shared" si="51"/>
        <v>1</v>
      </c>
      <c r="U151" s="37"/>
      <c r="V151" s="34">
        <f t="shared" si="61"/>
        <v>0</v>
      </c>
      <c r="W151" s="26">
        <f t="shared" si="54"/>
        <v>1</v>
      </c>
      <c r="X151" s="26">
        <f t="shared" si="63"/>
        <v>0</v>
      </c>
      <c r="Y151" s="35">
        <f t="shared" si="56"/>
        <v>1</v>
      </c>
      <c r="Z151" s="37"/>
      <c r="AA151" s="34">
        <f t="shared" si="57"/>
        <v>3.0102999566398121</v>
      </c>
      <c r="AB151" s="26">
        <f t="shared" si="58"/>
        <v>2</v>
      </c>
      <c r="AC151" s="26">
        <f t="shared" si="64"/>
        <v>3.0102999566398121</v>
      </c>
      <c r="AD151" s="27">
        <f t="shared" si="60"/>
        <v>2</v>
      </c>
    </row>
    <row r="152" spans="16:30" x14ac:dyDescent="0.25">
      <c r="P152" s="31">
        <v>0.45833333333333298</v>
      </c>
      <c r="Q152" s="32">
        <f>Q148</f>
        <v>0</v>
      </c>
      <c r="R152" s="26">
        <f t="shared" si="52"/>
        <v>1</v>
      </c>
      <c r="S152" s="26">
        <f t="shared" si="62"/>
        <v>0</v>
      </c>
      <c r="T152" s="35">
        <f t="shared" si="51"/>
        <v>1</v>
      </c>
      <c r="U152" s="37"/>
      <c r="V152" s="34">
        <f t="shared" si="61"/>
        <v>0</v>
      </c>
      <c r="W152" s="26">
        <f t="shared" si="54"/>
        <v>1</v>
      </c>
      <c r="X152" s="26">
        <f t="shared" si="63"/>
        <v>0</v>
      </c>
      <c r="Y152" s="35">
        <f t="shared" si="56"/>
        <v>1</v>
      </c>
      <c r="Z152" s="37"/>
      <c r="AA152" s="34">
        <f t="shared" si="57"/>
        <v>3.0102999566398121</v>
      </c>
      <c r="AB152" s="26">
        <f t="shared" si="58"/>
        <v>2</v>
      </c>
      <c r="AC152" s="26">
        <f t="shared" si="64"/>
        <v>3.0102999566398121</v>
      </c>
      <c r="AD152" s="27">
        <f t="shared" si="60"/>
        <v>2</v>
      </c>
    </row>
    <row r="153" spans="16:30" x14ac:dyDescent="0.25">
      <c r="P153" s="31">
        <v>0.5</v>
      </c>
      <c r="Q153" s="32">
        <f>Q148</f>
        <v>0</v>
      </c>
      <c r="R153" s="26">
        <f t="shared" si="52"/>
        <v>1</v>
      </c>
      <c r="S153" s="26">
        <f t="shared" si="62"/>
        <v>0</v>
      </c>
      <c r="T153" s="35">
        <f t="shared" si="51"/>
        <v>1</v>
      </c>
      <c r="U153" s="37"/>
      <c r="V153" s="34">
        <f t="shared" si="61"/>
        <v>0</v>
      </c>
      <c r="W153" s="26">
        <f t="shared" si="54"/>
        <v>1</v>
      </c>
      <c r="X153" s="26">
        <f t="shared" si="63"/>
        <v>0</v>
      </c>
      <c r="Y153" s="35">
        <f t="shared" si="56"/>
        <v>1</v>
      </c>
      <c r="Z153" s="37"/>
      <c r="AA153" s="34">
        <f t="shared" si="57"/>
        <v>3.0102999566398121</v>
      </c>
      <c r="AB153" s="26">
        <f t="shared" si="58"/>
        <v>2</v>
      </c>
      <c r="AC153" s="26">
        <f t="shared" si="64"/>
        <v>3.0102999566398121</v>
      </c>
      <c r="AD153" s="27">
        <f t="shared" si="60"/>
        <v>2</v>
      </c>
    </row>
    <row r="154" spans="16:30" x14ac:dyDescent="0.25">
      <c r="P154" s="31">
        <v>0.54166666666666696</v>
      </c>
      <c r="Q154" s="32">
        <f>Q148</f>
        <v>0</v>
      </c>
      <c r="R154" s="26">
        <f t="shared" si="52"/>
        <v>1</v>
      </c>
      <c r="S154" s="26">
        <f t="shared" si="62"/>
        <v>0</v>
      </c>
      <c r="T154" s="35">
        <f t="shared" si="51"/>
        <v>1</v>
      </c>
      <c r="U154" s="37"/>
      <c r="V154" s="34">
        <f t="shared" si="61"/>
        <v>0</v>
      </c>
      <c r="W154" s="26">
        <f t="shared" si="54"/>
        <v>1</v>
      </c>
      <c r="X154" s="26">
        <f t="shared" si="63"/>
        <v>0</v>
      </c>
      <c r="Y154" s="35">
        <f t="shared" si="56"/>
        <v>1</v>
      </c>
      <c r="Z154" s="37"/>
      <c r="AA154" s="34">
        <f t="shared" si="57"/>
        <v>3.0102999566398121</v>
      </c>
      <c r="AB154" s="26">
        <f t="shared" si="58"/>
        <v>2</v>
      </c>
      <c r="AC154" s="26">
        <f t="shared" si="64"/>
        <v>3.0102999566398121</v>
      </c>
      <c r="AD154" s="27">
        <f t="shared" si="60"/>
        <v>2</v>
      </c>
    </row>
    <row r="155" spans="16:30" x14ac:dyDescent="0.25">
      <c r="P155" s="31">
        <v>0.58333333333333304</v>
      </c>
      <c r="Q155" s="32">
        <f>Q148</f>
        <v>0</v>
      </c>
      <c r="R155" s="26">
        <f t="shared" si="52"/>
        <v>1</v>
      </c>
      <c r="S155" s="26">
        <f t="shared" si="62"/>
        <v>0</v>
      </c>
      <c r="T155" s="35">
        <f t="shared" si="51"/>
        <v>1</v>
      </c>
      <c r="U155" s="37"/>
      <c r="V155" s="34">
        <f t="shared" si="61"/>
        <v>0</v>
      </c>
      <c r="W155" s="26">
        <f t="shared" si="54"/>
        <v>1</v>
      </c>
      <c r="X155" s="26">
        <f t="shared" si="63"/>
        <v>0</v>
      </c>
      <c r="Y155" s="35">
        <f t="shared" si="56"/>
        <v>1</v>
      </c>
      <c r="Z155" s="37"/>
      <c r="AA155" s="34">
        <f t="shared" si="57"/>
        <v>3.0102999566398121</v>
      </c>
      <c r="AB155" s="26">
        <f t="shared" si="58"/>
        <v>2</v>
      </c>
      <c r="AC155" s="26">
        <f t="shared" si="64"/>
        <v>3.0102999566398121</v>
      </c>
      <c r="AD155" s="27">
        <f t="shared" si="60"/>
        <v>2</v>
      </c>
    </row>
    <row r="156" spans="16:30" x14ac:dyDescent="0.25">
      <c r="P156" s="31">
        <v>0.625</v>
      </c>
      <c r="Q156" s="32">
        <f>Q148</f>
        <v>0</v>
      </c>
      <c r="R156" s="26">
        <f t="shared" si="52"/>
        <v>1</v>
      </c>
      <c r="S156" s="26">
        <f t="shared" si="62"/>
        <v>0</v>
      </c>
      <c r="T156" s="35">
        <f t="shared" si="51"/>
        <v>1</v>
      </c>
      <c r="U156" s="37"/>
      <c r="V156" s="34">
        <f t="shared" si="61"/>
        <v>0</v>
      </c>
      <c r="W156" s="26">
        <f t="shared" si="54"/>
        <v>1</v>
      </c>
      <c r="X156" s="26">
        <f t="shared" si="63"/>
        <v>0</v>
      </c>
      <c r="Y156" s="35">
        <f t="shared" si="56"/>
        <v>1</v>
      </c>
      <c r="Z156" s="37"/>
      <c r="AA156" s="34">
        <f t="shared" si="57"/>
        <v>3.0102999566398121</v>
      </c>
      <c r="AB156" s="26">
        <f t="shared" si="58"/>
        <v>2</v>
      </c>
      <c r="AC156" s="26">
        <f t="shared" si="64"/>
        <v>3.0102999566398121</v>
      </c>
      <c r="AD156" s="27">
        <f t="shared" si="60"/>
        <v>2</v>
      </c>
    </row>
    <row r="157" spans="16:30" x14ac:dyDescent="0.25">
      <c r="P157" s="31">
        <v>0.66666666666666696</v>
      </c>
      <c r="Q157" s="32">
        <f>Q148</f>
        <v>0</v>
      </c>
      <c r="R157" s="26">
        <f t="shared" si="52"/>
        <v>1</v>
      </c>
      <c r="S157" s="26">
        <f t="shared" si="62"/>
        <v>0</v>
      </c>
      <c r="T157" s="35">
        <f t="shared" si="51"/>
        <v>1</v>
      </c>
      <c r="U157" s="37"/>
      <c r="V157" s="34">
        <f t="shared" si="61"/>
        <v>0</v>
      </c>
      <c r="W157" s="26">
        <f t="shared" si="54"/>
        <v>1</v>
      </c>
      <c r="X157" s="26">
        <f t="shared" si="63"/>
        <v>0</v>
      </c>
      <c r="Y157" s="35">
        <f t="shared" si="56"/>
        <v>1</v>
      </c>
      <c r="Z157" s="37"/>
      <c r="AA157" s="34">
        <f t="shared" si="57"/>
        <v>3.0102999566398121</v>
      </c>
      <c r="AB157" s="26">
        <f t="shared" si="58"/>
        <v>2</v>
      </c>
      <c r="AC157" s="26">
        <f t="shared" si="64"/>
        <v>3.0102999566398121</v>
      </c>
      <c r="AD157" s="27">
        <f t="shared" si="60"/>
        <v>2</v>
      </c>
    </row>
    <row r="158" spans="16:30" x14ac:dyDescent="0.25">
      <c r="P158" s="31">
        <v>0.70833333333333304</v>
      </c>
      <c r="Q158" s="32">
        <f>Q148</f>
        <v>0</v>
      </c>
      <c r="R158" s="26">
        <f t="shared" si="52"/>
        <v>1</v>
      </c>
      <c r="S158" s="26">
        <f t="shared" si="62"/>
        <v>0</v>
      </c>
      <c r="T158" s="35">
        <f t="shared" si="51"/>
        <v>1</v>
      </c>
      <c r="U158" s="37"/>
      <c r="V158" s="34">
        <f t="shared" si="61"/>
        <v>0</v>
      </c>
      <c r="W158" s="26">
        <f t="shared" si="54"/>
        <v>1</v>
      </c>
      <c r="X158" s="26">
        <f t="shared" si="63"/>
        <v>0</v>
      </c>
      <c r="Y158" s="35">
        <f t="shared" si="56"/>
        <v>1</v>
      </c>
      <c r="Z158" s="37"/>
      <c r="AA158" s="34">
        <f t="shared" si="57"/>
        <v>3.0102999566398121</v>
      </c>
      <c r="AB158" s="26">
        <f t="shared" si="58"/>
        <v>2</v>
      </c>
      <c r="AC158" s="26">
        <f t="shared" si="64"/>
        <v>3.0102999566398121</v>
      </c>
      <c r="AD158" s="27">
        <f t="shared" si="60"/>
        <v>2</v>
      </c>
    </row>
    <row r="159" spans="16:30" x14ac:dyDescent="0.25">
      <c r="P159" s="31">
        <v>0.75</v>
      </c>
      <c r="Q159" s="32">
        <f>Q148</f>
        <v>0</v>
      </c>
      <c r="R159" s="26">
        <f t="shared" si="52"/>
        <v>1</v>
      </c>
      <c r="S159" s="26">
        <f t="shared" si="62"/>
        <v>0</v>
      </c>
      <c r="T159" s="35">
        <f t="shared" si="51"/>
        <v>1</v>
      </c>
      <c r="U159" s="37"/>
      <c r="V159" s="34">
        <f t="shared" si="61"/>
        <v>0</v>
      </c>
      <c r="W159" s="26">
        <f t="shared" si="54"/>
        <v>1</v>
      </c>
      <c r="X159" s="26">
        <f t="shared" si="63"/>
        <v>0</v>
      </c>
      <c r="Y159" s="35">
        <f t="shared" si="56"/>
        <v>1</v>
      </c>
      <c r="Z159" s="37"/>
      <c r="AA159" s="34">
        <f t="shared" si="57"/>
        <v>3.0102999566398121</v>
      </c>
      <c r="AB159" s="26">
        <f t="shared" si="58"/>
        <v>2</v>
      </c>
      <c r="AC159" s="26">
        <f t="shared" si="64"/>
        <v>3.0102999566398121</v>
      </c>
      <c r="AD159" s="27">
        <f t="shared" si="60"/>
        <v>2</v>
      </c>
    </row>
    <row r="160" spans="16:30" x14ac:dyDescent="0.25">
      <c r="P160" s="31">
        <v>0.79166666666666696</v>
      </c>
      <c r="Q160" s="32">
        <f>Q148</f>
        <v>0</v>
      </c>
      <c r="R160" s="26">
        <f t="shared" si="52"/>
        <v>1</v>
      </c>
      <c r="S160" s="26">
        <f t="shared" si="62"/>
        <v>0</v>
      </c>
      <c r="T160" s="35">
        <f t="shared" si="51"/>
        <v>1</v>
      </c>
      <c r="U160" s="37"/>
      <c r="V160" s="34">
        <v>0</v>
      </c>
      <c r="W160" s="26">
        <f t="shared" si="54"/>
        <v>1</v>
      </c>
      <c r="X160" s="26">
        <v>0</v>
      </c>
      <c r="Y160" s="35">
        <f t="shared" si="56"/>
        <v>1</v>
      </c>
      <c r="Z160" s="37"/>
      <c r="AA160" s="34">
        <f t="shared" si="57"/>
        <v>3.0102999566398121</v>
      </c>
      <c r="AB160" s="26">
        <f t="shared" si="58"/>
        <v>2</v>
      </c>
      <c r="AC160" s="26">
        <f>AA160</f>
        <v>3.0102999566398121</v>
      </c>
      <c r="AD160" s="27">
        <f t="shared" si="60"/>
        <v>2</v>
      </c>
    </row>
    <row r="161" spans="16:30" x14ac:dyDescent="0.25">
      <c r="P161" s="31">
        <v>0.83333333333333304</v>
      </c>
      <c r="Q161" s="32">
        <f>Q148</f>
        <v>0</v>
      </c>
      <c r="R161" s="26">
        <f t="shared" si="52"/>
        <v>1</v>
      </c>
      <c r="S161" s="26">
        <f t="shared" si="62"/>
        <v>0</v>
      </c>
      <c r="T161" s="35">
        <f t="shared" si="51"/>
        <v>1</v>
      </c>
      <c r="U161" s="37"/>
      <c r="V161" s="34">
        <f t="shared" si="61"/>
        <v>0</v>
      </c>
      <c r="W161" s="26">
        <f t="shared" si="54"/>
        <v>1</v>
      </c>
      <c r="X161" s="26">
        <v>0</v>
      </c>
      <c r="Y161" s="35">
        <f t="shared" si="56"/>
        <v>1</v>
      </c>
      <c r="Z161" s="37"/>
      <c r="AA161" s="34">
        <f t="shared" si="57"/>
        <v>3.0102999566398121</v>
      </c>
      <c r="AB161" s="26">
        <f>(10^(AA161/10))</f>
        <v>2</v>
      </c>
      <c r="AC161" s="26">
        <f>AA161</f>
        <v>3.0102999566398121</v>
      </c>
      <c r="AD161" s="27">
        <f t="shared" si="60"/>
        <v>2</v>
      </c>
    </row>
    <row r="162" spans="16:30" x14ac:dyDescent="0.25">
      <c r="P162" s="31">
        <v>0.875</v>
      </c>
      <c r="Q162" s="32">
        <f>Q148</f>
        <v>0</v>
      </c>
      <c r="R162" s="26">
        <f t="shared" si="52"/>
        <v>1</v>
      </c>
      <c r="S162" s="26">
        <f t="shared" si="62"/>
        <v>0</v>
      </c>
      <c r="T162" s="35">
        <f t="shared" si="51"/>
        <v>1</v>
      </c>
      <c r="U162" s="37"/>
      <c r="V162" s="34">
        <f>V161</f>
        <v>0</v>
      </c>
      <c r="W162" s="26">
        <f t="shared" si="54"/>
        <v>1</v>
      </c>
      <c r="X162" s="26">
        <v>0</v>
      </c>
      <c r="Y162" s="35">
        <f t="shared" si="56"/>
        <v>1</v>
      </c>
      <c r="Z162" s="37"/>
      <c r="AA162" s="34">
        <f t="shared" si="57"/>
        <v>3.0102999566398121</v>
      </c>
      <c r="AB162" s="26">
        <f t="shared" ref="AB162:AB164" si="65">(10^(AA162/10))</f>
        <v>2</v>
      </c>
      <c r="AC162" s="26">
        <f>AA162</f>
        <v>3.0102999566398121</v>
      </c>
      <c r="AD162" s="27">
        <f t="shared" si="60"/>
        <v>2</v>
      </c>
    </row>
    <row r="163" spans="16:30" x14ac:dyDescent="0.25">
      <c r="P163" s="31">
        <v>0.91666666666666696</v>
      </c>
      <c r="Q163" s="32">
        <f>Q141</f>
        <v>0</v>
      </c>
      <c r="R163" s="26">
        <f t="shared" si="52"/>
        <v>1</v>
      </c>
      <c r="S163" s="26">
        <f>Q163+10</f>
        <v>10</v>
      </c>
      <c r="T163" s="35">
        <f t="shared" si="51"/>
        <v>10</v>
      </c>
      <c r="U163" s="37"/>
      <c r="V163" s="34">
        <v>0</v>
      </c>
      <c r="W163" s="26">
        <f t="shared" si="54"/>
        <v>1</v>
      </c>
      <c r="X163" s="28">
        <f t="shared" ref="X163:X164" si="66">V163+10</f>
        <v>10</v>
      </c>
      <c r="Y163" s="35">
        <f t="shared" si="56"/>
        <v>10</v>
      </c>
      <c r="Z163" s="37"/>
      <c r="AA163" s="34">
        <f t="shared" si="57"/>
        <v>3.0102999566398121</v>
      </c>
      <c r="AB163" s="26">
        <f t="shared" si="65"/>
        <v>2</v>
      </c>
      <c r="AC163" s="26">
        <f>AA163+10</f>
        <v>13.010299956639813</v>
      </c>
      <c r="AD163" s="27">
        <f t="shared" si="60"/>
        <v>20.000000000000007</v>
      </c>
    </row>
    <row r="164" spans="16:30" ht="15.75" thickBot="1" x14ac:dyDescent="0.3">
      <c r="P164" s="44">
        <v>0.95833333333333304</v>
      </c>
      <c r="Q164" s="32">
        <f>Q141</f>
        <v>0</v>
      </c>
      <c r="R164" s="46">
        <f t="shared" si="52"/>
        <v>1</v>
      </c>
      <c r="S164" s="46">
        <f>Q164+10</f>
        <v>10</v>
      </c>
      <c r="T164" s="47">
        <f t="shared" si="51"/>
        <v>10</v>
      </c>
      <c r="U164" s="48"/>
      <c r="V164" s="45">
        <v>0</v>
      </c>
      <c r="W164" s="46">
        <f t="shared" si="54"/>
        <v>1</v>
      </c>
      <c r="X164" s="28">
        <f t="shared" si="66"/>
        <v>10</v>
      </c>
      <c r="Y164" s="47">
        <f t="shared" si="56"/>
        <v>10</v>
      </c>
      <c r="Z164" s="48"/>
      <c r="AA164" s="34">
        <f t="shared" si="57"/>
        <v>3.0102999566398121</v>
      </c>
      <c r="AB164" s="150">
        <f t="shared" si="65"/>
        <v>2</v>
      </c>
      <c r="AC164" s="150">
        <f>AA164+10</f>
        <v>13.010299956639813</v>
      </c>
      <c r="AD164" s="151">
        <f t="shared" si="60"/>
        <v>20.000000000000007</v>
      </c>
    </row>
    <row r="165" spans="16:30" ht="15.75" thickBot="1" x14ac:dyDescent="0.3">
      <c r="P165" s="50"/>
      <c r="Q165" s="51"/>
      <c r="R165" s="51"/>
      <c r="S165" s="51"/>
      <c r="T165" s="52"/>
      <c r="U165" s="51"/>
      <c r="V165" s="50"/>
      <c r="W165" s="51"/>
      <c r="X165" s="51"/>
      <c r="Y165" s="52"/>
      <c r="Z165" s="51"/>
      <c r="AA165" s="53" t="s">
        <v>13</v>
      </c>
      <c r="AB165" s="64">
        <f>10*LOG(1/(COUNT(AB148:AB161))*SUM(AB148:AB161))</f>
        <v>3.0102999566398121</v>
      </c>
      <c r="AC165" s="49"/>
      <c r="AD165" s="54"/>
    </row>
    <row r="166" spans="16:30" ht="15.75" thickBot="1" x14ac:dyDescent="0.3">
      <c r="P166" s="53"/>
      <c r="Q166" s="49"/>
      <c r="R166" s="49"/>
      <c r="S166" s="49"/>
      <c r="T166" s="54"/>
      <c r="U166" s="49"/>
      <c r="V166" s="53"/>
      <c r="W166" s="49"/>
      <c r="X166" s="49"/>
      <c r="Y166" s="54"/>
      <c r="Z166" s="49"/>
      <c r="AA166" s="53" t="s">
        <v>2</v>
      </c>
      <c r="AB166" s="64">
        <f>10*LOG(1/(COUNT(AB141:AB147,AB163:AB164))*SUM(AB141:AB147,AB163:AB164))</f>
        <v>3.0102999566398121</v>
      </c>
      <c r="AC166" s="49"/>
      <c r="AD166" s="54"/>
    </row>
    <row r="167" spans="16:30" x14ac:dyDescent="0.25">
      <c r="P167" s="53"/>
      <c r="Q167" s="49"/>
      <c r="R167" s="56" t="s">
        <v>12</v>
      </c>
      <c r="S167" s="57"/>
      <c r="T167" s="58" t="s">
        <v>11</v>
      </c>
      <c r="U167" s="57"/>
      <c r="V167" s="59"/>
      <c r="W167" s="56" t="s">
        <v>12</v>
      </c>
      <c r="X167" s="57"/>
      <c r="Y167" s="58" t="s">
        <v>11</v>
      </c>
      <c r="Z167" s="57"/>
      <c r="AA167" s="59"/>
      <c r="AB167" s="57" t="s">
        <v>12</v>
      </c>
      <c r="AC167" s="57"/>
      <c r="AD167" s="58" t="s">
        <v>11</v>
      </c>
    </row>
    <row r="168" spans="16:30" ht="15.75" thickBot="1" x14ac:dyDescent="0.3">
      <c r="P168" s="14"/>
      <c r="Q168" s="55"/>
      <c r="R168" s="60">
        <f>10*LOG(1/(COUNT(R141:R164))*SUM(R141:R164))</f>
        <v>0</v>
      </c>
      <c r="S168" s="61"/>
      <c r="T168" s="62">
        <f>10*LOG(1/(COUNT(T141:T164))*SUM(T141:T164))</f>
        <v>6.40978057358332</v>
      </c>
      <c r="U168" s="61"/>
      <c r="V168" s="63"/>
      <c r="W168" s="60">
        <f>10*LOG(1/(COUNT(W141:W164))*SUM(W141:W164))</f>
        <v>0</v>
      </c>
      <c r="X168" s="61"/>
      <c r="Y168" s="62">
        <f>10*LOG(1/(COUNT(Y141:Y164))*SUM(Y141:Y164))</f>
        <v>6.40978057358332</v>
      </c>
      <c r="Z168" s="61"/>
      <c r="AA168" s="63"/>
      <c r="AB168" s="64">
        <f>10*LOG(1/(COUNT(AB141:AB164))*SUM(AB141:AB164))</f>
        <v>3.0102999566398121</v>
      </c>
      <c r="AC168" s="61"/>
      <c r="AD168" s="62">
        <f>10*LOG(1/(COUNT(AD141:AD164))*SUM(AD141:AD164))</f>
        <v>9.4200805302231334</v>
      </c>
    </row>
    <row r="171" spans="16:30" x14ac:dyDescent="0.25">
      <c r="P171">
        <f>A15</f>
        <v>0</v>
      </c>
    </row>
    <row r="173" spans="16:30" ht="15.75" thickBot="1" x14ac:dyDescent="0.3">
      <c r="P173" s="303" t="s">
        <v>21</v>
      </c>
      <c r="Q173" s="303"/>
      <c r="R173" s="303"/>
      <c r="S173" s="303"/>
      <c r="T173" s="303"/>
    </row>
    <row r="174" spans="16:30" ht="45.75" thickBot="1" x14ac:dyDescent="0.3">
      <c r="P174" s="38" t="s">
        <v>14</v>
      </c>
      <c r="Q174" s="39" t="s">
        <v>15</v>
      </c>
      <c r="R174" s="40" t="s">
        <v>17</v>
      </c>
      <c r="S174" s="40" t="s">
        <v>16</v>
      </c>
      <c r="T174" s="41" t="s">
        <v>17</v>
      </c>
      <c r="U174" s="42"/>
      <c r="V174" s="39" t="s">
        <v>18</v>
      </c>
      <c r="W174" s="40" t="s">
        <v>17</v>
      </c>
      <c r="X174" s="40" t="s">
        <v>16</v>
      </c>
      <c r="Y174" s="41" t="s">
        <v>17</v>
      </c>
      <c r="Z174" s="43"/>
      <c r="AA174" s="39" t="s">
        <v>19</v>
      </c>
      <c r="AB174" s="40" t="s">
        <v>17</v>
      </c>
      <c r="AC174" s="40" t="s">
        <v>16</v>
      </c>
      <c r="AD174" s="41" t="s">
        <v>17</v>
      </c>
    </row>
    <row r="175" spans="16:30" ht="15.75" thickBot="1" x14ac:dyDescent="0.3">
      <c r="P175" s="30">
        <v>0</v>
      </c>
      <c r="Q175" s="32">
        <f>H15</f>
        <v>0</v>
      </c>
      <c r="R175" s="28">
        <f>(10^(Q175/10))</f>
        <v>1</v>
      </c>
      <c r="S175" s="28">
        <f>Q175+10</f>
        <v>10</v>
      </c>
      <c r="T175" s="33">
        <f t="shared" ref="T175:T198" si="67">(10^(S175/10))</f>
        <v>10</v>
      </c>
      <c r="U175" s="36"/>
      <c r="V175" s="32">
        <v>0</v>
      </c>
      <c r="W175" s="28">
        <f>(10^(V175/10))</f>
        <v>1</v>
      </c>
      <c r="X175" s="28">
        <f>V175+10</f>
        <v>10</v>
      </c>
      <c r="Y175" s="33">
        <f>(10^(X175/10))</f>
        <v>10</v>
      </c>
      <c r="Z175" s="36"/>
      <c r="AA175" s="34">
        <f>10*LOG10(10^(Q175/10)+10^(V175/10))</f>
        <v>3.0102999566398121</v>
      </c>
      <c r="AB175" s="147">
        <f>(10^(AA175/10))</f>
        <v>2</v>
      </c>
      <c r="AC175" s="147">
        <f>AA175+10</f>
        <v>13.010299956639813</v>
      </c>
      <c r="AD175" s="148">
        <f>(10^(AC175/10))</f>
        <v>20.000000000000007</v>
      </c>
    </row>
    <row r="176" spans="16:30" ht="15.75" thickBot="1" x14ac:dyDescent="0.3">
      <c r="P176" s="31">
        <v>4.1666666666666699E-2</v>
      </c>
      <c r="Q176" s="32">
        <f>Q175</f>
        <v>0</v>
      </c>
      <c r="R176" s="26">
        <f t="shared" ref="R176:R198" si="68">(10^(Q176/10))</f>
        <v>1</v>
      </c>
      <c r="S176" s="26">
        <f t="shared" ref="S176:S181" si="69">Q176+10</f>
        <v>10</v>
      </c>
      <c r="T176" s="35">
        <f t="shared" si="67"/>
        <v>10</v>
      </c>
      <c r="U176" s="37"/>
      <c r="V176" s="34">
        <f>V175</f>
        <v>0</v>
      </c>
      <c r="W176" s="26">
        <f t="shared" ref="W176:W198" si="70">(10^(V176/10))</f>
        <v>1</v>
      </c>
      <c r="X176" s="28">
        <f t="shared" ref="X176:X181" si="71">V176+10</f>
        <v>10</v>
      </c>
      <c r="Y176" s="35">
        <f t="shared" ref="Y176:Y198" si="72">(10^(X176/10))</f>
        <v>10</v>
      </c>
      <c r="Z176" s="37"/>
      <c r="AA176" s="34">
        <f t="shared" ref="AA176:AA198" si="73">10*LOG10(10^(Q176/10)+10^(V176/10))</f>
        <v>3.0102999566398121</v>
      </c>
      <c r="AB176" s="26">
        <f t="shared" ref="AB176:AB194" si="74">(10^(AA176/10))</f>
        <v>2</v>
      </c>
      <c r="AC176" s="147">
        <f t="shared" ref="AC176:AC181" si="75">AA176+10</f>
        <v>13.010299956639813</v>
      </c>
      <c r="AD176" s="27">
        <f t="shared" ref="AD176:AD198" si="76">(10^(AC176/10))</f>
        <v>20.000000000000007</v>
      </c>
    </row>
    <row r="177" spans="16:30" ht="15.75" thickBot="1" x14ac:dyDescent="0.3">
      <c r="P177" s="31">
        <v>8.3333333333333301E-2</v>
      </c>
      <c r="Q177" s="32">
        <f>Q175</f>
        <v>0</v>
      </c>
      <c r="R177" s="26">
        <f t="shared" si="68"/>
        <v>1</v>
      </c>
      <c r="S177" s="26">
        <f t="shared" si="69"/>
        <v>10</v>
      </c>
      <c r="T177" s="35">
        <f t="shared" si="67"/>
        <v>10</v>
      </c>
      <c r="U177" s="37"/>
      <c r="V177" s="34">
        <f t="shared" ref="V177:V195" si="77">V176</f>
        <v>0</v>
      </c>
      <c r="W177" s="26">
        <f t="shared" si="70"/>
        <v>1</v>
      </c>
      <c r="X177" s="28">
        <f t="shared" si="71"/>
        <v>10</v>
      </c>
      <c r="Y177" s="35">
        <f t="shared" si="72"/>
        <v>10</v>
      </c>
      <c r="Z177" s="37"/>
      <c r="AA177" s="34">
        <f t="shared" si="73"/>
        <v>3.0102999566398121</v>
      </c>
      <c r="AB177" s="26">
        <f t="shared" si="74"/>
        <v>2</v>
      </c>
      <c r="AC177" s="147">
        <f t="shared" si="75"/>
        <v>13.010299956639813</v>
      </c>
      <c r="AD177" s="27">
        <f t="shared" si="76"/>
        <v>20.000000000000007</v>
      </c>
    </row>
    <row r="178" spans="16:30" ht="15.75" thickBot="1" x14ac:dyDescent="0.3">
      <c r="P178" s="31">
        <v>0.125</v>
      </c>
      <c r="Q178" s="32">
        <f>Q175</f>
        <v>0</v>
      </c>
      <c r="R178" s="26">
        <f t="shared" si="68"/>
        <v>1</v>
      </c>
      <c r="S178" s="26">
        <f t="shared" si="69"/>
        <v>10</v>
      </c>
      <c r="T178" s="35">
        <f t="shared" si="67"/>
        <v>10</v>
      </c>
      <c r="U178" s="37"/>
      <c r="V178" s="34">
        <f t="shared" si="77"/>
        <v>0</v>
      </c>
      <c r="W178" s="26">
        <f t="shared" si="70"/>
        <v>1</v>
      </c>
      <c r="X178" s="28">
        <f t="shared" si="71"/>
        <v>10</v>
      </c>
      <c r="Y178" s="35">
        <f t="shared" si="72"/>
        <v>10</v>
      </c>
      <c r="Z178" s="37"/>
      <c r="AA178" s="34">
        <f t="shared" si="73"/>
        <v>3.0102999566398121</v>
      </c>
      <c r="AB178" s="26">
        <f t="shared" si="74"/>
        <v>2</v>
      </c>
      <c r="AC178" s="147">
        <f t="shared" si="75"/>
        <v>13.010299956639813</v>
      </c>
      <c r="AD178" s="27">
        <f t="shared" si="76"/>
        <v>20.000000000000007</v>
      </c>
    </row>
    <row r="179" spans="16:30" ht="15.75" thickBot="1" x14ac:dyDescent="0.3">
      <c r="P179" s="31">
        <v>0.16666666666666699</v>
      </c>
      <c r="Q179" s="32">
        <f>Q175</f>
        <v>0</v>
      </c>
      <c r="R179" s="26">
        <f t="shared" si="68"/>
        <v>1</v>
      </c>
      <c r="S179" s="26">
        <f t="shared" si="69"/>
        <v>10</v>
      </c>
      <c r="T179" s="35">
        <f t="shared" si="67"/>
        <v>10</v>
      </c>
      <c r="U179" s="37"/>
      <c r="V179" s="34">
        <f t="shared" si="77"/>
        <v>0</v>
      </c>
      <c r="W179" s="26">
        <f t="shared" si="70"/>
        <v>1</v>
      </c>
      <c r="X179" s="28">
        <f t="shared" si="71"/>
        <v>10</v>
      </c>
      <c r="Y179" s="35">
        <f t="shared" si="72"/>
        <v>10</v>
      </c>
      <c r="Z179" s="37"/>
      <c r="AA179" s="34">
        <f t="shared" si="73"/>
        <v>3.0102999566398121</v>
      </c>
      <c r="AB179" s="26">
        <f t="shared" si="74"/>
        <v>2</v>
      </c>
      <c r="AC179" s="147">
        <f t="shared" si="75"/>
        <v>13.010299956639813</v>
      </c>
      <c r="AD179" s="27">
        <f t="shared" si="76"/>
        <v>20.000000000000007</v>
      </c>
    </row>
    <row r="180" spans="16:30" ht="15.75" thickBot="1" x14ac:dyDescent="0.3">
      <c r="P180" s="31">
        <v>0.20833333333333301</v>
      </c>
      <c r="Q180" s="32">
        <f>Q175</f>
        <v>0</v>
      </c>
      <c r="R180" s="26">
        <f t="shared" si="68"/>
        <v>1</v>
      </c>
      <c r="S180" s="26">
        <f t="shared" si="69"/>
        <v>10</v>
      </c>
      <c r="T180" s="35">
        <f t="shared" si="67"/>
        <v>10</v>
      </c>
      <c r="U180" s="37"/>
      <c r="V180" s="34">
        <f t="shared" si="77"/>
        <v>0</v>
      </c>
      <c r="W180" s="26">
        <f t="shared" si="70"/>
        <v>1</v>
      </c>
      <c r="X180" s="28">
        <f t="shared" si="71"/>
        <v>10</v>
      </c>
      <c r="Y180" s="35">
        <f t="shared" si="72"/>
        <v>10</v>
      </c>
      <c r="Z180" s="37"/>
      <c r="AA180" s="34">
        <f t="shared" si="73"/>
        <v>3.0102999566398121</v>
      </c>
      <c r="AB180" s="26">
        <f t="shared" si="74"/>
        <v>2</v>
      </c>
      <c r="AC180" s="147">
        <f t="shared" si="75"/>
        <v>13.010299956639813</v>
      </c>
      <c r="AD180" s="27">
        <f t="shared" si="76"/>
        <v>20.000000000000007</v>
      </c>
    </row>
    <row r="181" spans="16:30" x14ac:dyDescent="0.25">
      <c r="P181" s="31">
        <v>0.25</v>
      </c>
      <c r="Q181" s="32">
        <f>Q175</f>
        <v>0</v>
      </c>
      <c r="R181" s="26">
        <f t="shared" si="68"/>
        <v>1</v>
      </c>
      <c r="S181" s="26">
        <f t="shared" si="69"/>
        <v>10</v>
      </c>
      <c r="T181" s="35">
        <f t="shared" si="67"/>
        <v>10</v>
      </c>
      <c r="U181" s="37"/>
      <c r="V181" s="34">
        <f t="shared" si="77"/>
        <v>0</v>
      </c>
      <c r="W181" s="26">
        <f t="shared" si="70"/>
        <v>1</v>
      </c>
      <c r="X181" s="28">
        <f t="shared" si="71"/>
        <v>10</v>
      </c>
      <c r="Y181" s="35">
        <f t="shared" si="72"/>
        <v>10</v>
      </c>
      <c r="Z181" s="37"/>
      <c r="AA181" s="34">
        <f t="shared" si="73"/>
        <v>3.0102999566398121</v>
      </c>
      <c r="AB181" s="26">
        <f t="shared" si="74"/>
        <v>2</v>
      </c>
      <c r="AC181" s="147">
        <f t="shared" si="75"/>
        <v>13.010299956639813</v>
      </c>
      <c r="AD181" s="27">
        <f t="shared" si="76"/>
        <v>20.000000000000007</v>
      </c>
    </row>
    <row r="182" spans="16:30" x14ac:dyDescent="0.25">
      <c r="P182" s="31">
        <v>0.29166666666666702</v>
      </c>
      <c r="Q182" s="32">
        <f>G15</f>
        <v>0</v>
      </c>
      <c r="R182" s="26">
        <f t="shared" si="68"/>
        <v>1</v>
      </c>
      <c r="S182" s="26">
        <f>Q182</f>
        <v>0</v>
      </c>
      <c r="T182" s="35">
        <f t="shared" si="67"/>
        <v>1</v>
      </c>
      <c r="U182" s="37"/>
      <c r="V182" s="34">
        <f>E74</f>
        <v>0</v>
      </c>
      <c r="W182" s="26">
        <f t="shared" si="70"/>
        <v>1</v>
      </c>
      <c r="X182" s="26">
        <f>V182</f>
        <v>0</v>
      </c>
      <c r="Y182" s="35">
        <f t="shared" si="72"/>
        <v>1</v>
      </c>
      <c r="Z182" s="37"/>
      <c r="AA182" s="34">
        <f t="shared" si="73"/>
        <v>3.0102999566398121</v>
      </c>
      <c r="AB182" s="26">
        <f t="shared" si="74"/>
        <v>2</v>
      </c>
      <c r="AC182" s="26">
        <f>AA182</f>
        <v>3.0102999566398121</v>
      </c>
      <c r="AD182" s="27">
        <f t="shared" si="76"/>
        <v>2</v>
      </c>
    </row>
    <row r="183" spans="16:30" x14ac:dyDescent="0.25">
      <c r="P183" s="31">
        <v>0.33333333333333298</v>
      </c>
      <c r="Q183" s="32">
        <f>Q182</f>
        <v>0</v>
      </c>
      <c r="R183" s="26">
        <f t="shared" si="68"/>
        <v>1</v>
      </c>
      <c r="S183" s="26">
        <f t="shared" ref="S183:S196" si="78">Q183</f>
        <v>0</v>
      </c>
      <c r="T183" s="35">
        <f t="shared" si="67"/>
        <v>1</v>
      </c>
      <c r="U183" s="37"/>
      <c r="V183" s="34">
        <f t="shared" si="77"/>
        <v>0</v>
      </c>
      <c r="W183" s="26">
        <f t="shared" si="70"/>
        <v>1</v>
      </c>
      <c r="X183" s="26">
        <f t="shared" ref="X183:X193" si="79">V183</f>
        <v>0</v>
      </c>
      <c r="Y183" s="35">
        <f t="shared" si="72"/>
        <v>1</v>
      </c>
      <c r="Z183" s="37"/>
      <c r="AA183" s="34">
        <f t="shared" si="73"/>
        <v>3.0102999566398121</v>
      </c>
      <c r="AB183" s="26">
        <f t="shared" si="74"/>
        <v>2</v>
      </c>
      <c r="AC183" s="26">
        <f t="shared" ref="AC183:AC193" si="80">AA183</f>
        <v>3.0102999566398121</v>
      </c>
      <c r="AD183" s="27">
        <f t="shared" si="76"/>
        <v>2</v>
      </c>
    </row>
    <row r="184" spans="16:30" x14ac:dyDescent="0.25">
      <c r="P184" s="31">
        <v>0.375</v>
      </c>
      <c r="Q184" s="32">
        <f>Q182</f>
        <v>0</v>
      </c>
      <c r="R184" s="26">
        <f t="shared" si="68"/>
        <v>1</v>
      </c>
      <c r="S184" s="26">
        <f t="shared" si="78"/>
        <v>0</v>
      </c>
      <c r="T184" s="35">
        <f t="shared" si="67"/>
        <v>1</v>
      </c>
      <c r="U184" s="37"/>
      <c r="V184" s="34">
        <f t="shared" si="77"/>
        <v>0</v>
      </c>
      <c r="W184" s="26">
        <f t="shared" si="70"/>
        <v>1</v>
      </c>
      <c r="X184" s="26">
        <f t="shared" si="79"/>
        <v>0</v>
      </c>
      <c r="Y184" s="35">
        <f t="shared" si="72"/>
        <v>1</v>
      </c>
      <c r="Z184" s="37"/>
      <c r="AA184" s="34">
        <f t="shared" si="73"/>
        <v>3.0102999566398121</v>
      </c>
      <c r="AB184" s="26">
        <f t="shared" si="74"/>
        <v>2</v>
      </c>
      <c r="AC184" s="26">
        <f t="shared" si="80"/>
        <v>3.0102999566398121</v>
      </c>
      <c r="AD184" s="27">
        <f t="shared" si="76"/>
        <v>2</v>
      </c>
    </row>
    <row r="185" spans="16:30" x14ac:dyDescent="0.25">
      <c r="P185" s="31">
        <v>0.41666666666666702</v>
      </c>
      <c r="Q185" s="32">
        <f>Q182</f>
        <v>0</v>
      </c>
      <c r="R185" s="26">
        <f t="shared" si="68"/>
        <v>1</v>
      </c>
      <c r="S185" s="26">
        <f t="shared" si="78"/>
        <v>0</v>
      </c>
      <c r="T185" s="35">
        <f t="shared" si="67"/>
        <v>1</v>
      </c>
      <c r="U185" s="37"/>
      <c r="V185" s="34">
        <f t="shared" si="77"/>
        <v>0</v>
      </c>
      <c r="W185" s="26">
        <f t="shared" si="70"/>
        <v>1</v>
      </c>
      <c r="X185" s="26">
        <f t="shared" si="79"/>
        <v>0</v>
      </c>
      <c r="Y185" s="35">
        <f t="shared" si="72"/>
        <v>1</v>
      </c>
      <c r="Z185" s="37"/>
      <c r="AA185" s="34">
        <f t="shared" si="73"/>
        <v>3.0102999566398121</v>
      </c>
      <c r="AB185" s="26">
        <f t="shared" si="74"/>
        <v>2</v>
      </c>
      <c r="AC185" s="26">
        <f t="shared" si="80"/>
        <v>3.0102999566398121</v>
      </c>
      <c r="AD185" s="27">
        <f t="shared" si="76"/>
        <v>2</v>
      </c>
    </row>
    <row r="186" spans="16:30" x14ac:dyDescent="0.25">
      <c r="P186" s="31">
        <v>0.45833333333333298</v>
      </c>
      <c r="Q186" s="32">
        <f>Q182</f>
        <v>0</v>
      </c>
      <c r="R186" s="26">
        <f t="shared" si="68"/>
        <v>1</v>
      </c>
      <c r="S186" s="26">
        <f t="shared" si="78"/>
        <v>0</v>
      </c>
      <c r="T186" s="35">
        <f t="shared" si="67"/>
        <v>1</v>
      </c>
      <c r="U186" s="37"/>
      <c r="V186" s="34">
        <f t="shared" si="77"/>
        <v>0</v>
      </c>
      <c r="W186" s="26">
        <f t="shared" si="70"/>
        <v>1</v>
      </c>
      <c r="X186" s="26">
        <f t="shared" si="79"/>
        <v>0</v>
      </c>
      <c r="Y186" s="35">
        <f t="shared" si="72"/>
        <v>1</v>
      </c>
      <c r="Z186" s="37"/>
      <c r="AA186" s="34">
        <f t="shared" si="73"/>
        <v>3.0102999566398121</v>
      </c>
      <c r="AB186" s="26">
        <f t="shared" si="74"/>
        <v>2</v>
      </c>
      <c r="AC186" s="26">
        <f t="shared" si="80"/>
        <v>3.0102999566398121</v>
      </c>
      <c r="AD186" s="27">
        <f t="shared" si="76"/>
        <v>2</v>
      </c>
    </row>
    <row r="187" spans="16:30" x14ac:dyDescent="0.25">
      <c r="P187" s="31">
        <v>0.5</v>
      </c>
      <c r="Q187" s="32">
        <f>Q182</f>
        <v>0</v>
      </c>
      <c r="R187" s="26">
        <f t="shared" si="68"/>
        <v>1</v>
      </c>
      <c r="S187" s="26">
        <f t="shared" si="78"/>
        <v>0</v>
      </c>
      <c r="T187" s="35">
        <f t="shared" si="67"/>
        <v>1</v>
      </c>
      <c r="U187" s="37"/>
      <c r="V187" s="34">
        <f t="shared" si="77"/>
        <v>0</v>
      </c>
      <c r="W187" s="26">
        <f t="shared" si="70"/>
        <v>1</v>
      </c>
      <c r="X187" s="26">
        <f t="shared" si="79"/>
        <v>0</v>
      </c>
      <c r="Y187" s="35">
        <f t="shared" si="72"/>
        <v>1</v>
      </c>
      <c r="Z187" s="37"/>
      <c r="AA187" s="34">
        <f t="shared" si="73"/>
        <v>3.0102999566398121</v>
      </c>
      <c r="AB187" s="26">
        <f t="shared" si="74"/>
        <v>2</v>
      </c>
      <c r="AC187" s="26">
        <f t="shared" si="80"/>
        <v>3.0102999566398121</v>
      </c>
      <c r="AD187" s="27">
        <f t="shared" si="76"/>
        <v>2</v>
      </c>
    </row>
    <row r="188" spans="16:30" x14ac:dyDescent="0.25">
      <c r="P188" s="31">
        <v>0.54166666666666696</v>
      </c>
      <c r="Q188" s="32">
        <f>Q182</f>
        <v>0</v>
      </c>
      <c r="R188" s="26">
        <f t="shared" si="68"/>
        <v>1</v>
      </c>
      <c r="S188" s="26">
        <f t="shared" si="78"/>
        <v>0</v>
      </c>
      <c r="T188" s="35">
        <f t="shared" si="67"/>
        <v>1</v>
      </c>
      <c r="U188" s="37"/>
      <c r="V188" s="34">
        <f t="shared" si="77"/>
        <v>0</v>
      </c>
      <c r="W188" s="26">
        <f t="shared" si="70"/>
        <v>1</v>
      </c>
      <c r="X188" s="26">
        <f t="shared" si="79"/>
        <v>0</v>
      </c>
      <c r="Y188" s="35">
        <f t="shared" si="72"/>
        <v>1</v>
      </c>
      <c r="Z188" s="37"/>
      <c r="AA188" s="34">
        <f t="shared" si="73"/>
        <v>3.0102999566398121</v>
      </c>
      <c r="AB188" s="26">
        <f t="shared" si="74"/>
        <v>2</v>
      </c>
      <c r="AC188" s="26">
        <f t="shared" si="80"/>
        <v>3.0102999566398121</v>
      </c>
      <c r="AD188" s="27">
        <f t="shared" si="76"/>
        <v>2</v>
      </c>
    </row>
    <row r="189" spans="16:30" x14ac:dyDescent="0.25">
      <c r="P189" s="31">
        <v>0.58333333333333304</v>
      </c>
      <c r="Q189" s="32">
        <f>Q182</f>
        <v>0</v>
      </c>
      <c r="R189" s="26">
        <f t="shared" si="68"/>
        <v>1</v>
      </c>
      <c r="S189" s="26">
        <f t="shared" si="78"/>
        <v>0</v>
      </c>
      <c r="T189" s="35">
        <f t="shared" si="67"/>
        <v>1</v>
      </c>
      <c r="U189" s="37"/>
      <c r="V189" s="34">
        <f t="shared" si="77"/>
        <v>0</v>
      </c>
      <c r="W189" s="26">
        <f t="shared" si="70"/>
        <v>1</v>
      </c>
      <c r="X189" s="26">
        <f t="shared" si="79"/>
        <v>0</v>
      </c>
      <c r="Y189" s="35">
        <f t="shared" si="72"/>
        <v>1</v>
      </c>
      <c r="Z189" s="37"/>
      <c r="AA189" s="34">
        <f t="shared" si="73"/>
        <v>3.0102999566398121</v>
      </c>
      <c r="AB189" s="26">
        <f t="shared" si="74"/>
        <v>2</v>
      </c>
      <c r="AC189" s="26">
        <f t="shared" si="80"/>
        <v>3.0102999566398121</v>
      </c>
      <c r="AD189" s="27">
        <f t="shared" si="76"/>
        <v>2</v>
      </c>
    </row>
    <row r="190" spans="16:30" x14ac:dyDescent="0.25">
      <c r="P190" s="31">
        <v>0.625</v>
      </c>
      <c r="Q190" s="32">
        <f>Q182</f>
        <v>0</v>
      </c>
      <c r="R190" s="26">
        <f t="shared" si="68"/>
        <v>1</v>
      </c>
      <c r="S190" s="26">
        <f t="shared" si="78"/>
        <v>0</v>
      </c>
      <c r="T190" s="35">
        <f t="shared" si="67"/>
        <v>1</v>
      </c>
      <c r="U190" s="37"/>
      <c r="V190" s="34">
        <f t="shared" si="77"/>
        <v>0</v>
      </c>
      <c r="W190" s="26">
        <f t="shared" si="70"/>
        <v>1</v>
      </c>
      <c r="X190" s="26">
        <f t="shared" si="79"/>
        <v>0</v>
      </c>
      <c r="Y190" s="35">
        <f t="shared" si="72"/>
        <v>1</v>
      </c>
      <c r="Z190" s="37"/>
      <c r="AA190" s="34">
        <f t="shared" si="73"/>
        <v>3.0102999566398121</v>
      </c>
      <c r="AB190" s="26">
        <f t="shared" si="74"/>
        <v>2</v>
      </c>
      <c r="AC190" s="26">
        <f t="shared" si="80"/>
        <v>3.0102999566398121</v>
      </c>
      <c r="AD190" s="27">
        <f t="shared" si="76"/>
        <v>2</v>
      </c>
    </row>
    <row r="191" spans="16:30" x14ac:dyDescent="0.25">
      <c r="P191" s="31">
        <v>0.66666666666666696</v>
      </c>
      <c r="Q191" s="32">
        <f>Q182</f>
        <v>0</v>
      </c>
      <c r="R191" s="26">
        <f t="shared" si="68"/>
        <v>1</v>
      </c>
      <c r="S191" s="26">
        <f t="shared" si="78"/>
        <v>0</v>
      </c>
      <c r="T191" s="35">
        <f t="shared" si="67"/>
        <v>1</v>
      </c>
      <c r="U191" s="37"/>
      <c r="V191" s="34">
        <f t="shared" si="77"/>
        <v>0</v>
      </c>
      <c r="W191" s="26">
        <f t="shared" si="70"/>
        <v>1</v>
      </c>
      <c r="X191" s="26">
        <f t="shared" si="79"/>
        <v>0</v>
      </c>
      <c r="Y191" s="35">
        <f t="shared" si="72"/>
        <v>1</v>
      </c>
      <c r="Z191" s="37"/>
      <c r="AA191" s="34">
        <f t="shared" si="73"/>
        <v>3.0102999566398121</v>
      </c>
      <c r="AB191" s="26">
        <f t="shared" si="74"/>
        <v>2</v>
      </c>
      <c r="AC191" s="26">
        <f t="shared" si="80"/>
        <v>3.0102999566398121</v>
      </c>
      <c r="AD191" s="27">
        <f t="shared" si="76"/>
        <v>2</v>
      </c>
    </row>
    <row r="192" spans="16:30" x14ac:dyDescent="0.25">
      <c r="P192" s="31">
        <v>0.70833333333333304</v>
      </c>
      <c r="Q192" s="32">
        <f>Q182</f>
        <v>0</v>
      </c>
      <c r="R192" s="26">
        <f t="shared" si="68"/>
        <v>1</v>
      </c>
      <c r="S192" s="26">
        <f t="shared" si="78"/>
        <v>0</v>
      </c>
      <c r="T192" s="35">
        <f t="shared" si="67"/>
        <v>1</v>
      </c>
      <c r="U192" s="37"/>
      <c r="V192" s="34">
        <f t="shared" si="77"/>
        <v>0</v>
      </c>
      <c r="W192" s="26">
        <f t="shared" si="70"/>
        <v>1</v>
      </c>
      <c r="X192" s="26">
        <f t="shared" si="79"/>
        <v>0</v>
      </c>
      <c r="Y192" s="35">
        <f t="shared" si="72"/>
        <v>1</v>
      </c>
      <c r="Z192" s="37"/>
      <c r="AA192" s="34">
        <f t="shared" si="73"/>
        <v>3.0102999566398121</v>
      </c>
      <c r="AB192" s="26">
        <f t="shared" si="74"/>
        <v>2</v>
      </c>
      <c r="AC192" s="26">
        <f t="shared" si="80"/>
        <v>3.0102999566398121</v>
      </c>
      <c r="AD192" s="27">
        <f t="shared" si="76"/>
        <v>2</v>
      </c>
    </row>
    <row r="193" spans="16:30" x14ac:dyDescent="0.25">
      <c r="P193" s="31">
        <v>0.75</v>
      </c>
      <c r="Q193" s="32">
        <f>Q182</f>
        <v>0</v>
      </c>
      <c r="R193" s="26">
        <f t="shared" si="68"/>
        <v>1</v>
      </c>
      <c r="S193" s="26">
        <f t="shared" si="78"/>
        <v>0</v>
      </c>
      <c r="T193" s="35">
        <f t="shared" si="67"/>
        <v>1</v>
      </c>
      <c r="U193" s="37"/>
      <c r="V193" s="34">
        <f t="shared" si="77"/>
        <v>0</v>
      </c>
      <c r="W193" s="26">
        <f t="shared" si="70"/>
        <v>1</v>
      </c>
      <c r="X193" s="26">
        <f t="shared" si="79"/>
        <v>0</v>
      </c>
      <c r="Y193" s="35">
        <f t="shared" si="72"/>
        <v>1</v>
      </c>
      <c r="Z193" s="37"/>
      <c r="AA193" s="34">
        <f t="shared" si="73"/>
        <v>3.0102999566398121</v>
      </c>
      <c r="AB193" s="26">
        <f t="shared" si="74"/>
        <v>2</v>
      </c>
      <c r="AC193" s="26">
        <f t="shared" si="80"/>
        <v>3.0102999566398121</v>
      </c>
      <c r="AD193" s="27">
        <f t="shared" si="76"/>
        <v>2</v>
      </c>
    </row>
    <row r="194" spans="16:30" x14ac:dyDescent="0.25">
      <c r="P194" s="31">
        <v>0.79166666666666696</v>
      </c>
      <c r="Q194" s="32">
        <f>Q182</f>
        <v>0</v>
      </c>
      <c r="R194" s="26">
        <f t="shared" si="68"/>
        <v>1</v>
      </c>
      <c r="S194" s="26">
        <f t="shared" si="78"/>
        <v>0</v>
      </c>
      <c r="T194" s="35">
        <f t="shared" si="67"/>
        <v>1</v>
      </c>
      <c r="U194" s="37"/>
      <c r="V194" s="34">
        <v>0</v>
      </c>
      <c r="W194" s="26">
        <f t="shared" si="70"/>
        <v>1</v>
      </c>
      <c r="X194" s="26">
        <v>0</v>
      </c>
      <c r="Y194" s="35">
        <f t="shared" si="72"/>
        <v>1</v>
      </c>
      <c r="Z194" s="37"/>
      <c r="AA194" s="34">
        <f t="shared" si="73"/>
        <v>3.0102999566398121</v>
      </c>
      <c r="AB194" s="26">
        <f t="shared" si="74"/>
        <v>2</v>
      </c>
      <c r="AC194" s="26">
        <f>AA194</f>
        <v>3.0102999566398121</v>
      </c>
      <c r="AD194" s="27">
        <f t="shared" si="76"/>
        <v>2</v>
      </c>
    </row>
    <row r="195" spans="16:30" x14ac:dyDescent="0.25">
      <c r="P195" s="31">
        <v>0.83333333333333304</v>
      </c>
      <c r="Q195" s="32">
        <f>Q182</f>
        <v>0</v>
      </c>
      <c r="R195" s="26">
        <f t="shared" si="68"/>
        <v>1</v>
      </c>
      <c r="S195" s="26">
        <f t="shared" si="78"/>
        <v>0</v>
      </c>
      <c r="T195" s="35">
        <f t="shared" si="67"/>
        <v>1</v>
      </c>
      <c r="U195" s="37"/>
      <c r="V195" s="34">
        <f t="shared" si="77"/>
        <v>0</v>
      </c>
      <c r="W195" s="26">
        <f t="shared" si="70"/>
        <v>1</v>
      </c>
      <c r="X195" s="26">
        <v>0</v>
      </c>
      <c r="Y195" s="35">
        <f t="shared" si="72"/>
        <v>1</v>
      </c>
      <c r="Z195" s="37"/>
      <c r="AA195" s="34">
        <f t="shared" si="73"/>
        <v>3.0102999566398121</v>
      </c>
      <c r="AB195" s="26">
        <f>(10^(AA195/10))</f>
        <v>2</v>
      </c>
      <c r="AC195" s="26">
        <f>AA195</f>
        <v>3.0102999566398121</v>
      </c>
      <c r="AD195" s="27">
        <f t="shared" si="76"/>
        <v>2</v>
      </c>
    </row>
    <row r="196" spans="16:30" x14ac:dyDescent="0.25">
      <c r="P196" s="31">
        <v>0.875</v>
      </c>
      <c r="Q196" s="32">
        <f>Q182</f>
        <v>0</v>
      </c>
      <c r="R196" s="26">
        <f t="shared" si="68"/>
        <v>1</v>
      </c>
      <c r="S196" s="26">
        <f t="shared" si="78"/>
        <v>0</v>
      </c>
      <c r="T196" s="35">
        <f t="shared" si="67"/>
        <v>1</v>
      </c>
      <c r="U196" s="37"/>
      <c r="V196" s="34">
        <f>V195</f>
        <v>0</v>
      </c>
      <c r="W196" s="26">
        <f t="shared" si="70"/>
        <v>1</v>
      </c>
      <c r="X196" s="26">
        <v>0</v>
      </c>
      <c r="Y196" s="35">
        <f t="shared" si="72"/>
        <v>1</v>
      </c>
      <c r="Z196" s="37"/>
      <c r="AA196" s="34">
        <f t="shared" si="73"/>
        <v>3.0102999566398121</v>
      </c>
      <c r="AB196" s="26">
        <f t="shared" ref="AB196:AB198" si="81">(10^(AA196/10))</f>
        <v>2</v>
      </c>
      <c r="AC196" s="26">
        <f>AA196</f>
        <v>3.0102999566398121</v>
      </c>
      <c r="AD196" s="27">
        <f t="shared" si="76"/>
        <v>2</v>
      </c>
    </row>
    <row r="197" spans="16:30" x14ac:dyDescent="0.25">
      <c r="P197" s="31">
        <v>0.91666666666666696</v>
      </c>
      <c r="Q197" s="32">
        <f>Q175</f>
        <v>0</v>
      </c>
      <c r="R197" s="26">
        <f t="shared" si="68"/>
        <v>1</v>
      </c>
      <c r="S197" s="26">
        <f>Q197+10</f>
        <v>10</v>
      </c>
      <c r="T197" s="35">
        <f t="shared" si="67"/>
        <v>10</v>
      </c>
      <c r="U197" s="37"/>
      <c r="V197" s="34">
        <v>0</v>
      </c>
      <c r="W197" s="26">
        <f t="shared" si="70"/>
        <v>1</v>
      </c>
      <c r="X197" s="28">
        <f t="shared" ref="X197:X198" si="82">V197+10</f>
        <v>10</v>
      </c>
      <c r="Y197" s="35">
        <f t="shared" si="72"/>
        <v>10</v>
      </c>
      <c r="Z197" s="37"/>
      <c r="AA197" s="34">
        <f t="shared" si="73"/>
        <v>3.0102999566398121</v>
      </c>
      <c r="AB197" s="26">
        <f t="shared" si="81"/>
        <v>2</v>
      </c>
      <c r="AC197" s="26">
        <f>AA197+10</f>
        <v>13.010299956639813</v>
      </c>
      <c r="AD197" s="27">
        <f t="shared" si="76"/>
        <v>20.000000000000007</v>
      </c>
    </row>
    <row r="198" spans="16:30" ht="15.75" thickBot="1" x14ac:dyDescent="0.3">
      <c r="P198" s="44">
        <v>0.95833333333333304</v>
      </c>
      <c r="Q198" s="32">
        <f>Q175</f>
        <v>0</v>
      </c>
      <c r="R198" s="46">
        <f t="shared" si="68"/>
        <v>1</v>
      </c>
      <c r="S198" s="46">
        <f>Q198+10</f>
        <v>10</v>
      </c>
      <c r="T198" s="47">
        <f t="shared" si="67"/>
        <v>10</v>
      </c>
      <c r="U198" s="48"/>
      <c r="V198" s="45">
        <v>0</v>
      </c>
      <c r="W198" s="46">
        <f t="shared" si="70"/>
        <v>1</v>
      </c>
      <c r="X198" s="28">
        <f t="shared" si="82"/>
        <v>10</v>
      </c>
      <c r="Y198" s="47">
        <f t="shared" si="72"/>
        <v>10</v>
      </c>
      <c r="Z198" s="48"/>
      <c r="AA198" s="34">
        <f t="shared" si="73"/>
        <v>3.0102999566398121</v>
      </c>
      <c r="AB198" s="150">
        <f t="shared" si="81"/>
        <v>2</v>
      </c>
      <c r="AC198" s="150">
        <f>AA198+10</f>
        <v>13.010299956639813</v>
      </c>
      <c r="AD198" s="151">
        <f t="shared" si="76"/>
        <v>20.000000000000007</v>
      </c>
    </row>
    <row r="199" spans="16:30" ht="15.75" thickBot="1" x14ac:dyDescent="0.3">
      <c r="P199" s="50"/>
      <c r="Q199" s="51"/>
      <c r="R199" s="51"/>
      <c r="S199" s="51"/>
      <c r="T199" s="52"/>
      <c r="U199" s="51"/>
      <c r="V199" s="50"/>
      <c r="W199" s="51"/>
      <c r="X199" s="51"/>
      <c r="Y199" s="52"/>
      <c r="Z199" s="51"/>
      <c r="AA199" s="53" t="s">
        <v>13</v>
      </c>
      <c r="AB199" s="64">
        <f>10*LOG(1/(COUNT(AB182:AB195))*SUM(AB182:AB195))</f>
        <v>3.0102999566398121</v>
      </c>
      <c r="AC199" s="49"/>
      <c r="AD199" s="54"/>
    </row>
    <row r="200" spans="16:30" ht="15.75" thickBot="1" x14ac:dyDescent="0.3">
      <c r="P200" s="53"/>
      <c r="Q200" s="49"/>
      <c r="R200" s="49"/>
      <c r="S200" s="49"/>
      <c r="T200" s="54"/>
      <c r="U200" s="49"/>
      <c r="V200" s="53"/>
      <c r="W200" s="49"/>
      <c r="X200" s="49"/>
      <c r="Y200" s="54"/>
      <c r="Z200" s="49"/>
      <c r="AA200" s="53" t="s">
        <v>2</v>
      </c>
      <c r="AB200" s="64">
        <f>10*LOG(1/(COUNT(AB175:AB181,AB197:AB198))*SUM(AB175:AB181,AB197:AB198))</f>
        <v>3.0102999566398121</v>
      </c>
      <c r="AC200" s="49"/>
      <c r="AD200" s="54"/>
    </row>
    <row r="201" spans="16:30" x14ac:dyDescent="0.25">
      <c r="P201" s="53"/>
      <c r="Q201" s="49"/>
      <c r="R201" s="56" t="s">
        <v>12</v>
      </c>
      <c r="S201" s="57"/>
      <c r="T201" s="58" t="s">
        <v>11</v>
      </c>
      <c r="U201" s="57"/>
      <c r="V201" s="59"/>
      <c r="W201" s="56" t="s">
        <v>12</v>
      </c>
      <c r="X201" s="57"/>
      <c r="Y201" s="58" t="s">
        <v>11</v>
      </c>
      <c r="Z201" s="57"/>
      <c r="AA201" s="59"/>
      <c r="AB201" s="57" t="s">
        <v>12</v>
      </c>
      <c r="AC201" s="57"/>
      <c r="AD201" s="58" t="s">
        <v>11</v>
      </c>
    </row>
    <row r="202" spans="16:30" ht="15.75" thickBot="1" x14ac:dyDescent="0.3">
      <c r="P202" s="14"/>
      <c r="Q202" s="55"/>
      <c r="R202" s="60">
        <f>10*LOG(1/(COUNT(R175:R198))*SUM(R175:R198))</f>
        <v>0</v>
      </c>
      <c r="S202" s="61"/>
      <c r="T202" s="62">
        <f>10*LOG(1/(COUNT(T175:T198))*SUM(T175:T198))</f>
        <v>6.40978057358332</v>
      </c>
      <c r="U202" s="61"/>
      <c r="V202" s="63"/>
      <c r="W202" s="60">
        <f>10*LOG(1/(COUNT(W175:W198))*SUM(W175:W198))</f>
        <v>0</v>
      </c>
      <c r="X202" s="61"/>
      <c r="Y202" s="62">
        <f>10*LOG(1/(COUNT(Y175:Y198))*SUM(Y175:Y198))</f>
        <v>6.40978057358332</v>
      </c>
      <c r="Z202" s="61"/>
      <c r="AA202" s="63"/>
      <c r="AB202" s="64">
        <f>10*LOG(1/(COUNT(AB175:AB198))*SUM(AB175:AB198))</f>
        <v>3.0102999566398121</v>
      </c>
      <c r="AC202" s="61"/>
      <c r="AD202" s="62">
        <f>10*LOG(1/(COUNT(AD175:AD198))*SUM(AD175:AD198))</f>
        <v>9.4200805302231334</v>
      </c>
    </row>
    <row r="205" spans="16:30" x14ac:dyDescent="0.25">
      <c r="P205">
        <f>A16</f>
        <v>0</v>
      </c>
    </row>
    <row r="207" spans="16:30" ht="15.75" thickBot="1" x14ac:dyDescent="0.3">
      <c r="P207" s="303" t="s">
        <v>21</v>
      </c>
      <c r="Q207" s="303"/>
      <c r="R207" s="303"/>
      <c r="S207" s="303"/>
      <c r="T207" s="303"/>
    </row>
    <row r="208" spans="16:30" ht="45.75" thickBot="1" x14ac:dyDescent="0.3">
      <c r="P208" s="38" t="s">
        <v>14</v>
      </c>
      <c r="Q208" s="39" t="s">
        <v>15</v>
      </c>
      <c r="R208" s="40" t="s">
        <v>17</v>
      </c>
      <c r="S208" s="40" t="s">
        <v>16</v>
      </c>
      <c r="T208" s="41" t="s">
        <v>17</v>
      </c>
      <c r="U208" s="42"/>
      <c r="V208" s="39" t="s">
        <v>18</v>
      </c>
      <c r="W208" s="40" t="s">
        <v>17</v>
      </c>
      <c r="X208" s="40" t="s">
        <v>16</v>
      </c>
      <c r="Y208" s="41" t="s">
        <v>17</v>
      </c>
      <c r="Z208" s="43"/>
      <c r="AA208" s="39" t="s">
        <v>19</v>
      </c>
      <c r="AB208" s="40" t="s">
        <v>17</v>
      </c>
      <c r="AC208" s="40" t="s">
        <v>16</v>
      </c>
      <c r="AD208" s="41" t="s">
        <v>17</v>
      </c>
    </row>
    <row r="209" spans="16:30" ht="15.75" thickBot="1" x14ac:dyDescent="0.3">
      <c r="P209" s="30">
        <v>0</v>
      </c>
      <c r="Q209" s="32">
        <f>H16</f>
        <v>0</v>
      </c>
      <c r="R209" s="28">
        <f>(10^(Q209/10))</f>
        <v>1</v>
      </c>
      <c r="S209" s="28">
        <f>Q209+10</f>
        <v>10</v>
      </c>
      <c r="T209" s="33">
        <f t="shared" ref="T209:T232" si="83">(10^(S209/10))</f>
        <v>10</v>
      </c>
      <c r="U209" s="36"/>
      <c r="V209" s="32">
        <v>0</v>
      </c>
      <c r="W209" s="28">
        <f>(10^(V209/10))</f>
        <v>1</v>
      </c>
      <c r="X209" s="28">
        <f>V209+10</f>
        <v>10</v>
      </c>
      <c r="Y209" s="33">
        <f>(10^(X209/10))</f>
        <v>10</v>
      </c>
      <c r="Z209" s="36"/>
      <c r="AA209" s="34">
        <f>10*LOG10(10^(Q209/10)+10^(V209/10))</f>
        <v>3.0102999566398121</v>
      </c>
      <c r="AB209" s="147">
        <f>(10^(AA209/10))</f>
        <v>2</v>
      </c>
      <c r="AC209" s="147">
        <f>AA209+10</f>
        <v>13.010299956639813</v>
      </c>
      <c r="AD209" s="148">
        <f>(10^(AC209/10))</f>
        <v>20.000000000000007</v>
      </c>
    </row>
    <row r="210" spans="16:30" ht="15.75" thickBot="1" x14ac:dyDescent="0.3">
      <c r="P210" s="31">
        <v>4.1666666666666699E-2</v>
      </c>
      <c r="Q210" s="32">
        <f>Q209</f>
        <v>0</v>
      </c>
      <c r="R210" s="26">
        <f t="shared" ref="R210:R232" si="84">(10^(Q210/10))</f>
        <v>1</v>
      </c>
      <c r="S210" s="26">
        <f t="shared" ref="S210:S215" si="85">Q210+10</f>
        <v>10</v>
      </c>
      <c r="T210" s="35">
        <f t="shared" si="83"/>
        <v>10</v>
      </c>
      <c r="U210" s="37"/>
      <c r="V210" s="34">
        <f>V209</f>
        <v>0</v>
      </c>
      <c r="W210" s="26">
        <f t="shared" ref="W210:W232" si="86">(10^(V210/10))</f>
        <v>1</v>
      </c>
      <c r="X210" s="28">
        <f t="shared" ref="X210:X215" si="87">V210+10</f>
        <v>10</v>
      </c>
      <c r="Y210" s="35">
        <f t="shared" ref="Y210:Y232" si="88">(10^(X210/10))</f>
        <v>10</v>
      </c>
      <c r="Z210" s="37"/>
      <c r="AA210" s="34">
        <f t="shared" ref="AA210:AA232" si="89">10*LOG10(10^(Q210/10)+10^(V210/10))</f>
        <v>3.0102999566398121</v>
      </c>
      <c r="AB210" s="26">
        <f t="shared" ref="AB210:AB228" si="90">(10^(AA210/10))</f>
        <v>2</v>
      </c>
      <c r="AC210" s="147">
        <f t="shared" ref="AC210:AC215" si="91">AA210+10</f>
        <v>13.010299956639813</v>
      </c>
      <c r="AD210" s="27">
        <f t="shared" ref="AD210:AD232" si="92">(10^(AC210/10))</f>
        <v>20.000000000000007</v>
      </c>
    </row>
    <row r="211" spans="16:30" ht="15.75" thickBot="1" x14ac:dyDescent="0.3">
      <c r="P211" s="31">
        <v>8.3333333333333301E-2</v>
      </c>
      <c r="Q211" s="32">
        <f>Q209</f>
        <v>0</v>
      </c>
      <c r="R211" s="26">
        <f t="shared" si="84"/>
        <v>1</v>
      </c>
      <c r="S211" s="26">
        <f t="shared" si="85"/>
        <v>10</v>
      </c>
      <c r="T211" s="35">
        <f t="shared" si="83"/>
        <v>10</v>
      </c>
      <c r="U211" s="37"/>
      <c r="V211" s="34">
        <f t="shared" ref="V211:V229" si="93">V210</f>
        <v>0</v>
      </c>
      <c r="W211" s="26">
        <f t="shared" si="86"/>
        <v>1</v>
      </c>
      <c r="X211" s="28">
        <f t="shared" si="87"/>
        <v>10</v>
      </c>
      <c r="Y211" s="35">
        <f t="shared" si="88"/>
        <v>10</v>
      </c>
      <c r="Z211" s="37"/>
      <c r="AA211" s="34">
        <f t="shared" si="89"/>
        <v>3.0102999566398121</v>
      </c>
      <c r="AB211" s="26">
        <f t="shared" si="90"/>
        <v>2</v>
      </c>
      <c r="AC211" s="147">
        <f t="shared" si="91"/>
        <v>13.010299956639813</v>
      </c>
      <c r="AD211" s="27">
        <f t="shared" si="92"/>
        <v>20.000000000000007</v>
      </c>
    </row>
    <row r="212" spans="16:30" ht="15.75" thickBot="1" x14ac:dyDescent="0.3">
      <c r="P212" s="31">
        <v>0.125</v>
      </c>
      <c r="Q212" s="32">
        <f>Q209</f>
        <v>0</v>
      </c>
      <c r="R212" s="26">
        <f t="shared" si="84"/>
        <v>1</v>
      </c>
      <c r="S212" s="26">
        <f t="shared" si="85"/>
        <v>10</v>
      </c>
      <c r="T212" s="35">
        <f t="shared" si="83"/>
        <v>10</v>
      </c>
      <c r="U212" s="37"/>
      <c r="V212" s="34">
        <f t="shared" si="93"/>
        <v>0</v>
      </c>
      <c r="W212" s="26">
        <f t="shared" si="86"/>
        <v>1</v>
      </c>
      <c r="X212" s="28">
        <f t="shared" si="87"/>
        <v>10</v>
      </c>
      <c r="Y212" s="35">
        <f t="shared" si="88"/>
        <v>10</v>
      </c>
      <c r="Z212" s="37"/>
      <c r="AA212" s="34">
        <f t="shared" si="89"/>
        <v>3.0102999566398121</v>
      </c>
      <c r="AB212" s="26">
        <f t="shared" si="90"/>
        <v>2</v>
      </c>
      <c r="AC212" s="147">
        <f t="shared" si="91"/>
        <v>13.010299956639813</v>
      </c>
      <c r="AD212" s="27">
        <f t="shared" si="92"/>
        <v>20.000000000000007</v>
      </c>
    </row>
    <row r="213" spans="16:30" ht="15.75" thickBot="1" x14ac:dyDescent="0.3">
      <c r="P213" s="31">
        <v>0.16666666666666699</v>
      </c>
      <c r="Q213" s="32">
        <f>Q209</f>
        <v>0</v>
      </c>
      <c r="R213" s="26">
        <f t="shared" si="84"/>
        <v>1</v>
      </c>
      <c r="S213" s="26">
        <f t="shared" si="85"/>
        <v>10</v>
      </c>
      <c r="T213" s="35">
        <f t="shared" si="83"/>
        <v>10</v>
      </c>
      <c r="U213" s="37"/>
      <c r="V213" s="34">
        <f t="shared" si="93"/>
        <v>0</v>
      </c>
      <c r="W213" s="26">
        <f t="shared" si="86"/>
        <v>1</v>
      </c>
      <c r="X213" s="28">
        <f t="shared" si="87"/>
        <v>10</v>
      </c>
      <c r="Y213" s="35">
        <f t="shared" si="88"/>
        <v>10</v>
      </c>
      <c r="Z213" s="37"/>
      <c r="AA213" s="34">
        <f t="shared" si="89"/>
        <v>3.0102999566398121</v>
      </c>
      <c r="AB213" s="26">
        <f t="shared" si="90"/>
        <v>2</v>
      </c>
      <c r="AC213" s="147">
        <f t="shared" si="91"/>
        <v>13.010299956639813</v>
      </c>
      <c r="AD213" s="27">
        <f t="shared" si="92"/>
        <v>20.000000000000007</v>
      </c>
    </row>
    <row r="214" spans="16:30" ht="15.75" thickBot="1" x14ac:dyDescent="0.3">
      <c r="P214" s="31">
        <v>0.20833333333333301</v>
      </c>
      <c r="Q214" s="32">
        <f>Q209</f>
        <v>0</v>
      </c>
      <c r="R214" s="26">
        <f t="shared" si="84"/>
        <v>1</v>
      </c>
      <c r="S214" s="26">
        <f t="shared" si="85"/>
        <v>10</v>
      </c>
      <c r="T214" s="35">
        <f t="shared" si="83"/>
        <v>10</v>
      </c>
      <c r="U214" s="37"/>
      <c r="V214" s="34">
        <f t="shared" si="93"/>
        <v>0</v>
      </c>
      <c r="W214" s="26">
        <f t="shared" si="86"/>
        <v>1</v>
      </c>
      <c r="X214" s="28">
        <f t="shared" si="87"/>
        <v>10</v>
      </c>
      <c r="Y214" s="35">
        <f t="shared" si="88"/>
        <v>10</v>
      </c>
      <c r="Z214" s="37"/>
      <c r="AA214" s="34">
        <f t="shared" si="89"/>
        <v>3.0102999566398121</v>
      </c>
      <c r="AB214" s="26">
        <f t="shared" si="90"/>
        <v>2</v>
      </c>
      <c r="AC214" s="147">
        <f t="shared" si="91"/>
        <v>13.010299956639813</v>
      </c>
      <c r="AD214" s="27">
        <f t="shared" si="92"/>
        <v>20.000000000000007</v>
      </c>
    </row>
    <row r="215" spans="16:30" x14ac:dyDescent="0.25">
      <c r="P215" s="31">
        <v>0.25</v>
      </c>
      <c r="Q215" s="32">
        <f>Q209</f>
        <v>0</v>
      </c>
      <c r="R215" s="26">
        <f t="shared" si="84"/>
        <v>1</v>
      </c>
      <c r="S215" s="26">
        <f t="shared" si="85"/>
        <v>10</v>
      </c>
      <c r="T215" s="35">
        <f t="shared" si="83"/>
        <v>10</v>
      </c>
      <c r="U215" s="37"/>
      <c r="V215" s="34">
        <f t="shared" si="93"/>
        <v>0</v>
      </c>
      <c r="W215" s="26">
        <f t="shared" si="86"/>
        <v>1</v>
      </c>
      <c r="X215" s="28">
        <f t="shared" si="87"/>
        <v>10</v>
      </c>
      <c r="Y215" s="35">
        <f t="shared" si="88"/>
        <v>10</v>
      </c>
      <c r="Z215" s="37"/>
      <c r="AA215" s="34">
        <f t="shared" si="89"/>
        <v>3.0102999566398121</v>
      </c>
      <c r="AB215" s="26">
        <f t="shared" si="90"/>
        <v>2</v>
      </c>
      <c r="AC215" s="147">
        <f t="shared" si="91"/>
        <v>13.010299956639813</v>
      </c>
      <c r="AD215" s="27">
        <f t="shared" si="92"/>
        <v>20.000000000000007</v>
      </c>
    </row>
    <row r="216" spans="16:30" x14ac:dyDescent="0.25">
      <c r="P216" s="31">
        <v>0.29166666666666702</v>
      </c>
      <c r="Q216" s="32">
        <f>G16</f>
        <v>0</v>
      </c>
      <c r="R216" s="26">
        <f t="shared" si="84"/>
        <v>1</v>
      </c>
      <c r="S216" s="26">
        <f>Q216</f>
        <v>0</v>
      </c>
      <c r="T216" s="35">
        <f t="shared" si="83"/>
        <v>1</v>
      </c>
      <c r="U216" s="37"/>
      <c r="V216" s="34">
        <f>F74</f>
        <v>0</v>
      </c>
      <c r="W216" s="26">
        <f t="shared" si="86"/>
        <v>1</v>
      </c>
      <c r="X216" s="26">
        <f>V216</f>
        <v>0</v>
      </c>
      <c r="Y216" s="35">
        <f t="shared" si="88"/>
        <v>1</v>
      </c>
      <c r="Z216" s="37"/>
      <c r="AA216" s="34">
        <f t="shared" si="89"/>
        <v>3.0102999566398121</v>
      </c>
      <c r="AB216" s="26">
        <f t="shared" si="90"/>
        <v>2</v>
      </c>
      <c r="AC216" s="26">
        <f>AA216</f>
        <v>3.0102999566398121</v>
      </c>
      <c r="AD216" s="27">
        <f t="shared" si="92"/>
        <v>2</v>
      </c>
    </row>
    <row r="217" spans="16:30" x14ac:dyDescent="0.25">
      <c r="P217" s="31">
        <v>0.33333333333333298</v>
      </c>
      <c r="Q217" s="32">
        <f>Q216</f>
        <v>0</v>
      </c>
      <c r="R217" s="26">
        <f t="shared" si="84"/>
        <v>1</v>
      </c>
      <c r="S217" s="26">
        <f t="shared" ref="S217:S230" si="94">Q217</f>
        <v>0</v>
      </c>
      <c r="T217" s="35">
        <f t="shared" si="83"/>
        <v>1</v>
      </c>
      <c r="U217" s="37"/>
      <c r="V217" s="34">
        <f t="shared" si="93"/>
        <v>0</v>
      </c>
      <c r="W217" s="26">
        <f t="shared" si="86"/>
        <v>1</v>
      </c>
      <c r="X217" s="26">
        <f t="shared" ref="X217:X227" si="95">V217</f>
        <v>0</v>
      </c>
      <c r="Y217" s="35">
        <f t="shared" si="88"/>
        <v>1</v>
      </c>
      <c r="Z217" s="37"/>
      <c r="AA217" s="34">
        <f t="shared" si="89"/>
        <v>3.0102999566398121</v>
      </c>
      <c r="AB217" s="26">
        <f t="shared" si="90"/>
        <v>2</v>
      </c>
      <c r="AC217" s="26">
        <f t="shared" ref="AC217:AC227" si="96">AA217</f>
        <v>3.0102999566398121</v>
      </c>
      <c r="AD217" s="27">
        <f t="shared" si="92"/>
        <v>2</v>
      </c>
    </row>
    <row r="218" spans="16:30" x14ac:dyDescent="0.25">
      <c r="P218" s="31">
        <v>0.375</v>
      </c>
      <c r="Q218" s="32">
        <f>Q216</f>
        <v>0</v>
      </c>
      <c r="R218" s="26">
        <f t="shared" si="84"/>
        <v>1</v>
      </c>
      <c r="S218" s="26">
        <f t="shared" si="94"/>
        <v>0</v>
      </c>
      <c r="T218" s="35">
        <f t="shared" si="83"/>
        <v>1</v>
      </c>
      <c r="U218" s="37"/>
      <c r="V218" s="34">
        <f t="shared" si="93"/>
        <v>0</v>
      </c>
      <c r="W218" s="26">
        <f t="shared" si="86"/>
        <v>1</v>
      </c>
      <c r="X218" s="26">
        <f t="shared" si="95"/>
        <v>0</v>
      </c>
      <c r="Y218" s="35">
        <f t="shared" si="88"/>
        <v>1</v>
      </c>
      <c r="Z218" s="37"/>
      <c r="AA218" s="34">
        <f t="shared" si="89"/>
        <v>3.0102999566398121</v>
      </c>
      <c r="AB218" s="26">
        <f t="shared" si="90"/>
        <v>2</v>
      </c>
      <c r="AC218" s="26">
        <f t="shared" si="96"/>
        <v>3.0102999566398121</v>
      </c>
      <c r="AD218" s="27">
        <f t="shared" si="92"/>
        <v>2</v>
      </c>
    </row>
    <row r="219" spans="16:30" x14ac:dyDescent="0.25">
      <c r="P219" s="31">
        <v>0.41666666666666702</v>
      </c>
      <c r="Q219" s="32">
        <f>Q216</f>
        <v>0</v>
      </c>
      <c r="R219" s="26">
        <f t="shared" si="84"/>
        <v>1</v>
      </c>
      <c r="S219" s="26">
        <f t="shared" si="94"/>
        <v>0</v>
      </c>
      <c r="T219" s="35">
        <f t="shared" si="83"/>
        <v>1</v>
      </c>
      <c r="U219" s="37"/>
      <c r="V219" s="34">
        <f t="shared" si="93"/>
        <v>0</v>
      </c>
      <c r="W219" s="26">
        <f t="shared" si="86"/>
        <v>1</v>
      </c>
      <c r="X219" s="26">
        <f t="shared" si="95"/>
        <v>0</v>
      </c>
      <c r="Y219" s="35">
        <f t="shared" si="88"/>
        <v>1</v>
      </c>
      <c r="Z219" s="37"/>
      <c r="AA219" s="34">
        <f t="shared" si="89"/>
        <v>3.0102999566398121</v>
      </c>
      <c r="AB219" s="26">
        <f t="shared" si="90"/>
        <v>2</v>
      </c>
      <c r="AC219" s="26">
        <f t="shared" si="96"/>
        <v>3.0102999566398121</v>
      </c>
      <c r="AD219" s="27">
        <f t="shared" si="92"/>
        <v>2</v>
      </c>
    </row>
    <row r="220" spans="16:30" x14ac:dyDescent="0.25">
      <c r="P220" s="31">
        <v>0.45833333333333298</v>
      </c>
      <c r="Q220" s="32">
        <f>Q216</f>
        <v>0</v>
      </c>
      <c r="R220" s="26">
        <f t="shared" si="84"/>
        <v>1</v>
      </c>
      <c r="S220" s="26">
        <f t="shared" si="94"/>
        <v>0</v>
      </c>
      <c r="T220" s="35">
        <f t="shared" si="83"/>
        <v>1</v>
      </c>
      <c r="U220" s="37"/>
      <c r="V220" s="34">
        <f t="shared" si="93"/>
        <v>0</v>
      </c>
      <c r="W220" s="26">
        <f t="shared" si="86"/>
        <v>1</v>
      </c>
      <c r="X220" s="26">
        <f t="shared" si="95"/>
        <v>0</v>
      </c>
      <c r="Y220" s="35">
        <f t="shared" si="88"/>
        <v>1</v>
      </c>
      <c r="Z220" s="37"/>
      <c r="AA220" s="34">
        <f t="shared" si="89"/>
        <v>3.0102999566398121</v>
      </c>
      <c r="AB220" s="26">
        <f t="shared" si="90"/>
        <v>2</v>
      </c>
      <c r="AC220" s="26">
        <f t="shared" si="96"/>
        <v>3.0102999566398121</v>
      </c>
      <c r="AD220" s="27">
        <f t="shared" si="92"/>
        <v>2</v>
      </c>
    </row>
    <row r="221" spans="16:30" x14ac:dyDescent="0.25">
      <c r="P221" s="31">
        <v>0.5</v>
      </c>
      <c r="Q221" s="32">
        <f>Q216</f>
        <v>0</v>
      </c>
      <c r="R221" s="26">
        <f t="shared" si="84"/>
        <v>1</v>
      </c>
      <c r="S221" s="26">
        <f t="shared" si="94"/>
        <v>0</v>
      </c>
      <c r="T221" s="35">
        <f t="shared" si="83"/>
        <v>1</v>
      </c>
      <c r="U221" s="37"/>
      <c r="V221" s="34">
        <f t="shared" si="93"/>
        <v>0</v>
      </c>
      <c r="W221" s="26">
        <f t="shared" si="86"/>
        <v>1</v>
      </c>
      <c r="X221" s="26">
        <f t="shared" si="95"/>
        <v>0</v>
      </c>
      <c r="Y221" s="35">
        <f t="shared" si="88"/>
        <v>1</v>
      </c>
      <c r="Z221" s="37"/>
      <c r="AA221" s="34">
        <f t="shared" si="89"/>
        <v>3.0102999566398121</v>
      </c>
      <c r="AB221" s="26">
        <f t="shared" si="90"/>
        <v>2</v>
      </c>
      <c r="AC221" s="26">
        <f t="shared" si="96"/>
        <v>3.0102999566398121</v>
      </c>
      <c r="AD221" s="27">
        <f t="shared" si="92"/>
        <v>2</v>
      </c>
    </row>
    <row r="222" spans="16:30" x14ac:dyDescent="0.25">
      <c r="P222" s="31">
        <v>0.54166666666666696</v>
      </c>
      <c r="Q222" s="32">
        <f>Q216</f>
        <v>0</v>
      </c>
      <c r="R222" s="26">
        <f t="shared" si="84"/>
        <v>1</v>
      </c>
      <c r="S222" s="26">
        <f t="shared" si="94"/>
        <v>0</v>
      </c>
      <c r="T222" s="35">
        <f t="shared" si="83"/>
        <v>1</v>
      </c>
      <c r="U222" s="37"/>
      <c r="V222" s="34">
        <f t="shared" si="93"/>
        <v>0</v>
      </c>
      <c r="W222" s="26">
        <f t="shared" si="86"/>
        <v>1</v>
      </c>
      <c r="X222" s="26">
        <f t="shared" si="95"/>
        <v>0</v>
      </c>
      <c r="Y222" s="35">
        <f t="shared" si="88"/>
        <v>1</v>
      </c>
      <c r="Z222" s="37"/>
      <c r="AA222" s="34">
        <f t="shared" si="89"/>
        <v>3.0102999566398121</v>
      </c>
      <c r="AB222" s="26">
        <f t="shared" si="90"/>
        <v>2</v>
      </c>
      <c r="AC222" s="26">
        <f t="shared" si="96"/>
        <v>3.0102999566398121</v>
      </c>
      <c r="AD222" s="27">
        <f t="shared" si="92"/>
        <v>2</v>
      </c>
    </row>
    <row r="223" spans="16:30" x14ac:dyDescent="0.25">
      <c r="P223" s="31">
        <v>0.58333333333333304</v>
      </c>
      <c r="Q223" s="32">
        <f>Q216</f>
        <v>0</v>
      </c>
      <c r="R223" s="26">
        <f t="shared" si="84"/>
        <v>1</v>
      </c>
      <c r="S223" s="26">
        <f t="shared" si="94"/>
        <v>0</v>
      </c>
      <c r="T223" s="35">
        <f t="shared" si="83"/>
        <v>1</v>
      </c>
      <c r="U223" s="37"/>
      <c r="V223" s="34">
        <f t="shared" si="93"/>
        <v>0</v>
      </c>
      <c r="W223" s="26">
        <f t="shared" si="86"/>
        <v>1</v>
      </c>
      <c r="X223" s="26">
        <f t="shared" si="95"/>
        <v>0</v>
      </c>
      <c r="Y223" s="35">
        <f t="shared" si="88"/>
        <v>1</v>
      </c>
      <c r="Z223" s="37"/>
      <c r="AA223" s="34">
        <f t="shared" si="89"/>
        <v>3.0102999566398121</v>
      </c>
      <c r="AB223" s="26">
        <f t="shared" si="90"/>
        <v>2</v>
      </c>
      <c r="AC223" s="26">
        <f t="shared" si="96"/>
        <v>3.0102999566398121</v>
      </c>
      <c r="AD223" s="27">
        <f t="shared" si="92"/>
        <v>2</v>
      </c>
    </row>
    <row r="224" spans="16:30" x14ac:dyDescent="0.25">
      <c r="P224" s="31">
        <v>0.625</v>
      </c>
      <c r="Q224" s="32">
        <f>Q216</f>
        <v>0</v>
      </c>
      <c r="R224" s="26">
        <f t="shared" si="84"/>
        <v>1</v>
      </c>
      <c r="S224" s="26">
        <f t="shared" si="94"/>
        <v>0</v>
      </c>
      <c r="T224" s="35">
        <f t="shared" si="83"/>
        <v>1</v>
      </c>
      <c r="U224" s="37"/>
      <c r="V224" s="34">
        <f t="shared" si="93"/>
        <v>0</v>
      </c>
      <c r="W224" s="26">
        <f t="shared" si="86"/>
        <v>1</v>
      </c>
      <c r="X224" s="26">
        <f t="shared" si="95"/>
        <v>0</v>
      </c>
      <c r="Y224" s="35">
        <f t="shared" si="88"/>
        <v>1</v>
      </c>
      <c r="Z224" s="37"/>
      <c r="AA224" s="34">
        <f t="shared" si="89"/>
        <v>3.0102999566398121</v>
      </c>
      <c r="AB224" s="26">
        <f t="shared" si="90"/>
        <v>2</v>
      </c>
      <c r="AC224" s="26">
        <f t="shared" si="96"/>
        <v>3.0102999566398121</v>
      </c>
      <c r="AD224" s="27">
        <f t="shared" si="92"/>
        <v>2</v>
      </c>
    </row>
    <row r="225" spans="16:30" x14ac:dyDescent="0.25">
      <c r="P225" s="31">
        <v>0.66666666666666696</v>
      </c>
      <c r="Q225" s="32">
        <f>Q216</f>
        <v>0</v>
      </c>
      <c r="R225" s="26">
        <f t="shared" si="84"/>
        <v>1</v>
      </c>
      <c r="S225" s="26">
        <f t="shared" si="94"/>
        <v>0</v>
      </c>
      <c r="T225" s="35">
        <f t="shared" si="83"/>
        <v>1</v>
      </c>
      <c r="U225" s="37"/>
      <c r="V225" s="34">
        <f t="shared" si="93"/>
        <v>0</v>
      </c>
      <c r="W225" s="26">
        <f t="shared" si="86"/>
        <v>1</v>
      </c>
      <c r="X225" s="26">
        <f t="shared" si="95"/>
        <v>0</v>
      </c>
      <c r="Y225" s="35">
        <f t="shared" si="88"/>
        <v>1</v>
      </c>
      <c r="Z225" s="37"/>
      <c r="AA225" s="34">
        <f t="shared" si="89"/>
        <v>3.0102999566398121</v>
      </c>
      <c r="AB225" s="26">
        <f t="shared" si="90"/>
        <v>2</v>
      </c>
      <c r="AC225" s="26">
        <f t="shared" si="96"/>
        <v>3.0102999566398121</v>
      </c>
      <c r="AD225" s="27">
        <f t="shared" si="92"/>
        <v>2</v>
      </c>
    </row>
    <row r="226" spans="16:30" x14ac:dyDescent="0.25">
      <c r="P226" s="31">
        <v>0.70833333333333304</v>
      </c>
      <c r="Q226" s="32">
        <f>Q216</f>
        <v>0</v>
      </c>
      <c r="R226" s="26">
        <f t="shared" si="84"/>
        <v>1</v>
      </c>
      <c r="S226" s="26">
        <f t="shared" si="94"/>
        <v>0</v>
      </c>
      <c r="T226" s="35">
        <f t="shared" si="83"/>
        <v>1</v>
      </c>
      <c r="U226" s="37"/>
      <c r="V226" s="34">
        <f t="shared" si="93"/>
        <v>0</v>
      </c>
      <c r="W226" s="26">
        <f t="shared" si="86"/>
        <v>1</v>
      </c>
      <c r="X226" s="26">
        <f t="shared" si="95"/>
        <v>0</v>
      </c>
      <c r="Y226" s="35">
        <f t="shared" si="88"/>
        <v>1</v>
      </c>
      <c r="Z226" s="37"/>
      <c r="AA226" s="34">
        <f t="shared" si="89"/>
        <v>3.0102999566398121</v>
      </c>
      <c r="AB226" s="26">
        <f t="shared" si="90"/>
        <v>2</v>
      </c>
      <c r="AC226" s="26">
        <f t="shared" si="96"/>
        <v>3.0102999566398121</v>
      </c>
      <c r="AD226" s="27">
        <f t="shared" si="92"/>
        <v>2</v>
      </c>
    </row>
    <row r="227" spans="16:30" x14ac:dyDescent="0.25">
      <c r="P227" s="31">
        <v>0.75</v>
      </c>
      <c r="Q227" s="32">
        <f>Q216</f>
        <v>0</v>
      </c>
      <c r="R227" s="26">
        <f t="shared" si="84"/>
        <v>1</v>
      </c>
      <c r="S227" s="26">
        <f t="shared" si="94"/>
        <v>0</v>
      </c>
      <c r="T227" s="35">
        <f t="shared" si="83"/>
        <v>1</v>
      </c>
      <c r="U227" s="37"/>
      <c r="V227" s="34">
        <f t="shared" si="93"/>
        <v>0</v>
      </c>
      <c r="W227" s="26">
        <f t="shared" si="86"/>
        <v>1</v>
      </c>
      <c r="X227" s="26">
        <f t="shared" si="95"/>
        <v>0</v>
      </c>
      <c r="Y227" s="35">
        <f t="shared" si="88"/>
        <v>1</v>
      </c>
      <c r="Z227" s="37"/>
      <c r="AA227" s="34">
        <f t="shared" si="89"/>
        <v>3.0102999566398121</v>
      </c>
      <c r="AB227" s="26">
        <f t="shared" si="90"/>
        <v>2</v>
      </c>
      <c r="AC227" s="26">
        <f t="shared" si="96"/>
        <v>3.0102999566398121</v>
      </c>
      <c r="AD227" s="27">
        <f t="shared" si="92"/>
        <v>2</v>
      </c>
    </row>
    <row r="228" spans="16:30" x14ac:dyDescent="0.25">
      <c r="P228" s="31">
        <v>0.79166666666666696</v>
      </c>
      <c r="Q228" s="32">
        <f>Q216</f>
        <v>0</v>
      </c>
      <c r="R228" s="26">
        <f t="shared" si="84"/>
        <v>1</v>
      </c>
      <c r="S228" s="26">
        <f t="shared" si="94"/>
        <v>0</v>
      </c>
      <c r="T228" s="35">
        <f t="shared" si="83"/>
        <v>1</v>
      </c>
      <c r="U228" s="37"/>
      <c r="V228" s="34">
        <v>0</v>
      </c>
      <c r="W228" s="26">
        <f t="shared" si="86"/>
        <v>1</v>
      </c>
      <c r="X228" s="26">
        <v>0</v>
      </c>
      <c r="Y228" s="35">
        <f t="shared" si="88"/>
        <v>1</v>
      </c>
      <c r="Z228" s="37"/>
      <c r="AA228" s="34">
        <f t="shared" si="89"/>
        <v>3.0102999566398121</v>
      </c>
      <c r="AB228" s="26">
        <f t="shared" si="90"/>
        <v>2</v>
      </c>
      <c r="AC228" s="26">
        <f>AA228</f>
        <v>3.0102999566398121</v>
      </c>
      <c r="AD228" s="27">
        <f t="shared" si="92"/>
        <v>2</v>
      </c>
    </row>
    <row r="229" spans="16:30" x14ac:dyDescent="0.25">
      <c r="P229" s="31">
        <v>0.83333333333333304</v>
      </c>
      <c r="Q229" s="32">
        <f>Q216</f>
        <v>0</v>
      </c>
      <c r="R229" s="26">
        <f t="shared" si="84"/>
        <v>1</v>
      </c>
      <c r="S229" s="26">
        <f t="shared" si="94"/>
        <v>0</v>
      </c>
      <c r="T229" s="35">
        <f t="shared" si="83"/>
        <v>1</v>
      </c>
      <c r="U229" s="37"/>
      <c r="V229" s="34">
        <f t="shared" si="93"/>
        <v>0</v>
      </c>
      <c r="W229" s="26">
        <f t="shared" si="86"/>
        <v>1</v>
      </c>
      <c r="X229" s="26">
        <v>0</v>
      </c>
      <c r="Y229" s="35">
        <f t="shared" si="88"/>
        <v>1</v>
      </c>
      <c r="Z229" s="37"/>
      <c r="AA229" s="34">
        <f t="shared" si="89"/>
        <v>3.0102999566398121</v>
      </c>
      <c r="AB229" s="26">
        <f>(10^(AA229/10))</f>
        <v>2</v>
      </c>
      <c r="AC229" s="26">
        <f>AA229</f>
        <v>3.0102999566398121</v>
      </c>
      <c r="AD229" s="27">
        <f t="shared" si="92"/>
        <v>2</v>
      </c>
    </row>
    <row r="230" spans="16:30" x14ac:dyDescent="0.25">
      <c r="P230" s="31">
        <v>0.875</v>
      </c>
      <c r="Q230" s="32">
        <f>Q216</f>
        <v>0</v>
      </c>
      <c r="R230" s="26">
        <f t="shared" si="84"/>
        <v>1</v>
      </c>
      <c r="S230" s="26">
        <f t="shared" si="94"/>
        <v>0</v>
      </c>
      <c r="T230" s="35">
        <f t="shared" si="83"/>
        <v>1</v>
      </c>
      <c r="U230" s="37"/>
      <c r="V230" s="34">
        <f>V229</f>
        <v>0</v>
      </c>
      <c r="W230" s="26">
        <f t="shared" si="86"/>
        <v>1</v>
      </c>
      <c r="X230" s="26">
        <v>0</v>
      </c>
      <c r="Y230" s="35">
        <f t="shared" si="88"/>
        <v>1</v>
      </c>
      <c r="Z230" s="37"/>
      <c r="AA230" s="34">
        <f t="shared" si="89"/>
        <v>3.0102999566398121</v>
      </c>
      <c r="AB230" s="26">
        <f t="shared" ref="AB230:AB232" si="97">(10^(AA230/10))</f>
        <v>2</v>
      </c>
      <c r="AC230" s="26">
        <f>AA230</f>
        <v>3.0102999566398121</v>
      </c>
      <c r="AD230" s="27">
        <f t="shared" si="92"/>
        <v>2</v>
      </c>
    </row>
    <row r="231" spans="16:30" x14ac:dyDescent="0.25">
      <c r="P231" s="31">
        <v>0.91666666666666696</v>
      </c>
      <c r="Q231" s="32">
        <f>Q209</f>
        <v>0</v>
      </c>
      <c r="R231" s="26">
        <f t="shared" si="84"/>
        <v>1</v>
      </c>
      <c r="S231" s="26">
        <f>Q231+10</f>
        <v>10</v>
      </c>
      <c r="T231" s="35">
        <f t="shared" si="83"/>
        <v>10</v>
      </c>
      <c r="U231" s="37"/>
      <c r="V231" s="34">
        <v>0</v>
      </c>
      <c r="W231" s="26">
        <f t="shared" si="86"/>
        <v>1</v>
      </c>
      <c r="X231" s="28">
        <f t="shared" ref="X231:X232" si="98">V231+10</f>
        <v>10</v>
      </c>
      <c r="Y231" s="35">
        <f t="shared" si="88"/>
        <v>10</v>
      </c>
      <c r="Z231" s="37"/>
      <c r="AA231" s="34">
        <f t="shared" si="89"/>
        <v>3.0102999566398121</v>
      </c>
      <c r="AB231" s="26">
        <f t="shared" si="97"/>
        <v>2</v>
      </c>
      <c r="AC231" s="26">
        <f>AA231+10</f>
        <v>13.010299956639813</v>
      </c>
      <c r="AD231" s="27">
        <f t="shared" si="92"/>
        <v>20.000000000000007</v>
      </c>
    </row>
    <row r="232" spans="16:30" ht="15.75" thickBot="1" x14ac:dyDescent="0.3">
      <c r="P232" s="44">
        <v>0.95833333333333304</v>
      </c>
      <c r="Q232" s="32">
        <f>Q209</f>
        <v>0</v>
      </c>
      <c r="R232" s="46">
        <f t="shared" si="84"/>
        <v>1</v>
      </c>
      <c r="S232" s="46">
        <f>Q232+10</f>
        <v>10</v>
      </c>
      <c r="T232" s="47">
        <f t="shared" si="83"/>
        <v>10</v>
      </c>
      <c r="U232" s="48"/>
      <c r="V232" s="45">
        <v>0</v>
      </c>
      <c r="W232" s="46">
        <f t="shared" si="86"/>
        <v>1</v>
      </c>
      <c r="X232" s="28">
        <f t="shared" si="98"/>
        <v>10</v>
      </c>
      <c r="Y232" s="47">
        <f t="shared" si="88"/>
        <v>10</v>
      </c>
      <c r="Z232" s="48"/>
      <c r="AA232" s="34">
        <f t="shared" si="89"/>
        <v>3.0102999566398121</v>
      </c>
      <c r="AB232" s="150">
        <f t="shared" si="97"/>
        <v>2</v>
      </c>
      <c r="AC232" s="150">
        <f>AA232+10</f>
        <v>13.010299956639813</v>
      </c>
      <c r="AD232" s="151">
        <f t="shared" si="92"/>
        <v>20.000000000000007</v>
      </c>
    </row>
    <row r="233" spans="16:30" ht="15.75" thickBot="1" x14ac:dyDescent="0.3">
      <c r="P233" s="50"/>
      <c r="Q233" s="51"/>
      <c r="R233" s="51"/>
      <c r="S233" s="51"/>
      <c r="T233" s="52"/>
      <c r="U233" s="51"/>
      <c r="V233" s="50"/>
      <c r="W233" s="51"/>
      <c r="X233" s="51"/>
      <c r="Y233" s="52"/>
      <c r="Z233" s="51"/>
      <c r="AA233" s="53" t="s">
        <v>13</v>
      </c>
      <c r="AB233" s="64">
        <f>10*LOG(1/(COUNT(AB216:AB229))*SUM(AB216:AB229))</f>
        <v>3.0102999566398121</v>
      </c>
      <c r="AC233" s="49"/>
      <c r="AD233" s="54"/>
    </row>
    <row r="234" spans="16:30" ht="15.75" thickBot="1" x14ac:dyDescent="0.3">
      <c r="P234" s="53"/>
      <c r="Q234" s="49"/>
      <c r="R234" s="49"/>
      <c r="S234" s="49"/>
      <c r="T234" s="54"/>
      <c r="U234" s="49"/>
      <c r="V234" s="53"/>
      <c r="W234" s="49"/>
      <c r="X234" s="49"/>
      <c r="Y234" s="54"/>
      <c r="Z234" s="49"/>
      <c r="AA234" s="53" t="s">
        <v>2</v>
      </c>
      <c r="AB234" s="64">
        <f>10*LOG(1/(COUNT(AB209:AB215,AB231:AB232))*SUM(AB209:AB215,AB231:AB232))</f>
        <v>3.0102999566398121</v>
      </c>
      <c r="AC234" s="49"/>
      <c r="AD234" s="54"/>
    </row>
    <row r="235" spans="16:30" x14ac:dyDescent="0.25">
      <c r="P235" s="53"/>
      <c r="Q235" s="49"/>
      <c r="R235" s="56" t="s">
        <v>12</v>
      </c>
      <c r="S235" s="57"/>
      <c r="T235" s="58" t="s">
        <v>11</v>
      </c>
      <c r="U235" s="57"/>
      <c r="V235" s="59"/>
      <c r="W235" s="56" t="s">
        <v>12</v>
      </c>
      <c r="X235" s="57"/>
      <c r="Y235" s="58" t="s">
        <v>11</v>
      </c>
      <c r="Z235" s="57"/>
      <c r="AA235" s="59"/>
      <c r="AB235" s="57" t="s">
        <v>12</v>
      </c>
      <c r="AC235" s="57"/>
      <c r="AD235" s="58" t="s">
        <v>11</v>
      </c>
    </row>
    <row r="236" spans="16:30" ht="15.75" thickBot="1" x14ac:dyDescent="0.3">
      <c r="P236" s="14"/>
      <c r="Q236" s="55"/>
      <c r="R236" s="60">
        <f>10*LOG(1/(COUNT(R209:R232))*SUM(R209:R232))</f>
        <v>0</v>
      </c>
      <c r="S236" s="61"/>
      <c r="T236" s="62">
        <f>10*LOG(1/(COUNT(T209:T232))*SUM(T209:T232))</f>
        <v>6.40978057358332</v>
      </c>
      <c r="U236" s="61"/>
      <c r="V236" s="63"/>
      <c r="W236" s="60">
        <f>10*LOG(1/(COUNT(W209:W232))*SUM(W209:W232))</f>
        <v>0</v>
      </c>
      <c r="X236" s="61"/>
      <c r="Y236" s="62">
        <f>10*LOG(1/(COUNT(Y209:Y232))*SUM(Y209:Y232))</f>
        <v>6.40978057358332</v>
      </c>
      <c r="Z236" s="61"/>
      <c r="AA236" s="63"/>
      <c r="AB236" s="64">
        <f>10*LOG(1/(COUNT(AB209:AB232))*SUM(AB209:AB232))</f>
        <v>3.0102999566398121</v>
      </c>
      <c r="AC236" s="61"/>
      <c r="AD236" s="62">
        <f>10*LOG(1/(COUNT(AD209:AD232))*SUM(AD209:AD232))</f>
        <v>9.4200805302231334</v>
      </c>
    </row>
    <row r="239" spans="16:30" x14ac:dyDescent="0.25">
      <c r="P239">
        <f>A17</f>
        <v>0</v>
      </c>
    </row>
    <row r="241" spans="16:30" ht="15.75" thickBot="1" x14ac:dyDescent="0.3">
      <c r="P241" s="303" t="s">
        <v>21</v>
      </c>
      <c r="Q241" s="303"/>
      <c r="R241" s="303"/>
      <c r="S241" s="303"/>
      <c r="T241" s="303"/>
    </row>
    <row r="242" spans="16:30" ht="45.75" thickBot="1" x14ac:dyDescent="0.3">
      <c r="P242" s="38" t="s">
        <v>14</v>
      </c>
      <c r="Q242" s="39" t="s">
        <v>15</v>
      </c>
      <c r="R242" s="40" t="s">
        <v>17</v>
      </c>
      <c r="S242" s="40" t="s">
        <v>16</v>
      </c>
      <c r="T242" s="41" t="s">
        <v>17</v>
      </c>
      <c r="U242" s="42"/>
      <c r="V242" s="39" t="s">
        <v>18</v>
      </c>
      <c r="W242" s="40" t="s">
        <v>17</v>
      </c>
      <c r="X242" s="40" t="s">
        <v>16</v>
      </c>
      <c r="Y242" s="41" t="s">
        <v>17</v>
      </c>
      <c r="Z242" s="43"/>
      <c r="AA242" s="39" t="s">
        <v>19</v>
      </c>
      <c r="AB242" s="40" t="s">
        <v>17</v>
      </c>
      <c r="AC242" s="40" t="s">
        <v>16</v>
      </c>
      <c r="AD242" s="41" t="s">
        <v>17</v>
      </c>
    </row>
    <row r="243" spans="16:30" ht="15.75" thickBot="1" x14ac:dyDescent="0.3">
      <c r="P243" s="30">
        <v>0</v>
      </c>
      <c r="Q243" s="32">
        <f>H17</f>
        <v>0</v>
      </c>
      <c r="R243" s="28">
        <f>(10^(Q243/10))</f>
        <v>1</v>
      </c>
      <c r="S243" s="28">
        <f>Q243+10</f>
        <v>10</v>
      </c>
      <c r="T243" s="33">
        <f t="shared" ref="T243:T266" si="99">(10^(S243/10))</f>
        <v>10</v>
      </c>
      <c r="U243" s="36"/>
      <c r="V243" s="32">
        <v>0</v>
      </c>
      <c r="W243" s="28">
        <f>(10^(V243/10))</f>
        <v>1</v>
      </c>
      <c r="X243" s="28">
        <f>V243+10</f>
        <v>10</v>
      </c>
      <c r="Y243" s="33">
        <f>(10^(X243/10))</f>
        <v>10</v>
      </c>
      <c r="Z243" s="36"/>
      <c r="AA243" s="34">
        <f>10*LOG10(10^(Q243/10)+10^(V243/10))</f>
        <v>3.0102999566398121</v>
      </c>
      <c r="AB243" s="147">
        <f>(10^(AA243/10))</f>
        <v>2</v>
      </c>
      <c r="AC243" s="147">
        <f>AA243+10</f>
        <v>13.010299956639813</v>
      </c>
      <c r="AD243" s="148">
        <f>(10^(AC243/10))</f>
        <v>20.000000000000007</v>
      </c>
    </row>
    <row r="244" spans="16:30" ht="15.75" thickBot="1" x14ac:dyDescent="0.3">
      <c r="P244" s="31">
        <v>4.1666666666666699E-2</v>
      </c>
      <c r="Q244" s="32">
        <f>Q243</f>
        <v>0</v>
      </c>
      <c r="R244" s="26">
        <f t="shared" ref="R244:R266" si="100">(10^(Q244/10))</f>
        <v>1</v>
      </c>
      <c r="S244" s="26">
        <f t="shared" ref="S244:S249" si="101">Q244+10</f>
        <v>10</v>
      </c>
      <c r="T244" s="35">
        <f t="shared" si="99"/>
        <v>10</v>
      </c>
      <c r="U244" s="37"/>
      <c r="V244" s="34">
        <f>V243</f>
        <v>0</v>
      </c>
      <c r="W244" s="26">
        <f t="shared" ref="W244:W266" si="102">(10^(V244/10))</f>
        <v>1</v>
      </c>
      <c r="X244" s="28">
        <f t="shared" ref="X244:X249" si="103">V244+10</f>
        <v>10</v>
      </c>
      <c r="Y244" s="35">
        <f t="shared" ref="Y244:Y266" si="104">(10^(X244/10))</f>
        <v>10</v>
      </c>
      <c r="Z244" s="37"/>
      <c r="AA244" s="34">
        <f t="shared" ref="AA244:AA266" si="105">10*LOG10(10^(Q244/10)+10^(V244/10))</f>
        <v>3.0102999566398121</v>
      </c>
      <c r="AB244" s="26">
        <f t="shared" ref="AB244:AB262" si="106">(10^(AA244/10))</f>
        <v>2</v>
      </c>
      <c r="AC244" s="147">
        <f t="shared" ref="AC244:AC249" si="107">AA244+10</f>
        <v>13.010299956639813</v>
      </c>
      <c r="AD244" s="27">
        <f t="shared" ref="AD244:AD266" si="108">(10^(AC244/10))</f>
        <v>20.000000000000007</v>
      </c>
    </row>
    <row r="245" spans="16:30" ht="15.75" thickBot="1" x14ac:dyDescent="0.3">
      <c r="P245" s="31">
        <v>8.3333333333333301E-2</v>
      </c>
      <c r="Q245" s="32">
        <f>Q243</f>
        <v>0</v>
      </c>
      <c r="R245" s="26">
        <f t="shared" si="100"/>
        <v>1</v>
      </c>
      <c r="S245" s="26">
        <f t="shared" si="101"/>
        <v>10</v>
      </c>
      <c r="T245" s="35">
        <f t="shared" si="99"/>
        <v>10</v>
      </c>
      <c r="U245" s="37"/>
      <c r="V245" s="34">
        <f t="shared" ref="V245:V263" si="109">V244</f>
        <v>0</v>
      </c>
      <c r="W245" s="26">
        <f t="shared" si="102"/>
        <v>1</v>
      </c>
      <c r="X245" s="28">
        <f t="shared" si="103"/>
        <v>10</v>
      </c>
      <c r="Y245" s="35">
        <f t="shared" si="104"/>
        <v>10</v>
      </c>
      <c r="Z245" s="37"/>
      <c r="AA245" s="34">
        <f t="shared" si="105"/>
        <v>3.0102999566398121</v>
      </c>
      <c r="AB245" s="26">
        <f t="shared" si="106"/>
        <v>2</v>
      </c>
      <c r="AC245" s="147">
        <f t="shared" si="107"/>
        <v>13.010299956639813</v>
      </c>
      <c r="AD245" s="27">
        <f t="shared" si="108"/>
        <v>20.000000000000007</v>
      </c>
    </row>
    <row r="246" spans="16:30" ht="15.75" thickBot="1" x14ac:dyDescent="0.3">
      <c r="P246" s="31">
        <v>0.125</v>
      </c>
      <c r="Q246" s="32">
        <f>Q243</f>
        <v>0</v>
      </c>
      <c r="R246" s="26">
        <f t="shared" si="100"/>
        <v>1</v>
      </c>
      <c r="S246" s="26">
        <f t="shared" si="101"/>
        <v>10</v>
      </c>
      <c r="T246" s="35">
        <f t="shared" si="99"/>
        <v>10</v>
      </c>
      <c r="U246" s="37"/>
      <c r="V246" s="34">
        <f t="shared" si="109"/>
        <v>0</v>
      </c>
      <c r="W246" s="26">
        <f t="shared" si="102"/>
        <v>1</v>
      </c>
      <c r="X246" s="28">
        <f t="shared" si="103"/>
        <v>10</v>
      </c>
      <c r="Y246" s="35">
        <f t="shared" si="104"/>
        <v>10</v>
      </c>
      <c r="Z246" s="37"/>
      <c r="AA246" s="34">
        <f t="shared" si="105"/>
        <v>3.0102999566398121</v>
      </c>
      <c r="AB246" s="26">
        <f t="shared" si="106"/>
        <v>2</v>
      </c>
      <c r="AC246" s="147">
        <f t="shared" si="107"/>
        <v>13.010299956639813</v>
      </c>
      <c r="AD246" s="27">
        <f t="shared" si="108"/>
        <v>20.000000000000007</v>
      </c>
    </row>
    <row r="247" spans="16:30" ht="15.75" thickBot="1" x14ac:dyDescent="0.3">
      <c r="P247" s="31">
        <v>0.16666666666666699</v>
      </c>
      <c r="Q247" s="32">
        <f>Q243</f>
        <v>0</v>
      </c>
      <c r="R247" s="26">
        <f t="shared" si="100"/>
        <v>1</v>
      </c>
      <c r="S247" s="26">
        <f t="shared" si="101"/>
        <v>10</v>
      </c>
      <c r="T247" s="35">
        <f t="shared" si="99"/>
        <v>10</v>
      </c>
      <c r="U247" s="37"/>
      <c r="V247" s="34">
        <f t="shared" si="109"/>
        <v>0</v>
      </c>
      <c r="W247" s="26">
        <f t="shared" si="102"/>
        <v>1</v>
      </c>
      <c r="X247" s="28">
        <f t="shared" si="103"/>
        <v>10</v>
      </c>
      <c r="Y247" s="35">
        <f t="shared" si="104"/>
        <v>10</v>
      </c>
      <c r="Z247" s="37"/>
      <c r="AA247" s="34">
        <f t="shared" si="105"/>
        <v>3.0102999566398121</v>
      </c>
      <c r="AB247" s="26">
        <f t="shared" si="106"/>
        <v>2</v>
      </c>
      <c r="AC247" s="147">
        <f t="shared" si="107"/>
        <v>13.010299956639813</v>
      </c>
      <c r="AD247" s="27">
        <f t="shared" si="108"/>
        <v>20.000000000000007</v>
      </c>
    </row>
    <row r="248" spans="16:30" ht="15.75" thickBot="1" x14ac:dyDescent="0.3">
      <c r="P248" s="31">
        <v>0.20833333333333301</v>
      </c>
      <c r="Q248" s="32">
        <f>Q243</f>
        <v>0</v>
      </c>
      <c r="R248" s="26">
        <f t="shared" si="100"/>
        <v>1</v>
      </c>
      <c r="S248" s="26">
        <f t="shared" si="101"/>
        <v>10</v>
      </c>
      <c r="T248" s="35">
        <f t="shared" si="99"/>
        <v>10</v>
      </c>
      <c r="U248" s="37"/>
      <c r="V248" s="34">
        <f t="shared" si="109"/>
        <v>0</v>
      </c>
      <c r="W248" s="26">
        <f t="shared" si="102"/>
        <v>1</v>
      </c>
      <c r="X248" s="28">
        <f t="shared" si="103"/>
        <v>10</v>
      </c>
      <c r="Y248" s="35">
        <f t="shared" si="104"/>
        <v>10</v>
      </c>
      <c r="Z248" s="37"/>
      <c r="AA248" s="34">
        <f t="shared" si="105"/>
        <v>3.0102999566398121</v>
      </c>
      <c r="AB248" s="26">
        <f t="shared" si="106"/>
        <v>2</v>
      </c>
      <c r="AC248" s="147">
        <f t="shared" si="107"/>
        <v>13.010299956639813</v>
      </c>
      <c r="AD248" s="27">
        <f t="shared" si="108"/>
        <v>20.000000000000007</v>
      </c>
    </row>
    <row r="249" spans="16:30" x14ac:dyDescent="0.25">
      <c r="P249" s="31">
        <v>0.25</v>
      </c>
      <c r="Q249" s="32">
        <f>Q243</f>
        <v>0</v>
      </c>
      <c r="R249" s="26">
        <f t="shared" si="100"/>
        <v>1</v>
      </c>
      <c r="S249" s="26">
        <f t="shared" si="101"/>
        <v>10</v>
      </c>
      <c r="T249" s="35">
        <f t="shared" si="99"/>
        <v>10</v>
      </c>
      <c r="U249" s="37"/>
      <c r="V249" s="34">
        <f t="shared" si="109"/>
        <v>0</v>
      </c>
      <c r="W249" s="26">
        <f t="shared" si="102"/>
        <v>1</v>
      </c>
      <c r="X249" s="28">
        <f t="shared" si="103"/>
        <v>10</v>
      </c>
      <c r="Y249" s="35">
        <f t="shared" si="104"/>
        <v>10</v>
      </c>
      <c r="Z249" s="37"/>
      <c r="AA249" s="34">
        <f t="shared" si="105"/>
        <v>3.0102999566398121</v>
      </c>
      <c r="AB249" s="26">
        <f t="shared" si="106"/>
        <v>2</v>
      </c>
      <c r="AC249" s="147">
        <f t="shared" si="107"/>
        <v>13.010299956639813</v>
      </c>
      <c r="AD249" s="27">
        <f t="shared" si="108"/>
        <v>20.000000000000007</v>
      </c>
    </row>
    <row r="250" spans="16:30" x14ac:dyDescent="0.25">
      <c r="P250" s="31">
        <v>0.29166666666666702</v>
      </c>
      <c r="Q250" s="32">
        <f>G17</f>
        <v>0</v>
      </c>
      <c r="R250" s="26">
        <f t="shared" si="100"/>
        <v>1</v>
      </c>
      <c r="S250" s="26">
        <f>Q250</f>
        <v>0</v>
      </c>
      <c r="T250" s="35">
        <f t="shared" si="99"/>
        <v>1</v>
      </c>
      <c r="U250" s="37"/>
      <c r="V250" s="34">
        <f>G74</f>
        <v>0</v>
      </c>
      <c r="W250" s="26">
        <f t="shared" si="102"/>
        <v>1</v>
      </c>
      <c r="X250" s="26">
        <f>V250</f>
        <v>0</v>
      </c>
      <c r="Y250" s="35">
        <f t="shared" si="104"/>
        <v>1</v>
      </c>
      <c r="Z250" s="37"/>
      <c r="AA250" s="34">
        <f t="shared" si="105"/>
        <v>3.0102999566398121</v>
      </c>
      <c r="AB250" s="26">
        <f t="shared" si="106"/>
        <v>2</v>
      </c>
      <c r="AC250" s="26">
        <f>AA250</f>
        <v>3.0102999566398121</v>
      </c>
      <c r="AD250" s="27">
        <f t="shared" si="108"/>
        <v>2</v>
      </c>
    </row>
    <row r="251" spans="16:30" x14ac:dyDescent="0.25">
      <c r="P251" s="31">
        <v>0.33333333333333298</v>
      </c>
      <c r="Q251" s="32">
        <f>Q250</f>
        <v>0</v>
      </c>
      <c r="R251" s="26">
        <f t="shared" si="100"/>
        <v>1</v>
      </c>
      <c r="S251" s="26">
        <f t="shared" ref="S251:S264" si="110">Q251</f>
        <v>0</v>
      </c>
      <c r="T251" s="35">
        <f t="shared" si="99"/>
        <v>1</v>
      </c>
      <c r="U251" s="37"/>
      <c r="V251" s="34">
        <f t="shared" si="109"/>
        <v>0</v>
      </c>
      <c r="W251" s="26">
        <f t="shared" si="102"/>
        <v>1</v>
      </c>
      <c r="X251" s="26">
        <f t="shared" ref="X251:X261" si="111">V251</f>
        <v>0</v>
      </c>
      <c r="Y251" s="35">
        <f t="shared" si="104"/>
        <v>1</v>
      </c>
      <c r="Z251" s="37"/>
      <c r="AA251" s="34">
        <f t="shared" si="105"/>
        <v>3.0102999566398121</v>
      </c>
      <c r="AB251" s="26">
        <f t="shared" si="106"/>
        <v>2</v>
      </c>
      <c r="AC251" s="26">
        <f t="shared" ref="AC251:AC261" si="112">AA251</f>
        <v>3.0102999566398121</v>
      </c>
      <c r="AD251" s="27">
        <f t="shared" si="108"/>
        <v>2</v>
      </c>
    </row>
    <row r="252" spans="16:30" x14ac:dyDescent="0.25">
      <c r="P252" s="31">
        <v>0.375</v>
      </c>
      <c r="Q252" s="32">
        <f>Q250</f>
        <v>0</v>
      </c>
      <c r="R252" s="26">
        <f t="shared" si="100"/>
        <v>1</v>
      </c>
      <c r="S252" s="26">
        <f t="shared" si="110"/>
        <v>0</v>
      </c>
      <c r="T252" s="35">
        <f t="shared" si="99"/>
        <v>1</v>
      </c>
      <c r="U252" s="37"/>
      <c r="V252" s="34">
        <f t="shared" si="109"/>
        <v>0</v>
      </c>
      <c r="W252" s="26">
        <f t="shared" si="102"/>
        <v>1</v>
      </c>
      <c r="X252" s="26">
        <f t="shared" si="111"/>
        <v>0</v>
      </c>
      <c r="Y252" s="35">
        <f t="shared" si="104"/>
        <v>1</v>
      </c>
      <c r="Z252" s="37"/>
      <c r="AA252" s="34">
        <f t="shared" si="105"/>
        <v>3.0102999566398121</v>
      </c>
      <c r="AB252" s="26">
        <f t="shared" si="106"/>
        <v>2</v>
      </c>
      <c r="AC252" s="26">
        <f t="shared" si="112"/>
        <v>3.0102999566398121</v>
      </c>
      <c r="AD252" s="27">
        <f t="shared" si="108"/>
        <v>2</v>
      </c>
    </row>
    <row r="253" spans="16:30" x14ac:dyDescent="0.25">
      <c r="P253" s="31">
        <v>0.41666666666666702</v>
      </c>
      <c r="Q253" s="32">
        <f>Q250</f>
        <v>0</v>
      </c>
      <c r="R253" s="26">
        <f t="shared" si="100"/>
        <v>1</v>
      </c>
      <c r="S253" s="26">
        <f t="shared" si="110"/>
        <v>0</v>
      </c>
      <c r="T253" s="35">
        <f t="shared" si="99"/>
        <v>1</v>
      </c>
      <c r="U253" s="37"/>
      <c r="V253" s="34">
        <f t="shared" si="109"/>
        <v>0</v>
      </c>
      <c r="W253" s="26">
        <f t="shared" si="102"/>
        <v>1</v>
      </c>
      <c r="X253" s="26">
        <f t="shared" si="111"/>
        <v>0</v>
      </c>
      <c r="Y253" s="35">
        <f t="shared" si="104"/>
        <v>1</v>
      </c>
      <c r="Z253" s="37"/>
      <c r="AA253" s="34">
        <f t="shared" si="105"/>
        <v>3.0102999566398121</v>
      </c>
      <c r="AB253" s="26">
        <f t="shared" si="106"/>
        <v>2</v>
      </c>
      <c r="AC253" s="26">
        <f t="shared" si="112"/>
        <v>3.0102999566398121</v>
      </c>
      <c r="AD253" s="27">
        <f t="shared" si="108"/>
        <v>2</v>
      </c>
    </row>
    <row r="254" spans="16:30" x14ac:dyDescent="0.25">
      <c r="P254" s="31">
        <v>0.45833333333333298</v>
      </c>
      <c r="Q254" s="32">
        <f>Q250</f>
        <v>0</v>
      </c>
      <c r="R254" s="26">
        <f t="shared" si="100"/>
        <v>1</v>
      </c>
      <c r="S254" s="26">
        <f t="shared" si="110"/>
        <v>0</v>
      </c>
      <c r="T254" s="35">
        <f t="shared" si="99"/>
        <v>1</v>
      </c>
      <c r="U254" s="37"/>
      <c r="V254" s="34">
        <f t="shared" si="109"/>
        <v>0</v>
      </c>
      <c r="W254" s="26">
        <f t="shared" si="102"/>
        <v>1</v>
      </c>
      <c r="X254" s="26">
        <f t="shared" si="111"/>
        <v>0</v>
      </c>
      <c r="Y254" s="35">
        <f t="shared" si="104"/>
        <v>1</v>
      </c>
      <c r="Z254" s="37"/>
      <c r="AA254" s="34">
        <f t="shared" si="105"/>
        <v>3.0102999566398121</v>
      </c>
      <c r="AB254" s="26">
        <f t="shared" si="106"/>
        <v>2</v>
      </c>
      <c r="AC254" s="26">
        <f t="shared" si="112"/>
        <v>3.0102999566398121</v>
      </c>
      <c r="AD254" s="27">
        <f t="shared" si="108"/>
        <v>2</v>
      </c>
    </row>
    <row r="255" spans="16:30" x14ac:dyDescent="0.25">
      <c r="P255" s="31">
        <v>0.5</v>
      </c>
      <c r="Q255" s="32">
        <f>Q250</f>
        <v>0</v>
      </c>
      <c r="R255" s="26">
        <f t="shared" si="100"/>
        <v>1</v>
      </c>
      <c r="S255" s="26">
        <f t="shared" si="110"/>
        <v>0</v>
      </c>
      <c r="T255" s="35">
        <f t="shared" si="99"/>
        <v>1</v>
      </c>
      <c r="U255" s="37"/>
      <c r="V255" s="34">
        <f t="shared" si="109"/>
        <v>0</v>
      </c>
      <c r="W255" s="26">
        <f t="shared" si="102"/>
        <v>1</v>
      </c>
      <c r="X255" s="26">
        <f t="shared" si="111"/>
        <v>0</v>
      </c>
      <c r="Y255" s="35">
        <f t="shared" si="104"/>
        <v>1</v>
      </c>
      <c r="Z255" s="37"/>
      <c r="AA255" s="34">
        <f t="shared" si="105"/>
        <v>3.0102999566398121</v>
      </c>
      <c r="AB255" s="26">
        <f t="shared" si="106"/>
        <v>2</v>
      </c>
      <c r="AC255" s="26">
        <f t="shared" si="112"/>
        <v>3.0102999566398121</v>
      </c>
      <c r="AD255" s="27">
        <f t="shared" si="108"/>
        <v>2</v>
      </c>
    </row>
    <row r="256" spans="16:30" x14ac:dyDescent="0.25">
      <c r="P256" s="31">
        <v>0.54166666666666696</v>
      </c>
      <c r="Q256" s="32">
        <f>Q250</f>
        <v>0</v>
      </c>
      <c r="R256" s="26">
        <f t="shared" si="100"/>
        <v>1</v>
      </c>
      <c r="S256" s="26">
        <f t="shared" si="110"/>
        <v>0</v>
      </c>
      <c r="T256" s="35">
        <f t="shared" si="99"/>
        <v>1</v>
      </c>
      <c r="U256" s="37"/>
      <c r="V256" s="34">
        <f t="shared" si="109"/>
        <v>0</v>
      </c>
      <c r="W256" s="26">
        <f t="shared" si="102"/>
        <v>1</v>
      </c>
      <c r="X256" s="26">
        <f t="shared" si="111"/>
        <v>0</v>
      </c>
      <c r="Y256" s="35">
        <f t="shared" si="104"/>
        <v>1</v>
      </c>
      <c r="Z256" s="37"/>
      <c r="AA256" s="34">
        <f t="shared" si="105"/>
        <v>3.0102999566398121</v>
      </c>
      <c r="AB256" s="26">
        <f t="shared" si="106"/>
        <v>2</v>
      </c>
      <c r="AC256" s="26">
        <f t="shared" si="112"/>
        <v>3.0102999566398121</v>
      </c>
      <c r="AD256" s="27">
        <f t="shared" si="108"/>
        <v>2</v>
      </c>
    </row>
    <row r="257" spans="16:30" x14ac:dyDescent="0.25">
      <c r="P257" s="31">
        <v>0.58333333333333304</v>
      </c>
      <c r="Q257" s="32">
        <f>Q250</f>
        <v>0</v>
      </c>
      <c r="R257" s="26">
        <f t="shared" si="100"/>
        <v>1</v>
      </c>
      <c r="S257" s="26">
        <f t="shared" si="110"/>
        <v>0</v>
      </c>
      <c r="T257" s="35">
        <f t="shared" si="99"/>
        <v>1</v>
      </c>
      <c r="U257" s="37"/>
      <c r="V257" s="34">
        <f t="shared" si="109"/>
        <v>0</v>
      </c>
      <c r="W257" s="26">
        <f t="shared" si="102"/>
        <v>1</v>
      </c>
      <c r="X257" s="26">
        <f t="shared" si="111"/>
        <v>0</v>
      </c>
      <c r="Y257" s="35">
        <f t="shared" si="104"/>
        <v>1</v>
      </c>
      <c r="Z257" s="37"/>
      <c r="AA257" s="34">
        <f t="shared" si="105"/>
        <v>3.0102999566398121</v>
      </c>
      <c r="AB257" s="26">
        <f t="shared" si="106"/>
        <v>2</v>
      </c>
      <c r="AC257" s="26">
        <f t="shared" si="112"/>
        <v>3.0102999566398121</v>
      </c>
      <c r="AD257" s="27">
        <f t="shared" si="108"/>
        <v>2</v>
      </c>
    </row>
    <row r="258" spans="16:30" x14ac:dyDescent="0.25">
      <c r="P258" s="31">
        <v>0.625</v>
      </c>
      <c r="Q258" s="32">
        <f>Q250</f>
        <v>0</v>
      </c>
      <c r="R258" s="26">
        <f t="shared" si="100"/>
        <v>1</v>
      </c>
      <c r="S258" s="26">
        <f t="shared" si="110"/>
        <v>0</v>
      </c>
      <c r="T258" s="35">
        <f t="shared" si="99"/>
        <v>1</v>
      </c>
      <c r="U258" s="37"/>
      <c r="V258" s="34">
        <f t="shared" si="109"/>
        <v>0</v>
      </c>
      <c r="W258" s="26">
        <f t="shared" si="102"/>
        <v>1</v>
      </c>
      <c r="X258" s="26">
        <f t="shared" si="111"/>
        <v>0</v>
      </c>
      <c r="Y258" s="35">
        <f t="shared" si="104"/>
        <v>1</v>
      </c>
      <c r="Z258" s="37"/>
      <c r="AA258" s="34">
        <f t="shared" si="105"/>
        <v>3.0102999566398121</v>
      </c>
      <c r="AB258" s="26">
        <f t="shared" si="106"/>
        <v>2</v>
      </c>
      <c r="AC258" s="26">
        <f t="shared" si="112"/>
        <v>3.0102999566398121</v>
      </c>
      <c r="AD258" s="27">
        <f t="shared" si="108"/>
        <v>2</v>
      </c>
    </row>
    <row r="259" spans="16:30" x14ac:dyDescent="0.25">
      <c r="P259" s="31">
        <v>0.66666666666666696</v>
      </c>
      <c r="Q259" s="32">
        <f>Q250</f>
        <v>0</v>
      </c>
      <c r="R259" s="26">
        <f t="shared" si="100"/>
        <v>1</v>
      </c>
      <c r="S259" s="26">
        <f t="shared" si="110"/>
        <v>0</v>
      </c>
      <c r="T259" s="35">
        <f t="shared" si="99"/>
        <v>1</v>
      </c>
      <c r="U259" s="37"/>
      <c r="V259" s="34">
        <f t="shared" si="109"/>
        <v>0</v>
      </c>
      <c r="W259" s="26">
        <f t="shared" si="102"/>
        <v>1</v>
      </c>
      <c r="X259" s="26">
        <f t="shared" si="111"/>
        <v>0</v>
      </c>
      <c r="Y259" s="35">
        <f t="shared" si="104"/>
        <v>1</v>
      </c>
      <c r="Z259" s="37"/>
      <c r="AA259" s="34">
        <f t="shared" si="105"/>
        <v>3.0102999566398121</v>
      </c>
      <c r="AB259" s="26">
        <f t="shared" si="106"/>
        <v>2</v>
      </c>
      <c r="AC259" s="26">
        <f t="shared" si="112"/>
        <v>3.0102999566398121</v>
      </c>
      <c r="AD259" s="27">
        <f t="shared" si="108"/>
        <v>2</v>
      </c>
    </row>
    <row r="260" spans="16:30" x14ac:dyDescent="0.25">
      <c r="P260" s="31">
        <v>0.70833333333333304</v>
      </c>
      <c r="Q260" s="32">
        <f>Q250</f>
        <v>0</v>
      </c>
      <c r="R260" s="26">
        <f t="shared" si="100"/>
        <v>1</v>
      </c>
      <c r="S260" s="26">
        <f t="shared" si="110"/>
        <v>0</v>
      </c>
      <c r="T260" s="35">
        <f t="shared" si="99"/>
        <v>1</v>
      </c>
      <c r="U260" s="37"/>
      <c r="V260" s="34">
        <f t="shared" si="109"/>
        <v>0</v>
      </c>
      <c r="W260" s="26">
        <f t="shared" si="102"/>
        <v>1</v>
      </c>
      <c r="X260" s="26">
        <f t="shared" si="111"/>
        <v>0</v>
      </c>
      <c r="Y260" s="35">
        <f t="shared" si="104"/>
        <v>1</v>
      </c>
      <c r="Z260" s="37"/>
      <c r="AA260" s="34">
        <f t="shared" si="105"/>
        <v>3.0102999566398121</v>
      </c>
      <c r="AB260" s="26">
        <f t="shared" si="106"/>
        <v>2</v>
      </c>
      <c r="AC260" s="26">
        <f t="shared" si="112"/>
        <v>3.0102999566398121</v>
      </c>
      <c r="AD260" s="27">
        <f t="shared" si="108"/>
        <v>2</v>
      </c>
    </row>
    <row r="261" spans="16:30" x14ac:dyDescent="0.25">
      <c r="P261" s="31">
        <v>0.75</v>
      </c>
      <c r="Q261" s="32">
        <f>Q250</f>
        <v>0</v>
      </c>
      <c r="R261" s="26">
        <f t="shared" si="100"/>
        <v>1</v>
      </c>
      <c r="S261" s="26">
        <f t="shared" si="110"/>
        <v>0</v>
      </c>
      <c r="T261" s="35">
        <f t="shared" si="99"/>
        <v>1</v>
      </c>
      <c r="U261" s="37"/>
      <c r="V261" s="34">
        <f t="shared" si="109"/>
        <v>0</v>
      </c>
      <c r="W261" s="26">
        <f t="shared" si="102"/>
        <v>1</v>
      </c>
      <c r="X261" s="26">
        <f t="shared" si="111"/>
        <v>0</v>
      </c>
      <c r="Y261" s="35">
        <f t="shared" si="104"/>
        <v>1</v>
      </c>
      <c r="Z261" s="37"/>
      <c r="AA261" s="34">
        <f t="shared" si="105"/>
        <v>3.0102999566398121</v>
      </c>
      <c r="AB261" s="26">
        <f t="shared" si="106"/>
        <v>2</v>
      </c>
      <c r="AC261" s="26">
        <f t="shared" si="112"/>
        <v>3.0102999566398121</v>
      </c>
      <c r="AD261" s="27">
        <f t="shared" si="108"/>
        <v>2</v>
      </c>
    </row>
    <row r="262" spans="16:30" x14ac:dyDescent="0.25">
      <c r="P262" s="31">
        <v>0.79166666666666696</v>
      </c>
      <c r="Q262" s="32">
        <f>Q250</f>
        <v>0</v>
      </c>
      <c r="R262" s="26">
        <f t="shared" si="100"/>
        <v>1</v>
      </c>
      <c r="S262" s="26">
        <f t="shared" si="110"/>
        <v>0</v>
      </c>
      <c r="T262" s="35">
        <f t="shared" si="99"/>
        <v>1</v>
      </c>
      <c r="U262" s="37"/>
      <c r="V262" s="34">
        <v>0</v>
      </c>
      <c r="W262" s="26">
        <f t="shared" si="102"/>
        <v>1</v>
      </c>
      <c r="X262" s="26">
        <v>0</v>
      </c>
      <c r="Y262" s="35">
        <f t="shared" si="104"/>
        <v>1</v>
      </c>
      <c r="Z262" s="37"/>
      <c r="AA262" s="34">
        <f t="shared" si="105"/>
        <v>3.0102999566398121</v>
      </c>
      <c r="AB262" s="26">
        <f t="shared" si="106"/>
        <v>2</v>
      </c>
      <c r="AC262" s="26">
        <f>AA262</f>
        <v>3.0102999566398121</v>
      </c>
      <c r="AD262" s="27">
        <f t="shared" si="108"/>
        <v>2</v>
      </c>
    </row>
    <row r="263" spans="16:30" x14ac:dyDescent="0.25">
      <c r="P263" s="31">
        <v>0.83333333333333304</v>
      </c>
      <c r="Q263" s="32">
        <f>Q250</f>
        <v>0</v>
      </c>
      <c r="R263" s="26">
        <f t="shared" si="100"/>
        <v>1</v>
      </c>
      <c r="S263" s="26">
        <f t="shared" si="110"/>
        <v>0</v>
      </c>
      <c r="T263" s="35">
        <f t="shared" si="99"/>
        <v>1</v>
      </c>
      <c r="U263" s="37"/>
      <c r="V263" s="34">
        <f t="shared" si="109"/>
        <v>0</v>
      </c>
      <c r="W263" s="26">
        <f t="shared" si="102"/>
        <v>1</v>
      </c>
      <c r="X263" s="26">
        <v>0</v>
      </c>
      <c r="Y263" s="35">
        <f t="shared" si="104"/>
        <v>1</v>
      </c>
      <c r="Z263" s="37"/>
      <c r="AA263" s="34">
        <f t="shared" si="105"/>
        <v>3.0102999566398121</v>
      </c>
      <c r="AB263" s="26">
        <f>(10^(AA263/10))</f>
        <v>2</v>
      </c>
      <c r="AC263" s="26">
        <f>AA263</f>
        <v>3.0102999566398121</v>
      </c>
      <c r="AD263" s="27">
        <f t="shared" si="108"/>
        <v>2</v>
      </c>
    </row>
    <row r="264" spans="16:30" x14ac:dyDescent="0.25">
      <c r="P264" s="31">
        <v>0.875</v>
      </c>
      <c r="Q264" s="32">
        <f>Q250</f>
        <v>0</v>
      </c>
      <c r="R264" s="26">
        <f t="shared" si="100"/>
        <v>1</v>
      </c>
      <c r="S264" s="26">
        <f t="shared" si="110"/>
        <v>0</v>
      </c>
      <c r="T264" s="35">
        <f t="shared" si="99"/>
        <v>1</v>
      </c>
      <c r="U264" s="37"/>
      <c r="V264" s="34">
        <f>V263</f>
        <v>0</v>
      </c>
      <c r="W264" s="26">
        <f t="shared" si="102"/>
        <v>1</v>
      </c>
      <c r="X264" s="26">
        <v>0</v>
      </c>
      <c r="Y264" s="35">
        <f t="shared" si="104"/>
        <v>1</v>
      </c>
      <c r="Z264" s="37"/>
      <c r="AA264" s="34">
        <f t="shared" si="105"/>
        <v>3.0102999566398121</v>
      </c>
      <c r="AB264" s="26">
        <f t="shared" ref="AB264:AB266" si="113">(10^(AA264/10))</f>
        <v>2</v>
      </c>
      <c r="AC264" s="26">
        <f>AA264</f>
        <v>3.0102999566398121</v>
      </c>
      <c r="AD264" s="27">
        <f t="shared" si="108"/>
        <v>2</v>
      </c>
    </row>
    <row r="265" spans="16:30" x14ac:dyDescent="0.25">
      <c r="P265" s="31">
        <v>0.91666666666666696</v>
      </c>
      <c r="Q265" s="32">
        <f>Q243</f>
        <v>0</v>
      </c>
      <c r="R265" s="26">
        <f t="shared" si="100"/>
        <v>1</v>
      </c>
      <c r="S265" s="26">
        <f>Q265+10</f>
        <v>10</v>
      </c>
      <c r="T265" s="35">
        <f t="shared" si="99"/>
        <v>10</v>
      </c>
      <c r="U265" s="37"/>
      <c r="V265" s="34">
        <v>0</v>
      </c>
      <c r="W265" s="26">
        <f t="shared" si="102"/>
        <v>1</v>
      </c>
      <c r="X265" s="28">
        <f t="shared" ref="X265:X266" si="114">V265+10</f>
        <v>10</v>
      </c>
      <c r="Y265" s="35">
        <f t="shared" si="104"/>
        <v>10</v>
      </c>
      <c r="Z265" s="37"/>
      <c r="AA265" s="34">
        <f t="shared" si="105"/>
        <v>3.0102999566398121</v>
      </c>
      <c r="AB265" s="26">
        <f t="shared" si="113"/>
        <v>2</v>
      </c>
      <c r="AC265" s="26">
        <f>AA265+10</f>
        <v>13.010299956639813</v>
      </c>
      <c r="AD265" s="27">
        <f t="shared" si="108"/>
        <v>20.000000000000007</v>
      </c>
    </row>
    <row r="266" spans="16:30" ht="15.75" thickBot="1" x14ac:dyDescent="0.3">
      <c r="P266" s="44">
        <v>0.95833333333333304</v>
      </c>
      <c r="Q266" s="32">
        <f>Q243</f>
        <v>0</v>
      </c>
      <c r="R266" s="46">
        <f t="shared" si="100"/>
        <v>1</v>
      </c>
      <c r="S266" s="46">
        <f>Q266+10</f>
        <v>10</v>
      </c>
      <c r="T266" s="47">
        <f t="shared" si="99"/>
        <v>10</v>
      </c>
      <c r="U266" s="48"/>
      <c r="V266" s="45">
        <v>0</v>
      </c>
      <c r="W266" s="46">
        <f t="shared" si="102"/>
        <v>1</v>
      </c>
      <c r="X266" s="28">
        <f t="shared" si="114"/>
        <v>10</v>
      </c>
      <c r="Y266" s="47">
        <f t="shared" si="104"/>
        <v>10</v>
      </c>
      <c r="Z266" s="48"/>
      <c r="AA266" s="34">
        <f t="shared" si="105"/>
        <v>3.0102999566398121</v>
      </c>
      <c r="AB266" s="150">
        <f t="shared" si="113"/>
        <v>2</v>
      </c>
      <c r="AC266" s="150">
        <f>AA266+10</f>
        <v>13.010299956639813</v>
      </c>
      <c r="AD266" s="151">
        <f t="shared" si="108"/>
        <v>20.000000000000007</v>
      </c>
    </row>
    <row r="267" spans="16:30" ht="15.75" thickBot="1" x14ac:dyDescent="0.3">
      <c r="P267" s="50"/>
      <c r="Q267" s="51"/>
      <c r="R267" s="51"/>
      <c r="S267" s="51"/>
      <c r="T267" s="52"/>
      <c r="U267" s="51"/>
      <c r="V267" s="50"/>
      <c r="W267" s="51"/>
      <c r="X267" s="51"/>
      <c r="Y267" s="52"/>
      <c r="Z267" s="51"/>
      <c r="AA267" s="53" t="s">
        <v>13</v>
      </c>
      <c r="AB267" s="64">
        <f>10*LOG(1/(COUNT(AB250:AB263))*SUM(AB250:AB263))</f>
        <v>3.0102999566398121</v>
      </c>
      <c r="AC267" s="49"/>
      <c r="AD267" s="54"/>
    </row>
    <row r="268" spans="16:30" ht="15.75" thickBot="1" x14ac:dyDescent="0.3">
      <c r="P268" s="53"/>
      <c r="Q268" s="49"/>
      <c r="R268" s="49"/>
      <c r="S268" s="49"/>
      <c r="T268" s="54"/>
      <c r="U268" s="49"/>
      <c r="V268" s="53"/>
      <c r="W268" s="49"/>
      <c r="X268" s="49"/>
      <c r="Y268" s="54"/>
      <c r="Z268" s="49"/>
      <c r="AA268" s="53" t="s">
        <v>2</v>
      </c>
      <c r="AB268" s="64">
        <f>10*LOG(1/(COUNT(AB243:AB249,AB265:AB266))*SUM(AB243:AB249,AB265:AB266))</f>
        <v>3.0102999566398121</v>
      </c>
      <c r="AC268" s="49"/>
      <c r="AD268" s="54"/>
    </row>
    <row r="269" spans="16:30" x14ac:dyDescent="0.25">
      <c r="P269" s="53"/>
      <c r="Q269" s="49"/>
      <c r="R269" s="56" t="s">
        <v>12</v>
      </c>
      <c r="S269" s="57"/>
      <c r="T269" s="58" t="s">
        <v>11</v>
      </c>
      <c r="U269" s="57"/>
      <c r="V269" s="59"/>
      <c r="W269" s="56" t="s">
        <v>12</v>
      </c>
      <c r="X269" s="57"/>
      <c r="Y269" s="58" t="s">
        <v>11</v>
      </c>
      <c r="Z269" s="57"/>
      <c r="AA269" s="59"/>
      <c r="AB269" s="57" t="s">
        <v>12</v>
      </c>
      <c r="AC269" s="57"/>
      <c r="AD269" s="58" t="s">
        <v>11</v>
      </c>
    </row>
    <row r="270" spans="16:30" ht="15.75" thickBot="1" x14ac:dyDescent="0.3">
      <c r="P270" s="14"/>
      <c r="Q270" s="55"/>
      <c r="R270" s="60">
        <f>10*LOG(1/(COUNT(R243:R266))*SUM(R243:R266))</f>
        <v>0</v>
      </c>
      <c r="S270" s="61"/>
      <c r="T270" s="62">
        <f>10*LOG(1/(COUNT(T243:T266))*SUM(T243:T266))</f>
        <v>6.40978057358332</v>
      </c>
      <c r="U270" s="61"/>
      <c r="V270" s="63"/>
      <c r="W270" s="60">
        <f>10*LOG(1/(COUNT(W243:W266))*SUM(W243:W266))</f>
        <v>0</v>
      </c>
      <c r="X270" s="61"/>
      <c r="Y270" s="62">
        <f>10*LOG(1/(COUNT(Y243:Y266))*SUM(Y243:Y266))</f>
        <v>6.40978057358332</v>
      </c>
      <c r="Z270" s="61"/>
      <c r="AA270" s="63"/>
      <c r="AB270" s="64">
        <f>10*LOG(1/(COUNT(AB243:AB266))*SUM(AB243:AB266))</f>
        <v>3.0102999566398121</v>
      </c>
      <c r="AC270" s="61"/>
      <c r="AD270" s="62">
        <f>10*LOG(1/(COUNT(AD243:AD266))*SUM(AD243:AD266))</f>
        <v>9.4200805302231334</v>
      </c>
    </row>
    <row r="273" spans="16:30" x14ac:dyDescent="0.25">
      <c r="P273">
        <f>A18</f>
        <v>0</v>
      </c>
    </row>
    <row r="275" spans="16:30" ht="15.75" thickBot="1" x14ac:dyDescent="0.3">
      <c r="P275" s="303" t="s">
        <v>21</v>
      </c>
      <c r="Q275" s="303"/>
      <c r="R275" s="303"/>
      <c r="S275" s="303"/>
      <c r="T275" s="303"/>
    </row>
    <row r="276" spans="16:30" ht="45.75" thickBot="1" x14ac:dyDescent="0.3">
      <c r="P276" s="38" t="s">
        <v>14</v>
      </c>
      <c r="Q276" s="39" t="s">
        <v>15</v>
      </c>
      <c r="R276" s="40" t="s">
        <v>17</v>
      </c>
      <c r="S276" s="40" t="s">
        <v>16</v>
      </c>
      <c r="T276" s="41" t="s">
        <v>17</v>
      </c>
      <c r="U276" s="42"/>
      <c r="V276" s="39" t="s">
        <v>18</v>
      </c>
      <c r="W276" s="40" t="s">
        <v>17</v>
      </c>
      <c r="X276" s="40" t="s">
        <v>16</v>
      </c>
      <c r="Y276" s="41" t="s">
        <v>17</v>
      </c>
      <c r="Z276" s="43"/>
      <c r="AA276" s="39" t="s">
        <v>19</v>
      </c>
      <c r="AB276" s="40" t="s">
        <v>17</v>
      </c>
      <c r="AC276" s="40" t="s">
        <v>16</v>
      </c>
      <c r="AD276" s="41" t="s">
        <v>17</v>
      </c>
    </row>
    <row r="277" spans="16:30" ht="15.75" thickBot="1" x14ac:dyDescent="0.3">
      <c r="P277" s="30">
        <v>0</v>
      </c>
      <c r="Q277" s="32">
        <f>H18</f>
        <v>0</v>
      </c>
      <c r="R277" s="28">
        <f>(10^(Q277/10))</f>
        <v>1</v>
      </c>
      <c r="S277" s="28">
        <f>Q277+10</f>
        <v>10</v>
      </c>
      <c r="T277" s="33">
        <f t="shared" ref="T277:T300" si="115">(10^(S277/10))</f>
        <v>10</v>
      </c>
      <c r="U277" s="36"/>
      <c r="V277" s="32">
        <v>0</v>
      </c>
      <c r="W277" s="28">
        <f>(10^(V277/10))</f>
        <v>1</v>
      </c>
      <c r="X277" s="28">
        <f>V277+10</f>
        <v>10</v>
      </c>
      <c r="Y277" s="33">
        <f>(10^(X277/10))</f>
        <v>10</v>
      </c>
      <c r="Z277" s="36"/>
      <c r="AA277" s="34">
        <f>10*LOG10(10^(Q277/10)+10^(V277/10))</f>
        <v>3.0102999566398121</v>
      </c>
      <c r="AB277" s="147">
        <f>(10^(AA277/10))</f>
        <v>2</v>
      </c>
      <c r="AC277" s="147">
        <f>AA277+10</f>
        <v>13.010299956639813</v>
      </c>
      <c r="AD277" s="148">
        <f>(10^(AC277/10))</f>
        <v>20.000000000000007</v>
      </c>
    </row>
    <row r="278" spans="16:30" ht="15.75" thickBot="1" x14ac:dyDescent="0.3">
      <c r="P278" s="31">
        <v>4.1666666666666699E-2</v>
      </c>
      <c r="Q278" s="32">
        <f>Q277</f>
        <v>0</v>
      </c>
      <c r="R278" s="26">
        <f t="shared" ref="R278:R300" si="116">(10^(Q278/10))</f>
        <v>1</v>
      </c>
      <c r="S278" s="26">
        <f t="shared" ref="S278:S283" si="117">Q278+10</f>
        <v>10</v>
      </c>
      <c r="T278" s="35">
        <f t="shared" si="115"/>
        <v>10</v>
      </c>
      <c r="U278" s="37"/>
      <c r="V278" s="34">
        <f>V277</f>
        <v>0</v>
      </c>
      <c r="W278" s="26">
        <f t="shared" ref="W278:W300" si="118">(10^(V278/10))</f>
        <v>1</v>
      </c>
      <c r="X278" s="28">
        <f t="shared" ref="X278:X283" si="119">V278+10</f>
        <v>10</v>
      </c>
      <c r="Y278" s="35">
        <f t="shared" ref="Y278:Y300" si="120">(10^(X278/10))</f>
        <v>10</v>
      </c>
      <c r="Z278" s="37"/>
      <c r="AA278" s="34">
        <f t="shared" ref="AA278:AA300" si="121">10*LOG10(10^(Q278/10)+10^(V278/10))</f>
        <v>3.0102999566398121</v>
      </c>
      <c r="AB278" s="26">
        <f t="shared" ref="AB278:AB296" si="122">(10^(AA278/10))</f>
        <v>2</v>
      </c>
      <c r="AC278" s="147">
        <f t="shared" ref="AC278:AC283" si="123">AA278+10</f>
        <v>13.010299956639813</v>
      </c>
      <c r="AD278" s="27">
        <f t="shared" ref="AD278:AD300" si="124">(10^(AC278/10))</f>
        <v>20.000000000000007</v>
      </c>
    </row>
    <row r="279" spans="16:30" ht="15.75" thickBot="1" x14ac:dyDescent="0.3">
      <c r="P279" s="31">
        <v>8.3333333333333301E-2</v>
      </c>
      <c r="Q279" s="32">
        <f>Q277</f>
        <v>0</v>
      </c>
      <c r="R279" s="26">
        <f t="shared" si="116"/>
        <v>1</v>
      </c>
      <c r="S279" s="26">
        <f t="shared" si="117"/>
        <v>10</v>
      </c>
      <c r="T279" s="35">
        <f t="shared" si="115"/>
        <v>10</v>
      </c>
      <c r="U279" s="37"/>
      <c r="V279" s="34">
        <f t="shared" ref="V279:V297" si="125">V278</f>
        <v>0</v>
      </c>
      <c r="W279" s="26">
        <f t="shared" si="118"/>
        <v>1</v>
      </c>
      <c r="X279" s="28">
        <f t="shared" si="119"/>
        <v>10</v>
      </c>
      <c r="Y279" s="35">
        <f t="shared" si="120"/>
        <v>10</v>
      </c>
      <c r="Z279" s="37"/>
      <c r="AA279" s="34">
        <f t="shared" si="121"/>
        <v>3.0102999566398121</v>
      </c>
      <c r="AB279" s="26">
        <f t="shared" si="122"/>
        <v>2</v>
      </c>
      <c r="AC279" s="147">
        <f t="shared" si="123"/>
        <v>13.010299956639813</v>
      </c>
      <c r="AD279" s="27">
        <f t="shared" si="124"/>
        <v>20.000000000000007</v>
      </c>
    </row>
    <row r="280" spans="16:30" ht="15.75" thickBot="1" x14ac:dyDescent="0.3">
      <c r="P280" s="31">
        <v>0.125</v>
      </c>
      <c r="Q280" s="32">
        <f>Q277</f>
        <v>0</v>
      </c>
      <c r="R280" s="26">
        <f t="shared" si="116"/>
        <v>1</v>
      </c>
      <c r="S280" s="26">
        <f t="shared" si="117"/>
        <v>10</v>
      </c>
      <c r="T280" s="35">
        <f t="shared" si="115"/>
        <v>10</v>
      </c>
      <c r="U280" s="37"/>
      <c r="V280" s="34">
        <f t="shared" si="125"/>
        <v>0</v>
      </c>
      <c r="W280" s="26">
        <f t="shared" si="118"/>
        <v>1</v>
      </c>
      <c r="X280" s="28">
        <f t="shared" si="119"/>
        <v>10</v>
      </c>
      <c r="Y280" s="35">
        <f t="shared" si="120"/>
        <v>10</v>
      </c>
      <c r="Z280" s="37"/>
      <c r="AA280" s="34">
        <f t="shared" si="121"/>
        <v>3.0102999566398121</v>
      </c>
      <c r="AB280" s="26">
        <f t="shared" si="122"/>
        <v>2</v>
      </c>
      <c r="AC280" s="147">
        <f t="shared" si="123"/>
        <v>13.010299956639813</v>
      </c>
      <c r="AD280" s="27">
        <f t="shared" si="124"/>
        <v>20.000000000000007</v>
      </c>
    </row>
    <row r="281" spans="16:30" ht="15.75" thickBot="1" x14ac:dyDescent="0.3">
      <c r="P281" s="31">
        <v>0.16666666666666699</v>
      </c>
      <c r="Q281" s="32">
        <f>Q277</f>
        <v>0</v>
      </c>
      <c r="R281" s="26">
        <f t="shared" si="116"/>
        <v>1</v>
      </c>
      <c r="S281" s="26">
        <f t="shared" si="117"/>
        <v>10</v>
      </c>
      <c r="T281" s="35">
        <f t="shared" si="115"/>
        <v>10</v>
      </c>
      <c r="U281" s="37"/>
      <c r="V281" s="34">
        <f t="shared" si="125"/>
        <v>0</v>
      </c>
      <c r="W281" s="26">
        <f t="shared" si="118"/>
        <v>1</v>
      </c>
      <c r="X281" s="28">
        <f t="shared" si="119"/>
        <v>10</v>
      </c>
      <c r="Y281" s="35">
        <f t="shared" si="120"/>
        <v>10</v>
      </c>
      <c r="Z281" s="37"/>
      <c r="AA281" s="34">
        <f t="shared" si="121"/>
        <v>3.0102999566398121</v>
      </c>
      <c r="AB281" s="26">
        <f t="shared" si="122"/>
        <v>2</v>
      </c>
      <c r="AC281" s="147">
        <f t="shared" si="123"/>
        <v>13.010299956639813</v>
      </c>
      <c r="AD281" s="27">
        <f t="shared" si="124"/>
        <v>20.000000000000007</v>
      </c>
    </row>
    <row r="282" spans="16:30" ht="15.75" thickBot="1" x14ac:dyDescent="0.3">
      <c r="P282" s="31">
        <v>0.20833333333333301</v>
      </c>
      <c r="Q282" s="32">
        <f>Q277</f>
        <v>0</v>
      </c>
      <c r="R282" s="26">
        <f t="shared" si="116"/>
        <v>1</v>
      </c>
      <c r="S282" s="26">
        <f t="shared" si="117"/>
        <v>10</v>
      </c>
      <c r="T282" s="35">
        <f t="shared" si="115"/>
        <v>10</v>
      </c>
      <c r="U282" s="37"/>
      <c r="V282" s="34">
        <f t="shared" si="125"/>
        <v>0</v>
      </c>
      <c r="W282" s="26">
        <f t="shared" si="118"/>
        <v>1</v>
      </c>
      <c r="X282" s="28">
        <f t="shared" si="119"/>
        <v>10</v>
      </c>
      <c r="Y282" s="35">
        <f t="shared" si="120"/>
        <v>10</v>
      </c>
      <c r="Z282" s="37"/>
      <c r="AA282" s="34">
        <f t="shared" si="121"/>
        <v>3.0102999566398121</v>
      </c>
      <c r="AB282" s="26">
        <f t="shared" si="122"/>
        <v>2</v>
      </c>
      <c r="AC282" s="147">
        <f t="shared" si="123"/>
        <v>13.010299956639813</v>
      </c>
      <c r="AD282" s="27">
        <f t="shared" si="124"/>
        <v>20.000000000000007</v>
      </c>
    </row>
    <row r="283" spans="16:30" x14ac:dyDescent="0.25">
      <c r="P283" s="31">
        <v>0.25</v>
      </c>
      <c r="Q283" s="32">
        <f>Q277</f>
        <v>0</v>
      </c>
      <c r="R283" s="26">
        <f t="shared" si="116"/>
        <v>1</v>
      </c>
      <c r="S283" s="26">
        <f t="shared" si="117"/>
        <v>10</v>
      </c>
      <c r="T283" s="35">
        <f t="shared" si="115"/>
        <v>10</v>
      </c>
      <c r="U283" s="37"/>
      <c r="V283" s="34">
        <f t="shared" si="125"/>
        <v>0</v>
      </c>
      <c r="W283" s="26">
        <f t="shared" si="118"/>
        <v>1</v>
      </c>
      <c r="X283" s="28">
        <f t="shared" si="119"/>
        <v>10</v>
      </c>
      <c r="Y283" s="35">
        <f t="shared" si="120"/>
        <v>10</v>
      </c>
      <c r="Z283" s="37"/>
      <c r="AA283" s="34">
        <f t="shared" si="121"/>
        <v>3.0102999566398121</v>
      </c>
      <c r="AB283" s="26">
        <f t="shared" si="122"/>
        <v>2</v>
      </c>
      <c r="AC283" s="147">
        <f t="shared" si="123"/>
        <v>13.010299956639813</v>
      </c>
      <c r="AD283" s="27">
        <f t="shared" si="124"/>
        <v>20.000000000000007</v>
      </c>
    </row>
    <row r="284" spans="16:30" x14ac:dyDescent="0.25">
      <c r="P284" s="31">
        <v>0.29166666666666702</v>
      </c>
      <c r="Q284" s="32">
        <f>G18</f>
        <v>0</v>
      </c>
      <c r="R284" s="26">
        <f t="shared" si="116"/>
        <v>1</v>
      </c>
      <c r="S284" s="26">
        <f>Q284</f>
        <v>0</v>
      </c>
      <c r="T284" s="35">
        <f t="shared" si="115"/>
        <v>1</v>
      </c>
      <c r="U284" s="37"/>
      <c r="V284" s="34">
        <f>H74</f>
        <v>0</v>
      </c>
      <c r="W284" s="26">
        <f t="shared" si="118"/>
        <v>1</v>
      </c>
      <c r="X284" s="26">
        <f>V284</f>
        <v>0</v>
      </c>
      <c r="Y284" s="35">
        <f t="shared" si="120"/>
        <v>1</v>
      </c>
      <c r="Z284" s="37"/>
      <c r="AA284" s="34">
        <f t="shared" si="121"/>
        <v>3.0102999566398121</v>
      </c>
      <c r="AB284" s="26">
        <f t="shared" si="122"/>
        <v>2</v>
      </c>
      <c r="AC284" s="26">
        <f>AA284</f>
        <v>3.0102999566398121</v>
      </c>
      <c r="AD284" s="27">
        <f t="shared" si="124"/>
        <v>2</v>
      </c>
    </row>
    <row r="285" spans="16:30" x14ac:dyDescent="0.25">
      <c r="P285" s="31">
        <v>0.33333333333333298</v>
      </c>
      <c r="Q285" s="32">
        <f>Q284</f>
        <v>0</v>
      </c>
      <c r="R285" s="26">
        <f t="shared" si="116"/>
        <v>1</v>
      </c>
      <c r="S285" s="26">
        <f t="shared" ref="S285:S298" si="126">Q285</f>
        <v>0</v>
      </c>
      <c r="T285" s="35">
        <f t="shared" si="115"/>
        <v>1</v>
      </c>
      <c r="U285" s="37"/>
      <c r="V285" s="34">
        <f t="shared" si="125"/>
        <v>0</v>
      </c>
      <c r="W285" s="26">
        <f t="shared" si="118"/>
        <v>1</v>
      </c>
      <c r="X285" s="26">
        <f t="shared" ref="X285:X295" si="127">V285</f>
        <v>0</v>
      </c>
      <c r="Y285" s="35">
        <f t="shared" si="120"/>
        <v>1</v>
      </c>
      <c r="Z285" s="37"/>
      <c r="AA285" s="34">
        <f t="shared" si="121"/>
        <v>3.0102999566398121</v>
      </c>
      <c r="AB285" s="26">
        <f t="shared" si="122"/>
        <v>2</v>
      </c>
      <c r="AC285" s="26">
        <f t="shared" ref="AC285:AC295" si="128">AA285</f>
        <v>3.0102999566398121</v>
      </c>
      <c r="AD285" s="27">
        <f t="shared" si="124"/>
        <v>2</v>
      </c>
    </row>
    <row r="286" spans="16:30" x14ac:dyDescent="0.25">
      <c r="P286" s="31">
        <v>0.375</v>
      </c>
      <c r="Q286" s="32">
        <f>Q284</f>
        <v>0</v>
      </c>
      <c r="R286" s="26">
        <f t="shared" si="116"/>
        <v>1</v>
      </c>
      <c r="S286" s="26">
        <f t="shared" si="126"/>
        <v>0</v>
      </c>
      <c r="T286" s="35">
        <f t="shared" si="115"/>
        <v>1</v>
      </c>
      <c r="U286" s="37"/>
      <c r="V286" s="34">
        <f t="shared" si="125"/>
        <v>0</v>
      </c>
      <c r="W286" s="26">
        <f t="shared" si="118"/>
        <v>1</v>
      </c>
      <c r="X286" s="26">
        <f t="shared" si="127"/>
        <v>0</v>
      </c>
      <c r="Y286" s="35">
        <f t="shared" si="120"/>
        <v>1</v>
      </c>
      <c r="Z286" s="37"/>
      <c r="AA286" s="34">
        <f t="shared" si="121"/>
        <v>3.0102999566398121</v>
      </c>
      <c r="AB286" s="26">
        <f t="shared" si="122"/>
        <v>2</v>
      </c>
      <c r="AC286" s="26">
        <f t="shared" si="128"/>
        <v>3.0102999566398121</v>
      </c>
      <c r="AD286" s="27">
        <f t="shared" si="124"/>
        <v>2</v>
      </c>
    </row>
    <row r="287" spans="16:30" x14ac:dyDescent="0.25">
      <c r="P287" s="31">
        <v>0.41666666666666702</v>
      </c>
      <c r="Q287" s="32">
        <f>Q284</f>
        <v>0</v>
      </c>
      <c r="R287" s="26">
        <f t="shared" si="116"/>
        <v>1</v>
      </c>
      <c r="S287" s="26">
        <f t="shared" si="126"/>
        <v>0</v>
      </c>
      <c r="T287" s="35">
        <f t="shared" si="115"/>
        <v>1</v>
      </c>
      <c r="U287" s="37"/>
      <c r="V287" s="34">
        <f t="shared" si="125"/>
        <v>0</v>
      </c>
      <c r="W287" s="26">
        <f t="shared" si="118"/>
        <v>1</v>
      </c>
      <c r="X287" s="26">
        <f t="shared" si="127"/>
        <v>0</v>
      </c>
      <c r="Y287" s="35">
        <f t="shared" si="120"/>
        <v>1</v>
      </c>
      <c r="Z287" s="37"/>
      <c r="AA287" s="34">
        <f t="shared" si="121"/>
        <v>3.0102999566398121</v>
      </c>
      <c r="AB287" s="26">
        <f t="shared" si="122"/>
        <v>2</v>
      </c>
      <c r="AC287" s="26">
        <f t="shared" si="128"/>
        <v>3.0102999566398121</v>
      </c>
      <c r="AD287" s="27">
        <f t="shared" si="124"/>
        <v>2</v>
      </c>
    </row>
    <row r="288" spans="16:30" x14ac:dyDescent="0.25">
      <c r="P288" s="31">
        <v>0.45833333333333298</v>
      </c>
      <c r="Q288" s="32">
        <f>Q284</f>
        <v>0</v>
      </c>
      <c r="R288" s="26">
        <f t="shared" si="116"/>
        <v>1</v>
      </c>
      <c r="S288" s="26">
        <f t="shared" si="126"/>
        <v>0</v>
      </c>
      <c r="T288" s="35">
        <f t="shared" si="115"/>
        <v>1</v>
      </c>
      <c r="U288" s="37"/>
      <c r="V288" s="34">
        <f t="shared" si="125"/>
        <v>0</v>
      </c>
      <c r="W288" s="26">
        <f t="shared" si="118"/>
        <v>1</v>
      </c>
      <c r="X288" s="26">
        <f t="shared" si="127"/>
        <v>0</v>
      </c>
      <c r="Y288" s="35">
        <f t="shared" si="120"/>
        <v>1</v>
      </c>
      <c r="Z288" s="37"/>
      <c r="AA288" s="34">
        <f t="shared" si="121"/>
        <v>3.0102999566398121</v>
      </c>
      <c r="AB288" s="26">
        <f t="shared" si="122"/>
        <v>2</v>
      </c>
      <c r="AC288" s="26">
        <f t="shared" si="128"/>
        <v>3.0102999566398121</v>
      </c>
      <c r="AD288" s="27">
        <f t="shared" si="124"/>
        <v>2</v>
      </c>
    </row>
    <row r="289" spans="16:30" x14ac:dyDescent="0.25">
      <c r="P289" s="31">
        <v>0.5</v>
      </c>
      <c r="Q289" s="32">
        <f>Q284</f>
        <v>0</v>
      </c>
      <c r="R289" s="26">
        <f t="shared" si="116"/>
        <v>1</v>
      </c>
      <c r="S289" s="26">
        <f t="shared" si="126"/>
        <v>0</v>
      </c>
      <c r="T289" s="35">
        <f t="shared" si="115"/>
        <v>1</v>
      </c>
      <c r="U289" s="37"/>
      <c r="V289" s="34">
        <f t="shared" si="125"/>
        <v>0</v>
      </c>
      <c r="W289" s="26">
        <f t="shared" si="118"/>
        <v>1</v>
      </c>
      <c r="X289" s="26">
        <f t="shared" si="127"/>
        <v>0</v>
      </c>
      <c r="Y289" s="35">
        <f t="shared" si="120"/>
        <v>1</v>
      </c>
      <c r="Z289" s="37"/>
      <c r="AA289" s="34">
        <f t="shared" si="121"/>
        <v>3.0102999566398121</v>
      </c>
      <c r="AB289" s="26">
        <f t="shared" si="122"/>
        <v>2</v>
      </c>
      <c r="AC289" s="26">
        <f t="shared" si="128"/>
        <v>3.0102999566398121</v>
      </c>
      <c r="AD289" s="27">
        <f t="shared" si="124"/>
        <v>2</v>
      </c>
    </row>
    <row r="290" spans="16:30" x14ac:dyDescent="0.25">
      <c r="P290" s="31">
        <v>0.54166666666666696</v>
      </c>
      <c r="Q290" s="32">
        <f>Q284</f>
        <v>0</v>
      </c>
      <c r="R290" s="26">
        <f t="shared" si="116"/>
        <v>1</v>
      </c>
      <c r="S290" s="26">
        <f t="shared" si="126"/>
        <v>0</v>
      </c>
      <c r="T290" s="35">
        <f t="shared" si="115"/>
        <v>1</v>
      </c>
      <c r="U290" s="37"/>
      <c r="V290" s="34">
        <f t="shared" si="125"/>
        <v>0</v>
      </c>
      <c r="W290" s="26">
        <f t="shared" si="118"/>
        <v>1</v>
      </c>
      <c r="X290" s="26">
        <f t="shared" si="127"/>
        <v>0</v>
      </c>
      <c r="Y290" s="35">
        <f t="shared" si="120"/>
        <v>1</v>
      </c>
      <c r="Z290" s="37"/>
      <c r="AA290" s="34">
        <f t="shared" si="121"/>
        <v>3.0102999566398121</v>
      </c>
      <c r="AB290" s="26">
        <f t="shared" si="122"/>
        <v>2</v>
      </c>
      <c r="AC290" s="26">
        <f t="shared" si="128"/>
        <v>3.0102999566398121</v>
      </c>
      <c r="AD290" s="27">
        <f t="shared" si="124"/>
        <v>2</v>
      </c>
    </row>
    <row r="291" spans="16:30" x14ac:dyDescent="0.25">
      <c r="P291" s="31">
        <v>0.58333333333333304</v>
      </c>
      <c r="Q291" s="32">
        <f>Q284</f>
        <v>0</v>
      </c>
      <c r="R291" s="26">
        <f t="shared" si="116"/>
        <v>1</v>
      </c>
      <c r="S291" s="26">
        <f t="shared" si="126"/>
        <v>0</v>
      </c>
      <c r="T291" s="35">
        <f t="shared" si="115"/>
        <v>1</v>
      </c>
      <c r="U291" s="37"/>
      <c r="V291" s="34">
        <f t="shared" si="125"/>
        <v>0</v>
      </c>
      <c r="W291" s="26">
        <f t="shared" si="118"/>
        <v>1</v>
      </c>
      <c r="X291" s="26">
        <f t="shared" si="127"/>
        <v>0</v>
      </c>
      <c r="Y291" s="35">
        <f t="shared" si="120"/>
        <v>1</v>
      </c>
      <c r="Z291" s="37"/>
      <c r="AA291" s="34">
        <f t="shared" si="121"/>
        <v>3.0102999566398121</v>
      </c>
      <c r="AB291" s="26">
        <f t="shared" si="122"/>
        <v>2</v>
      </c>
      <c r="AC291" s="26">
        <f t="shared" si="128"/>
        <v>3.0102999566398121</v>
      </c>
      <c r="AD291" s="27">
        <f t="shared" si="124"/>
        <v>2</v>
      </c>
    </row>
    <row r="292" spans="16:30" x14ac:dyDescent="0.25">
      <c r="P292" s="31">
        <v>0.625</v>
      </c>
      <c r="Q292" s="32">
        <f>Q284</f>
        <v>0</v>
      </c>
      <c r="R292" s="26">
        <f t="shared" si="116"/>
        <v>1</v>
      </c>
      <c r="S292" s="26">
        <f t="shared" si="126"/>
        <v>0</v>
      </c>
      <c r="T292" s="35">
        <f t="shared" si="115"/>
        <v>1</v>
      </c>
      <c r="U292" s="37"/>
      <c r="V292" s="34">
        <f t="shared" si="125"/>
        <v>0</v>
      </c>
      <c r="W292" s="26">
        <f t="shared" si="118"/>
        <v>1</v>
      </c>
      <c r="X292" s="26">
        <f t="shared" si="127"/>
        <v>0</v>
      </c>
      <c r="Y292" s="35">
        <f t="shared" si="120"/>
        <v>1</v>
      </c>
      <c r="Z292" s="37"/>
      <c r="AA292" s="34">
        <f t="shared" si="121"/>
        <v>3.0102999566398121</v>
      </c>
      <c r="AB292" s="26">
        <f t="shared" si="122"/>
        <v>2</v>
      </c>
      <c r="AC292" s="26">
        <f t="shared" si="128"/>
        <v>3.0102999566398121</v>
      </c>
      <c r="AD292" s="27">
        <f t="shared" si="124"/>
        <v>2</v>
      </c>
    </row>
    <row r="293" spans="16:30" x14ac:dyDescent="0.25">
      <c r="P293" s="31">
        <v>0.66666666666666696</v>
      </c>
      <c r="Q293" s="32">
        <f>Q284</f>
        <v>0</v>
      </c>
      <c r="R293" s="26">
        <f t="shared" si="116"/>
        <v>1</v>
      </c>
      <c r="S293" s="26">
        <f t="shared" si="126"/>
        <v>0</v>
      </c>
      <c r="T293" s="35">
        <f t="shared" si="115"/>
        <v>1</v>
      </c>
      <c r="U293" s="37"/>
      <c r="V293" s="34">
        <f t="shared" si="125"/>
        <v>0</v>
      </c>
      <c r="W293" s="26">
        <f t="shared" si="118"/>
        <v>1</v>
      </c>
      <c r="X293" s="26">
        <f t="shared" si="127"/>
        <v>0</v>
      </c>
      <c r="Y293" s="35">
        <f t="shared" si="120"/>
        <v>1</v>
      </c>
      <c r="Z293" s="37"/>
      <c r="AA293" s="34">
        <f t="shared" si="121"/>
        <v>3.0102999566398121</v>
      </c>
      <c r="AB293" s="26">
        <f t="shared" si="122"/>
        <v>2</v>
      </c>
      <c r="AC293" s="26">
        <f t="shared" si="128"/>
        <v>3.0102999566398121</v>
      </c>
      <c r="AD293" s="27">
        <f t="shared" si="124"/>
        <v>2</v>
      </c>
    </row>
    <row r="294" spans="16:30" x14ac:dyDescent="0.25">
      <c r="P294" s="31">
        <v>0.70833333333333304</v>
      </c>
      <c r="Q294" s="32">
        <f>Q284</f>
        <v>0</v>
      </c>
      <c r="R294" s="26">
        <f t="shared" si="116"/>
        <v>1</v>
      </c>
      <c r="S294" s="26">
        <f t="shared" si="126"/>
        <v>0</v>
      </c>
      <c r="T294" s="35">
        <f t="shared" si="115"/>
        <v>1</v>
      </c>
      <c r="U294" s="37"/>
      <c r="V294" s="34">
        <f t="shared" si="125"/>
        <v>0</v>
      </c>
      <c r="W294" s="26">
        <f t="shared" si="118"/>
        <v>1</v>
      </c>
      <c r="X294" s="26">
        <f t="shared" si="127"/>
        <v>0</v>
      </c>
      <c r="Y294" s="35">
        <f t="shared" si="120"/>
        <v>1</v>
      </c>
      <c r="Z294" s="37"/>
      <c r="AA294" s="34">
        <f t="shared" si="121"/>
        <v>3.0102999566398121</v>
      </c>
      <c r="AB294" s="26">
        <f t="shared" si="122"/>
        <v>2</v>
      </c>
      <c r="AC294" s="26">
        <f t="shared" si="128"/>
        <v>3.0102999566398121</v>
      </c>
      <c r="AD294" s="27">
        <f t="shared" si="124"/>
        <v>2</v>
      </c>
    </row>
    <row r="295" spans="16:30" x14ac:dyDescent="0.25">
      <c r="P295" s="31">
        <v>0.75</v>
      </c>
      <c r="Q295" s="32">
        <f>Q284</f>
        <v>0</v>
      </c>
      <c r="R295" s="26">
        <f t="shared" si="116"/>
        <v>1</v>
      </c>
      <c r="S295" s="26">
        <f t="shared" si="126"/>
        <v>0</v>
      </c>
      <c r="T295" s="35">
        <f t="shared" si="115"/>
        <v>1</v>
      </c>
      <c r="U295" s="37"/>
      <c r="V295" s="34">
        <f t="shared" si="125"/>
        <v>0</v>
      </c>
      <c r="W295" s="26">
        <f t="shared" si="118"/>
        <v>1</v>
      </c>
      <c r="X295" s="26">
        <f t="shared" si="127"/>
        <v>0</v>
      </c>
      <c r="Y295" s="35">
        <f t="shared" si="120"/>
        <v>1</v>
      </c>
      <c r="Z295" s="37"/>
      <c r="AA295" s="34">
        <f t="shared" si="121"/>
        <v>3.0102999566398121</v>
      </c>
      <c r="AB295" s="26">
        <f t="shared" si="122"/>
        <v>2</v>
      </c>
      <c r="AC295" s="26">
        <f t="shared" si="128"/>
        <v>3.0102999566398121</v>
      </c>
      <c r="AD295" s="27">
        <f t="shared" si="124"/>
        <v>2</v>
      </c>
    </row>
    <row r="296" spans="16:30" x14ac:dyDescent="0.25">
      <c r="P296" s="31">
        <v>0.79166666666666696</v>
      </c>
      <c r="Q296" s="32">
        <f>Q284</f>
        <v>0</v>
      </c>
      <c r="R296" s="26">
        <f t="shared" si="116"/>
        <v>1</v>
      </c>
      <c r="S296" s="26">
        <f t="shared" si="126"/>
        <v>0</v>
      </c>
      <c r="T296" s="35">
        <f t="shared" si="115"/>
        <v>1</v>
      </c>
      <c r="U296" s="37"/>
      <c r="V296" s="34">
        <v>0</v>
      </c>
      <c r="W296" s="26">
        <f t="shared" si="118"/>
        <v>1</v>
      </c>
      <c r="X296" s="26">
        <v>0</v>
      </c>
      <c r="Y296" s="35">
        <f t="shared" si="120"/>
        <v>1</v>
      </c>
      <c r="Z296" s="37"/>
      <c r="AA296" s="34">
        <f t="shared" si="121"/>
        <v>3.0102999566398121</v>
      </c>
      <c r="AB296" s="26">
        <f t="shared" si="122"/>
        <v>2</v>
      </c>
      <c r="AC296" s="26">
        <f>AA296</f>
        <v>3.0102999566398121</v>
      </c>
      <c r="AD296" s="27">
        <f t="shared" si="124"/>
        <v>2</v>
      </c>
    </row>
    <row r="297" spans="16:30" x14ac:dyDescent="0.25">
      <c r="P297" s="31">
        <v>0.83333333333333304</v>
      </c>
      <c r="Q297" s="32">
        <f>Q284</f>
        <v>0</v>
      </c>
      <c r="R297" s="26">
        <f t="shared" si="116"/>
        <v>1</v>
      </c>
      <c r="S297" s="26">
        <f t="shared" si="126"/>
        <v>0</v>
      </c>
      <c r="T297" s="35">
        <f t="shared" si="115"/>
        <v>1</v>
      </c>
      <c r="U297" s="37"/>
      <c r="V297" s="34">
        <f t="shared" si="125"/>
        <v>0</v>
      </c>
      <c r="W297" s="26">
        <f t="shared" si="118"/>
        <v>1</v>
      </c>
      <c r="X297" s="26">
        <v>0</v>
      </c>
      <c r="Y297" s="35">
        <f t="shared" si="120"/>
        <v>1</v>
      </c>
      <c r="Z297" s="37"/>
      <c r="AA297" s="34">
        <f t="shared" si="121"/>
        <v>3.0102999566398121</v>
      </c>
      <c r="AB297" s="26">
        <f>(10^(AA297/10))</f>
        <v>2</v>
      </c>
      <c r="AC297" s="26">
        <f>AA297</f>
        <v>3.0102999566398121</v>
      </c>
      <c r="AD297" s="27">
        <f t="shared" si="124"/>
        <v>2</v>
      </c>
    </row>
    <row r="298" spans="16:30" x14ac:dyDescent="0.25">
      <c r="P298" s="31">
        <v>0.875</v>
      </c>
      <c r="Q298" s="32">
        <f>Q284</f>
        <v>0</v>
      </c>
      <c r="R298" s="26">
        <f t="shared" si="116"/>
        <v>1</v>
      </c>
      <c r="S298" s="26">
        <f t="shared" si="126"/>
        <v>0</v>
      </c>
      <c r="T298" s="35">
        <f t="shared" si="115"/>
        <v>1</v>
      </c>
      <c r="U298" s="37"/>
      <c r="V298" s="34">
        <f>V297</f>
        <v>0</v>
      </c>
      <c r="W298" s="26">
        <f t="shared" si="118"/>
        <v>1</v>
      </c>
      <c r="X298" s="26">
        <v>0</v>
      </c>
      <c r="Y298" s="35">
        <f t="shared" si="120"/>
        <v>1</v>
      </c>
      <c r="Z298" s="37"/>
      <c r="AA298" s="34">
        <f t="shared" si="121"/>
        <v>3.0102999566398121</v>
      </c>
      <c r="AB298" s="26">
        <f t="shared" ref="AB298:AB300" si="129">(10^(AA298/10))</f>
        <v>2</v>
      </c>
      <c r="AC298" s="26">
        <f>AA298</f>
        <v>3.0102999566398121</v>
      </c>
      <c r="AD298" s="27">
        <f t="shared" si="124"/>
        <v>2</v>
      </c>
    </row>
    <row r="299" spans="16:30" x14ac:dyDescent="0.25">
      <c r="P299" s="31">
        <v>0.91666666666666696</v>
      </c>
      <c r="Q299" s="32">
        <f>Q277</f>
        <v>0</v>
      </c>
      <c r="R299" s="26">
        <f t="shared" si="116"/>
        <v>1</v>
      </c>
      <c r="S299" s="26">
        <f>Q299+10</f>
        <v>10</v>
      </c>
      <c r="T299" s="35">
        <f t="shared" si="115"/>
        <v>10</v>
      </c>
      <c r="U299" s="37"/>
      <c r="V299" s="34">
        <v>0</v>
      </c>
      <c r="W299" s="26">
        <f t="shared" si="118"/>
        <v>1</v>
      </c>
      <c r="X299" s="28">
        <f t="shared" ref="X299:X300" si="130">V299+10</f>
        <v>10</v>
      </c>
      <c r="Y299" s="35">
        <f t="shared" si="120"/>
        <v>10</v>
      </c>
      <c r="Z299" s="37"/>
      <c r="AA299" s="34">
        <f t="shared" si="121"/>
        <v>3.0102999566398121</v>
      </c>
      <c r="AB299" s="26">
        <f t="shared" si="129"/>
        <v>2</v>
      </c>
      <c r="AC299" s="26">
        <f>AA299+10</f>
        <v>13.010299956639813</v>
      </c>
      <c r="AD299" s="27">
        <f t="shared" si="124"/>
        <v>20.000000000000007</v>
      </c>
    </row>
    <row r="300" spans="16:30" ht="15.75" thickBot="1" x14ac:dyDescent="0.3">
      <c r="P300" s="44">
        <v>0.95833333333333304</v>
      </c>
      <c r="Q300" s="32">
        <f>Q277</f>
        <v>0</v>
      </c>
      <c r="R300" s="46">
        <f t="shared" si="116"/>
        <v>1</v>
      </c>
      <c r="S300" s="46">
        <f>Q300+10</f>
        <v>10</v>
      </c>
      <c r="T300" s="47">
        <f t="shared" si="115"/>
        <v>10</v>
      </c>
      <c r="U300" s="48"/>
      <c r="V300" s="45">
        <v>0</v>
      </c>
      <c r="W300" s="46">
        <f t="shared" si="118"/>
        <v>1</v>
      </c>
      <c r="X300" s="28">
        <f t="shared" si="130"/>
        <v>10</v>
      </c>
      <c r="Y300" s="47">
        <f t="shared" si="120"/>
        <v>10</v>
      </c>
      <c r="Z300" s="48"/>
      <c r="AA300" s="34">
        <f t="shared" si="121"/>
        <v>3.0102999566398121</v>
      </c>
      <c r="AB300" s="150">
        <f t="shared" si="129"/>
        <v>2</v>
      </c>
      <c r="AC300" s="150">
        <f>AA300+10</f>
        <v>13.010299956639813</v>
      </c>
      <c r="AD300" s="151">
        <f t="shared" si="124"/>
        <v>20.000000000000007</v>
      </c>
    </row>
    <row r="301" spans="16:30" ht="15.75" thickBot="1" x14ac:dyDescent="0.3">
      <c r="P301" s="50"/>
      <c r="Q301" s="51"/>
      <c r="R301" s="51"/>
      <c r="S301" s="51"/>
      <c r="T301" s="52"/>
      <c r="U301" s="51"/>
      <c r="V301" s="50"/>
      <c r="W301" s="51"/>
      <c r="X301" s="51"/>
      <c r="Y301" s="52"/>
      <c r="Z301" s="51"/>
      <c r="AA301" s="53" t="s">
        <v>13</v>
      </c>
      <c r="AB301" s="64">
        <f>10*LOG(1/(COUNT(AB284:AB297))*SUM(AB284:AB297))</f>
        <v>3.0102999566398121</v>
      </c>
      <c r="AC301" s="49"/>
      <c r="AD301" s="54"/>
    </row>
    <row r="302" spans="16:30" ht="15.75" thickBot="1" x14ac:dyDescent="0.3">
      <c r="P302" s="53"/>
      <c r="Q302" s="49"/>
      <c r="R302" s="49"/>
      <c r="S302" s="49"/>
      <c r="T302" s="54"/>
      <c r="U302" s="49"/>
      <c r="V302" s="53"/>
      <c r="W302" s="49"/>
      <c r="X302" s="49"/>
      <c r="Y302" s="54"/>
      <c r="Z302" s="49"/>
      <c r="AA302" s="53" t="s">
        <v>2</v>
      </c>
      <c r="AB302" s="64">
        <f>10*LOG(1/(COUNT(AB277:AB283,AB299:AB300))*SUM(AB277:AB283,AB299:AB300))</f>
        <v>3.0102999566398121</v>
      </c>
      <c r="AC302" s="49"/>
      <c r="AD302" s="54"/>
    </row>
    <row r="303" spans="16:30" x14ac:dyDescent="0.25">
      <c r="P303" s="53"/>
      <c r="Q303" s="49"/>
      <c r="R303" s="56" t="s">
        <v>12</v>
      </c>
      <c r="S303" s="57"/>
      <c r="T303" s="58" t="s">
        <v>11</v>
      </c>
      <c r="U303" s="57"/>
      <c r="V303" s="59"/>
      <c r="W303" s="56" t="s">
        <v>12</v>
      </c>
      <c r="X303" s="57"/>
      <c r="Y303" s="58" t="s">
        <v>11</v>
      </c>
      <c r="Z303" s="57"/>
      <c r="AA303" s="59"/>
      <c r="AB303" s="57" t="s">
        <v>12</v>
      </c>
      <c r="AC303" s="57"/>
      <c r="AD303" s="58" t="s">
        <v>11</v>
      </c>
    </row>
    <row r="304" spans="16:30" ht="15.75" thickBot="1" x14ac:dyDescent="0.3">
      <c r="P304" s="14"/>
      <c r="Q304" s="55"/>
      <c r="R304" s="60">
        <f>10*LOG(1/(COUNT(R277:R300))*SUM(R277:R300))</f>
        <v>0</v>
      </c>
      <c r="S304" s="61"/>
      <c r="T304" s="62">
        <f>10*LOG(1/(COUNT(T277:T300))*SUM(T277:T300))</f>
        <v>6.40978057358332</v>
      </c>
      <c r="U304" s="61"/>
      <c r="V304" s="63"/>
      <c r="W304" s="60">
        <f>10*LOG(1/(COUNT(W277:W300))*SUM(W277:W300))</f>
        <v>0</v>
      </c>
      <c r="X304" s="61"/>
      <c r="Y304" s="62">
        <f>10*LOG(1/(COUNT(Y277:Y300))*SUM(Y277:Y300))</f>
        <v>6.40978057358332</v>
      </c>
      <c r="Z304" s="61"/>
      <c r="AA304" s="63"/>
      <c r="AB304" s="64">
        <f>10*LOG(1/(COUNT(AB277:AB300))*SUM(AB277:AB300))</f>
        <v>3.0102999566398121</v>
      </c>
      <c r="AC304" s="61"/>
      <c r="AD304" s="62">
        <f>10*LOG(1/(COUNT(AD277:AD300))*SUM(AD277:AD300))</f>
        <v>9.4200805302231334</v>
      </c>
    </row>
  </sheetData>
  <mergeCells count="26">
    <mergeCell ref="P139:T139"/>
    <mergeCell ref="P173:T173"/>
    <mergeCell ref="P207:T207"/>
    <mergeCell ref="P241:T241"/>
    <mergeCell ref="P275:T275"/>
    <mergeCell ref="P105:T105"/>
    <mergeCell ref="A9:A11"/>
    <mergeCell ref="B9:B11"/>
    <mergeCell ref="C9:D9"/>
    <mergeCell ref="E9:H9"/>
    <mergeCell ref="A22:A24"/>
    <mergeCell ref="B22:C22"/>
    <mergeCell ref="E22:H22"/>
    <mergeCell ref="A38:A39"/>
    <mergeCell ref="B38:B39"/>
    <mergeCell ref="A58:A59"/>
    <mergeCell ref="P71:T71"/>
    <mergeCell ref="A77:A78"/>
    <mergeCell ref="A1:H1"/>
    <mergeCell ref="AA1:AB2"/>
    <mergeCell ref="AC1:AE1"/>
    <mergeCell ref="A2:H2"/>
    <mergeCell ref="A3:H3"/>
    <mergeCell ref="L3:L5"/>
    <mergeCell ref="AA3:AA6"/>
    <mergeCell ref="A4:H4"/>
  </mergeCells>
  <conditionalFormatting sqref="B60:B73 D60:H73">
    <cfRule type="expression" dxfId="12" priority="1">
      <formula>B60=0</formula>
    </cfRule>
  </conditionalFormatting>
  <dataValidations count="3">
    <dataValidation type="list" allowBlank="1" showInputMessage="1" showErrorMessage="1" sqref="B40:B53" xr:uid="{15CB8104-0E40-42E7-A93E-D9F58A16B468}">
      <formula1>$AP$1:$AP$16</formula1>
    </dataValidation>
    <dataValidation type="list" allowBlank="1" showInputMessage="1" showErrorMessage="1" sqref="B32:B35 B12:B20 B6" xr:uid="{8C7B4A9A-88C6-4B31-803B-745EF24E1067}">
      <formula1>$AB$3:$AB$6</formula1>
    </dataValidation>
    <dataValidation type="list" allowBlank="1" showInputMessage="1" showErrorMessage="1" sqref="A40:A53" xr:uid="{7C2DCD45-3522-4981-89BA-5892E9AEAD12}">
      <formula1>$AJ$2:$AJ$65</formula1>
    </dataValidation>
  </dataValidations>
  <pageMargins left="0.7" right="0.7" top="0.75" bottom="0.75" header="0.3" footer="0.3"/>
  <pageSetup scale="40" orientation="portrait" horizontalDpi="1200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238859-BF63-40B1-9F55-B23DEFBC948A}">
  <dimension ref="A1:AR304"/>
  <sheetViews>
    <sheetView zoomScaleNormal="100" workbookViewId="0">
      <selection activeCell="B26" sqref="B26:C26"/>
    </sheetView>
  </sheetViews>
  <sheetFormatPr defaultRowHeight="15" x14ac:dyDescent="0.25"/>
  <cols>
    <col min="1" max="1" width="31.140625" customWidth="1"/>
    <col min="2" max="2" width="27" bestFit="1" customWidth="1"/>
    <col min="3" max="4" width="23.140625" customWidth="1"/>
    <col min="5" max="5" width="27.85546875" customWidth="1"/>
    <col min="6" max="6" width="30.28515625" customWidth="1"/>
    <col min="7" max="7" width="22.85546875" customWidth="1"/>
    <col min="8" max="8" width="24.7109375" customWidth="1"/>
    <col min="9" max="11" width="9.140625" customWidth="1"/>
    <col min="12" max="12" width="18.7109375" hidden="1" customWidth="1"/>
    <col min="13" max="14" width="20" hidden="1" customWidth="1"/>
    <col min="15" max="15" width="9.140625" hidden="1" customWidth="1"/>
    <col min="16" max="20" width="12.7109375" hidden="1" customWidth="1"/>
    <col min="21" max="21" width="2.7109375" hidden="1" customWidth="1"/>
    <col min="22" max="22" width="12.7109375" hidden="1" customWidth="1"/>
    <col min="23" max="23" width="15.42578125" hidden="1" customWidth="1"/>
    <col min="24" max="25" width="12.7109375" hidden="1" customWidth="1"/>
    <col min="26" max="26" width="2.5703125" hidden="1" customWidth="1"/>
    <col min="27" max="27" width="17" hidden="1" customWidth="1"/>
    <col min="28" max="28" width="17.42578125" hidden="1" customWidth="1"/>
    <col min="29" max="30" width="12.7109375" hidden="1" customWidth="1"/>
    <col min="31" max="35" width="9.140625" hidden="1" customWidth="1"/>
    <col min="36" max="36" width="33.42578125" hidden="1" customWidth="1"/>
    <col min="37" max="37" width="12.140625" hidden="1" customWidth="1"/>
    <col min="38" max="40" width="16.140625" hidden="1" customWidth="1"/>
    <col min="41" max="44" width="9.140625" hidden="1" customWidth="1"/>
    <col min="45" max="117" width="9.140625" customWidth="1"/>
  </cols>
  <sheetData>
    <row r="1" spans="1:42" ht="21.75" thickBot="1" x14ac:dyDescent="0.4">
      <c r="A1" s="304" t="s">
        <v>165</v>
      </c>
      <c r="B1" s="304"/>
      <c r="C1" s="304"/>
      <c r="D1" s="304"/>
      <c r="E1" s="304"/>
      <c r="F1" s="304"/>
      <c r="G1" s="304"/>
      <c r="H1" s="304"/>
      <c r="AA1" s="295" t="s">
        <v>36</v>
      </c>
      <c r="AB1" s="296"/>
      <c r="AC1" s="280" t="s">
        <v>35</v>
      </c>
      <c r="AD1" s="281"/>
      <c r="AE1" s="282"/>
      <c r="AJ1" s="188" t="s">
        <v>70</v>
      </c>
      <c r="AK1" s="189" t="s">
        <v>71</v>
      </c>
      <c r="AL1" s="189" t="s">
        <v>72</v>
      </c>
      <c r="AM1" s="189" t="s">
        <v>73</v>
      </c>
      <c r="AN1" s="190" t="s">
        <v>74</v>
      </c>
      <c r="AP1">
        <v>1</v>
      </c>
    </row>
    <row r="2" spans="1:42" ht="21.75" thickBot="1" x14ac:dyDescent="0.4">
      <c r="A2" s="304" t="s">
        <v>148</v>
      </c>
      <c r="B2" s="304"/>
      <c r="C2" s="304"/>
      <c r="D2" s="304"/>
      <c r="E2" s="304"/>
      <c r="F2" s="304"/>
      <c r="G2" s="304"/>
      <c r="H2" s="304"/>
      <c r="AA2" s="297"/>
      <c r="AB2" s="298"/>
      <c r="AC2" s="123" t="s">
        <v>3</v>
      </c>
      <c r="AD2" s="124" t="s">
        <v>32</v>
      </c>
      <c r="AE2" s="125" t="s">
        <v>33</v>
      </c>
      <c r="AJ2" s="186" t="s">
        <v>75</v>
      </c>
      <c r="AK2" s="187" t="s">
        <v>76</v>
      </c>
      <c r="AL2" s="187">
        <v>50</v>
      </c>
      <c r="AM2" s="187">
        <v>85</v>
      </c>
      <c r="AN2" s="29" t="s">
        <v>77</v>
      </c>
      <c r="AP2">
        <v>2</v>
      </c>
    </row>
    <row r="3" spans="1:42" ht="22.15" customHeight="1" x14ac:dyDescent="0.35">
      <c r="A3" s="304" t="s">
        <v>147</v>
      </c>
      <c r="B3" s="304"/>
      <c r="C3" s="304"/>
      <c r="D3" s="304"/>
      <c r="E3" s="304"/>
      <c r="F3" s="304"/>
      <c r="G3" s="304"/>
      <c r="H3" s="304"/>
      <c r="L3" s="306" t="s">
        <v>42</v>
      </c>
      <c r="M3" s="25" t="s">
        <v>25</v>
      </c>
      <c r="N3" s="15" t="s">
        <v>26</v>
      </c>
      <c r="O3" s="15" t="s">
        <v>27</v>
      </c>
      <c r="P3" s="15" t="s">
        <v>28</v>
      </c>
      <c r="Q3" s="15" t="s">
        <v>29</v>
      </c>
      <c r="R3" s="15" t="s">
        <v>30</v>
      </c>
      <c r="S3" s="16" t="s">
        <v>31</v>
      </c>
      <c r="AA3" s="283" t="s">
        <v>34</v>
      </c>
      <c r="AB3" s="120" t="s">
        <v>3</v>
      </c>
      <c r="AC3" s="127">
        <v>55</v>
      </c>
      <c r="AD3" s="128">
        <v>57</v>
      </c>
      <c r="AE3" s="129">
        <v>60</v>
      </c>
      <c r="AF3" s="119">
        <v>1</v>
      </c>
      <c r="AJ3" s="183" t="s">
        <v>78</v>
      </c>
      <c r="AK3" s="167" t="s">
        <v>76</v>
      </c>
      <c r="AL3" s="167">
        <v>20</v>
      </c>
      <c r="AM3" s="167">
        <v>85</v>
      </c>
      <c r="AN3" s="27">
        <v>84</v>
      </c>
      <c r="AP3">
        <v>3</v>
      </c>
    </row>
    <row r="4" spans="1:42" ht="19.5" customHeight="1" x14ac:dyDescent="0.35">
      <c r="A4" s="304" t="s">
        <v>144</v>
      </c>
      <c r="B4" s="304"/>
      <c r="C4" s="304"/>
      <c r="D4" s="304"/>
      <c r="E4" s="304"/>
      <c r="F4" s="304"/>
      <c r="G4" s="304"/>
      <c r="H4" s="304"/>
      <c r="L4" s="307"/>
      <c r="M4" s="135"/>
      <c r="N4" s="136"/>
      <c r="O4" s="136"/>
      <c r="P4" s="136"/>
      <c r="Q4" s="136"/>
      <c r="R4" s="136"/>
      <c r="S4" s="137"/>
      <c r="AA4" s="284"/>
      <c r="AB4" s="138"/>
      <c r="AC4" s="139"/>
      <c r="AD4" s="140"/>
      <c r="AE4" s="141"/>
      <c r="AF4" s="119"/>
      <c r="AJ4" s="183" t="s">
        <v>79</v>
      </c>
      <c r="AK4" s="167" t="s">
        <v>76</v>
      </c>
      <c r="AL4" s="167">
        <v>40</v>
      </c>
      <c r="AM4" s="167">
        <v>80</v>
      </c>
      <c r="AN4" s="27">
        <v>78</v>
      </c>
      <c r="AP4">
        <v>4</v>
      </c>
    </row>
    <row r="5" spans="1:42" ht="15" customHeight="1" thickBot="1" x14ac:dyDescent="0.4">
      <c r="A5" s="116"/>
      <c r="B5" s="116"/>
      <c r="C5" s="235"/>
      <c r="D5" s="235"/>
      <c r="E5" s="235"/>
      <c r="F5" s="235"/>
      <c r="G5" s="235"/>
      <c r="H5" s="235"/>
      <c r="L5" s="307"/>
      <c r="M5" s="13" t="s">
        <v>20</v>
      </c>
      <c r="N5" s="5" t="s">
        <v>20</v>
      </c>
      <c r="O5" s="5" t="s">
        <v>20</v>
      </c>
      <c r="P5" s="5" t="s">
        <v>20</v>
      </c>
      <c r="Q5" s="5" t="s">
        <v>20</v>
      </c>
      <c r="R5" s="5" t="s">
        <v>20</v>
      </c>
      <c r="S5" s="6" t="s">
        <v>20</v>
      </c>
      <c r="AA5" s="285"/>
      <c r="AB5" s="121" t="s">
        <v>32</v>
      </c>
      <c r="AC5" s="130">
        <v>57</v>
      </c>
      <c r="AD5" s="126">
        <v>60</v>
      </c>
      <c r="AE5" s="131">
        <v>65</v>
      </c>
      <c r="AF5" s="119">
        <v>2</v>
      </c>
      <c r="AJ5" s="183" t="s">
        <v>80</v>
      </c>
      <c r="AK5" s="167" t="s">
        <v>76</v>
      </c>
      <c r="AL5" s="167">
        <v>20</v>
      </c>
      <c r="AM5" s="167">
        <v>80</v>
      </c>
      <c r="AN5" s="27" t="s">
        <v>77</v>
      </c>
      <c r="AP5">
        <v>5</v>
      </c>
    </row>
    <row r="6" spans="1:42" ht="15" customHeight="1" thickBot="1" x14ac:dyDescent="0.4">
      <c r="A6" s="118" t="s">
        <v>49</v>
      </c>
      <c r="B6" s="117" t="s">
        <v>33</v>
      </c>
      <c r="C6" s="235"/>
      <c r="D6" s="235"/>
      <c r="E6" s="235"/>
      <c r="F6" s="235"/>
      <c r="G6" s="235"/>
      <c r="H6" s="235"/>
      <c r="L6" s="171" t="str">
        <f t="shared" ref="L6:L19" si="0">A60</f>
        <v>Crane</v>
      </c>
      <c r="M6" s="88">
        <f>IF(AND($E40&gt;=0.5,$C$12&gt;0),SQRT((($C$12-$B$25)^2)+(($C$25-$D$12)^2)),"")</f>
        <v>176.39856490365943</v>
      </c>
      <c r="N6" s="89" t="str">
        <f t="shared" ref="N6:N19" si="1">IF(AND($E40&gt;=0.5,$C$13&gt;0),SQRT((($C$13-$B$26)^2)+(($C$26-$D$13)^2)),"")</f>
        <v/>
      </c>
      <c r="O6" s="89" t="str">
        <f t="shared" ref="O6:P19" si="2">IF(AND($E40&gt;=0.5,$C$15&gt;0),SQRT((($C$15-$B$28)^2)+(($C$28-$D$15)^2)),"")</f>
        <v/>
      </c>
      <c r="P6" s="89" t="str">
        <f t="shared" si="2"/>
        <v/>
      </c>
      <c r="Q6" s="89" t="str">
        <f t="shared" ref="Q6:Q19" si="3">IF(AND($E40&gt;=0.5,$C$16&gt;0),SQRT((($C$16-$B$29)^2)+(($C$29-$D$16)^2)),"")</f>
        <v/>
      </c>
      <c r="R6" s="89" t="str">
        <f t="shared" ref="R6:R19" si="4">IF(AND($E40&gt;=0.5,$C$17&gt;0),SQRT((($C$17-$B$30)^2)+(($C$30-$D$17)^2)),"")</f>
        <v/>
      </c>
      <c r="S6" s="90" t="str">
        <f t="shared" ref="S6:S19" si="5">IF(AND($E40&gt;=0.5,$C$18&gt;0),SQRT((($C$18-$B$31)^2)+(($C$31-$D$18)^2)),"")</f>
        <v/>
      </c>
      <c r="AA6" s="286"/>
      <c r="AB6" s="122" t="s">
        <v>33</v>
      </c>
      <c r="AC6" s="132">
        <v>60</v>
      </c>
      <c r="AD6" s="133">
        <v>65</v>
      </c>
      <c r="AE6" s="134">
        <v>70</v>
      </c>
      <c r="AF6" s="119">
        <v>3</v>
      </c>
      <c r="AJ6" s="183" t="s">
        <v>81</v>
      </c>
      <c r="AK6" s="167" t="s">
        <v>82</v>
      </c>
      <c r="AL6" s="167">
        <v>100</v>
      </c>
      <c r="AM6" s="167">
        <v>94</v>
      </c>
      <c r="AN6" s="27" t="s">
        <v>77</v>
      </c>
      <c r="AP6">
        <v>6</v>
      </c>
    </row>
    <row r="7" spans="1:42" ht="15" customHeight="1" x14ac:dyDescent="0.35">
      <c r="A7" s="235"/>
      <c r="B7" s="235"/>
      <c r="C7" s="235"/>
      <c r="D7" s="235"/>
      <c r="E7" s="235"/>
      <c r="F7" s="235"/>
      <c r="G7" s="235"/>
      <c r="H7" s="235"/>
      <c r="L7" s="172" t="str">
        <f t="shared" si="0"/>
        <v>Vibratory Pile Driver</v>
      </c>
      <c r="M7" s="91">
        <f>IF(AND($E41&gt;=0.5,$C$12&gt;0),SQRT((($C$12-$B$25)^2)+(($C$25-$D$12)^2)),"")</f>
        <v>176.39856490365943</v>
      </c>
      <c r="N7" s="92" t="str">
        <f t="shared" si="1"/>
        <v/>
      </c>
      <c r="O7" s="92" t="str">
        <f t="shared" si="2"/>
        <v/>
      </c>
      <c r="P7" s="92" t="str">
        <f t="shared" si="2"/>
        <v/>
      </c>
      <c r="Q7" s="92" t="str">
        <f t="shared" si="3"/>
        <v/>
      </c>
      <c r="R7" s="92" t="str">
        <f t="shared" si="4"/>
        <v/>
      </c>
      <c r="S7" s="93" t="str">
        <f t="shared" si="5"/>
        <v/>
      </c>
      <c r="AC7" s="119">
        <v>1</v>
      </c>
      <c r="AD7" s="119">
        <v>2</v>
      </c>
      <c r="AE7" s="119">
        <v>3</v>
      </c>
      <c r="AF7" s="119"/>
      <c r="AJ7" s="183" t="s">
        <v>83</v>
      </c>
      <c r="AK7" s="167" t="s">
        <v>76</v>
      </c>
      <c r="AL7" s="167">
        <v>50</v>
      </c>
      <c r="AM7" s="167">
        <v>80</v>
      </c>
      <c r="AN7" s="27">
        <v>83</v>
      </c>
      <c r="AP7">
        <v>7</v>
      </c>
    </row>
    <row r="8" spans="1:42" ht="15" customHeight="1" thickBot="1" x14ac:dyDescent="0.3">
      <c r="A8" s="8" t="s">
        <v>45</v>
      </c>
      <c r="L8" s="172" t="str">
        <f t="shared" si="0"/>
        <v>Pickup Truck</v>
      </c>
      <c r="M8" s="91">
        <f>IF(AND($E42&gt;=0.5,$C$12&gt;0),SQRT((($C$12-$B$25)^2)+(($C$25-$D$12)^2)),"")</f>
        <v>176.39856490365943</v>
      </c>
      <c r="N8" s="92" t="str">
        <f t="shared" si="1"/>
        <v/>
      </c>
      <c r="O8" s="92" t="str">
        <f t="shared" si="2"/>
        <v/>
      </c>
      <c r="P8" s="92" t="str">
        <f t="shared" si="2"/>
        <v/>
      </c>
      <c r="Q8" s="92" t="str">
        <f t="shared" si="3"/>
        <v/>
      </c>
      <c r="R8" s="92" t="str">
        <f t="shared" si="4"/>
        <v/>
      </c>
      <c r="S8" s="93" t="str">
        <f t="shared" si="5"/>
        <v/>
      </c>
      <c r="AJ8" s="183" t="s">
        <v>84</v>
      </c>
      <c r="AK8" s="167" t="s">
        <v>76</v>
      </c>
      <c r="AL8" s="167">
        <v>20</v>
      </c>
      <c r="AM8" s="167">
        <v>85</v>
      </c>
      <c r="AN8" s="27">
        <v>84</v>
      </c>
      <c r="AP8">
        <v>8</v>
      </c>
    </row>
    <row r="9" spans="1:42" ht="15" customHeight="1" thickBot="1" x14ac:dyDescent="0.3">
      <c r="A9" s="293" t="s">
        <v>0</v>
      </c>
      <c r="B9" s="293" t="s">
        <v>1</v>
      </c>
      <c r="C9" s="289" t="s">
        <v>22</v>
      </c>
      <c r="D9" s="290"/>
      <c r="E9" s="291" t="s">
        <v>53</v>
      </c>
      <c r="F9" s="291"/>
      <c r="G9" s="291"/>
      <c r="H9" s="292"/>
      <c r="L9" s="172" t="str">
        <f t="shared" si="0"/>
        <v>Front End Loader</v>
      </c>
      <c r="M9" s="91">
        <f>IF(AND($E43&gt;=0.5,$C$12&gt;0),SQRT((($C$12-$B$25)^2)+(($C$25-$D$12)^2)),"")</f>
        <v>176.39856490365943</v>
      </c>
      <c r="N9" s="92" t="str">
        <f t="shared" si="1"/>
        <v/>
      </c>
      <c r="O9" s="92" t="str">
        <f t="shared" si="2"/>
        <v/>
      </c>
      <c r="P9" s="92" t="str">
        <f t="shared" si="2"/>
        <v/>
      </c>
      <c r="Q9" s="92" t="str">
        <f t="shared" si="3"/>
        <v/>
      </c>
      <c r="R9" s="92" t="str">
        <f t="shared" si="4"/>
        <v/>
      </c>
      <c r="S9" s="93" t="str">
        <f t="shared" si="5"/>
        <v/>
      </c>
      <c r="AB9" s="119">
        <f t="shared" ref="AB9:AB15" si="6">IF(B12="Residential",1,IF(B12="Commercial",2,IF(B12="industrial",3,0)))</f>
        <v>1</v>
      </c>
      <c r="AJ9" s="183" t="s">
        <v>85</v>
      </c>
      <c r="AK9" s="167" t="s">
        <v>82</v>
      </c>
      <c r="AL9" s="167">
        <v>20</v>
      </c>
      <c r="AM9" s="167">
        <v>93</v>
      </c>
      <c r="AN9" s="27">
        <v>87</v>
      </c>
      <c r="AP9">
        <v>9</v>
      </c>
    </row>
    <row r="10" spans="1:42" ht="15" customHeight="1" x14ac:dyDescent="0.25">
      <c r="A10" s="300"/>
      <c r="B10" s="300"/>
      <c r="C10" s="114" t="s">
        <v>23</v>
      </c>
      <c r="D10" s="115" t="s">
        <v>24</v>
      </c>
      <c r="E10" s="162" t="s">
        <v>12</v>
      </c>
      <c r="F10" s="163" t="s">
        <v>11</v>
      </c>
      <c r="G10" s="23" t="s">
        <v>13</v>
      </c>
      <c r="H10" s="24" t="s">
        <v>2</v>
      </c>
      <c r="L10" s="172" t="str">
        <f t="shared" si="0"/>
        <v>Trencher</v>
      </c>
      <c r="M10" s="91">
        <f>IF(AND($E44&gt;=0.5,$C$12&gt;0),SQRT((($C$12-$B$25)^2)+(($C$25-$D$12)^2)),"")</f>
        <v>176.39856490365943</v>
      </c>
      <c r="N10" s="92" t="str">
        <f t="shared" si="1"/>
        <v/>
      </c>
      <c r="O10" s="92" t="str">
        <f t="shared" si="2"/>
        <v/>
      </c>
      <c r="P10" s="92" t="str">
        <f t="shared" si="2"/>
        <v/>
      </c>
      <c r="Q10" s="92" t="str">
        <f t="shared" si="3"/>
        <v/>
      </c>
      <c r="R10" s="92" t="str">
        <f t="shared" si="4"/>
        <v/>
      </c>
      <c r="S10" s="93" t="str">
        <f t="shared" si="5"/>
        <v/>
      </c>
      <c r="AB10" s="119">
        <f t="shared" si="6"/>
        <v>0</v>
      </c>
      <c r="AJ10" s="183" t="s">
        <v>86</v>
      </c>
      <c r="AK10" s="167" t="s">
        <v>76</v>
      </c>
      <c r="AL10" s="167">
        <v>20</v>
      </c>
      <c r="AM10" s="167">
        <v>80</v>
      </c>
      <c r="AN10" s="27">
        <v>83</v>
      </c>
      <c r="AP10">
        <v>10</v>
      </c>
    </row>
    <row r="11" spans="1:42" ht="15" customHeight="1" thickBot="1" x14ac:dyDescent="0.3">
      <c r="A11" s="301"/>
      <c r="B11" s="301"/>
      <c r="C11" s="86" t="s">
        <v>20</v>
      </c>
      <c r="D11" s="87" t="s">
        <v>20</v>
      </c>
      <c r="E11" s="13" t="s">
        <v>5</v>
      </c>
      <c r="F11" s="6" t="s">
        <v>5</v>
      </c>
      <c r="G11" s="13" t="s">
        <v>5</v>
      </c>
      <c r="H11" s="6" t="s">
        <v>5</v>
      </c>
      <c r="L11" s="172" t="str">
        <f t="shared" si="0"/>
        <v>Crane</v>
      </c>
      <c r="M11" s="91">
        <f>IF(AND($E45&gt;=0.5,$C$12&gt;0),SQRT((($C$12-$B$26)^2)+(($C$26-$D$12)^2)),"")</f>
        <v>368.15833550282565</v>
      </c>
      <c r="N11" s="92" t="str">
        <f t="shared" si="1"/>
        <v/>
      </c>
      <c r="O11" s="92" t="str">
        <f t="shared" si="2"/>
        <v/>
      </c>
      <c r="P11" s="92" t="str">
        <f t="shared" si="2"/>
        <v/>
      </c>
      <c r="Q11" s="92" t="str">
        <f t="shared" si="3"/>
        <v/>
      </c>
      <c r="R11" s="92" t="str">
        <f t="shared" si="4"/>
        <v/>
      </c>
      <c r="S11" s="93" t="str">
        <f t="shared" si="5"/>
        <v/>
      </c>
      <c r="AB11" s="119">
        <f t="shared" si="6"/>
        <v>0</v>
      </c>
      <c r="AJ11" s="183" t="s">
        <v>87</v>
      </c>
      <c r="AK11" s="167" t="s">
        <v>76</v>
      </c>
      <c r="AL11" s="167">
        <v>40</v>
      </c>
      <c r="AM11" s="167">
        <v>80</v>
      </c>
      <c r="AN11" s="27">
        <v>78</v>
      </c>
      <c r="AP11">
        <v>11</v>
      </c>
    </row>
    <row r="12" spans="1:42" ht="15" customHeight="1" thickBot="1" x14ac:dyDescent="0.3">
      <c r="A12" s="240" t="s">
        <v>166</v>
      </c>
      <c r="B12" s="241" t="s">
        <v>3</v>
      </c>
      <c r="C12" s="242">
        <v>256088</v>
      </c>
      <c r="D12" s="243">
        <v>4258478.4000000004</v>
      </c>
      <c r="E12" s="244">
        <v>38.6</v>
      </c>
      <c r="F12" s="245">
        <v>42</v>
      </c>
      <c r="G12" s="246">
        <v>40</v>
      </c>
      <c r="H12" s="247">
        <v>34</v>
      </c>
      <c r="L12" s="172" t="str">
        <f t="shared" si="0"/>
        <v>Vibratory Pile Driver</v>
      </c>
      <c r="M12" s="91">
        <f>IF(AND($E46&gt;=0.5,$C$12&gt;0),SQRT((($C$12-$B$26)^2)+(($C$26-$D$12)^2)),"")</f>
        <v>368.15833550282565</v>
      </c>
      <c r="N12" s="92" t="str">
        <f t="shared" si="1"/>
        <v/>
      </c>
      <c r="O12" s="92" t="str">
        <f t="shared" si="2"/>
        <v/>
      </c>
      <c r="P12" s="92" t="str">
        <f t="shared" si="2"/>
        <v/>
      </c>
      <c r="Q12" s="92" t="str">
        <f t="shared" si="3"/>
        <v/>
      </c>
      <c r="R12" s="92" t="str">
        <f t="shared" si="4"/>
        <v/>
      </c>
      <c r="S12" s="93" t="str">
        <f t="shared" si="5"/>
        <v/>
      </c>
      <c r="AB12" s="119">
        <f t="shared" si="6"/>
        <v>0</v>
      </c>
      <c r="AJ12" s="183" t="s">
        <v>88</v>
      </c>
      <c r="AK12" s="167" t="s">
        <v>76</v>
      </c>
      <c r="AL12" s="167">
        <v>15</v>
      </c>
      <c r="AM12" s="167">
        <v>83</v>
      </c>
      <c r="AN12" s="27" t="s">
        <v>77</v>
      </c>
      <c r="AP12">
        <v>12</v>
      </c>
    </row>
    <row r="13" spans="1:42" ht="15" hidden="1" customHeight="1" x14ac:dyDescent="0.25">
      <c r="A13" s="228"/>
      <c r="B13" s="238"/>
      <c r="C13" s="174"/>
      <c r="D13" s="211"/>
      <c r="E13" s="17"/>
      <c r="F13" s="160"/>
      <c r="G13" s="239"/>
      <c r="H13" s="78"/>
      <c r="L13" s="172" t="str">
        <f t="shared" si="0"/>
        <v>Pickup Truck</v>
      </c>
      <c r="M13" s="91">
        <f>IF(AND($E47&gt;=0.5,$C$12&gt;0),SQRT((($C$12-$B$26)^2)+(($C$26-$D$12)^2)),"")</f>
        <v>368.15833550282565</v>
      </c>
      <c r="N13" s="92" t="str">
        <f t="shared" si="1"/>
        <v/>
      </c>
      <c r="O13" s="92" t="str">
        <f t="shared" si="2"/>
        <v/>
      </c>
      <c r="P13" s="92" t="str">
        <f t="shared" si="2"/>
        <v/>
      </c>
      <c r="Q13" s="92" t="str">
        <f t="shared" si="3"/>
        <v/>
      </c>
      <c r="R13" s="92" t="str">
        <f t="shared" si="4"/>
        <v/>
      </c>
      <c r="S13" s="93" t="str">
        <f t="shared" si="5"/>
        <v/>
      </c>
      <c r="AB13" s="119">
        <f t="shared" si="6"/>
        <v>0</v>
      </c>
      <c r="AJ13" s="183" t="s">
        <v>89</v>
      </c>
      <c r="AK13" s="167" t="s">
        <v>76</v>
      </c>
      <c r="AL13" s="167">
        <v>40</v>
      </c>
      <c r="AM13" s="167">
        <v>85</v>
      </c>
      <c r="AN13" s="27">
        <v>79</v>
      </c>
      <c r="AP13">
        <v>13</v>
      </c>
    </row>
    <row r="14" spans="1:42" ht="15" hidden="1" customHeight="1" x14ac:dyDescent="0.25">
      <c r="A14" s="212"/>
      <c r="B14" s="84"/>
      <c r="C14" s="176"/>
      <c r="D14" s="213"/>
      <c r="E14" s="112"/>
      <c r="F14" s="109"/>
      <c r="G14" s="75"/>
      <c r="H14" s="2"/>
      <c r="L14" s="172" t="str">
        <f t="shared" si="0"/>
        <v>Front End Loader</v>
      </c>
      <c r="M14" s="91">
        <f>IF(AND($E48&gt;=0.5,$C$12&gt;0),SQRT((($C$12-$B$26)^2)+(($C$26-$D$12)^2)),"")</f>
        <v>368.15833550282565</v>
      </c>
      <c r="N14" s="92" t="str">
        <f t="shared" si="1"/>
        <v/>
      </c>
      <c r="O14" s="92" t="str">
        <f t="shared" si="2"/>
        <v/>
      </c>
      <c r="P14" s="92" t="str">
        <f t="shared" si="2"/>
        <v/>
      </c>
      <c r="Q14" s="92" t="str">
        <f t="shared" si="3"/>
        <v/>
      </c>
      <c r="R14" s="92" t="str">
        <f t="shared" si="4"/>
        <v/>
      </c>
      <c r="S14" s="93" t="str">
        <f t="shared" si="5"/>
        <v/>
      </c>
      <c r="AB14" s="119">
        <f t="shared" si="6"/>
        <v>0</v>
      </c>
      <c r="AJ14" s="183" t="s">
        <v>90</v>
      </c>
      <c r="AK14" s="167" t="s">
        <v>76</v>
      </c>
      <c r="AL14" s="167">
        <v>20</v>
      </c>
      <c r="AM14" s="167">
        <v>82</v>
      </c>
      <c r="AN14" s="27">
        <v>81</v>
      </c>
      <c r="AP14">
        <v>14</v>
      </c>
    </row>
    <row r="15" spans="1:42" ht="15" hidden="1" customHeight="1" x14ac:dyDescent="0.25">
      <c r="A15" s="212"/>
      <c r="B15" s="84"/>
      <c r="C15" s="176"/>
      <c r="D15" s="213"/>
      <c r="E15" s="112"/>
      <c r="F15" s="109"/>
      <c r="G15" s="75"/>
      <c r="H15" s="2"/>
      <c r="L15" s="172" t="str">
        <f t="shared" si="0"/>
        <v>Trencher</v>
      </c>
      <c r="M15" s="91">
        <f>IF(AND($E49&gt;=0.5,$C$12&gt;0),SQRT((($C$12-$B$26)^2)+(($C$26-$D$12)^2)),"")</f>
        <v>368.15833550282565</v>
      </c>
      <c r="N15" s="92" t="str">
        <f t="shared" si="1"/>
        <v/>
      </c>
      <c r="O15" s="92" t="str">
        <f t="shared" si="2"/>
        <v/>
      </c>
      <c r="P15" s="92" t="str">
        <f t="shared" si="2"/>
        <v/>
      </c>
      <c r="Q15" s="92" t="str">
        <f t="shared" si="3"/>
        <v/>
      </c>
      <c r="R15" s="92" t="str">
        <f t="shared" si="4"/>
        <v/>
      </c>
      <c r="S15" s="93" t="str">
        <f t="shared" si="5"/>
        <v/>
      </c>
      <c r="AB15" s="119">
        <f t="shared" si="6"/>
        <v>0</v>
      </c>
      <c r="AJ15" s="183" t="s">
        <v>91</v>
      </c>
      <c r="AK15" s="167" t="s">
        <v>76</v>
      </c>
      <c r="AL15" s="167">
        <v>20</v>
      </c>
      <c r="AM15" s="167">
        <v>90</v>
      </c>
      <c r="AN15" s="27">
        <v>90</v>
      </c>
      <c r="AP15">
        <v>15</v>
      </c>
    </row>
    <row r="16" spans="1:42" ht="15" hidden="1" customHeight="1" x14ac:dyDescent="0.25">
      <c r="A16" s="212"/>
      <c r="B16" s="84"/>
      <c r="C16" s="176"/>
      <c r="D16" s="213"/>
      <c r="E16" s="112"/>
      <c r="F16" s="109"/>
      <c r="G16" s="75"/>
      <c r="H16" s="2"/>
      <c r="L16" s="172" t="str">
        <f t="shared" si="0"/>
        <v/>
      </c>
      <c r="M16" s="91">
        <f>IF(AND($E50&gt;=0.5,$C$12&gt;0),SQRT((($C$12-$B$25)^2)+(($C$25-$D$12)^2)),"")</f>
        <v>176.39856490365943</v>
      </c>
      <c r="N16" s="92" t="str">
        <f t="shared" si="1"/>
        <v/>
      </c>
      <c r="O16" s="92" t="str">
        <f t="shared" si="2"/>
        <v/>
      </c>
      <c r="P16" s="92" t="str">
        <f t="shared" si="2"/>
        <v/>
      </c>
      <c r="Q16" s="92" t="str">
        <f t="shared" si="3"/>
        <v/>
      </c>
      <c r="R16" s="92" t="str">
        <f t="shared" si="4"/>
        <v/>
      </c>
      <c r="S16" s="93" t="str">
        <f t="shared" si="5"/>
        <v/>
      </c>
      <c r="AB16" s="119"/>
      <c r="AJ16" s="183" t="s">
        <v>92</v>
      </c>
      <c r="AK16" s="167" t="s">
        <v>76</v>
      </c>
      <c r="AL16" s="167">
        <v>16</v>
      </c>
      <c r="AM16" s="167">
        <v>85</v>
      </c>
      <c r="AN16" s="27">
        <v>81</v>
      </c>
      <c r="AP16">
        <v>0</v>
      </c>
    </row>
    <row r="17" spans="1:40" s="49" customFormat="1" hidden="1" x14ac:dyDescent="0.25">
      <c r="A17" s="212"/>
      <c r="B17" s="84"/>
      <c r="C17" s="176"/>
      <c r="D17" s="213"/>
      <c r="E17" s="112" t="str">
        <f>IF(G17&gt;0,R270,"")</f>
        <v/>
      </c>
      <c r="F17" s="109" t="str">
        <f>IF(G17&gt;0,T270,"")</f>
        <v/>
      </c>
      <c r="G17" s="75"/>
      <c r="H17" s="2"/>
      <c r="L17" s="172" t="str">
        <f t="shared" si="0"/>
        <v/>
      </c>
      <c r="M17" s="91">
        <f>IF(AND($E51&gt;=0.5,$C$12&gt;0),SQRT((($C$12-$B$25)^2)+(($C$25-$D$12)^2)),"")</f>
        <v>176.39856490365943</v>
      </c>
      <c r="N17" s="92" t="str">
        <f t="shared" si="1"/>
        <v/>
      </c>
      <c r="O17" s="92" t="str">
        <f t="shared" si="2"/>
        <v/>
      </c>
      <c r="P17" s="92" t="str">
        <f t="shared" si="2"/>
        <v/>
      </c>
      <c r="Q17" s="92" t="str">
        <f t="shared" si="3"/>
        <v/>
      </c>
      <c r="R17" s="92" t="str">
        <f t="shared" si="4"/>
        <v/>
      </c>
      <c r="S17" s="93" t="str">
        <f t="shared" si="5"/>
        <v/>
      </c>
      <c r="T17"/>
      <c r="AB17" s="119">
        <f>IF(B6="Residential",1,IF(B6="Commercial",2,IF(B6="industrial",3,0)))</f>
        <v>3</v>
      </c>
      <c r="AJ17" s="183" t="s">
        <v>93</v>
      </c>
      <c r="AK17" s="167" t="s">
        <v>76</v>
      </c>
      <c r="AL17" s="167">
        <v>40</v>
      </c>
      <c r="AM17" s="167">
        <v>85</v>
      </c>
      <c r="AN17" s="27">
        <v>82</v>
      </c>
    </row>
    <row r="18" spans="1:40" ht="15.75" hidden="1" thickBot="1" x14ac:dyDescent="0.3">
      <c r="A18" s="214"/>
      <c r="B18" s="85"/>
      <c r="C18" s="178"/>
      <c r="D18" s="215"/>
      <c r="E18" s="113" t="str">
        <f>IF(G18&gt;0,R304,"")</f>
        <v/>
      </c>
      <c r="F18" s="110" t="str">
        <f>IF(G18&gt;0,T304,"")</f>
        <v/>
      </c>
      <c r="G18" s="76"/>
      <c r="H18" s="3"/>
      <c r="L18" s="172" t="str">
        <f t="shared" si="0"/>
        <v/>
      </c>
      <c r="M18" s="91">
        <f>IF(AND($E52&gt;=0.5,$C$12&gt;0),SQRT((($C$12-$B$25)^2)+(($C$25-$D$12)^2)),"")</f>
        <v>176.39856490365943</v>
      </c>
      <c r="N18" s="92" t="str">
        <f t="shared" si="1"/>
        <v/>
      </c>
      <c r="O18" s="92" t="str">
        <f t="shared" si="2"/>
        <v/>
      </c>
      <c r="P18" s="92" t="str">
        <f t="shared" si="2"/>
        <v/>
      </c>
      <c r="Q18" s="92" t="str">
        <f t="shared" si="3"/>
        <v/>
      </c>
      <c r="R18" s="92" t="str">
        <f t="shared" si="4"/>
        <v/>
      </c>
      <c r="S18" s="93" t="str">
        <f t="shared" si="5"/>
        <v/>
      </c>
      <c r="AJ18" s="183" t="s">
        <v>94</v>
      </c>
      <c r="AK18" s="167" t="s">
        <v>76</v>
      </c>
      <c r="AL18" s="167">
        <v>20</v>
      </c>
      <c r="AM18" s="167">
        <v>84</v>
      </c>
      <c r="AN18" s="27">
        <v>79</v>
      </c>
    </row>
    <row r="19" spans="1:40" ht="15.75" x14ac:dyDescent="0.25">
      <c r="A19" s="19" t="s">
        <v>61</v>
      </c>
      <c r="B19" s="143"/>
      <c r="C19" s="144"/>
      <c r="D19" s="144"/>
      <c r="E19" s="145"/>
      <c r="F19" s="145"/>
      <c r="G19" s="82"/>
      <c r="H19" s="82"/>
      <c r="L19" s="172" t="str">
        <f t="shared" si="0"/>
        <v/>
      </c>
      <c r="M19" s="91">
        <f>IF(AND($E53&gt;=0.5,$C$12&gt;0),SQRT((($C$12-$B$25)^2)+(($C$25-$D$12)^2)),"")</f>
        <v>176.39856490365943</v>
      </c>
      <c r="N19" s="92" t="str">
        <f t="shared" si="1"/>
        <v/>
      </c>
      <c r="O19" s="92" t="str">
        <f t="shared" si="2"/>
        <v/>
      </c>
      <c r="P19" s="92" t="str">
        <f t="shared" si="2"/>
        <v/>
      </c>
      <c r="Q19" s="92" t="str">
        <f t="shared" si="3"/>
        <v/>
      </c>
      <c r="R19" s="92" t="str">
        <f t="shared" si="4"/>
        <v/>
      </c>
      <c r="S19" s="93" t="str">
        <f t="shared" si="5"/>
        <v/>
      </c>
      <c r="AJ19" s="183" t="s">
        <v>95</v>
      </c>
      <c r="AK19" s="167" t="s">
        <v>76</v>
      </c>
      <c r="AL19" s="167">
        <v>50</v>
      </c>
      <c r="AM19" s="167">
        <v>80</v>
      </c>
      <c r="AN19" s="27">
        <v>80</v>
      </c>
    </row>
    <row r="20" spans="1:40" ht="14.25" customHeight="1" thickBot="1" x14ac:dyDescent="0.3">
      <c r="A20" s="19"/>
      <c r="B20" s="143"/>
      <c r="C20" s="144"/>
      <c r="D20" s="144"/>
      <c r="E20" s="145"/>
      <c r="F20" s="145"/>
      <c r="G20" s="82"/>
      <c r="H20" s="82"/>
      <c r="L20" s="97"/>
      <c r="AJ20" s="183" t="s">
        <v>96</v>
      </c>
      <c r="AK20" s="167" t="s">
        <v>76</v>
      </c>
      <c r="AL20" s="167">
        <v>40</v>
      </c>
      <c r="AM20" s="167">
        <v>84</v>
      </c>
      <c r="AN20" s="27">
        <v>76</v>
      </c>
    </row>
    <row r="21" spans="1:40" ht="75.75" thickBot="1" x14ac:dyDescent="0.3">
      <c r="A21" s="8" t="s">
        <v>69</v>
      </c>
      <c r="L21" s="236" t="s">
        <v>42</v>
      </c>
      <c r="M21" s="25" t="s">
        <v>25</v>
      </c>
      <c r="N21" s="15" t="s">
        <v>26</v>
      </c>
      <c r="O21" s="15" t="s">
        <v>27</v>
      </c>
      <c r="P21" s="15" t="s">
        <v>28</v>
      </c>
      <c r="Q21" s="15" t="s">
        <v>29</v>
      </c>
      <c r="R21" s="15" t="s">
        <v>30</v>
      </c>
      <c r="S21" s="16" t="s">
        <v>31</v>
      </c>
      <c r="AJ21" s="183" t="s">
        <v>97</v>
      </c>
      <c r="AK21" s="167" t="s">
        <v>76</v>
      </c>
      <c r="AL21" s="167">
        <v>40</v>
      </c>
      <c r="AM21" s="167">
        <v>85</v>
      </c>
      <c r="AN21" s="27">
        <v>81</v>
      </c>
    </row>
    <row r="22" spans="1:40" ht="15.75" thickBot="1" x14ac:dyDescent="0.3">
      <c r="A22" s="293" t="s">
        <v>154</v>
      </c>
      <c r="B22" s="289" t="s">
        <v>22</v>
      </c>
      <c r="C22" s="290"/>
      <c r="E22" s="302"/>
      <c r="F22" s="302"/>
      <c r="G22" s="302"/>
      <c r="H22" s="302"/>
      <c r="L22" s="220"/>
      <c r="M22" s="13" t="s">
        <v>6</v>
      </c>
      <c r="N22" s="5" t="s">
        <v>6</v>
      </c>
      <c r="O22" s="5" t="s">
        <v>6</v>
      </c>
      <c r="P22" s="5" t="s">
        <v>6</v>
      </c>
      <c r="Q22" s="5" t="s">
        <v>6</v>
      </c>
      <c r="R22" s="5" t="s">
        <v>6</v>
      </c>
      <c r="S22" s="6" t="s">
        <v>6</v>
      </c>
      <c r="AJ22" s="183" t="s">
        <v>98</v>
      </c>
      <c r="AK22" s="167" t="s">
        <v>76</v>
      </c>
      <c r="AL22" s="167">
        <v>40</v>
      </c>
      <c r="AM22" s="167">
        <v>84</v>
      </c>
      <c r="AN22" s="27">
        <v>74</v>
      </c>
    </row>
    <row r="23" spans="1:40" x14ac:dyDescent="0.25">
      <c r="A23" s="300"/>
      <c r="B23" s="114" t="s">
        <v>23</v>
      </c>
      <c r="C23" s="115" t="s">
        <v>24</v>
      </c>
      <c r="E23" s="237"/>
      <c r="H23" s="237"/>
      <c r="L23" s="101" t="str">
        <f t="shared" ref="L23:L36" si="7">IF(ISBLANK(A40),"",A40)</f>
        <v>Crane</v>
      </c>
      <c r="M23" s="98">
        <f t="shared" ref="M23:S36" si="8">IFERROR(CONVERT(M6,"m","ft"),"")</f>
        <v>578.73544915898765</v>
      </c>
      <c r="N23" s="89" t="str">
        <f t="shared" si="8"/>
        <v/>
      </c>
      <c r="O23" s="89" t="str">
        <f t="shared" si="8"/>
        <v/>
      </c>
      <c r="P23" s="89" t="str">
        <f t="shared" si="8"/>
        <v/>
      </c>
      <c r="Q23" s="89" t="str">
        <f t="shared" si="8"/>
        <v/>
      </c>
      <c r="R23" s="89" t="str">
        <f t="shared" si="8"/>
        <v/>
      </c>
      <c r="S23" s="90" t="str">
        <f t="shared" si="8"/>
        <v/>
      </c>
      <c r="AJ23" s="183" t="s">
        <v>99</v>
      </c>
      <c r="AK23" s="167" t="s">
        <v>76</v>
      </c>
      <c r="AL23" s="167">
        <v>40</v>
      </c>
      <c r="AM23" s="167">
        <v>80</v>
      </c>
      <c r="AN23" s="27">
        <v>79</v>
      </c>
    </row>
    <row r="24" spans="1:40" ht="15.75" thickBot="1" x14ac:dyDescent="0.3">
      <c r="A24" s="301"/>
      <c r="B24" s="86" t="s">
        <v>20</v>
      </c>
      <c r="C24" s="87" t="s">
        <v>20</v>
      </c>
      <c r="E24" s="237"/>
      <c r="H24" s="237"/>
      <c r="L24" s="102" t="str">
        <f t="shared" si="7"/>
        <v>Vibratory Pile Driver</v>
      </c>
      <c r="M24" s="99">
        <f t="shared" si="8"/>
        <v>578.73544915898765</v>
      </c>
      <c r="N24" s="92" t="str">
        <f t="shared" si="8"/>
        <v/>
      </c>
      <c r="O24" s="92" t="str">
        <f t="shared" si="8"/>
        <v/>
      </c>
      <c r="P24" s="92" t="str">
        <f t="shared" si="8"/>
        <v/>
      </c>
      <c r="Q24" s="92" t="str">
        <f t="shared" si="8"/>
        <v/>
      </c>
      <c r="R24" s="92" t="str">
        <f t="shared" si="8"/>
        <v/>
      </c>
      <c r="S24" s="93" t="str">
        <f t="shared" si="8"/>
        <v/>
      </c>
      <c r="AJ24" s="183" t="s">
        <v>100</v>
      </c>
      <c r="AK24" s="167" t="s">
        <v>76</v>
      </c>
      <c r="AL24" s="167">
        <v>50</v>
      </c>
      <c r="AM24" s="167">
        <v>82</v>
      </c>
      <c r="AN24" s="27">
        <v>81</v>
      </c>
    </row>
    <row r="25" spans="1:40" x14ac:dyDescent="0.25">
      <c r="A25" s="168" t="s">
        <v>150</v>
      </c>
      <c r="B25" s="229">
        <v>256007.56</v>
      </c>
      <c r="C25" s="175">
        <v>4258321.41</v>
      </c>
      <c r="E25" s="166"/>
      <c r="H25" s="20"/>
      <c r="L25" s="102" t="str">
        <f t="shared" si="7"/>
        <v>Pickup Truck</v>
      </c>
      <c r="M25" s="99">
        <f t="shared" si="8"/>
        <v>578.73544915898765</v>
      </c>
      <c r="N25" s="92" t="str">
        <f t="shared" si="8"/>
        <v/>
      </c>
      <c r="O25" s="92" t="str">
        <f t="shared" si="8"/>
        <v/>
      </c>
      <c r="P25" s="92" t="str">
        <f t="shared" si="8"/>
        <v/>
      </c>
      <c r="Q25" s="92" t="str">
        <f t="shared" si="8"/>
        <v/>
      </c>
      <c r="R25" s="92" t="str">
        <f t="shared" si="8"/>
        <v/>
      </c>
      <c r="S25" s="93" t="str">
        <f t="shared" si="8"/>
        <v/>
      </c>
      <c r="AJ25" s="183" t="s">
        <v>101</v>
      </c>
      <c r="AK25" s="167" t="s">
        <v>76</v>
      </c>
      <c r="AL25" s="167">
        <v>50</v>
      </c>
      <c r="AM25" s="167">
        <v>70</v>
      </c>
      <c r="AN25" s="27">
        <v>73</v>
      </c>
    </row>
    <row r="26" spans="1:40" x14ac:dyDescent="0.25">
      <c r="A26" s="169" t="s">
        <v>153</v>
      </c>
      <c r="B26" s="230">
        <v>256323</v>
      </c>
      <c r="C26" s="177">
        <v>4258195</v>
      </c>
      <c r="E26" s="166"/>
      <c r="H26" s="20"/>
      <c r="L26" s="102" t="str">
        <f t="shared" si="7"/>
        <v>Front End Loader</v>
      </c>
      <c r="M26" s="99">
        <f t="shared" si="8"/>
        <v>578.73544915898765</v>
      </c>
      <c r="N26" s="92" t="str">
        <f t="shared" si="8"/>
        <v/>
      </c>
      <c r="O26" s="92" t="str">
        <f t="shared" si="8"/>
        <v/>
      </c>
      <c r="P26" s="92" t="str">
        <f t="shared" si="8"/>
        <v/>
      </c>
      <c r="Q26" s="92" t="str">
        <f t="shared" si="8"/>
        <v/>
      </c>
      <c r="R26" s="92" t="str">
        <f t="shared" si="8"/>
        <v/>
      </c>
      <c r="S26" s="93" t="str">
        <f t="shared" si="8"/>
        <v/>
      </c>
      <c r="AJ26" s="183" t="s">
        <v>102</v>
      </c>
      <c r="AK26" s="167" t="s">
        <v>76</v>
      </c>
      <c r="AL26" s="167">
        <v>40</v>
      </c>
      <c r="AM26" s="167">
        <v>85</v>
      </c>
      <c r="AN26" s="27">
        <v>83</v>
      </c>
    </row>
    <row r="27" spans="1:40" x14ac:dyDescent="0.25">
      <c r="A27" s="169"/>
      <c r="B27" s="230"/>
      <c r="C27" s="177"/>
      <c r="E27" s="166"/>
      <c r="H27" s="20"/>
      <c r="L27" s="102" t="str">
        <f t="shared" si="7"/>
        <v>Trencher</v>
      </c>
      <c r="M27" s="99">
        <f t="shared" si="8"/>
        <v>578.73544915898765</v>
      </c>
      <c r="N27" s="92" t="str">
        <f t="shared" si="8"/>
        <v/>
      </c>
      <c r="O27" s="92" t="str">
        <f t="shared" si="8"/>
        <v/>
      </c>
      <c r="P27" s="92" t="str">
        <f t="shared" si="8"/>
        <v/>
      </c>
      <c r="Q27" s="92" t="str">
        <f t="shared" si="8"/>
        <v/>
      </c>
      <c r="R27" s="92" t="str">
        <f t="shared" si="8"/>
        <v/>
      </c>
      <c r="S27" s="93" t="str">
        <f t="shared" si="8"/>
        <v/>
      </c>
      <c r="AJ27" s="183" t="s">
        <v>103</v>
      </c>
      <c r="AK27" s="167" t="s">
        <v>76</v>
      </c>
      <c r="AL27" s="167">
        <v>40</v>
      </c>
      <c r="AM27" s="167">
        <v>85</v>
      </c>
      <c r="AN27" s="27" t="s">
        <v>77</v>
      </c>
    </row>
    <row r="28" spans="1:40" x14ac:dyDescent="0.25">
      <c r="A28" s="169" t="str">
        <f t="shared" ref="A28:A31" si="9">IF(ISBLANK(A15),"",A15)</f>
        <v/>
      </c>
      <c r="B28" s="230"/>
      <c r="C28" s="177"/>
      <c r="E28" s="166"/>
      <c r="H28" s="20"/>
      <c r="L28" s="102" t="str">
        <f t="shared" si="7"/>
        <v>Crane</v>
      </c>
      <c r="M28" s="99">
        <f t="shared" si="8"/>
        <v>1207.8685547992966</v>
      </c>
      <c r="N28" s="92" t="str">
        <f t="shared" si="8"/>
        <v/>
      </c>
      <c r="O28" s="92" t="str">
        <f t="shared" si="8"/>
        <v/>
      </c>
      <c r="P28" s="92" t="str">
        <f t="shared" si="8"/>
        <v/>
      </c>
      <c r="Q28" s="92" t="str">
        <f t="shared" si="8"/>
        <v/>
      </c>
      <c r="R28" s="92" t="str">
        <f t="shared" si="8"/>
        <v/>
      </c>
      <c r="S28" s="93" t="str">
        <f t="shared" si="8"/>
        <v/>
      </c>
      <c r="AJ28" s="183" t="s">
        <v>104</v>
      </c>
      <c r="AK28" s="167" t="s">
        <v>76</v>
      </c>
      <c r="AL28" s="167">
        <v>40</v>
      </c>
      <c r="AM28" s="167">
        <v>85</v>
      </c>
      <c r="AN28" s="27">
        <v>87</v>
      </c>
    </row>
    <row r="29" spans="1:40" x14ac:dyDescent="0.25">
      <c r="A29" s="169" t="str">
        <f t="shared" si="9"/>
        <v/>
      </c>
      <c r="B29" s="230"/>
      <c r="C29" s="177"/>
      <c r="E29" s="166"/>
      <c r="H29" s="20"/>
      <c r="L29" s="102" t="str">
        <f t="shared" si="7"/>
        <v>Vibratory Pile Driver</v>
      </c>
      <c r="M29" s="99">
        <f t="shared" si="8"/>
        <v>1207.8685547992966</v>
      </c>
      <c r="N29" s="92" t="str">
        <f t="shared" si="8"/>
        <v/>
      </c>
      <c r="O29" s="92" t="str">
        <f t="shared" si="8"/>
        <v/>
      </c>
      <c r="P29" s="92" t="str">
        <f t="shared" si="8"/>
        <v/>
      </c>
      <c r="Q29" s="92" t="str">
        <f t="shared" si="8"/>
        <v/>
      </c>
      <c r="R29" s="92" t="str">
        <f t="shared" si="8"/>
        <v/>
      </c>
      <c r="S29" s="93" t="str">
        <f t="shared" si="8"/>
        <v/>
      </c>
      <c r="AJ29" s="183" t="s">
        <v>105</v>
      </c>
      <c r="AK29" s="167" t="s">
        <v>76</v>
      </c>
      <c r="AL29" s="167">
        <v>25</v>
      </c>
      <c r="AM29" s="167">
        <v>80</v>
      </c>
      <c r="AN29" s="27">
        <v>82</v>
      </c>
    </row>
    <row r="30" spans="1:40" x14ac:dyDescent="0.25">
      <c r="A30" s="169" t="str">
        <f t="shared" si="9"/>
        <v/>
      </c>
      <c r="B30" s="230"/>
      <c r="C30" s="177"/>
      <c r="E30" s="166"/>
      <c r="H30" s="20"/>
      <c r="L30" s="102" t="str">
        <f t="shared" si="7"/>
        <v>Pickup Truck</v>
      </c>
      <c r="M30" s="99">
        <f t="shared" si="8"/>
        <v>1207.8685547992966</v>
      </c>
      <c r="N30" s="92" t="str">
        <f t="shared" si="8"/>
        <v/>
      </c>
      <c r="O30" s="92" t="str">
        <f t="shared" si="8"/>
        <v/>
      </c>
      <c r="P30" s="92" t="str">
        <f t="shared" si="8"/>
        <v/>
      </c>
      <c r="Q30" s="92" t="str">
        <f t="shared" si="8"/>
        <v/>
      </c>
      <c r="R30" s="92" t="str">
        <f t="shared" si="8"/>
        <v/>
      </c>
      <c r="S30" s="93" t="str">
        <f t="shared" si="8"/>
        <v/>
      </c>
      <c r="AJ30" s="183" t="s">
        <v>106</v>
      </c>
      <c r="AK30" s="167" t="s">
        <v>82</v>
      </c>
      <c r="AL30" s="167">
        <v>10</v>
      </c>
      <c r="AM30" s="167">
        <v>90</v>
      </c>
      <c r="AN30" s="27" t="s">
        <v>77</v>
      </c>
    </row>
    <row r="31" spans="1:40" ht="15.75" thickBot="1" x14ac:dyDescent="0.3">
      <c r="A31" s="170" t="str">
        <f t="shared" si="9"/>
        <v/>
      </c>
      <c r="B31" s="231"/>
      <c r="C31" s="179"/>
      <c r="E31" s="166"/>
      <c r="H31" s="20"/>
      <c r="L31" s="102" t="str">
        <f t="shared" si="7"/>
        <v>Front End Loader</v>
      </c>
      <c r="M31" s="99">
        <f t="shared" si="8"/>
        <v>1207.8685547992966</v>
      </c>
      <c r="N31" s="92" t="str">
        <f t="shared" si="8"/>
        <v/>
      </c>
      <c r="O31" s="92" t="str">
        <f t="shared" si="8"/>
        <v/>
      </c>
      <c r="P31" s="92" t="str">
        <f t="shared" si="8"/>
        <v/>
      </c>
      <c r="Q31" s="92" t="str">
        <f t="shared" si="8"/>
        <v/>
      </c>
      <c r="R31" s="92" t="str">
        <f t="shared" si="8"/>
        <v/>
      </c>
      <c r="S31" s="93" t="str">
        <f t="shared" si="8"/>
        <v/>
      </c>
      <c r="AJ31" s="183" t="s">
        <v>107</v>
      </c>
      <c r="AK31" s="167" t="s">
        <v>82</v>
      </c>
      <c r="AL31" s="167">
        <v>20</v>
      </c>
      <c r="AM31" s="167">
        <v>95</v>
      </c>
      <c r="AN31" s="27">
        <v>101</v>
      </c>
    </row>
    <row r="32" spans="1:40" ht="15.75" x14ac:dyDescent="0.25">
      <c r="A32" s="19" t="s">
        <v>155</v>
      </c>
      <c r="B32" s="143"/>
      <c r="C32" s="144"/>
      <c r="D32" s="144"/>
      <c r="E32" s="145"/>
      <c r="H32" s="82"/>
      <c r="L32" s="102" t="str">
        <f t="shared" si="7"/>
        <v>Trencher</v>
      </c>
      <c r="M32" s="99">
        <f t="shared" si="8"/>
        <v>1207.8685547992966</v>
      </c>
      <c r="N32" s="92" t="str">
        <f t="shared" si="8"/>
        <v/>
      </c>
      <c r="O32" s="92" t="str">
        <f t="shared" si="8"/>
        <v/>
      </c>
      <c r="P32" s="92" t="str">
        <f t="shared" si="8"/>
        <v/>
      </c>
      <c r="Q32" s="92" t="str">
        <f t="shared" si="8"/>
        <v/>
      </c>
      <c r="R32" s="92" t="str">
        <f t="shared" si="8"/>
        <v/>
      </c>
      <c r="S32" s="93" t="str">
        <f t="shared" si="8"/>
        <v/>
      </c>
      <c r="AJ32" s="183" t="s">
        <v>108</v>
      </c>
      <c r="AK32" s="167" t="s">
        <v>82</v>
      </c>
      <c r="AL32" s="167">
        <v>20</v>
      </c>
      <c r="AM32" s="167">
        <v>85</v>
      </c>
      <c r="AN32" s="27">
        <v>89</v>
      </c>
    </row>
    <row r="33" spans="1:40" ht="15.75" x14ac:dyDescent="0.25">
      <c r="A33" s="19" t="s">
        <v>156</v>
      </c>
      <c r="B33" s="143"/>
      <c r="C33" s="144"/>
      <c r="D33" s="144"/>
      <c r="E33" s="145"/>
      <c r="F33" s="145"/>
      <c r="G33" s="82"/>
      <c r="H33" s="82"/>
      <c r="L33" s="102" t="str">
        <f t="shared" si="7"/>
        <v/>
      </c>
      <c r="M33" s="99">
        <f t="shared" si="8"/>
        <v>578.73544915898765</v>
      </c>
      <c r="N33" s="92" t="str">
        <f t="shared" si="8"/>
        <v/>
      </c>
      <c r="O33" s="92" t="str">
        <f t="shared" si="8"/>
        <v/>
      </c>
      <c r="P33" s="92" t="str">
        <f t="shared" si="8"/>
        <v/>
      </c>
      <c r="Q33" s="92" t="str">
        <f t="shared" si="8"/>
        <v/>
      </c>
      <c r="R33" s="92" t="str">
        <f t="shared" si="8"/>
        <v/>
      </c>
      <c r="S33" s="93" t="str">
        <f t="shared" si="8"/>
        <v/>
      </c>
      <c r="AJ33" s="183" t="s">
        <v>109</v>
      </c>
      <c r="AK33" s="167" t="s">
        <v>76</v>
      </c>
      <c r="AL33" s="167">
        <v>20</v>
      </c>
      <c r="AM33" s="167">
        <v>85</v>
      </c>
      <c r="AN33" s="27">
        <v>75</v>
      </c>
    </row>
    <row r="34" spans="1:40" ht="16.5" customHeight="1" x14ac:dyDescent="0.25">
      <c r="A34" s="9"/>
      <c r="B34" s="143"/>
      <c r="C34" s="144"/>
      <c r="D34" s="144"/>
      <c r="E34" s="145"/>
      <c r="F34" s="145"/>
      <c r="G34" s="82"/>
      <c r="H34" s="82"/>
      <c r="L34" s="102" t="str">
        <f t="shared" si="7"/>
        <v/>
      </c>
      <c r="M34" s="99">
        <f t="shared" si="8"/>
        <v>578.73544915898765</v>
      </c>
      <c r="N34" s="92" t="str">
        <f t="shared" si="8"/>
        <v/>
      </c>
      <c r="O34" s="92" t="str">
        <f t="shared" si="8"/>
        <v/>
      </c>
      <c r="P34" s="92" t="str">
        <f t="shared" si="8"/>
        <v/>
      </c>
      <c r="Q34" s="92" t="str">
        <f t="shared" si="8"/>
        <v/>
      </c>
      <c r="R34" s="92" t="str">
        <f t="shared" si="8"/>
        <v/>
      </c>
      <c r="S34" s="93" t="str">
        <f t="shared" si="8"/>
        <v/>
      </c>
      <c r="AJ34" s="183" t="s">
        <v>110</v>
      </c>
      <c r="AK34" s="167" t="s">
        <v>82</v>
      </c>
      <c r="AL34" s="167">
        <v>20</v>
      </c>
      <c r="AM34" s="167">
        <v>90</v>
      </c>
      <c r="AN34" s="27">
        <v>90</v>
      </c>
    </row>
    <row r="35" spans="1:40" x14ac:dyDescent="0.25">
      <c r="A35" s="19"/>
      <c r="B35" s="143"/>
      <c r="C35" s="144"/>
      <c r="D35" s="144"/>
      <c r="E35" s="145"/>
      <c r="F35" s="145"/>
      <c r="G35" s="82"/>
      <c r="H35" s="82"/>
      <c r="L35" s="102" t="str">
        <f t="shared" si="7"/>
        <v/>
      </c>
      <c r="M35" s="99">
        <f t="shared" si="8"/>
        <v>578.73544915898765</v>
      </c>
      <c r="N35" s="92" t="str">
        <f t="shared" si="8"/>
        <v/>
      </c>
      <c r="O35" s="92" t="str">
        <f t="shared" si="8"/>
        <v/>
      </c>
      <c r="P35" s="92" t="str">
        <f t="shared" si="8"/>
        <v/>
      </c>
      <c r="Q35" s="92" t="str">
        <f t="shared" si="8"/>
        <v/>
      </c>
      <c r="R35" s="92" t="str">
        <f t="shared" si="8"/>
        <v/>
      </c>
      <c r="S35" s="93" t="str">
        <f t="shared" si="8"/>
        <v/>
      </c>
      <c r="AJ35" s="183" t="s">
        <v>111</v>
      </c>
      <c r="AK35" s="167" t="s">
        <v>76</v>
      </c>
      <c r="AL35" s="167">
        <v>20</v>
      </c>
      <c r="AM35" s="167">
        <v>85</v>
      </c>
      <c r="AN35" s="27">
        <v>90</v>
      </c>
    </row>
    <row r="36" spans="1:40" ht="15.75" thickBot="1" x14ac:dyDescent="0.3">
      <c r="A36" s="82"/>
      <c r="B36" s="82"/>
      <c r="C36" s="82"/>
      <c r="D36" s="82"/>
      <c r="E36" s="82"/>
      <c r="F36" s="49"/>
      <c r="G36" s="49"/>
      <c r="H36" s="49"/>
      <c r="L36" s="103" t="str">
        <f t="shared" si="7"/>
        <v/>
      </c>
      <c r="M36" s="100">
        <f t="shared" si="8"/>
        <v>578.73544915898765</v>
      </c>
      <c r="N36" s="95" t="str">
        <f t="shared" si="8"/>
        <v/>
      </c>
      <c r="O36" s="95" t="str">
        <f t="shared" si="8"/>
        <v/>
      </c>
      <c r="P36" s="95" t="str">
        <f t="shared" si="8"/>
        <v/>
      </c>
      <c r="Q36" s="95" t="str">
        <f t="shared" si="8"/>
        <v/>
      </c>
      <c r="R36" s="95" t="str">
        <f t="shared" si="8"/>
        <v/>
      </c>
      <c r="S36" s="96" t="str">
        <f t="shared" si="8"/>
        <v/>
      </c>
      <c r="AJ36" s="183" t="s">
        <v>112</v>
      </c>
      <c r="AK36" s="167" t="s">
        <v>76</v>
      </c>
      <c r="AL36" s="167">
        <v>50</v>
      </c>
      <c r="AM36" s="167">
        <v>85</v>
      </c>
      <c r="AN36" s="27">
        <v>77</v>
      </c>
    </row>
    <row r="37" spans="1:40" ht="15.75" thickBot="1" x14ac:dyDescent="0.3">
      <c r="A37" s="9" t="s">
        <v>44</v>
      </c>
      <c r="B37" s="1"/>
      <c r="C37" s="1"/>
      <c r="D37" s="1"/>
      <c r="E37" s="82"/>
      <c r="F37" s="49"/>
      <c r="G37" s="49"/>
      <c r="H37" s="49"/>
      <c r="L37" s="221"/>
      <c r="M37" s="222"/>
      <c r="N37" s="222"/>
      <c r="O37" s="222"/>
      <c r="P37" s="222"/>
      <c r="Q37" s="222"/>
      <c r="R37" s="222"/>
      <c r="S37" s="222"/>
      <c r="AJ37" s="183" t="s">
        <v>113</v>
      </c>
      <c r="AK37" s="167" t="s">
        <v>76</v>
      </c>
      <c r="AL37" s="167">
        <v>40</v>
      </c>
      <c r="AM37" s="167">
        <v>55</v>
      </c>
      <c r="AN37" s="27">
        <v>75</v>
      </c>
    </row>
    <row r="38" spans="1:40" ht="32.25" x14ac:dyDescent="0.25">
      <c r="A38" s="293" t="s">
        <v>0</v>
      </c>
      <c r="B38" s="287" t="s">
        <v>63</v>
      </c>
      <c r="C38" s="162" t="s">
        <v>141</v>
      </c>
      <c r="D38" s="15" t="s">
        <v>55</v>
      </c>
      <c r="E38" s="16" t="s">
        <v>54</v>
      </c>
      <c r="H38" s="182"/>
      <c r="L38" s="221"/>
      <c r="M38" s="222"/>
      <c r="N38" s="222"/>
      <c r="O38" s="222"/>
      <c r="P38" s="222"/>
      <c r="Q38" s="222"/>
      <c r="R38" s="222"/>
      <c r="S38" s="222"/>
      <c r="AJ38" s="183" t="s">
        <v>114</v>
      </c>
      <c r="AK38" s="167" t="s">
        <v>76</v>
      </c>
      <c r="AL38" s="167">
        <v>50</v>
      </c>
      <c r="AM38" s="167">
        <v>85</v>
      </c>
      <c r="AN38" s="27">
        <v>85</v>
      </c>
    </row>
    <row r="39" spans="1:40" ht="15.75" thickBot="1" x14ac:dyDescent="0.3">
      <c r="A39" s="294"/>
      <c r="B39" s="299"/>
      <c r="C39" s="164" t="s">
        <v>68</v>
      </c>
      <c r="D39" s="209" t="s">
        <v>6</v>
      </c>
      <c r="E39" s="7" t="s">
        <v>5</v>
      </c>
      <c r="H39" s="180"/>
      <c r="L39" s="221"/>
      <c r="M39" s="222"/>
      <c r="N39" s="222"/>
      <c r="O39" s="222"/>
      <c r="P39" s="222"/>
      <c r="Q39" s="222"/>
      <c r="R39" s="222"/>
      <c r="S39" s="222"/>
      <c r="AJ39" s="183" t="s">
        <v>115</v>
      </c>
      <c r="AK39" s="167" t="s">
        <v>76</v>
      </c>
      <c r="AL39" s="167">
        <v>50</v>
      </c>
      <c r="AM39" s="167">
        <v>77</v>
      </c>
      <c r="AN39" s="27">
        <v>81</v>
      </c>
    </row>
    <row r="40" spans="1:40" x14ac:dyDescent="0.25">
      <c r="A40" s="77" t="s">
        <v>92</v>
      </c>
      <c r="B40" s="191">
        <v>1</v>
      </c>
      <c r="C40" s="201">
        <f t="shared" ref="C40:C46" si="10">IFERROR(VLOOKUP(A40,$AJ$1:$AN$64,3,FALSE),"")</f>
        <v>16</v>
      </c>
      <c r="D40" s="218">
        <f t="shared" ref="D40:D46" si="11">IF(ISBLANK(A40),"",50)</f>
        <v>50</v>
      </c>
      <c r="E40" s="202">
        <f>IFERROR(IF(VLOOKUP(A40,$AJ$1:$AN$64,5,FALSE)="N/A",VLOOKUP(A40,$AJ$1:$AN$64,4,FALSE),VLOOKUP(A40,$AJ$1:$AN$64,5,FALSE)),"")</f>
        <v>81</v>
      </c>
      <c r="H40" s="181"/>
      <c r="AJ40" s="183" t="s">
        <v>116</v>
      </c>
      <c r="AK40" s="167" t="s">
        <v>76</v>
      </c>
      <c r="AL40" s="167">
        <v>100</v>
      </c>
      <c r="AM40" s="167">
        <v>82</v>
      </c>
      <c r="AN40" s="27">
        <v>73</v>
      </c>
    </row>
    <row r="41" spans="1:40" x14ac:dyDescent="0.25">
      <c r="A41" s="77" t="s">
        <v>132</v>
      </c>
      <c r="B41" s="71">
        <v>1</v>
      </c>
      <c r="C41" s="201">
        <f t="shared" si="10"/>
        <v>20</v>
      </c>
      <c r="D41" s="198">
        <f t="shared" si="11"/>
        <v>50</v>
      </c>
      <c r="E41" s="202">
        <f>IFERROR(IF(VLOOKUP(A41,$AJ$1:$AN$64,5,FALSE)="N/A",VLOOKUP(A41,$AJ$1:$AN$64,4,FALSE),VLOOKUP(A41,$AJ$1:$AN$64,5,FALSE)),"")</f>
        <v>101</v>
      </c>
      <c r="G41" s="22"/>
      <c r="H41" s="181"/>
      <c r="AJ41" s="183" t="s">
        <v>117</v>
      </c>
      <c r="AK41" s="167" t="s">
        <v>82</v>
      </c>
      <c r="AL41" s="167">
        <v>20</v>
      </c>
      <c r="AM41" s="167">
        <v>85</v>
      </c>
      <c r="AN41" s="27">
        <v>79</v>
      </c>
    </row>
    <row r="42" spans="1:40" x14ac:dyDescent="0.25">
      <c r="A42" s="77" t="s">
        <v>113</v>
      </c>
      <c r="B42" s="71">
        <v>1</v>
      </c>
      <c r="C42" s="201">
        <f t="shared" si="10"/>
        <v>40</v>
      </c>
      <c r="D42" s="198">
        <f t="shared" si="11"/>
        <v>50</v>
      </c>
      <c r="E42" s="202">
        <f>IFERROR(IF(VLOOKUP(A42,$AJ$1:$AN$64,5,FALSE)="N/A",VLOOKUP(A42,$AJ$1:$AN$64,4,FALSE),VLOOKUP(A42,$AJ$1:$AN$64,5,FALSE)),"")</f>
        <v>75</v>
      </c>
      <c r="H42" s="181"/>
      <c r="AJ42" s="183" t="s">
        <v>118</v>
      </c>
      <c r="AK42" s="167" t="s">
        <v>76</v>
      </c>
      <c r="AL42" s="167">
        <v>20</v>
      </c>
      <c r="AM42" s="167">
        <v>85</v>
      </c>
      <c r="AN42" s="27">
        <v>81</v>
      </c>
    </row>
    <row r="43" spans="1:40" x14ac:dyDescent="0.25">
      <c r="A43" s="77" t="s">
        <v>99</v>
      </c>
      <c r="B43" s="71">
        <v>1</v>
      </c>
      <c r="C43" s="201">
        <f t="shared" si="10"/>
        <v>40</v>
      </c>
      <c r="D43" s="198">
        <f t="shared" si="11"/>
        <v>50</v>
      </c>
      <c r="E43" s="202">
        <f>IFERROR(IF(VLOOKUP(A43,$AJ$1:$AN$64,5,FALSE)="N/A",VLOOKUP(A43,$AJ$1:$AN$64,4,FALSE),VLOOKUP(A43,$AJ$1:$AN$64,5,FALSE)),"")</f>
        <v>79</v>
      </c>
      <c r="H43" s="181"/>
      <c r="AC43" s="22"/>
      <c r="AJ43" s="183" t="s">
        <v>119</v>
      </c>
      <c r="AK43" s="167" t="s">
        <v>76</v>
      </c>
      <c r="AL43" s="167">
        <v>20</v>
      </c>
      <c r="AM43" s="167">
        <v>85</v>
      </c>
      <c r="AN43" s="27">
        <v>80</v>
      </c>
    </row>
    <row r="44" spans="1:40" x14ac:dyDescent="0.25">
      <c r="A44" s="77" t="s">
        <v>152</v>
      </c>
      <c r="B44" s="71">
        <v>1</v>
      </c>
      <c r="C44" s="201">
        <f t="shared" si="10"/>
        <v>50</v>
      </c>
      <c r="D44" s="198">
        <f t="shared" si="11"/>
        <v>50</v>
      </c>
      <c r="E44" s="202">
        <f>IFERROR(IF(VLOOKUP(A44,$AJ$1:$AN$64,5,FALSE)="N/A",VLOOKUP(A44,$AJ$1:$AN$64,4,FALSE),VLOOKUP(A44,$AJ$1:$AN$64,5,FALSE)),"")</f>
        <v>80</v>
      </c>
      <c r="H44" s="181"/>
      <c r="AJ44" s="183" t="s">
        <v>120</v>
      </c>
      <c r="AK44" s="167" t="s">
        <v>76</v>
      </c>
      <c r="AL44" s="167">
        <v>20</v>
      </c>
      <c r="AM44" s="167">
        <v>85</v>
      </c>
      <c r="AN44" s="27">
        <v>96</v>
      </c>
    </row>
    <row r="45" spans="1:40" x14ac:dyDescent="0.25">
      <c r="A45" s="77" t="s">
        <v>92</v>
      </c>
      <c r="B45" s="71">
        <v>2</v>
      </c>
      <c r="C45" s="201">
        <f t="shared" si="10"/>
        <v>16</v>
      </c>
      <c r="D45" s="198">
        <f t="shared" si="11"/>
        <v>50</v>
      </c>
      <c r="E45" s="202">
        <f t="shared" ref="E45:E49" si="12">IFERROR(IF(VLOOKUP(A45,$AJ$1:$AN$64,5,FALSE)="N/A",VLOOKUP(A45,$AJ$1:$AN$64,4,FALSE),VLOOKUP(A45,$AJ$1:$AN$64,5,FALSE)),"")</f>
        <v>81</v>
      </c>
      <c r="H45" s="181"/>
      <c r="AJ45" s="183" t="s">
        <v>121</v>
      </c>
      <c r="AK45" s="167" t="s">
        <v>76</v>
      </c>
      <c r="AL45" s="167">
        <v>40</v>
      </c>
      <c r="AM45" s="167">
        <v>85</v>
      </c>
      <c r="AN45" s="27">
        <v>84</v>
      </c>
    </row>
    <row r="46" spans="1:40" x14ac:dyDescent="0.25">
      <c r="A46" s="77" t="s">
        <v>132</v>
      </c>
      <c r="B46" s="71">
        <v>2</v>
      </c>
      <c r="C46" s="201">
        <f t="shared" si="10"/>
        <v>20</v>
      </c>
      <c r="D46" s="198">
        <f t="shared" si="11"/>
        <v>50</v>
      </c>
      <c r="E46" s="202">
        <f t="shared" si="12"/>
        <v>101</v>
      </c>
      <c r="H46" s="181"/>
      <c r="AJ46" s="183" t="s">
        <v>122</v>
      </c>
      <c r="AK46" s="167" t="s">
        <v>76</v>
      </c>
      <c r="AL46" s="167">
        <v>40</v>
      </c>
      <c r="AM46" s="167">
        <v>85</v>
      </c>
      <c r="AN46" s="27">
        <v>96</v>
      </c>
    </row>
    <row r="47" spans="1:40" x14ac:dyDescent="0.25">
      <c r="A47" s="77" t="s">
        <v>113</v>
      </c>
      <c r="B47" s="71">
        <v>2</v>
      </c>
      <c r="C47" s="201">
        <v>40</v>
      </c>
      <c r="D47" s="198">
        <v>50</v>
      </c>
      <c r="E47" s="202">
        <f t="shared" si="12"/>
        <v>75</v>
      </c>
      <c r="H47" s="181"/>
      <c r="AJ47" s="183" t="s">
        <v>123</v>
      </c>
      <c r="AK47" s="167" t="s">
        <v>76</v>
      </c>
      <c r="AL47" s="167">
        <v>100</v>
      </c>
      <c r="AM47" s="167">
        <v>78</v>
      </c>
      <c r="AN47" s="27">
        <v>78</v>
      </c>
    </row>
    <row r="48" spans="1:40" x14ac:dyDescent="0.25">
      <c r="A48" s="77" t="s">
        <v>99</v>
      </c>
      <c r="B48" s="71">
        <v>2</v>
      </c>
      <c r="C48" s="201">
        <f t="shared" ref="C48:C53" si="13">IFERROR(VLOOKUP(A48,$AJ$1:$AN$64,3,FALSE),"")</f>
        <v>40</v>
      </c>
      <c r="D48" s="198">
        <f t="shared" ref="D48:D53" si="14">IF(ISBLANK(A48),"",50)</f>
        <v>50</v>
      </c>
      <c r="E48" s="202">
        <f t="shared" si="12"/>
        <v>79</v>
      </c>
      <c r="H48" s="181"/>
      <c r="AJ48" s="183" t="s">
        <v>152</v>
      </c>
      <c r="AK48" s="167" t="s">
        <v>76</v>
      </c>
      <c r="AL48" s="167">
        <v>50</v>
      </c>
      <c r="AM48" s="167">
        <v>82</v>
      </c>
      <c r="AN48" s="27">
        <v>80</v>
      </c>
    </row>
    <row r="49" spans="1:40" x14ac:dyDescent="0.25">
      <c r="A49" s="77" t="s">
        <v>152</v>
      </c>
      <c r="B49" s="71">
        <v>2</v>
      </c>
      <c r="C49" s="201">
        <f t="shared" si="13"/>
        <v>50</v>
      </c>
      <c r="D49" s="198">
        <f t="shared" si="14"/>
        <v>50</v>
      </c>
      <c r="E49" s="202">
        <f t="shared" si="12"/>
        <v>80</v>
      </c>
      <c r="H49" s="181"/>
      <c r="AJ49" s="183" t="s">
        <v>125</v>
      </c>
      <c r="AK49" s="167" t="s">
        <v>76</v>
      </c>
      <c r="AL49" s="167">
        <v>50</v>
      </c>
      <c r="AM49" s="167">
        <v>80</v>
      </c>
      <c r="AN49" s="27" t="s">
        <v>77</v>
      </c>
    </row>
    <row r="50" spans="1:40" x14ac:dyDescent="0.25">
      <c r="A50" s="77"/>
      <c r="B50" s="71"/>
      <c r="C50" s="201" t="str">
        <f t="shared" si="13"/>
        <v/>
      </c>
      <c r="D50" s="198" t="str">
        <f t="shared" si="14"/>
        <v/>
      </c>
      <c r="E50" s="202" t="str">
        <f>IFERROR(IF(VLOOKUP(A50,$AJ$1:$AN$64,5,FALSE)="N/A",VLOOKUP(A50,$AJ$1:$AN$64,4,FALSE),VLOOKUP(A50,$AJ$1:$AN$64,5,FALSE)),"")</f>
        <v/>
      </c>
      <c r="H50" s="181"/>
      <c r="AJ50" s="183" t="s">
        <v>126</v>
      </c>
      <c r="AK50" s="167" t="s">
        <v>76</v>
      </c>
      <c r="AL50" s="167">
        <v>40</v>
      </c>
      <c r="AM50" s="167">
        <v>84</v>
      </c>
      <c r="AN50" s="27" t="s">
        <v>77</v>
      </c>
    </row>
    <row r="51" spans="1:40" x14ac:dyDescent="0.25">
      <c r="A51" s="77"/>
      <c r="B51" s="71"/>
      <c r="C51" s="201" t="str">
        <f t="shared" si="13"/>
        <v/>
      </c>
      <c r="D51" s="198" t="str">
        <f t="shared" si="14"/>
        <v/>
      </c>
      <c r="E51" s="202" t="str">
        <f>IFERROR(IF(VLOOKUP(A51,$AJ$1:$AN$64,5,FALSE)="N/A",VLOOKUP(A51,$AJ$1:$AN$64,4,FALSE),VLOOKUP(A51,$AJ$1:$AN$64,5,FALSE)),"")</f>
        <v/>
      </c>
      <c r="H51" s="181"/>
      <c r="AJ51" s="183" t="s">
        <v>127</v>
      </c>
      <c r="AK51" s="167" t="s">
        <v>76</v>
      </c>
      <c r="AL51" s="167">
        <v>40</v>
      </c>
      <c r="AM51" s="167">
        <v>85</v>
      </c>
      <c r="AN51" s="27">
        <v>85</v>
      </c>
    </row>
    <row r="52" spans="1:40" x14ac:dyDescent="0.25">
      <c r="A52" s="77"/>
      <c r="B52" s="71"/>
      <c r="C52" s="201" t="str">
        <f t="shared" si="13"/>
        <v/>
      </c>
      <c r="D52" s="198" t="str">
        <f t="shared" si="14"/>
        <v/>
      </c>
      <c r="E52" s="202" t="str">
        <f>IFERROR(IF(VLOOKUP(A52,$AJ$1:$AN$64,5,FALSE)="N/A",VLOOKUP(A52,$AJ$1:$AN$64,4,FALSE),VLOOKUP(A52,$AJ$1:$AN$64,5,FALSE)),"")</f>
        <v/>
      </c>
      <c r="H52" s="181"/>
      <c r="AJ52" s="183" t="s">
        <v>128</v>
      </c>
      <c r="AK52" s="167" t="s">
        <v>76</v>
      </c>
      <c r="AL52" s="167">
        <v>10</v>
      </c>
      <c r="AM52" s="167">
        <v>80</v>
      </c>
      <c r="AN52" s="27">
        <v>82</v>
      </c>
    </row>
    <row r="53" spans="1:40" ht="15.75" thickBot="1" x14ac:dyDescent="0.3">
      <c r="A53" s="14"/>
      <c r="B53" s="72"/>
      <c r="C53" s="203" t="str">
        <f t="shared" si="13"/>
        <v/>
      </c>
      <c r="D53" s="204" t="str">
        <f t="shared" si="14"/>
        <v/>
      </c>
      <c r="E53" s="205" t="str">
        <f>IFERROR(IF(VLOOKUP(A53,$AJ$1:$AN$64,5,FALSE)="N/A",VLOOKUP(A53,$AJ$1:$AN$64,4,FALSE),VLOOKUP(A53,$AJ$1:$AN$64,5,FALSE)),"")</f>
        <v/>
      </c>
      <c r="H53" s="181"/>
      <c r="AJ53" s="183" t="s">
        <v>129</v>
      </c>
      <c r="AK53" s="167" t="s">
        <v>76</v>
      </c>
      <c r="AL53" s="167">
        <v>100</v>
      </c>
      <c r="AM53" s="167">
        <v>85</v>
      </c>
      <c r="AN53" s="27">
        <v>79</v>
      </c>
    </row>
    <row r="54" spans="1:40" ht="15.75" x14ac:dyDescent="0.25">
      <c r="A54" s="19" t="s">
        <v>142</v>
      </c>
      <c r="AJ54" s="183" t="s">
        <v>130</v>
      </c>
      <c r="AK54" s="167" t="s">
        <v>76</v>
      </c>
      <c r="AL54" s="167">
        <v>50</v>
      </c>
      <c r="AM54" s="167">
        <v>85</v>
      </c>
      <c r="AN54" s="27">
        <v>87</v>
      </c>
    </row>
    <row r="55" spans="1:40" x14ac:dyDescent="0.25">
      <c r="A55" s="19"/>
      <c r="AJ55" s="183" t="s">
        <v>131</v>
      </c>
      <c r="AK55" s="167" t="s">
        <v>76</v>
      </c>
      <c r="AL55" s="167">
        <v>20</v>
      </c>
      <c r="AM55" s="167">
        <v>80</v>
      </c>
      <c r="AN55" s="27">
        <v>80</v>
      </c>
    </row>
    <row r="56" spans="1:40" x14ac:dyDescent="0.25">
      <c r="AJ56" s="183" t="s">
        <v>132</v>
      </c>
      <c r="AK56" s="167" t="s">
        <v>76</v>
      </c>
      <c r="AL56" s="167">
        <v>20</v>
      </c>
      <c r="AM56" s="167">
        <v>95</v>
      </c>
      <c r="AN56" s="27">
        <v>101</v>
      </c>
    </row>
    <row r="57" spans="1:40" ht="15.75" thickBot="1" x14ac:dyDescent="0.3">
      <c r="A57" s="8" t="s">
        <v>7</v>
      </c>
      <c r="AJ57" s="183" t="s">
        <v>133</v>
      </c>
      <c r="AK57" s="167" t="s">
        <v>76</v>
      </c>
      <c r="AL57" s="167">
        <v>5</v>
      </c>
      <c r="AM57" s="167">
        <v>85</v>
      </c>
      <c r="AN57" s="27">
        <v>83</v>
      </c>
    </row>
    <row r="58" spans="1:40" ht="30" x14ac:dyDescent="0.25">
      <c r="A58" s="293" t="s">
        <v>4</v>
      </c>
      <c r="B58" s="106" t="str">
        <f>IF(ISBLANK(A12),"",CONCATENATE("Leq - @ ",A12))</f>
        <v>Leq - @ NSA 20 - Residence</v>
      </c>
      <c r="C58" s="106" t="str">
        <f>IF(ISBLANK(A12),"",CONCATENATE("Leq - @ ",A12))</f>
        <v>Leq - @ NSA 20 - Residence</v>
      </c>
      <c r="D58" s="248"/>
      <c r="E58" s="248"/>
      <c r="F58" s="248"/>
      <c r="G58" s="248"/>
      <c r="H58" s="248"/>
      <c r="AJ58" s="183" t="s">
        <v>134</v>
      </c>
      <c r="AK58" s="167" t="s">
        <v>76</v>
      </c>
      <c r="AL58" s="167">
        <v>40</v>
      </c>
      <c r="AM58" s="167">
        <v>73</v>
      </c>
      <c r="AN58" s="27">
        <v>74</v>
      </c>
    </row>
    <row r="59" spans="1:40" ht="18.75" thickBot="1" x14ac:dyDescent="0.3">
      <c r="A59" s="301"/>
      <c r="B59" s="226" t="s">
        <v>185</v>
      </c>
      <c r="C59" s="226" t="s">
        <v>186</v>
      </c>
      <c r="D59" s="269"/>
      <c r="E59" s="269"/>
      <c r="F59" s="269"/>
      <c r="G59" s="269"/>
      <c r="H59" s="269"/>
      <c r="AJ59" s="183" t="s">
        <v>135</v>
      </c>
      <c r="AK59" s="167" t="s">
        <v>76</v>
      </c>
      <c r="AL59" s="167">
        <v>100</v>
      </c>
      <c r="AM59" s="167"/>
      <c r="AN59" s="27">
        <v>77</v>
      </c>
    </row>
    <row r="60" spans="1:40" x14ac:dyDescent="0.25">
      <c r="A60" s="223" t="str">
        <f>IF(ISBLANK(A40),"",A40)</f>
        <v>Crane</v>
      </c>
      <c r="B60" s="273">
        <f>IFERROR($E40-(20*LOG10(M23/$D40))+10*LOG($C40/100)+10*LOG($B40),0)</f>
        <v>51.770998214768937</v>
      </c>
      <c r="C60" s="274">
        <f>IFERROR($E40-(20*LOG10(M23/$D40))+10*LOG(100/100)+10*LOG($B40),0)</f>
        <v>59.729798388209687</v>
      </c>
      <c r="D60" s="166"/>
      <c r="E60" s="166"/>
      <c r="F60" s="166"/>
      <c r="G60" s="166"/>
      <c r="H60" s="166"/>
      <c r="AJ60" s="183" t="s">
        <v>136</v>
      </c>
      <c r="AK60" s="167"/>
      <c r="AL60" s="167">
        <v>100</v>
      </c>
      <c r="AM60" s="167"/>
      <c r="AN60" s="27">
        <v>84</v>
      </c>
    </row>
    <row r="61" spans="1:40" x14ac:dyDescent="0.25">
      <c r="A61" s="224" t="str">
        <f>IF(ISBLANK(A41),"",A41)</f>
        <v>Vibratory Pile Driver</v>
      </c>
      <c r="B61" s="275">
        <f t="shared" ref="B61:C69" si="15">IFERROR($E41-(20*LOG10(M24/$D41))+10*LOG($C41/100)+10*LOG($B41),0)</f>
        <v>72.7400983448495</v>
      </c>
      <c r="C61" s="276">
        <f t="shared" ref="C61:C64" si="16">IFERROR($E41-(20*LOG10(M24/$D41))+10*LOG(100/100)+10*LOG($B41),0)</f>
        <v>79.729798388209687</v>
      </c>
      <c r="D61" s="166"/>
      <c r="E61" s="166"/>
      <c r="F61" s="166"/>
      <c r="G61" s="166"/>
      <c r="H61" s="166"/>
      <c r="AJ61" s="183" t="s">
        <v>137</v>
      </c>
      <c r="AK61" s="167"/>
      <c r="AL61" s="167">
        <v>100</v>
      </c>
      <c r="AM61" s="167"/>
      <c r="AN61" s="27">
        <v>80</v>
      </c>
    </row>
    <row r="62" spans="1:40" x14ac:dyDescent="0.25">
      <c r="A62" s="224" t="str">
        <f t="shared" ref="A62:A73" si="17">IF(ISBLANK(A42),"",A42)</f>
        <v>Pickup Truck</v>
      </c>
      <c r="B62" s="275">
        <f t="shared" si="15"/>
        <v>49.750398301489312</v>
      </c>
      <c r="C62" s="276">
        <f t="shared" si="16"/>
        <v>53.729798388209687</v>
      </c>
      <c r="D62" s="166"/>
      <c r="E62" s="166"/>
      <c r="F62" s="166"/>
      <c r="G62" s="166"/>
      <c r="H62" s="166"/>
      <c r="AJ62" s="183" t="s">
        <v>138</v>
      </c>
      <c r="AK62" s="167"/>
      <c r="AL62" s="167">
        <v>100</v>
      </c>
      <c r="AM62" s="167"/>
      <c r="AN62" s="27">
        <v>85</v>
      </c>
    </row>
    <row r="63" spans="1:40" x14ac:dyDescent="0.25">
      <c r="A63" s="224" t="str">
        <f t="shared" si="17"/>
        <v>Front End Loader</v>
      </c>
      <c r="B63" s="275">
        <f t="shared" si="15"/>
        <v>53.750398301489312</v>
      </c>
      <c r="C63" s="276">
        <f t="shared" si="16"/>
        <v>57.729798388209687</v>
      </c>
      <c r="D63" s="166"/>
      <c r="E63" s="166"/>
      <c r="F63" s="166"/>
      <c r="G63" s="166"/>
      <c r="H63" s="166"/>
      <c r="AJ63" s="183" t="s">
        <v>139</v>
      </c>
      <c r="AK63" s="167"/>
      <c r="AL63" s="167">
        <v>100</v>
      </c>
      <c r="AM63" s="167"/>
      <c r="AN63" s="27">
        <v>82</v>
      </c>
    </row>
    <row r="64" spans="1:40" ht="15" customHeight="1" thickBot="1" x14ac:dyDescent="0.3">
      <c r="A64" s="224" t="str">
        <f t="shared" si="17"/>
        <v>Trencher</v>
      </c>
      <c r="B64" s="275">
        <f t="shared" si="15"/>
        <v>55.719498431569875</v>
      </c>
      <c r="C64" s="276">
        <f t="shared" si="16"/>
        <v>58.729798388209687</v>
      </c>
      <c r="D64" s="166"/>
      <c r="E64" s="166"/>
      <c r="F64" s="166"/>
      <c r="G64" s="166"/>
      <c r="H64" s="166"/>
      <c r="AJ64" s="184" t="s">
        <v>140</v>
      </c>
      <c r="AK64" s="185"/>
      <c r="AL64" s="185">
        <v>100</v>
      </c>
      <c r="AM64" s="185"/>
      <c r="AN64" s="151">
        <v>83</v>
      </c>
    </row>
    <row r="65" spans="1:30" x14ac:dyDescent="0.25">
      <c r="A65" s="224" t="str">
        <f t="shared" si="17"/>
        <v>Crane</v>
      </c>
      <c r="B65" s="275">
        <f t="shared" si="15"/>
        <v>48.390506366856044</v>
      </c>
      <c r="C65" s="276">
        <f>IFERROR($E45-(20*LOG10(N28/$D45))+10*LOG($C45/100)+10*LOG($B45),0)</f>
        <v>0</v>
      </c>
      <c r="D65" s="166"/>
      <c r="E65" s="166"/>
      <c r="F65" s="166"/>
      <c r="G65" s="166"/>
      <c r="H65" s="166"/>
    </row>
    <row r="66" spans="1:30" x14ac:dyDescent="0.25">
      <c r="A66" s="224" t="str">
        <f t="shared" si="17"/>
        <v>Vibratory Pile Driver</v>
      </c>
      <c r="B66" s="275">
        <f t="shared" si="15"/>
        <v>69.359606496936607</v>
      </c>
      <c r="C66" s="276">
        <f t="shared" si="15"/>
        <v>0</v>
      </c>
      <c r="D66" s="166"/>
      <c r="E66" s="166"/>
      <c r="F66" s="166"/>
      <c r="G66" s="166"/>
      <c r="H66" s="166"/>
    </row>
    <row r="67" spans="1:30" x14ac:dyDescent="0.25">
      <c r="A67" s="224" t="str">
        <f t="shared" si="17"/>
        <v>Pickup Truck</v>
      </c>
      <c r="B67" s="275">
        <f t="shared" si="15"/>
        <v>46.369906453576419</v>
      </c>
      <c r="C67" s="276">
        <f t="shared" si="15"/>
        <v>0</v>
      </c>
      <c r="D67" s="166"/>
      <c r="E67" s="166"/>
      <c r="F67" s="166"/>
      <c r="G67" s="166"/>
      <c r="H67" s="166"/>
    </row>
    <row r="68" spans="1:30" x14ac:dyDescent="0.25">
      <c r="A68" s="224" t="str">
        <f t="shared" si="17"/>
        <v>Front End Loader</v>
      </c>
      <c r="B68" s="275">
        <f t="shared" si="15"/>
        <v>50.369906453576419</v>
      </c>
      <c r="C68" s="276">
        <f t="shared" si="15"/>
        <v>0</v>
      </c>
      <c r="D68" s="166"/>
      <c r="E68" s="166"/>
      <c r="F68" s="166"/>
      <c r="G68" s="166"/>
      <c r="H68" s="166"/>
    </row>
    <row r="69" spans="1:30" x14ac:dyDescent="0.25">
      <c r="A69" s="224" t="str">
        <f t="shared" si="17"/>
        <v>Trencher</v>
      </c>
      <c r="B69" s="275">
        <f t="shared" si="15"/>
        <v>52.339006583656982</v>
      </c>
      <c r="C69" s="276">
        <f t="shared" si="15"/>
        <v>0</v>
      </c>
      <c r="D69" s="166"/>
      <c r="E69" s="166"/>
      <c r="F69" s="166"/>
      <c r="G69" s="166"/>
      <c r="H69" s="166"/>
      <c r="P69" t="str">
        <f>A12</f>
        <v>NSA 20 - Residence</v>
      </c>
    </row>
    <row r="70" spans="1:30" x14ac:dyDescent="0.25">
      <c r="A70" s="224" t="str">
        <f t="shared" si="17"/>
        <v/>
      </c>
      <c r="B70" s="275">
        <f>IFERROR($E50-(20*LOG10(M33/$D50))+10*LOG($C50/100)+10*LOG(#REF!/12)+10*LOG($B50),0)</f>
        <v>0</v>
      </c>
      <c r="C70" s="278">
        <f>IFERROR($E50-(20*LOG10(N33/$D50))+10*LOG($C50/100)+10*LOG(#REF!/12)+10*LOG($B50),0)</f>
        <v>0</v>
      </c>
      <c r="D70" s="166"/>
      <c r="E70" s="166"/>
      <c r="F70" s="166"/>
      <c r="G70" s="166"/>
      <c r="H70" s="166"/>
    </row>
    <row r="71" spans="1:30" ht="15.75" thickBot="1" x14ac:dyDescent="0.3">
      <c r="A71" s="224" t="str">
        <f t="shared" si="17"/>
        <v/>
      </c>
      <c r="B71" s="275">
        <f>IFERROR($E51-(20*LOG10(M34/$D51))+10*LOG($C51/100)+10*LOG(#REF!/12)+10*LOG($B51),0)</f>
        <v>0</v>
      </c>
      <c r="C71" s="278">
        <f>IFERROR($E51-(20*LOG10(N34/$D51))+10*LOG($C51/100)+10*LOG(#REF!/12)+10*LOG($B51),0)</f>
        <v>0</v>
      </c>
      <c r="D71" s="166"/>
      <c r="E71" s="166"/>
      <c r="F71" s="166"/>
      <c r="G71" s="166"/>
      <c r="H71" s="166"/>
      <c r="P71" s="303" t="s">
        <v>21</v>
      </c>
      <c r="Q71" s="303"/>
      <c r="R71" s="303"/>
      <c r="S71" s="303"/>
      <c r="T71" s="303"/>
    </row>
    <row r="72" spans="1:30" ht="17.25" customHeight="1" thickBot="1" x14ac:dyDescent="0.3">
      <c r="A72" s="224" t="str">
        <f t="shared" si="17"/>
        <v/>
      </c>
      <c r="B72" s="275">
        <f>IFERROR($E52-(20*LOG10(M35/$D52))+10*LOG($C52/100)+10*LOG(#REF!/12)+10*LOG($B52),0)</f>
        <v>0</v>
      </c>
      <c r="C72" s="278">
        <f>IFERROR($E52-(20*LOG10(N35/$D52))+10*LOG($C52/100)+10*LOG(#REF!/12)+10*LOG($B52),0)</f>
        <v>0</v>
      </c>
      <c r="D72" s="166"/>
      <c r="E72" s="166"/>
      <c r="F72" s="166"/>
      <c r="G72" s="166"/>
      <c r="H72" s="166"/>
      <c r="P72" s="38" t="s">
        <v>14</v>
      </c>
      <c r="Q72" s="39" t="s">
        <v>15</v>
      </c>
      <c r="R72" s="40" t="s">
        <v>17</v>
      </c>
      <c r="S72" s="40" t="s">
        <v>16</v>
      </c>
      <c r="T72" s="41" t="s">
        <v>17</v>
      </c>
      <c r="U72" s="42"/>
      <c r="V72" s="39" t="s">
        <v>18</v>
      </c>
      <c r="W72" s="40" t="s">
        <v>17</v>
      </c>
      <c r="X72" s="40" t="s">
        <v>16</v>
      </c>
      <c r="Y72" s="41" t="s">
        <v>17</v>
      </c>
      <c r="Z72" s="43"/>
      <c r="AA72" s="39" t="s">
        <v>19</v>
      </c>
      <c r="AB72" s="40" t="s">
        <v>17</v>
      </c>
      <c r="AC72" s="40" t="s">
        <v>16</v>
      </c>
      <c r="AD72" s="41" t="s">
        <v>17</v>
      </c>
    </row>
    <row r="73" spans="1:30" ht="15.75" thickBot="1" x14ac:dyDescent="0.3">
      <c r="A73" s="225" t="str">
        <f t="shared" si="17"/>
        <v/>
      </c>
      <c r="B73" s="277">
        <f>IFERROR($E53-(20*LOG10(M36/$D53))+10*LOG($C53/100)+10*LOG(#REF!/12)+10*LOG($B53),0)</f>
        <v>0</v>
      </c>
      <c r="C73" s="279">
        <f>IFERROR($E53-(20*LOG10(N36/$D53))+10*LOG($C53/100)+10*LOG(#REF!/12)+10*LOG($B53),0)</f>
        <v>0</v>
      </c>
      <c r="D73" s="166"/>
      <c r="E73" s="166"/>
      <c r="F73" s="166"/>
      <c r="G73" s="166"/>
      <c r="H73" s="166"/>
      <c r="P73" s="30">
        <v>0</v>
      </c>
      <c r="Q73" s="32">
        <f>H12</f>
        <v>34</v>
      </c>
      <c r="R73" s="28">
        <f>(10^(Q73/10))</f>
        <v>2511.8864315095811</v>
      </c>
      <c r="S73" s="28">
        <f>Q73+10</f>
        <v>44</v>
      </c>
      <c r="T73" s="33">
        <f t="shared" ref="T73:T96" si="18">(10^(S73/10))</f>
        <v>25118.86431509586</v>
      </c>
      <c r="U73" s="36"/>
      <c r="V73" s="32">
        <v>0</v>
      </c>
      <c r="W73" s="28">
        <f>(10^(V73/10))</f>
        <v>1</v>
      </c>
      <c r="X73" s="28">
        <f>V73+10</f>
        <v>10</v>
      </c>
      <c r="Y73" s="33">
        <f>(10^(X73/10))</f>
        <v>10</v>
      </c>
      <c r="Z73" s="36"/>
      <c r="AA73" s="34">
        <f>10*LOG10(10^(Q73/10)+10^(V73/10))</f>
        <v>34.001728613409902</v>
      </c>
      <c r="AB73" s="147">
        <f>(10^(AA73/10))</f>
        <v>2512.8864315095802</v>
      </c>
      <c r="AC73" s="147">
        <f>AA73+10</f>
        <v>44.001728613409902</v>
      </c>
      <c r="AD73" s="148">
        <f>(10^(AC73/10))</f>
        <v>25128.864315095783</v>
      </c>
    </row>
    <row r="74" spans="1:30" ht="18" thickBot="1" x14ac:dyDescent="0.3">
      <c r="A74" s="219" t="s">
        <v>43</v>
      </c>
      <c r="B74" s="227">
        <f>IF(B60=0,0,10*LOG10(10^(B60/10)+10^(B61/10)+10^(B62/10)+10^(B63/10)+10^(B64/10)+10^(B65/10)+10^(B66/10)+10^(B67/10)+10^(B68/10)+10^(B69/10)+10^(B70/10)+10^(B71/10)+10^(B72/10)+10^(B73/10)))</f>
        <v>74.574331518982518</v>
      </c>
      <c r="C74" s="227">
        <f>MAX(C60:C73)</f>
        <v>79.729798388209687</v>
      </c>
      <c r="D74" s="249"/>
      <c r="E74" s="249"/>
      <c r="F74" s="249"/>
      <c r="G74" s="249"/>
      <c r="H74" s="249"/>
      <c r="P74" s="31">
        <v>4.1666666666666699E-2</v>
      </c>
      <c r="Q74" s="34">
        <f>H12</f>
        <v>34</v>
      </c>
      <c r="R74" s="26">
        <f t="shared" ref="R74:R96" si="19">(10^(Q74/10))</f>
        <v>2511.8864315095811</v>
      </c>
      <c r="S74" s="26">
        <f t="shared" ref="S74:S79" si="20">Q74+10</f>
        <v>44</v>
      </c>
      <c r="T74" s="35">
        <f t="shared" si="18"/>
        <v>25118.86431509586</v>
      </c>
      <c r="U74" s="37"/>
      <c r="V74" s="34">
        <f>V73</f>
        <v>0</v>
      </c>
      <c r="W74" s="26">
        <f t="shared" ref="W74:W96" si="21">(10^(V74/10))</f>
        <v>1</v>
      </c>
      <c r="X74" s="28">
        <f t="shared" ref="X74:X79" si="22">V74+10</f>
        <v>10</v>
      </c>
      <c r="Y74" s="35">
        <f t="shared" ref="Y74:Y96" si="23">(10^(X74/10))</f>
        <v>10</v>
      </c>
      <c r="Z74" s="37"/>
      <c r="AA74" s="34">
        <f t="shared" ref="AA74:AA96" si="24">10*LOG10(10^(Q74/10)+10^(V74/10))</f>
        <v>34.001728613409902</v>
      </c>
      <c r="AB74" s="26">
        <f t="shared" ref="AB74:AB96" si="25">(10^(AA74/10))</f>
        <v>2512.8864315095802</v>
      </c>
      <c r="AC74" s="147">
        <f t="shared" ref="AC74:AC79" si="26">AA74+10</f>
        <v>44.001728613409902</v>
      </c>
      <c r="AD74" s="27">
        <f t="shared" ref="AD74:AD96" si="27">(10^(AC74/10))</f>
        <v>25128.864315095783</v>
      </c>
    </row>
    <row r="75" spans="1:30" ht="16.5" thickBot="1" x14ac:dyDescent="0.3">
      <c r="A75" s="19" t="s">
        <v>57</v>
      </c>
      <c r="P75" s="31">
        <v>8.3333333333333301E-2</v>
      </c>
      <c r="Q75" s="34">
        <f>H12</f>
        <v>34</v>
      </c>
      <c r="R75" s="26">
        <f t="shared" si="19"/>
        <v>2511.8864315095811</v>
      </c>
      <c r="S75" s="26">
        <f t="shared" si="20"/>
        <v>44</v>
      </c>
      <c r="T75" s="35">
        <f t="shared" si="18"/>
        <v>25118.86431509586</v>
      </c>
      <c r="U75" s="37"/>
      <c r="V75" s="34">
        <f>V74</f>
        <v>0</v>
      </c>
      <c r="W75" s="26">
        <f t="shared" si="21"/>
        <v>1</v>
      </c>
      <c r="X75" s="28">
        <f t="shared" si="22"/>
        <v>10</v>
      </c>
      <c r="Y75" s="35">
        <f t="shared" si="23"/>
        <v>10</v>
      </c>
      <c r="Z75" s="37"/>
      <c r="AA75" s="34">
        <f t="shared" si="24"/>
        <v>34.001728613409902</v>
      </c>
      <c r="AB75" s="26">
        <f t="shared" si="25"/>
        <v>2512.8864315095802</v>
      </c>
      <c r="AC75" s="147">
        <f t="shared" si="26"/>
        <v>44.001728613409902</v>
      </c>
      <c r="AD75" s="27">
        <f t="shared" si="27"/>
        <v>25128.864315095783</v>
      </c>
    </row>
    <row r="76" spans="1:30" ht="15.75" thickBot="1" x14ac:dyDescent="0.3">
      <c r="P76" s="31">
        <v>0.125</v>
      </c>
      <c r="Q76" s="34">
        <f>H12</f>
        <v>34</v>
      </c>
      <c r="R76" s="26">
        <f t="shared" si="19"/>
        <v>2511.8864315095811</v>
      </c>
      <c r="S76" s="26">
        <f t="shared" si="20"/>
        <v>44</v>
      </c>
      <c r="T76" s="35">
        <f t="shared" si="18"/>
        <v>25118.86431509586</v>
      </c>
      <c r="U76" s="37"/>
      <c r="V76" s="34">
        <f t="shared" ref="V76:V93" si="28">V75</f>
        <v>0</v>
      </c>
      <c r="W76" s="26">
        <f t="shared" si="21"/>
        <v>1</v>
      </c>
      <c r="X76" s="28">
        <f t="shared" si="22"/>
        <v>10</v>
      </c>
      <c r="Y76" s="35">
        <f t="shared" si="23"/>
        <v>10</v>
      </c>
      <c r="Z76" s="37"/>
      <c r="AA76" s="34">
        <f t="shared" si="24"/>
        <v>34.001728613409902</v>
      </c>
      <c r="AB76" s="26">
        <f t="shared" si="25"/>
        <v>2512.8864315095802</v>
      </c>
      <c r="AC76" s="147">
        <f t="shared" si="26"/>
        <v>44.001728613409902</v>
      </c>
      <c r="AD76" s="27">
        <f t="shared" si="27"/>
        <v>25128.864315095783</v>
      </c>
    </row>
    <row r="77" spans="1:30" ht="45.75" thickBot="1" x14ac:dyDescent="0.3">
      <c r="A77" s="287" t="s">
        <v>10</v>
      </c>
      <c r="B77" s="162" t="s">
        <v>145</v>
      </c>
      <c r="C77" s="163" t="s">
        <v>146</v>
      </c>
      <c r="D77" s="73" t="s">
        <v>48</v>
      </c>
      <c r="E77" s="73" t="s">
        <v>59</v>
      </c>
      <c r="F77" s="73" t="s">
        <v>158</v>
      </c>
      <c r="G77" s="15" t="s">
        <v>47</v>
      </c>
      <c r="H77" s="16" t="s">
        <v>46</v>
      </c>
      <c r="P77" s="31">
        <v>0.16666666666666699</v>
      </c>
      <c r="Q77" s="34">
        <f>H12</f>
        <v>34</v>
      </c>
      <c r="R77" s="26">
        <f t="shared" si="19"/>
        <v>2511.8864315095811</v>
      </c>
      <c r="S77" s="26">
        <f t="shared" si="20"/>
        <v>44</v>
      </c>
      <c r="T77" s="35">
        <f t="shared" si="18"/>
        <v>25118.86431509586</v>
      </c>
      <c r="U77" s="37"/>
      <c r="V77" s="34">
        <f t="shared" si="28"/>
        <v>0</v>
      </c>
      <c r="W77" s="26">
        <f t="shared" si="21"/>
        <v>1</v>
      </c>
      <c r="X77" s="28">
        <f t="shared" si="22"/>
        <v>10</v>
      </c>
      <c r="Y77" s="35">
        <f t="shared" si="23"/>
        <v>10</v>
      </c>
      <c r="Z77" s="37"/>
      <c r="AA77" s="34">
        <f t="shared" si="24"/>
        <v>34.001728613409902</v>
      </c>
      <c r="AB77" s="26">
        <f t="shared" si="25"/>
        <v>2512.8864315095802</v>
      </c>
      <c r="AC77" s="147">
        <f t="shared" si="26"/>
        <v>44.001728613409902</v>
      </c>
      <c r="AD77" s="27">
        <f t="shared" si="27"/>
        <v>25128.864315095783</v>
      </c>
    </row>
    <row r="78" spans="1:30" ht="15.75" thickBot="1" x14ac:dyDescent="0.3">
      <c r="A78" s="288"/>
      <c r="B78" s="80" t="s">
        <v>5</v>
      </c>
      <c r="C78" s="81" t="s">
        <v>5</v>
      </c>
      <c r="D78" s="156" t="s">
        <v>5</v>
      </c>
      <c r="E78" s="156" t="s">
        <v>5</v>
      </c>
      <c r="F78" s="156" t="s">
        <v>5</v>
      </c>
      <c r="G78" s="155" t="s">
        <v>5</v>
      </c>
      <c r="H78" s="81" t="s">
        <v>5</v>
      </c>
      <c r="P78" s="31">
        <v>0.20833333333333301</v>
      </c>
      <c r="Q78" s="34">
        <f>H12</f>
        <v>34</v>
      </c>
      <c r="R78" s="26">
        <f t="shared" si="19"/>
        <v>2511.8864315095811</v>
      </c>
      <c r="S78" s="26">
        <f t="shared" si="20"/>
        <v>44</v>
      </c>
      <c r="T78" s="35">
        <f t="shared" si="18"/>
        <v>25118.86431509586</v>
      </c>
      <c r="U78" s="37"/>
      <c r="V78" s="34">
        <f t="shared" si="28"/>
        <v>0</v>
      </c>
      <c r="W78" s="26">
        <f t="shared" si="21"/>
        <v>1</v>
      </c>
      <c r="X78" s="28">
        <f t="shared" si="22"/>
        <v>10</v>
      </c>
      <c r="Y78" s="35">
        <f t="shared" si="23"/>
        <v>10</v>
      </c>
      <c r="Z78" s="37"/>
      <c r="AA78" s="34">
        <f t="shared" si="24"/>
        <v>34.001728613409902</v>
      </c>
      <c r="AB78" s="26">
        <f t="shared" si="25"/>
        <v>2512.8864315095802</v>
      </c>
      <c r="AC78" s="147">
        <f t="shared" si="26"/>
        <v>44.001728613409902</v>
      </c>
      <c r="AD78" s="27">
        <f t="shared" si="27"/>
        <v>25128.864315095783</v>
      </c>
    </row>
    <row r="79" spans="1:30" x14ac:dyDescent="0.25">
      <c r="A79" s="77" t="str">
        <f t="shared" ref="A79:A85" si="29">IF(ISBLANK(A12),"",A12)</f>
        <v>NSA 20 - Residence</v>
      </c>
      <c r="B79" s="17">
        <f>IF(B$74&lt;=0,"",B$74)</f>
        <v>74.574331518982518</v>
      </c>
      <c r="C79" s="160">
        <f>C74</f>
        <v>79.729798388209687</v>
      </c>
      <c r="D79" s="157">
        <f>IF(G12&gt;0,AB100,"")</f>
        <v>71.566210022024379</v>
      </c>
      <c r="E79" s="157">
        <f>IF(G12&gt;0,AB97,"")</f>
        <v>73.906630538273546</v>
      </c>
      <c r="F79" s="157">
        <f>IF(G12&gt;0,AB98,"")</f>
        <v>34.001728613409902</v>
      </c>
      <c r="G79" s="154">
        <f>IF(G12&gt;0,AD100,"")</f>
        <v>71.568777351309819</v>
      </c>
      <c r="H79" s="160">
        <f t="shared" ref="H79:H85" si="30">IF(B79="","",G79-F12)</f>
        <v>29.568777351309819</v>
      </c>
      <c r="P79" s="31">
        <v>0.25</v>
      </c>
      <c r="Q79" s="34">
        <f>H12</f>
        <v>34</v>
      </c>
      <c r="R79" s="26">
        <f t="shared" si="19"/>
        <v>2511.8864315095811</v>
      </c>
      <c r="S79" s="26">
        <f t="shared" si="20"/>
        <v>44</v>
      </c>
      <c r="T79" s="35">
        <f t="shared" si="18"/>
        <v>25118.86431509586</v>
      </c>
      <c r="U79" s="37"/>
      <c r="V79" s="34">
        <f t="shared" si="28"/>
        <v>0</v>
      </c>
      <c r="W79" s="26">
        <f t="shared" si="21"/>
        <v>1</v>
      </c>
      <c r="X79" s="28">
        <f t="shared" si="22"/>
        <v>10</v>
      </c>
      <c r="Y79" s="35">
        <f t="shared" si="23"/>
        <v>10</v>
      </c>
      <c r="Z79" s="37"/>
      <c r="AA79" s="34">
        <f t="shared" si="24"/>
        <v>34.001728613409902</v>
      </c>
      <c r="AB79" s="26">
        <f t="shared" si="25"/>
        <v>2512.8864315095802</v>
      </c>
      <c r="AC79" s="147">
        <f t="shared" si="26"/>
        <v>44.001728613409902</v>
      </c>
      <c r="AD79" s="27">
        <f t="shared" si="27"/>
        <v>25128.864315095783</v>
      </c>
    </row>
    <row r="80" spans="1:30" ht="14.45" hidden="1" customHeight="1" x14ac:dyDescent="0.25">
      <c r="A80" s="11" t="str">
        <f t="shared" si="29"/>
        <v/>
      </c>
      <c r="B80" s="112">
        <f>IF(C$74&lt;=0,"",C$74)</f>
        <v>79.729798388209687</v>
      </c>
      <c r="C80" s="109">
        <f>IF(C$74=0,"",MAX(C60:C73))</f>
        <v>79.729798388209687</v>
      </c>
      <c r="D80" s="158" t="str">
        <f>IF(G13&gt;0,AB134,"")</f>
        <v/>
      </c>
      <c r="E80" s="158" t="str">
        <f>IF(G13&gt;0,AB131,"")</f>
        <v/>
      </c>
      <c r="F80" s="157" t="str">
        <f>IF(G13&gt;0,AB132,"")</f>
        <v/>
      </c>
      <c r="G80" s="152" t="str">
        <f>IF(G13&gt;0,AD134,"")</f>
        <v/>
      </c>
      <c r="H80" s="109" t="e">
        <f t="shared" si="30"/>
        <v>#VALUE!</v>
      </c>
      <c r="P80" s="31">
        <v>0.29166666666666702</v>
      </c>
      <c r="Q80" s="34">
        <f>G12</f>
        <v>40</v>
      </c>
      <c r="R80" s="26">
        <f t="shared" si="19"/>
        <v>10000</v>
      </c>
      <c r="S80" s="26">
        <f>Q80</f>
        <v>40</v>
      </c>
      <c r="T80" s="35">
        <f t="shared" si="18"/>
        <v>10000</v>
      </c>
      <c r="U80" s="37"/>
      <c r="V80" s="34">
        <f>B74</f>
        <v>74.574331518982518</v>
      </c>
      <c r="W80" s="26">
        <f t="shared" si="21"/>
        <v>28670360.375591554</v>
      </c>
      <c r="X80" s="26">
        <f>V80</f>
        <v>74.574331518982518</v>
      </c>
      <c r="Y80" s="35">
        <f t="shared" si="23"/>
        <v>28670360.375591554</v>
      </c>
      <c r="Z80" s="37"/>
      <c r="AA80" s="34">
        <f t="shared" si="24"/>
        <v>74.575846040441419</v>
      </c>
      <c r="AB80" s="26">
        <f t="shared" si="25"/>
        <v>28680360.375591569</v>
      </c>
      <c r="AC80" s="26">
        <f>AA80</f>
        <v>74.575846040441419</v>
      </c>
      <c r="AD80" s="27">
        <f t="shared" si="27"/>
        <v>28680360.375591569</v>
      </c>
    </row>
    <row r="81" spans="1:30" ht="14.45" hidden="1" customHeight="1" x14ac:dyDescent="0.25">
      <c r="A81" s="11" t="str">
        <f t="shared" si="29"/>
        <v/>
      </c>
      <c r="B81" s="112" t="str">
        <f>IF(D$74&lt;=0,"",D$74)</f>
        <v/>
      </c>
      <c r="C81" s="109" t="str">
        <f>IF(D$74=0,"",MAX(D60:D73))</f>
        <v/>
      </c>
      <c r="D81" s="158" t="str">
        <f>IF(G14&gt;0,AB168,"")</f>
        <v/>
      </c>
      <c r="E81" s="158" t="str">
        <f>IF(G14&gt;0,AB165,"")</f>
        <v/>
      </c>
      <c r="F81" s="157" t="str">
        <f>IF(G14&gt;0,AB166,"")</f>
        <v/>
      </c>
      <c r="G81" s="152" t="str">
        <f>IF(G14&gt;0,AD168,"")</f>
        <v/>
      </c>
      <c r="H81" s="109" t="str">
        <f t="shared" si="30"/>
        <v/>
      </c>
      <c r="P81" s="31">
        <v>0.33333333333333298</v>
      </c>
      <c r="Q81" s="34">
        <f>G12</f>
        <v>40</v>
      </c>
      <c r="R81" s="26">
        <f t="shared" si="19"/>
        <v>10000</v>
      </c>
      <c r="S81" s="26">
        <f t="shared" ref="S81:S94" si="31">Q81</f>
        <v>40</v>
      </c>
      <c r="T81" s="35">
        <f t="shared" si="18"/>
        <v>10000</v>
      </c>
      <c r="U81" s="37"/>
      <c r="V81" s="34">
        <f t="shared" si="28"/>
        <v>74.574331518982518</v>
      </c>
      <c r="W81" s="26">
        <f t="shared" si="21"/>
        <v>28670360.375591554</v>
      </c>
      <c r="X81" s="26">
        <f t="shared" ref="X81:X91" si="32">V81</f>
        <v>74.574331518982518</v>
      </c>
      <c r="Y81" s="35">
        <f t="shared" si="23"/>
        <v>28670360.375591554</v>
      </c>
      <c r="Z81" s="37"/>
      <c r="AA81" s="34">
        <f t="shared" si="24"/>
        <v>74.575846040441419</v>
      </c>
      <c r="AB81" s="26">
        <f t="shared" si="25"/>
        <v>28680360.375591569</v>
      </c>
      <c r="AC81" s="26">
        <f t="shared" ref="AC81:AC91" si="33">AA81</f>
        <v>74.575846040441419</v>
      </c>
      <c r="AD81" s="27">
        <f t="shared" si="27"/>
        <v>28680360.375591569</v>
      </c>
    </row>
    <row r="82" spans="1:30" ht="14.45" hidden="1" customHeight="1" x14ac:dyDescent="0.25">
      <c r="A82" s="11" t="str">
        <f t="shared" si="29"/>
        <v/>
      </c>
      <c r="B82" s="112" t="str">
        <f>IF(E$74&lt;=0,"",E$74)</f>
        <v/>
      </c>
      <c r="C82" s="109" t="str">
        <f>IF(E$74=0,"",MAX(E60:E73))</f>
        <v/>
      </c>
      <c r="D82" s="158" t="str">
        <f>IF(G15&gt;0,AB202,"")</f>
        <v/>
      </c>
      <c r="E82" s="158" t="str">
        <f>IF(G15&gt;0,AB199,"")</f>
        <v/>
      </c>
      <c r="F82" s="157" t="str">
        <f>IF(G15&gt;0,AB200,"")</f>
        <v/>
      </c>
      <c r="G82" s="152" t="str">
        <f>IF(G15&gt;0,AD202,"")</f>
        <v/>
      </c>
      <c r="H82" s="109" t="str">
        <f t="shared" si="30"/>
        <v/>
      </c>
      <c r="P82" s="31">
        <v>0.375</v>
      </c>
      <c r="Q82" s="34">
        <f>G12</f>
        <v>40</v>
      </c>
      <c r="R82" s="26">
        <f t="shared" si="19"/>
        <v>10000</v>
      </c>
      <c r="S82" s="26">
        <f t="shared" si="31"/>
        <v>40</v>
      </c>
      <c r="T82" s="35">
        <f t="shared" si="18"/>
        <v>10000</v>
      </c>
      <c r="U82" s="37"/>
      <c r="V82" s="34">
        <f t="shared" si="28"/>
        <v>74.574331518982518</v>
      </c>
      <c r="W82" s="26">
        <f t="shared" si="21"/>
        <v>28670360.375591554</v>
      </c>
      <c r="X82" s="26">
        <f t="shared" si="32"/>
        <v>74.574331518982518</v>
      </c>
      <c r="Y82" s="35">
        <f t="shared" si="23"/>
        <v>28670360.375591554</v>
      </c>
      <c r="Z82" s="37"/>
      <c r="AA82" s="34">
        <f t="shared" si="24"/>
        <v>74.575846040441419</v>
      </c>
      <c r="AB82" s="26">
        <f t="shared" si="25"/>
        <v>28680360.375591569</v>
      </c>
      <c r="AC82" s="26">
        <f t="shared" si="33"/>
        <v>74.575846040441419</v>
      </c>
      <c r="AD82" s="27">
        <f t="shared" si="27"/>
        <v>28680360.375591569</v>
      </c>
    </row>
    <row r="83" spans="1:30" ht="14.45" hidden="1" customHeight="1" x14ac:dyDescent="0.25">
      <c r="A83" s="11" t="str">
        <f t="shared" si="29"/>
        <v/>
      </c>
      <c r="B83" s="112" t="str">
        <f>IF(F$74&lt;=0,"",F$74)</f>
        <v/>
      </c>
      <c r="C83" s="109" t="str">
        <f>IF(F$74=0,"",MAX(F60:F73))</f>
        <v/>
      </c>
      <c r="D83" s="158" t="str">
        <f>IF(G16&gt;0,AB236,"")</f>
        <v/>
      </c>
      <c r="E83" s="158" t="str">
        <f>IF(G16&gt;0,AB233,"")</f>
        <v/>
      </c>
      <c r="F83" s="157" t="str">
        <f>IF(G16&gt;0,AB234,"")</f>
        <v/>
      </c>
      <c r="G83" s="152" t="str">
        <f>IF(G16&gt;0,AD236,"")</f>
        <v/>
      </c>
      <c r="H83" s="109" t="str">
        <f t="shared" si="30"/>
        <v/>
      </c>
      <c r="P83" s="31">
        <v>0.41666666666666702</v>
      </c>
      <c r="Q83" s="34">
        <f>G12</f>
        <v>40</v>
      </c>
      <c r="R83" s="26">
        <f t="shared" si="19"/>
        <v>10000</v>
      </c>
      <c r="S83" s="26">
        <f t="shared" si="31"/>
        <v>40</v>
      </c>
      <c r="T83" s="35">
        <f t="shared" si="18"/>
        <v>10000</v>
      </c>
      <c r="U83" s="37"/>
      <c r="V83" s="34">
        <f t="shared" si="28"/>
        <v>74.574331518982518</v>
      </c>
      <c r="W83" s="26">
        <f t="shared" si="21"/>
        <v>28670360.375591554</v>
      </c>
      <c r="X83" s="26">
        <f t="shared" si="32"/>
        <v>74.574331518982518</v>
      </c>
      <c r="Y83" s="35">
        <f t="shared" si="23"/>
        <v>28670360.375591554</v>
      </c>
      <c r="Z83" s="37"/>
      <c r="AA83" s="34">
        <f t="shared" si="24"/>
        <v>74.575846040441419</v>
      </c>
      <c r="AB83" s="26">
        <f t="shared" si="25"/>
        <v>28680360.375591569</v>
      </c>
      <c r="AC83" s="26">
        <f t="shared" si="33"/>
        <v>74.575846040441419</v>
      </c>
      <c r="AD83" s="27">
        <f t="shared" si="27"/>
        <v>28680360.375591569</v>
      </c>
    </row>
    <row r="84" spans="1:30" ht="14.45" hidden="1" customHeight="1" x14ac:dyDescent="0.25">
      <c r="A84" s="11" t="str">
        <f t="shared" si="29"/>
        <v/>
      </c>
      <c r="B84" s="112" t="str">
        <f>IF(G$74&lt;=0,"",G$74)</f>
        <v/>
      </c>
      <c r="C84" s="109" t="str">
        <f>IF(G$74&lt;=0,"",MAX(G60:G73))</f>
        <v/>
      </c>
      <c r="D84" s="158" t="str">
        <f>IF(G17&gt;0,AB270,"")</f>
        <v/>
      </c>
      <c r="E84" s="158" t="str">
        <f>IF(G17&gt;0,AB267,"")</f>
        <v/>
      </c>
      <c r="F84" s="157" t="str">
        <f>IF(G17&gt;0,AB268,"")</f>
        <v/>
      </c>
      <c r="G84" s="152" t="str">
        <f>IF(G17&gt;0,AD270,"")</f>
        <v/>
      </c>
      <c r="H84" s="109" t="str">
        <f t="shared" si="30"/>
        <v/>
      </c>
      <c r="P84" s="31">
        <v>0.45833333333333298</v>
      </c>
      <c r="Q84" s="34">
        <f>G12</f>
        <v>40</v>
      </c>
      <c r="R84" s="26">
        <f t="shared" si="19"/>
        <v>10000</v>
      </c>
      <c r="S84" s="26">
        <f t="shared" si="31"/>
        <v>40</v>
      </c>
      <c r="T84" s="35">
        <f t="shared" si="18"/>
        <v>10000</v>
      </c>
      <c r="U84" s="37"/>
      <c r="V84" s="34">
        <f t="shared" si="28"/>
        <v>74.574331518982518</v>
      </c>
      <c r="W84" s="26">
        <f t="shared" si="21"/>
        <v>28670360.375591554</v>
      </c>
      <c r="X84" s="26">
        <f t="shared" si="32"/>
        <v>74.574331518982518</v>
      </c>
      <c r="Y84" s="35">
        <f t="shared" si="23"/>
        <v>28670360.375591554</v>
      </c>
      <c r="Z84" s="37"/>
      <c r="AA84" s="34">
        <f t="shared" si="24"/>
        <v>74.575846040441419</v>
      </c>
      <c r="AB84" s="26">
        <f t="shared" si="25"/>
        <v>28680360.375591569</v>
      </c>
      <c r="AC84" s="26">
        <f t="shared" si="33"/>
        <v>74.575846040441419</v>
      </c>
      <c r="AD84" s="27">
        <f t="shared" si="27"/>
        <v>28680360.375591569</v>
      </c>
    </row>
    <row r="85" spans="1:30" ht="15" hidden="1" customHeight="1" thickBot="1" x14ac:dyDescent="0.3">
      <c r="A85" s="12" t="str">
        <f t="shared" si="29"/>
        <v/>
      </c>
      <c r="B85" s="113" t="str">
        <f>IF(H$74&lt;=0,"",H$74)</f>
        <v/>
      </c>
      <c r="C85" s="110" t="str">
        <f>IF(H$74=0,"",MAX(H60:H73))</f>
        <v/>
      </c>
      <c r="D85" s="159" t="str">
        <f>IF(G18&gt;0,AB304,"")</f>
        <v/>
      </c>
      <c r="E85" s="159" t="str">
        <f>IF(G18&gt;0,AB301,"")</f>
        <v/>
      </c>
      <c r="F85" s="161" t="str">
        <f>IF(G18&gt;0,AB302,"")</f>
        <v/>
      </c>
      <c r="G85" s="153" t="str">
        <f>IF(G18&gt;0,AD304,"")</f>
        <v/>
      </c>
      <c r="H85" s="110" t="str">
        <f t="shared" si="30"/>
        <v/>
      </c>
      <c r="P85" s="31">
        <v>0.5</v>
      </c>
      <c r="Q85" s="34">
        <f>G12</f>
        <v>40</v>
      </c>
      <c r="R85" s="26">
        <f t="shared" si="19"/>
        <v>10000</v>
      </c>
      <c r="S85" s="26">
        <f t="shared" si="31"/>
        <v>40</v>
      </c>
      <c r="T85" s="35">
        <f t="shared" si="18"/>
        <v>10000</v>
      </c>
      <c r="U85" s="37"/>
      <c r="V85" s="34">
        <f t="shared" si="28"/>
        <v>74.574331518982518</v>
      </c>
      <c r="W85" s="26">
        <f t="shared" si="21"/>
        <v>28670360.375591554</v>
      </c>
      <c r="X85" s="26">
        <f t="shared" si="32"/>
        <v>74.574331518982518</v>
      </c>
      <c r="Y85" s="35">
        <f t="shared" si="23"/>
        <v>28670360.375591554</v>
      </c>
      <c r="Z85" s="37"/>
      <c r="AA85" s="34">
        <f t="shared" si="24"/>
        <v>74.575846040441419</v>
      </c>
      <c r="AB85" s="26">
        <f t="shared" si="25"/>
        <v>28680360.375591569</v>
      </c>
      <c r="AC85" s="26">
        <f t="shared" si="33"/>
        <v>74.575846040441419</v>
      </c>
      <c r="AD85" s="27">
        <f t="shared" si="27"/>
        <v>28680360.375591569</v>
      </c>
    </row>
    <row r="86" spans="1:30" ht="15.75" x14ac:dyDescent="0.25">
      <c r="A86" s="142" t="s">
        <v>58</v>
      </c>
      <c r="P86" s="31">
        <v>0.54166666666666696</v>
      </c>
      <c r="Q86" s="34">
        <f>G12</f>
        <v>40</v>
      </c>
      <c r="R86" s="26">
        <f t="shared" si="19"/>
        <v>10000</v>
      </c>
      <c r="S86" s="26">
        <f t="shared" si="31"/>
        <v>40</v>
      </c>
      <c r="T86" s="35">
        <f t="shared" si="18"/>
        <v>10000</v>
      </c>
      <c r="U86" s="37"/>
      <c r="V86" s="34">
        <f t="shared" si="28"/>
        <v>74.574331518982518</v>
      </c>
      <c r="W86" s="26">
        <f t="shared" si="21"/>
        <v>28670360.375591554</v>
      </c>
      <c r="X86" s="26">
        <f t="shared" si="32"/>
        <v>74.574331518982518</v>
      </c>
      <c r="Y86" s="35">
        <f t="shared" si="23"/>
        <v>28670360.375591554</v>
      </c>
      <c r="Z86" s="37"/>
      <c r="AA86" s="34">
        <f t="shared" si="24"/>
        <v>74.575846040441419</v>
      </c>
      <c r="AB86" s="26">
        <f t="shared" si="25"/>
        <v>28680360.375591569</v>
      </c>
      <c r="AC86" s="26">
        <f t="shared" si="33"/>
        <v>74.575846040441419</v>
      </c>
      <c r="AD86" s="27">
        <f t="shared" si="27"/>
        <v>28680360.375591569</v>
      </c>
    </row>
    <row r="87" spans="1:30" ht="15.75" x14ac:dyDescent="0.25">
      <c r="A87" s="142" t="s">
        <v>157</v>
      </c>
      <c r="P87" s="31">
        <v>0.58333333333333304</v>
      </c>
      <c r="Q87" s="34">
        <f>G12</f>
        <v>40</v>
      </c>
      <c r="R87" s="26">
        <f t="shared" si="19"/>
        <v>10000</v>
      </c>
      <c r="S87" s="26">
        <f t="shared" si="31"/>
        <v>40</v>
      </c>
      <c r="T87" s="35">
        <f t="shared" si="18"/>
        <v>10000</v>
      </c>
      <c r="U87" s="37"/>
      <c r="V87" s="34">
        <f t="shared" si="28"/>
        <v>74.574331518982518</v>
      </c>
      <c r="W87" s="26">
        <f t="shared" si="21"/>
        <v>28670360.375591554</v>
      </c>
      <c r="X87" s="26">
        <f t="shared" si="32"/>
        <v>74.574331518982518</v>
      </c>
      <c r="Y87" s="35">
        <f t="shared" si="23"/>
        <v>28670360.375591554</v>
      </c>
      <c r="Z87" s="37"/>
      <c r="AA87" s="34">
        <f t="shared" si="24"/>
        <v>74.575846040441419</v>
      </c>
      <c r="AB87" s="26">
        <f t="shared" si="25"/>
        <v>28680360.375591569</v>
      </c>
      <c r="AC87" s="26">
        <f t="shared" si="33"/>
        <v>74.575846040441419</v>
      </c>
      <c r="AD87" s="27">
        <f t="shared" si="27"/>
        <v>28680360.375591569</v>
      </c>
    </row>
    <row r="88" spans="1:30" x14ac:dyDescent="0.25">
      <c r="P88" s="31">
        <v>0.625</v>
      </c>
      <c r="Q88" s="34">
        <f>G12</f>
        <v>40</v>
      </c>
      <c r="R88" s="26">
        <f t="shared" si="19"/>
        <v>10000</v>
      </c>
      <c r="S88" s="26">
        <f t="shared" si="31"/>
        <v>40</v>
      </c>
      <c r="T88" s="35">
        <f t="shared" si="18"/>
        <v>10000</v>
      </c>
      <c r="U88" s="37"/>
      <c r="V88" s="34">
        <f t="shared" si="28"/>
        <v>74.574331518982518</v>
      </c>
      <c r="W88" s="26">
        <f t="shared" si="21"/>
        <v>28670360.375591554</v>
      </c>
      <c r="X88" s="26">
        <f t="shared" si="32"/>
        <v>74.574331518982518</v>
      </c>
      <c r="Y88" s="35">
        <f t="shared" si="23"/>
        <v>28670360.375591554</v>
      </c>
      <c r="Z88" s="37"/>
      <c r="AA88" s="34">
        <f t="shared" si="24"/>
        <v>74.575846040441419</v>
      </c>
      <c r="AB88" s="26">
        <f t="shared" si="25"/>
        <v>28680360.375591569</v>
      </c>
      <c r="AC88" s="26">
        <f t="shared" si="33"/>
        <v>74.575846040441419</v>
      </c>
      <c r="AD88" s="27">
        <f t="shared" si="27"/>
        <v>28680360.375591569</v>
      </c>
    </row>
    <row r="89" spans="1:30" x14ac:dyDescent="0.25">
      <c r="P89" s="31">
        <v>0.66666666666666696</v>
      </c>
      <c r="Q89" s="34">
        <f>G12</f>
        <v>40</v>
      </c>
      <c r="R89" s="26">
        <f t="shared" si="19"/>
        <v>10000</v>
      </c>
      <c r="S89" s="26">
        <f t="shared" si="31"/>
        <v>40</v>
      </c>
      <c r="T89" s="35">
        <f t="shared" si="18"/>
        <v>10000</v>
      </c>
      <c r="U89" s="37"/>
      <c r="V89" s="34">
        <f t="shared" si="28"/>
        <v>74.574331518982518</v>
      </c>
      <c r="W89" s="26">
        <f t="shared" si="21"/>
        <v>28670360.375591554</v>
      </c>
      <c r="X89" s="26">
        <f t="shared" si="32"/>
        <v>74.574331518982518</v>
      </c>
      <c r="Y89" s="35">
        <f t="shared" si="23"/>
        <v>28670360.375591554</v>
      </c>
      <c r="Z89" s="37"/>
      <c r="AA89" s="34">
        <f t="shared" si="24"/>
        <v>74.575846040441419</v>
      </c>
      <c r="AB89" s="26">
        <f t="shared" si="25"/>
        <v>28680360.375591569</v>
      </c>
      <c r="AC89" s="26">
        <f t="shared" si="33"/>
        <v>74.575846040441419</v>
      </c>
      <c r="AD89" s="27">
        <f t="shared" si="27"/>
        <v>28680360.375591569</v>
      </c>
    </row>
    <row r="90" spans="1:30" x14ac:dyDescent="0.25">
      <c r="F90" s="22"/>
      <c r="P90" s="31">
        <v>0.70833333333333304</v>
      </c>
      <c r="Q90" s="34">
        <f>G12</f>
        <v>40</v>
      </c>
      <c r="R90" s="26">
        <f t="shared" si="19"/>
        <v>10000</v>
      </c>
      <c r="S90" s="26">
        <f t="shared" si="31"/>
        <v>40</v>
      </c>
      <c r="T90" s="35">
        <f t="shared" si="18"/>
        <v>10000</v>
      </c>
      <c r="U90" s="37"/>
      <c r="V90" s="34">
        <f t="shared" si="28"/>
        <v>74.574331518982518</v>
      </c>
      <c r="W90" s="26">
        <f t="shared" si="21"/>
        <v>28670360.375591554</v>
      </c>
      <c r="X90" s="26">
        <f t="shared" si="32"/>
        <v>74.574331518982518</v>
      </c>
      <c r="Y90" s="35">
        <f t="shared" si="23"/>
        <v>28670360.375591554</v>
      </c>
      <c r="Z90" s="37"/>
      <c r="AA90" s="34">
        <f t="shared" si="24"/>
        <v>74.575846040441419</v>
      </c>
      <c r="AB90" s="26">
        <f t="shared" si="25"/>
        <v>28680360.375591569</v>
      </c>
      <c r="AC90" s="26">
        <f t="shared" si="33"/>
        <v>74.575846040441419</v>
      </c>
      <c r="AD90" s="27">
        <f t="shared" si="27"/>
        <v>28680360.375591569</v>
      </c>
    </row>
    <row r="91" spans="1:30" x14ac:dyDescent="0.25">
      <c r="P91" s="31">
        <v>0.75</v>
      </c>
      <c r="Q91" s="34">
        <f>G12</f>
        <v>40</v>
      </c>
      <c r="R91" s="26">
        <f t="shared" si="19"/>
        <v>10000</v>
      </c>
      <c r="S91" s="26">
        <f t="shared" si="31"/>
        <v>40</v>
      </c>
      <c r="T91" s="35">
        <f t="shared" si="18"/>
        <v>10000</v>
      </c>
      <c r="U91" s="37"/>
      <c r="V91" s="34">
        <f t="shared" si="28"/>
        <v>74.574331518982518</v>
      </c>
      <c r="W91" s="26">
        <f t="shared" si="21"/>
        <v>28670360.375591554</v>
      </c>
      <c r="X91" s="26">
        <f t="shared" si="32"/>
        <v>74.574331518982518</v>
      </c>
      <c r="Y91" s="35">
        <f t="shared" si="23"/>
        <v>28670360.375591554</v>
      </c>
      <c r="Z91" s="37"/>
      <c r="AA91" s="34">
        <f t="shared" si="24"/>
        <v>74.575846040441419</v>
      </c>
      <c r="AB91" s="26">
        <f t="shared" si="25"/>
        <v>28680360.375591569</v>
      </c>
      <c r="AC91" s="26">
        <f t="shared" si="33"/>
        <v>74.575846040441419</v>
      </c>
      <c r="AD91" s="27">
        <f t="shared" si="27"/>
        <v>28680360.375591569</v>
      </c>
    </row>
    <row r="92" spans="1:30" x14ac:dyDescent="0.25">
      <c r="P92" s="31">
        <v>0.79166666666666696</v>
      </c>
      <c r="Q92" s="34">
        <f>G12</f>
        <v>40</v>
      </c>
      <c r="R92" s="26">
        <f t="shared" si="19"/>
        <v>10000</v>
      </c>
      <c r="S92" s="26">
        <f t="shared" si="31"/>
        <v>40</v>
      </c>
      <c r="T92" s="35">
        <f t="shared" si="18"/>
        <v>10000</v>
      </c>
      <c r="U92" s="37"/>
      <c r="V92" s="34">
        <v>0</v>
      </c>
      <c r="W92" s="26">
        <f t="shared" si="21"/>
        <v>1</v>
      </c>
      <c r="X92" s="26">
        <v>0</v>
      </c>
      <c r="Y92" s="35">
        <f t="shared" si="23"/>
        <v>1</v>
      </c>
      <c r="Z92" s="37"/>
      <c r="AA92" s="34">
        <f t="shared" si="24"/>
        <v>40.000434272768629</v>
      </c>
      <c r="AB92" s="26">
        <f t="shared" si="25"/>
        <v>10001.000000000009</v>
      </c>
      <c r="AC92" s="26">
        <f>AA92</f>
        <v>40.000434272768629</v>
      </c>
      <c r="AD92" s="27">
        <f t="shared" si="27"/>
        <v>10001.000000000009</v>
      </c>
    </row>
    <row r="93" spans="1:30" x14ac:dyDescent="0.25">
      <c r="P93" s="31">
        <v>0.83333333333333304</v>
      </c>
      <c r="Q93" s="34">
        <f>G12</f>
        <v>40</v>
      </c>
      <c r="R93" s="26">
        <f t="shared" si="19"/>
        <v>10000</v>
      </c>
      <c r="S93" s="26">
        <f t="shared" si="31"/>
        <v>40</v>
      </c>
      <c r="T93" s="35">
        <f t="shared" si="18"/>
        <v>10000</v>
      </c>
      <c r="U93" s="37"/>
      <c r="V93" s="34">
        <f t="shared" si="28"/>
        <v>0</v>
      </c>
      <c r="W93" s="26">
        <f t="shared" si="21"/>
        <v>1</v>
      </c>
      <c r="X93" s="26">
        <v>0</v>
      </c>
      <c r="Y93" s="35">
        <f t="shared" si="23"/>
        <v>1</v>
      </c>
      <c r="Z93" s="37"/>
      <c r="AA93" s="34">
        <f t="shared" si="24"/>
        <v>40.000434272768629</v>
      </c>
      <c r="AB93" s="26">
        <f>(10^(AA93/10))</f>
        <v>10001.000000000009</v>
      </c>
      <c r="AC93" s="26">
        <f>AA93</f>
        <v>40.000434272768629</v>
      </c>
      <c r="AD93" s="27">
        <f t="shared" si="27"/>
        <v>10001.000000000009</v>
      </c>
    </row>
    <row r="94" spans="1:30" x14ac:dyDescent="0.25">
      <c r="P94" s="31">
        <v>0.875</v>
      </c>
      <c r="Q94" s="34">
        <f>G12</f>
        <v>40</v>
      </c>
      <c r="R94" s="26">
        <f t="shared" si="19"/>
        <v>10000</v>
      </c>
      <c r="S94" s="26">
        <f t="shared" si="31"/>
        <v>40</v>
      </c>
      <c r="T94" s="35">
        <f t="shared" si="18"/>
        <v>10000</v>
      </c>
      <c r="U94" s="37"/>
      <c r="V94" s="34">
        <f>V93</f>
        <v>0</v>
      </c>
      <c r="W94" s="26">
        <f t="shared" si="21"/>
        <v>1</v>
      </c>
      <c r="X94" s="26">
        <v>0</v>
      </c>
      <c r="Y94" s="35">
        <f t="shared" si="23"/>
        <v>1</v>
      </c>
      <c r="Z94" s="37"/>
      <c r="AA94" s="34">
        <f t="shared" si="24"/>
        <v>40.000434272768629</v>
      </c>
      <c r="AB94" s="26">
        <f t="shared" si="25"/>
        <v>10001.000000000009</v>
      </c>
      <c r="AC94" s="26">
        <f>AA94</f>
        <v>40.000434272768629</v>
      </c>
      <c r="AD94" s="27">
        <f t="shared" si="27"/>
        <v>10001.000000000009</v>
      </c>
    </row>
    <row r="95" spans="1:30" x14ac:dyDescent="0.25">
      <c r="P95" s="31">
        <v>0.91666666666666696</v>
      </c>
      <c r="Q95" s="34">
        <f>H12</f>
        <v>34</v>
      </c>
      <c r="R95" s="26">
        <f t="shared" si="19"/>
        <v>2511.8864315095811</v>
      </c>
      <c r="S95" s="26">
        <f>Q95+10</f>
        <v>44</v>
      </c>
      <c r="T95" s="35">
        <f t="shared" si="18"/>
        <v>25118.86431509586</v>
      </c>
      <c r="U95" s="37"/>
      <c r="V95" s="34">
        <v>0</v>
      </c>
      <c r="W95" s="26">
        <f t="shared" si="21"/>
        <v>1</v>
      </c>
      <c r="X95" s="28">
        <f t="shared" ref="X95:X96" si="34">V95+10</f>
        <v>10</v>
      </c>
      <c r="Y95" s="35">
        <f t="shared" si="23"/>
        <v>10</v>
      </c>
      <c r="Z95" s="37"/>
      <c r="AA95" s="34">
        <f t="shared" si="24"/>
        <v>34.001728613409902</v>
      </c>
      <c r="AB95" s="26">
        <f t="shared" si="25"/>
        <v>2512.8864315095802</v>
      </c>
      <c r="AC95" s="26">
        <f>AA95+10</f>
        <v>44.001728613409902</v>
      </c>
      <c r="AD95" s="27">
        <f t="shared" si="27"/>
        <v>25128.864315095783</v>
      </c>
    </row>
    <row r="96" spans="1:30" ht="15.75" thickBot="1" x14ac:dyDescent="0.3">
      <c r="P96" s="44">
        <v>0.95833333333333304</v>
      </c>
      <c r="Q96" s="45">
        <f>H12</f>
        <v>34</v>
      </c>
      <c r="R96" s="46">
        <f t="shared" si="19"/>
        <v>2511.8864315095811</v>
      </c>
      <c r="S96" s="46">
        <f>Q96+10</f>
        <v>44</v>
      </c>
      <c r="T96" s="47">
        <f t="shared" si="18"/>
        <v>25118.86431509586</v>
      </c>
      <c r="U96" s="48"/>
      <c r="V96" s="45">
        <v>0</v>
      </c>
      <c r="W96" s="46">
        <f t="shared" si="21"/>
        <v>1</v>
      </c>
      <c r="X96" s="28">
        <f t="shared" si="34"/>
        <v>10</v>
      </c>
      <c r="Y96" s="47">
        <f t="shared" si="23"/>
        <v>10</v>
      </c>
      <c r="Z96" s="48"/>
      <c r="AA96" s="34">
        <f t="shared" si="24"/>
        <v>34.001728613409902</v>
      </c>
      <c r="AB96" s="150">
        <f t="shared" si="25"/>
        <v>2512.8864315095802</v>
      </c>
      <c r="AC96" s="150">
        <f>AA96+10</f>
        <v>44.001728613409902</v>
      </c>
      <c r="AD96" s="151">
        <f t="shared" si="27"/>
        <v>25128.864315095783</v>
      </c>
    </row>
    <row r="97" spans="16:30" ht="15.75" thickBot="1" x14ac:dyDescent="0.3">
      <c r="P97" s="50"/>
      <c r="Q97" s="51"/>
      <c r="R97" s="51"/>
      <c r="S97" s="51"/>
      <c r="T97" s="52"/>
      <c r="U97" s="51"/>
      <c r="V97" s="50"/>
      <c r="W97" s="51"/>
      <c r="X97" s="51"/>
      <c r="Y97" s="52"/>
      <c r="Z97" s="51"/>
      <c r="AA97" s="53" t="s">
        <v>13</v>
      </c>
      <c r="AB97" s="64">
        <f>10*LOG(1/(COUNT(AB80:AB93))*SUM(AB80:AB93))</f>
        <v>73.906630538273546</v>
      </c>
      <c r="AC97" s="49"/>
      <c r="AD97" s="54"/>
    </row>
    <row r="98" spans="16:30" ht="15.75" thickBot="1" x14ac:dyDescent="0.3">
      <c r="P98" s="53"/>
      <c r="Q98" s="49"/>
      <c r="R98" s="49"/>
      <c r="S98" s="49"/>
      <c r="T98" s="54"/>
      <c r="U98" s="49"/>
      <c r="V98" s="53"/>
      <c r="W98" s="49"/>
      <c r="X98" s="49"/>
      <c r="Y98" s="54"/>
      <c r="Z98" s="49"/>
      <c r="AA98" s="53" t="s">
        <v>2</v>
      </c>
      <c r="AB98" s="64">
        <f>10*LOG(1/(COUNT(AB73:AB79,AB95:AB96))*SUM(AB73:AB79,AB95:AB96))</f>
        <v>34.001728613409902</v>
      </c>
      <c r="AC98" s="49"/>
      <c r="AD98" s="54"/>
    </row>
    <row r="99" spans="16:30" x14ac:dyDescent="0.25">
      <c r="P99" s="53"/>
      <c r="Q99" s="49"/>
      <c r="R99" s="56" t="s">
        <v>12</v>
      </c>
      <c r="S99" s="57"/>
      <c r="T99" s="58" t="s">
        <v>11</v>
      </c>
      <c r="U99" s="57"/>
      <c r="V99" s="59"/>
      <c r="W99" s="56" t="s">
        <v>12</v>
      </c>
      <c r="X99" s="57"/>
      <c r="Y99" s="58" t="s">
        <v>11</v>
      </c>
      <c r="Z99" s="57"/>
      <c r="AA99" s="59"/>
      <c r="AB99" s="57" t="s">
        <v>12</v>
      </c>
      <c r="AC99" s="57"/>
      <c r="AD99" s="58" t="s">
        <v>11</v>
      </c>
    </row>
    <row r="100" spans="16:30" ht="15.75" thickBot="1" x14ac:dyDescent="0.3">
      <c r="P100" s="14"/>
      <c r="Q100" s="55"/>
      <c r="R100" s="60">
        <f>10*LOG(1/(COUNT(R73:R96))*SUM(R73:R96))</f>
        <v>38.568471069971373</v>
      </c>
      <c r="S100" s="61"/>
      <c r="T100" s="62">
        <f>10*LOG(1/(COUNT(T73:T96))*SUM(T73:T96))</f>
        <v>41.950571929812824</v>
      </c>
      <c r="U100" s="61"/>
      <c r="V100" s="63"/>
      <c r="W100" s="60">
        <f>10*LOG(1/(COUNT(W73:W96))*SUM(W73:W96))</f>
        <v>71.564031713821265</v>
      </c>
      <c r="X100" s="61"/>
      <c r="Y100" s="62">
        <f>10*LOG(1/(COUNT(Y73:Y96))*SUM(Y73:Y96))</f>
        <v>71.564032736301371</v>
      </c>
      <c r="Z100" s="61"/>
      <c r="AA100" s="63"/>
      <c r="AB100" s="64">
        <f>10*LOG(1/(COUNT(AB73:AB96))*SUM(AB73:AB96))</f>
        <v>71.566210022024379</v>
      </c>
      <c r="AC100" s="61"/>
      <c r="AD100" s="62">
        <f>10*LOG(1/(COUNT(AD73:AD96))*SUM(AD73:AD96))</f>
        <v>71.568777351309819</v>
      </c>
    </row>
    <row r="103" spans="16:30" x14ac:dyDescent="0.25">
      <c r="P103">
        <f>A13</f>
        <v>0</v>
      </c>
    </row>
    <row r="105" spans="16:30" ht="15.75" thickBot="1" x14ac:dyDescent="0.3">
      <c r="P105" s="303" t="s">
        <v>21</v>
      </c>
      <c r="Q105" s="303"/>
      <c r="R105" s="303"/>
      <c r="S105" s="303"/>
      <c r="T105" s="303"/>
    </row>
    <row r="106" spans="16:30" ht="45.75" thickBot="1" x14ac:dyDescent="0.3">
      <c r="P106" s="38" t="s">
        <v>14</v>
      </c>
      <c r="Q106" s="39" t="s">
        <v>15</v>
      </c>
      <c r="R106" s="40" t="s">
        <v>17</v>
      </c>
      <c r="S106" s="40" t="s">
        <v>16</v>
      </c>
      <c r="T106" s="41" t="s">
        <v>17</v>
      </c>
      <c r="U106" s="42"/>
      <c r="V106" s="39" t="s">
        <v>18</v>
      </c>
      <c r="W106" s="40" t="s">
        <v>17</v>
      </c>
      <c r="X106" s="40" t="s">
        <v>16</v>
      </c>
      <c r="Y106" s="41" t="s">
        <v>17</v>
      </c>
      <c r="Z106" s="43"/>
      <c r="AA106" s="39" t="s">
        <v>19</v>
      </c>
      <c r="AB106" s="40" t="s">
        <v>17</v>
      </c>
      <c r="AC106" s="40" t="s">
        <v>16</v>
      </c>
      <c r="AD106" s="41" t="s">
        <v>17</v>
      </c>
    </row>
    <row r="107" spans="16:30" ht="15.75" thickBot="1" x14ac:dyDescent="0.3">
      <c r="P107" s="30">
        <v>0</v>
      </c>
      <c r="Q107" s="32">
        <f>H13</f>
        <v>0</v>
      </c>
      <c r="R107" s="28">
        <f>(10^(Q107/10))</f>
        <v>1</v>
      </c>
      <c r="S107" s="28">
        <f>Q107+10</f>
        <v>10</v>
      </c>
      <c r="T107" s="33">
        <f t="shared" ref="T107:T130" si="35">(10^(S107/10))</f>
        <v>10</v>
      </c>
      <c r="U107" s="36"/>
      <c r="V107" s="32">
        <v>0</v>
      </c>
      <c r="W107" s="28">
        <f>(10^(V107/10))</f>
        <v>1</v>
      </c>
      <c r="X107" s="28">
        <f>V107+10</f>
        <v>10</v>
      </c>
      <c r="Y107" s="33">
        <f>(10^(X107/10))</f>
        <v>10</v>
      </c>
      <c r="Z107" s="36"/>
      <c r="AA107" s="34">
        <f>10*LOG10(10^(Q107/10)+10^(V107/10))</f>
        <v>3.0102999566398121</v>
      </c>
      <c r="AB107" s="147">
        <f>(10^(AA107/10))</f>
        <v>2</v>
      </c>
      <c r="AC107" s="147">
        <f>AA107+10</f>
        <v>13.010299956639813</v>
      </c>
      <c r="AD107" s="148">
        <f>(10^(AC107/10))</f>
        <v>20.000000000000007</v>
      </c>
    </row>
    <row r="108" spans="16:30" ht="15.75" thickBot="1" x14ac:dyDescent="0.3">
      <c r="P108" s="31">
        <v>4.1666666666666699E-2</v>
      </c>
      <c r="Q108" s="32">
        <f>Q107</f>
        <v>0</v>
      </c>
      <c r="R108" s="26">
        <f t="shared" ref="R108:R130" si="36">(10^(Q108/10))</f>
        <v>1</v>
      </c>
      <c r="S108" s="26">
        <f t="shared" ref="S108:S113" si="37">Q108+10</f>
        <v>10</v>
      </c>
      <c r="T108" s="35">
        <f t="shared" si="35"/>
        <v>10</v>
      </c>
      <c r="U108" s="37"/>
      <c r="V108" s="34">
        <f>V107</f>
        <v>0</v>
      </c>
      <c r="W108" s="26">
        <f t="shared" ref="W108:W130" si="38">(10^(V108/10))</f>
        <v>1</v>
      </c>
      <c r="X108" s="28">
        <f t="shared" ref="X108:X113" si="39">V108+10</f>
        <v>10</v>
      </c>
      <c r="Y108" s="35">
        <f t="shared" ref="Y108:Y130" si="40">(10^(X108/10))</f>
        <v>10</v>
      </c>
      <c r="Z108" s="37"/>
      <c r="AA108" s="34">
        <f t="shared" ref="AA108:AA130" si="41">10*LOG10(10^(Q108/10)+10^(V108/10))</f>
        <v>3.0102999566398121</v>
      </c>
      <c r="AB108" s="26">
        <f t="shared" ref="AB108:AB126" si="42">(10^(AA108/10))</f>
        <v>2</v>
      </c>
      <c r="AC108" s="147">
        <f t="shared" ref="AC108:AC113" si="43">AA108+10</f>
        <v>13.010299956639813</v>
      </c>
      <c r="AD108" s="27">
        <f t="shared" ref="AD108:AD130" si="44">(10^(AC108/10))</f>
        <v>20.000000000000007</v>
      </c>
    </row>
    <row r="109" spans="16:30" ht="15.75" thickBot="1" x14ac:dyDescent="0.3">
      <c r="P109" s="31">
        <v>8.3333333333333301E-2</v>
      </c>
      <c r="Q109" s="32">
        <f>Q107</f>
        <v>0</v>
      </c>
      <c r="R109" s="26">
        <f t="shared" si="36"/>
        <v>1</v>
      </c>
      <c r="S109" s="26">
        <f t="shared" si="37"/>
        <v>10</v>
      </c>
      <c r="T109" s="35">
        <f t="shared" si="35"/>
        <v>10</v>
      </c>
      <c r="U109" s="37"/>
      <c r="V109" s="34">
        <f t="shared" ref="V109:V127" si="45">V108</f>
        <v>0</v>
      </c>
      <c r="W109" s="26">
        <f t="shared" si="38"/>
        <v>1</v>
      </c>
      <c r="X109" s="28">
        <f t="shared" si="39"/>
        <v>10</v>
      </c>
      <c r="Y109" s="35">
        <f t="shared" si="40"/>
        <v>10</v>
      </c>
      <c r="Z109" s="37"/>
      <c r="AA109" s="34">
        <f t="shared" si="41"/>
        <v>3.0102999566398121</v>
      </c>
      <c r="AB109" s="26">
        <f t="shared" si="42"/>
        <v>2</v>
      </c>
      <c r="AC109" s="147">
        <f t="shared" si="43"/>
        <v>13.010299956639813</v>
      </c>
      <c r="AD109" s="27">
        <f t="shared" si="44"/>
        <v>20.000000000000007</v>
      </c>
    </row>
    <row r="110" spans="16:30" ht="15.75" thickBot="1" x14ac:dyDescent="0.3">
      <c r="P110" s="31">
        <v>0.125</v>
      </c>
      <c r="Q110" s="32">
        <f>Q107</f>
        <v>0</v>
      </c>
      <c r="R110" s="26">
        <f t="shared" si="36"/>
        <v>1</v>
      </c>
      <c r="S110" s="26">
        <f t="shared" si="37"/>
        <v>10</v>
      </c>
      <c r="T110" s="35">
        <f t="shared" si="35"/>
        <v>10</v>
      </c>
      <c r="U110" s="37"/>
      <c r="V110" s="34">
        <f t="shared" si="45"/>
        <v>0</v>
      </c>
      <c r="W110" s="26">
        <f t="shared" si="38"/>
        <v>1</v>
      </c>
      <c r="X110" s="28">
        <f t="shared" si="39"/>
        <v>10</v>
      </c>
      <c r="Y110" s="35">
        <f t="shared" si="40"/>
        <v>10</v>
      </c>
      <c r="Z110" s="37"/>
      <c r="AA110" s="34">
        <f t="shared" si="41"/>
        <v>3.0102999566398121</v>
      </c>
      <c r="AB110" s="26">
        <f t="shared" si="42"/>
        <v>2</v>
      </c>
      <c r="AC110" s="147">
        <f t="shared" si="43"/>
        <v>13.010299956639813</v>
      </c>
      <c r="AD110" s="27">
        <f t="shared" si="44"/>
        <v>20.000000000000007</v>
      </c>
    </row>
    <row r="111" spans="16:30" ht="15.75" thickBot="1" x14ac:dyDescent="0.3">
      <c r="P111" s="31">
        <v>0.16666666666666699</v>
      </c>
      <c r="Q111" s="32">
        <f>Q107</f>
        <v>0</v>
      </c>
      <c r="R111" s="26">
        <f t="shared" si="36"/>
        <v>1</v>
      </c>
      <c r="S111" s="26">
        <f t="shared" si="37"/>
        <v>10</v>
      </c>
      <c r="T111" s="35">
        <f t="shared" si="35"/>
        <v>10</v>
      </c>
      <c r="U111" s="37"/>
      <c r="V111" s="34">
        <f t="shared" si="45"/>
        <v>0</v>
      </c>
      <c r="W111" s="26">
        <f t="shared" si="38"/>
        <v>1</v>
      </c>
      <c r="X111" s="28">
        <f t="shared" si="39"/>
        <v>10</v>
      </c>
      <c r="Y111" s="35">
        <f t="shared" si="40"/>
        <v>10</v>
      </c>
      <c r="Z111" s="37"/>
      <c r="AA111" s="34">
        <f t="shared" si="41"/>
        <v>3.0102999566398121</v>
      </c>
      <c r="AB111" s="26">
        <f t="shared" si="42"/>
        <v>2</v>
      </c>
      <c r="AC111" s="147">
        <f t="shared" si="43"/>
        <v>13.010299956639813</v>
      </c>
      <c r="AD111" s="27">
        <f t="shared" si="44"/>
        <v>20.000000000000007</v>
      </c>
    </row>
    <row r="112" spans="16:30" ht="15.75" thickBot="1" x14ac:dyDescent="0.3">
      <c r="P112" s="31">
        <v>0.20833333333333301</v>
      </c>
      <c r="Q112" s="32">
        <f>Q107</f>
        <v>0</v>
      </c>
      <c r="R112" s="26">
        <f t="shared" si="36"/>
        <v>1</v>
      </c>
      <c r="S112" s="26">
        <f t="shared" si="37"/>
        <v>10</v>
      </c>
      <c r="T112" s="35">
        <f t="shared" si="35"/>
        <v>10</v>
      </c>
      <c r="U112" s="37"/>
      <c r="V112" s="34">
        <f t="shared" si="45"/>
        <v>0</v>
      </c>
      <c r="W112" s="26">
        <f t="shared" si="38"/>
        <v>1</v>
      </c>
      <c r="X112" s="28">
        <f t="shared" si="39"/>
        <v>10</v>
      </c>
      <c r="Y112" s="35">
        <f t="shared" si="40"/>
        <v>10</v>
      </c>
      <c r="Z112" s="37"/>
      <c r="AA112" s="34">
        <f t="shared" si="41"/>
        <v>3.0102999566398121</v>
      </c>
      <c r="AB112" s="26">
        <f t="shared" si="42"/>
        <v>2</v>
      </c>
      <c r="AC112" s="147">
        <f t="shared" si="43"/>
        <v>13.010299956639813</v>
      </c>
      <c r="AD112" s="27">
        <f t="shared" si="44"/>
        <v>20.000000000000007</v>
      </c>
    </row>
    <row r="113" spans="16:30" x14ac:dyDescent="0.25">
      <c r="P113" s="31">
        <v>0.25</v>
      </c>
      <c r="Q113" s="32">
        <f>Q107</f>
        <v>0</v>
      </c>
      <c r="R113" s="26">
        <f t="shared" si="36"/>
        <v>1</v>
      </c>
      <c r="S113" s="26">
        <f t="shared" si="37"/>
        <v>10</v>
      </c>
      <c r="T113" s="35">
        <f t="shared" si="35"/>
        <v>10</v>
      </c>
      <c r="U113" s="37"/>
      <c r="V113" s="34">
        <f t="shared" si="45"/>
        <v>0</v>
      </c>
      <c r="W113" s="26">
        <f t="shared" si="38"/>
        <v>1</v>
      </c>
      <c r="X113" s="28">
        <f t="shared" si="39"/>
        <v>10</v>
      </c>
      <c r="Y113" s="35">
        <f t="shared" si="40"/>
        <v>10</v>
      </c>
      <c r="Z113" s="37"/>
      <c r="AA113" s="34">
        <f t="shared" si="41"/>
        <v>3.0102999566398121</v>
      </c>
      <c r="AB113" s="26">
        <f t="shared" si="42"/>
        <v>2</v>
      </c>
      <c r="AC113" s="147">
        <f t="shared" si="43"/>
        <v>13.010299956639813</v>
      </c>
      <c r="AD113" s="27">
        <f t="shared" si="44"/>
        <v>20.000000000000007</v>
      </c>
    </row>
    <row r="114" spans="16:30" x14ac:dyDescent="0.25">
      <c r="P114" s="31">
        <v>0.29166666666666702</v>
      </c>
      <c r="Q114" s="32">
        <f>G13</f>
        <v>0</v>
      </c>
      <c r="R114" s="26">
        <f t="shared" si="36"/>
        <v>1</v>
      </c>
      <c r="S114" s="26">
        <f>Q114</f>
        <v>0</v>
      </c>
      <c r="T114" s="35">
        <f t="shared" si="35"/>
        <v>1</v>
      </c>
      <c r="U114" s="37"/>
      <c r="V114" s="34">
        <f>C74</f>
        <v>79.729798388209687</v>
      </c>
      <c r="W114" s="26">
        <f t="shared" si="38"/>
        <v>93967968.696144164</v>
      </c>
      <c r="X114" s="26">
        <f>V114</f>
        <v>79.729798388209687</v>
      </c>
      <c r="Y114" s="35">
        <f t="shared" si="40"/>
        <v>93967968.696144164</v>
      </c>
      <c r="Z114" s="37"/>
      <c r="AA114" s="34">
        <f t="shared" si="41"/>
        <v>79.729798434426982</v>
      </c>
      <c r="AB114" s="26">
        <f t="shared" si="42"/>
        <v>93967969.696144372</v>
      </c>
      <c r="AC114" s="26">
        <f>AA114</f>
        <v>79.729798434426982</v>
      </c>
      <c r="AD114" s="27">
        <f t="shared" si="44"/>
        <v>93967969.696144372</v>
      </c>
    </row>
    <row r="115" spans="16:30" x14ac:dyDescent="0.25">
      <c r="P115" s="31">
        <v>0.33333333333333298</v>
      </c>
      <c r="Q115" s="32">
        <f>Q114</f>
        <v>0</v>
      </c>
      <c r="R115" s="26">
        <f t="shared" si="36"/>
        <v>1</v>
      </c>
      <c r="S115" s="26">
        <f t="shared" ref="S115:S128" si="46">Q115</f>
        <v>0</v>
      </c>
      <c r="T115" s="35">
        <f t="shared" si="35"/>
        <v>1</v>
      </c>
      <c r="U115" s="37"/>
      <c r="V115" s="34">
        <f t="shared" si="45"/>
        <v>79.729798388209687</v>
      </c>
      <c r="W115" s="26">
        <f t="shared" si="38"/>
        <v>93967968.696144164</v>
      </c>
      <c r="X115" s="26">
        <f t="shared" ref="X115:X125" si="47">V115</f>
        <v>79.729798388209687</v>
      </c>
      <c r="Y115" s="35">
        <f t="shared" si="40"/>
        <v>93967968.696144164</v>
      </c>
      <c r="Z115" s="37"/>
      <c r="AA115" s="34">
        <f t="shared" si="41"/>
        <v>79.729798434426982</v>
      </c>
      <c r="AB115" s="26">
        <f t="shared" si="42"/>
        <v>93967969.696144372</v>
      </c>
      <c r="AC115" s="26">
        <f t="shared" ref="AC115:AC125" si="48">AA115</f>
        <v>79.729798434426982</v>
      </c>
      <c r="AD115" s="27">
        <f t="shared" si="44"/>
        <v>93967969.696144372</v>
      </c>
    </row>
    <row r="116" spans="16:30" x14ac:dyDescent="0.25">
      <c r="P116" s="31">
        <v>0.375</v>
      </c>
      <c r="Q116" s="32">
        <f>Q114</f>
        <v>0</v>
      </c>
      <c r="R116" s="26">
        <f t="shared" si="36"/>
        <v>1</v>
      </c>
      <c r="S116" s="26">
        <f t="shared" si="46"/>
        <v>0</v>
      </c>
      <c r="T116" s="35">
        <f t="shared" si="35"/>
        <v>1</v>
      </c>
      <c r="U116" s="37"/>
      <c r="V116" s="34">
        <f t="shared" si="45"/>
        <v>79.729798388209687</v>
      </c>
      <c r="W116" s="26">
        <f t="shared" si="38"/>
        <v>93967968.696144164</v>
      </c>
      <c r="X116" s="26">
        <f t="shared" si="47"/>
        <v>79.729798388209687</v>
      </c>
      <c r="Y116" s="35">
        <f t="shared" si="40"/>
        <v>93967968.696144164</v>
      </c>
      <c r="Z116" s="37"/>
      <c r="AA116" s="34">
        <f t="shared" si="41"/>
        <v>79.729798434426982</v>
      </c>
      <c r="AB116" s="26">
        <f t="shared" si="42"/>
        <v>93967969.696144372</v>
      </c>
      <c r="AC116" s="26">
        <f t="shared" si="48"/>
        <v>79.729798434426982</v>
      </c>
      <c r="AD116" s="27">
        <f t="shared" si="44"/>
        <v>93967969.696144372</v>
      </c>
    </row>
    <row r="117" spans="16:30" x14ac:dyDescent="0.25">
      <c r="P117" s="31">
        <v>0.41666666666666702</v>
      </c>
      <c r="Q117" s="32">
        <f>Q114</f>
        <v>0</v>
      </c>
      <c r="R117" s="26">
        <f t="shared" si="36"/>
        <v>1</v>
      </c>
      <c r="S117" s="26">
        <f t="shared" si="46"/>
        <v>0</v>
      </c>
      <c r="T117" s="35">
        <f t="shared" si="35"/>
        <v>1</v>
      </c>
      <c r="U117" s="37"/>
      <c r="V117" s="34">
        <f t="shared" si="45"/>
        <v>79.729798388209687</v>
      </c>
      <c r="W117" s="26">
        <f t="shared" si="38"/>
        <v>93967968.696144164</v>
      </c>
      <c r="X117" s="26">
        <f t="shared" si="47"/>
        <v>79.729798388209687</v>
      </c>
      <c r="Y117" s="35">
        <f t="shared" si="40"/>
        <v>93967968.696144164</v>
      </c>
      <c r="Z117" s="37"/>
      <c r="AA117" s="34">
        <f t="shared" si="41"/>
        <v>79.729798434426982</v>
      </c>
      <c r="AB117" s="26">
        <f t="shared" si="42"/>
        <v>93967969.696144372</v>
      </c>
      <c r="AC117" s="26">
        <f t="shared" si="48"/>
        <v>79.729798434426982</v>
      </c>
      <c r="AD117" s="27">
        <f t="shared" si="44"/>
        <v>93967969.696144372</v>
      </c>
    </row>
    <row r="118" spans="16:30" x14ac:dyDescent="0.25">
      <c r="P118" s="31">
        <v>0.45833333333333298</v>
      </c>
      <c r="Q118" s="32">
        <f>Q114</f>
        <v>0</v>
      </c>
      <c r="R118" s="26">
        <f t="shared" si="36"/>
        <v>1</v>
      </c>
      <c r="S118" s="26">
        <f t="shared" si="46"/>
        <v>0</v>
      </c>
      <c r="T118" s="35">
        <f t="shared" si="35"/>
        <v>1</v>
      </c>
      <c r="U118" s="37"/>
      <c r="V118" s="34">
        <f t="shared" si="45"/>
        <v>79.729798388209687</v>
      </c>
      <c r="W118" s="26">
        <f t="shared" si="38"/>
        <v>93967968.696144164</v>
      </c>
      <c r="X118" s="26">
        <f t="shared" si="47"/>
        <v>79.729798388209687</v>
      </c>
      <c r="Y118" s="35">
        <f t="shared" si="40"/>
        <v>93967968.696144164</v>
      </c>
      <c r="Z118" s="37"/>
      <c r="AA118" s="34">
        <f t="shared" si="41"/>
        <v>79.729798434426982</v>
      </c>
      <c r="AB118" s="26">
        <f t="shared" si="42"/>
        <v>93967969.696144372</v>
      </c>
      <c r="AC118" s="26">
        <f t="shared" si="48"/>
        <v>79.729798434426982</v>
      </c>
      <c r="AD118" s="27">
        <f t="shared" si="44"/>
        <v>93967969.696144372</v>
      </c>
    </row>
    <row r="119" spans="16:30" x14ac:dyDescent="0.25">
      <c r="P119" s="31">
        <v>0.5</v>
      </c>
      <c r="Q119" s="32">
        <f>Q114</f>
        <v>0</v>
      </c>
      <c r="R119" s="26">
        <f t="shared" si="36"/>
        <v>1</v>
      </c>
      <c r="S119" s="26">
        <f t="shared" si="46"/>
        <v>0</v>
      </c>
      <c r="T119" s="35">
        <f t="shared" si="35"/>
        <v>1</v>
      </c>
      <c r="U119" s="37"/>
      <c r="V119" s="34">
        <f t="shared" si="45"/>
        <v>79.729798388209687</v>
      </c>
      <c r="W119" s="26">
        <f t="shared" si="38"/>
        <v>93967968.696144164</v>
      </c>
      <c r="X119" s="26">
        <f t="shared" si="47"/>
        <v>79.729798388209687</v>
      </c>
      <c r="Y119" s="35">
        <f t="shared" si="40"/>
        <v>93967968.696144164</v>
      </c>
      <c r="Z119" s="37"/>
      <c r="AA119" s="34">
        <f t="shared" si="41"/>
        <v>79.729798434426982</v>
      </c>
      <c r="AB119" s="26">
        <f t="shared" si="42"/>
        <v>93967969.696144372</v>
      </c>
      <c r="AC119" s="26">
        <f t="shared" si="48"/>
        <v>79.729798434426982</v>
      </c>
      <c r="AD119" s="27">
        <f t="shared" si="44"/>
        <v>93967969.696144372</v>
      </c>
    </row>
    <row r="120" spans="16:30" x14ac:dyDescent="0.25">
      <c r="P120" s="31">
        <v>0.54166666666666696</v>
      </c>
      <c r="Q120" s="32">
        <f>Q114</f>
        <v>0</v>
      </c>
      <c r="R120" s="26">
        <f t="shared" si="36"/>
        <v>1</v>
      </c>
      <c r="S120" s="26">
        <f t="shared" si="46"/>
        <v>0</v>
      </c>
      <c r="T120" s="35">
        <f t="shared" si="35"/>
        <v>1</v>
      </c>
      <c r="U120" s="37"/>
      <c r="V120" s="34">
        <f t="shared" si="45"/>
        <v>79.729798388209687</v>
      </c>
      <c r="W120" s="26">
        <f t="shared" si="38"/>
        <v>93967968.696144164</v>
      </c>
      <c r="X120" s="26">
        <f t="shared" si="47"/>
        <v>79.729798388209687</v>
      </c>
      <c r="Y120" s="35">
        <f t="shared" si="40"/>
        <v>93967968.696144164</v>
      </c>
      <c r="Z120" s="37"/>
      <c r="AA120" s="34">
        <f t="shared" si="41"/>
        <v>79.729798434426982</v>
      </c>
      <c r="AB120" s="26">
        <f t="shared" si="42"/>
        <v>93967969.696144372</v>
      </c>
      <c r="AC120" s="26">
        <f t="shared" si="48"/>
        <v>79.729798434426982</v>
      </c>
      <c r="AD120" s="27">
        <f t="shared" si="44"/>
        <v>93967969.696144372</v>
      </c>
    </row>
    <row r="121" spans="16:30" x14ac:dyDescent="0.25">
      <c r="P121" s="31">
        <v>0.58333333333333304</v>
      </c>
      <c r="Q121" s="32">
        <f>Q114</f>
        <v>0</v>
      </c>
      <c r="R121" s="26">
        <f t="shared" si="36"/>
        <v>1</v>
      </c>
      <c r="S121" s="26">
        <f t="shared" si="46"/>
        <v>0</v>
      </c>
      <c r="T121" s="35">
        <f t="shared" si="35"/>
        <v>1</v>
      </c>
      <c r="U121" s="37"/>
      <c r="V121" s="34">
        <f t="shared" si="45"/>
        <v>79.729798388209687</v>
      </c>
      <c r="W121" s="26">
        <f t="shared" si="38"/>
        <v>93967968.696144164</v>
      </c>
      <c r="X121" s="26">
        <f t="shared" si="47"/>
        <v>79.729798388209687</v>
      </c>
      <c r="Y121" s="35">
        <f t="shared" si="40"/>
        <v>93967968.696144164</v>
      </c>
      <c r="Z121" s="37"/>
      <c r="AA121" s="34">
        <f t="shared" si="41"/>
        <v>79.729798434426982</v>
      </c>
      <c r="AB121" s="26">
        <f t="shared" si="42"/>
        <v>93967969.696144372</v>
      </c>
      <c r="AC121" s="26">
        <f t="shared" si="48"/>
        <v>79.729798434426982</v>
      </c>
      <c r="AD121" s="27">
        <f t="shared" si="44"/>
        <v>93967969.696144372</v>
      </c>
    </row>
    <row r="122" spans="16:30" x14ac:dyDescent="0.25">
      <c r="P122" s="31">
        <v>0.625</v>
      </c>
      <c r="Q122" s="32">
        <f>Q114</f>
        <v>0</v>
      </c>
      <c r="R122" s="26">
        <f t="shared" si="36"/>
        <v>1</v>
      </c>
      <c r="S122" s="26">
        <f t="shared" si="46"/>
        <v>0</v>
      </c>
      <c r="T122" s="35">
        <f t="shared" si="35"/>
        <v>1</v>
      </c>
      <c r="U122" s="37"/>
      <c r="V122" s="34">
        <f t="shared" si="45"/>
        <v>79.729798388209687</v>
      </c>
      <c r="W122" s="26">
        <f t="shared" si="38"/>
        <v>93967968.696144164</v>
      </c>
      <c r="X122" s="26">
        <f t="shared" si="47"/>
        <v>79.729798388209687</v>
      </c>
      <c r="Y122" s="35">
        <f t="shared" si="40"/>
        <v>93967968.696144164</v>
      </c>
      <c r="Z122" s="37"/>
      <c r="AA122" s="34">
        <f t="shared" si="41"/>
        <v>79.729798434426982</v>
      </c>
      <c r="AB122" s="26">
        <f t="shared" si="42"/>
        <v>93967969.696144372</v>
      </c>
      <c r="AC122" s="26">
        <f t="shared" si="48"/>
        <v>79.729798434426982</v>
      </c>
      <c r="AD122" s="27">
        <f t="shared" si="44"/>
        <v>93967969.696144372</v>
      </c>
    </row>
    <row r="123" spans="16:30" x14ac:dyDescent="0.25">
      <c r="P123" s="31">
        <v>0.66666666666666696</v>
      </c>
      <c r="Q123" s="32">
        <f>Q114</f>
        <v>0</v>
      </c>
      <c r="R123" s="26">
        <f t="shared" si="36"/>
        <v>1</v>
      </c>
      <c r="S123" s="26">
        <f t="shared" si="46"/>
        <v>0</v>
      </c>
      <c r="T123" s="35">
        <f t="shared" si="35"/>
        <v>1</v>
      </c>
      <c r="U123" s="37"/>
      <c r="V123" s="34">
        <f t="shared" si="45"/>
        <v>79.729798388209687</v>
      </c>
      <c r="W123" s="26">
        <f t="shared" si="38"/>
        <v>93967968.696144164</v>
      </c>
      <c r="X123" s="26">
        <f t="shared" si="47"/>
        <v>79.729798388209687</v>
      </c>
      <c r="Y123" s="35">
        <f t="shared" si="40"/>
        <v>93967968.696144164</v>
      </c>
      <c r="Z123" s="37"/>
      <c r="AA123" s="34">
        <f t="shared" si="41"/>
        <v>79.729798434426982</v>
      </c>
      <c r="AB123" s="26">
        <f t="shared" si="42"/>
        <v>93967969.696144372</v>
      </c>
      <c r="AC123" s="26">
        <f t="shared" si="48"/>
        <v>79.729798434426982</v>
      </c>
      <c r="AD123" s="27">
        <f t="shared" si="44"/>
        <v>93967969.696144372</v>
      </c>
    </row>
    <row r="124" spans="16:30" x14ac:dyDescent="0.25">
      <c r="P124" s="31">
        <v>0.70833333333333304</v>
      </c>
      <c r="Q124" s="32">
        <f>Q114</f>
        <v>0</v>
      </c>
      <c r="R124" s="26">
        <f t="shared" si="36"/>
        <v>1</v>
      </c>
      <c r="S124" s="26">
        <f t="shared" si="46"/>
        <v>0</v>
      </c>
      <c r="T124" s="35">
        <f t="shared" si="35"/>
        <v>1</v>
      </c>
      <c r="U124" s="37"/>
      <c r="V124" s="34">
        <f t="shared" si="45"/>
        <v>79.729798388209687</v>
      </c>
      <c r="W124" s="26">
        <f t="shared" si="38"/>
        <v>93967968.696144164</v>
      </c>
      <c r="X124" s="26">
        <f t="shared" si="47"/>
        <v>79.729798388209687</v>
      </c>
      <c r="Y124" s="35">
        <f t="shared" si="40"/>
        <v>93967968.696144164</v>
      </c>
      <c r="Z124" s="37"/>
      <c r="AA124" s="34">
        <f t="shared" si="41"/>
        <v>79.729798434426982</v>
      </c>
      <c r="AB124" s="26">
        <f t="shared" si="42"/>
        <v>93967969.696144372</v>
      </c>
      <c r="AC124" s="26">
        <f t="shared" si="48"/>
        <v>79.729798434426982</v>
      </c>
      <c r="AD124" s="27">
        <f t="shared" si="44"/>
        <v>93967969.696144372</v>
      </c>
    </row>
    <row r="125" spans="16:30" x14ac:dyDescent="0.25">
      <c r="P125" s="31">
        <v>0.75</v>
      </c>
      <c r="Q125" s="32">
        <f>Q114</f>
        <v>0</v>
      </c>
      <c r="R125" s="26">
        <f t="shared" si="36"/>
        <v>1</v>
      </c>
      <c r="S125" s="26">
        <f t="shared" si="46"/>
        <v>0</v>
      </c>
      <c r="T125" s="35">
        <f t="shared" si="35"/>
        <v>1</v>
      </c>
      <c r="U125" s="37"/>
      <c r="V125" s="34">
        <f t="shared" si="45"/>
        <v>79.729798388209687</v>
      </c>
      <c r="W125" s="26">
        <f t="shared" si="38"/>
        <v>93967968.696144164</v>
      </c>
      <c r="X125" s="26">
        <f t="shared" si="47"/>
        <v>79.729798388209687</v>
      </c>
      <c r="Y125" s="35">
        <f t="shared" si="40"/>
        <v>93967968.696144164</v>
      </c>
      <c r="Z125" s="37"/>
      <c r="AA125" s="34">
        <f t="shared" si="41"/>
        <v>79.729798434426982</v>
      </c>
      <c r="AB125" s="26">
        <f t="shared" si="42"/>
        <v>93967969.696144372</v>
      </c>
      <c r="AC125" s="26">
        <f t="shared" si="48"/>
        <v>79.729798434426982</v>
      </c>
      <c r="AD125" s="27">
        <f t="shared" si="44"/>
        <v>93967969.696144372</v>
      </c>
    </row>
    <row r="126" spans="16:30" x14ac:dyDescent="0.25">
      <c r="P126" s="31">
        <v>0.79166666666666696</v>
      </c>
      <c r="Q126" s="32">
        <f>Q114</f>
        <v>0</v>
      </c>
      <c r="R126" s="26">
        <f t="shared" si="36"/>
        <v>1</v>
      </c>
      <c r="S126" s="26">
        <f t="shared" si="46"/>
        <v>0</v>
      </c>
      <c r="T126" s="35">
        <f t="shared" si="35"/>
        <v>1</v>
      </c>
      <c r="U126" s="37"/>
      <c r="V126" s="34">
        <v>0</v>
      </c>
      <c r="W126" s="26">
        <f t="shared" si="38"/>
        <v>1</v>
      </c>
      <c r="X126" s="26">
        <v>0</v>
      </c>
      <c r="Y126" s="35">
        <f t="shared" si="40"/>
        <v>1</v>
      </c>
      <c r="Z126" s="37"/>
      <c r="AA126" s="34">
        <f t="shared" si="41"/>
        <v>3.0102999566398121</v>
      </c>
      <c r="AB126" s="26">
        <f t="shared" si="42"/>
        <v>2</v>
      </c>
      <c r="AC126" s="26">
        <f>AA126</f>
        <v>3.0102999566398121</v>
      </c>
      <c r="AD126" s="27">
        <f t="shared" si="44"/>
        <v>2</v>
      </c>
    </row>
    <row r="127" spans="16:30" x14ac:dyDescent="0.25">
      <c r="P127" s="31">
        <v>0.83333333333333304</v>
      </c>
      <c r="Q127" s="32">
        <f>Q114</f>
        <v>0</v>
      </c>
      <c r="R127" s="26">
        <f t="shared" si="36"/>
        <v>1</v>
      </c>
      <c r="S127" s="26">
        <f t="shared" si="46"/>
        <v>0</v>
      </c>
      <c r="T127" s="35">
        <f t="shared" si="35"/>
        <v>1</v>
      </c>
      <c r="U127" s="37"/>
      <c r="V127" s="34">
        <f t="shared" si="45"/>
        <v>0</v>
      </c>
      <c r="W127" s="26">
        <f t="shared" si="38"/>
        <v>1</v>
      </c>
      <c r="X127" s="26">
        <v>0</v>
      </c>
      <c r="Y127" s="35">
        <f t="shared" si="40"/>
        <v>1</v>
      </c>
      <c r="Z127" s="37"/>
      <c r="AA127" s="34">
        <f t="shared" si="41"/>
        <v>3.0102999566398121</v>
      </c>
      <c r="AB127" s="26">
        <f>(10^(AA127/10))</f>
        <v>2</v>
      </c>
      <c r="AC127" s="26">
        <f>AA127</f>
        <v>3.0102999566398121</v>
      </c>
      <c r="AD127" s="27">
        <f t="shared" si="44"/>
        <v>2</v>
      </c>
    </row>
    <row r="128" spans="16:30" x14ac:dyDescent="0.25">
      <c r="P128" s="31">
        <v>0.875</v>
      </c>
      <c r="Q128" s="32">
        <f>Q114</f>
        <v>0</v>
      </c>
      <c r="R128" s="26">
        <f t="shared" si="36"/>
        <v>1</v>
      </c>
      <c r="S128" s="26">
        <f t="shared" si="46"/>
        <v>0</v>
      </c>
      <c r="T128" s="35">
        <f t="shared" si="35"/>
        <v>1</v>
      </c>
      <c r="U128" s="37"/>
      <c r="V128" s="34">
        <f>V127</f>
        <v>0</v>
      </c>
      <c r="W128" s="26">
        <f t="shared" si="38"/>
        <v>1</v>
      </c>
      <c r="X128" s="26">
        <v>0</v>
      </c>
      <c r="Y128" s="35">
        <f t="shared" si="40"/>
        <v>1</v>
      </c>
      <c r="Z128" s="37"/>
      <c r="AA128" s="34">
        <f t="shared" si="41"/>
        <v>3.0102999566398121</v>
      </c>
      <c r="AB128" s="26">
        <f t="shared" ref="AB128:AB130" si="49">(10^(AA128/10))</f>
        <v>2</v>
      </c>
      <c r="AC128" s="26">
        <f>AA128</f>
        <v>3.0102999566398121</v>
      </c>
      <c r="AD128" s="27">
        <f t="shared" si="44"/>
        <v>2</v>
      </c>
    </row>
    <row r="129" spans="16:30" x14ac:dyDescent="0.25">
      <c r="P129" s="31">
        <v>0.91666666666666696</v>
      </c>
      <c r="Q129" s="32">
        <f>Q107</f>
        <v>0</v>
      </c>
      <c r="R129" s="26">
        <f t="shared" si="36"/>
        <v>1</v>
      </c>
      <c r="S129" s="26">
        <f>Q129+10</f>
        <v>10</v>
      </c>
      <c r="T129" s="35">
        <f t="shared" si="35"/>
        <v>10</v>
      </c>
      <c r="U129" s="37"/>
      <c r="V129" s="34">
        <v>0</v>
      </c>
      <c r="W129" s="26">
        <f t="shared" si="38"/>
        <v>1</v>
      </c>
      <c r="X129" s="28">
        <f t="shared" ref="X129:X130" si="50">V129+10</f>
        <v>10</v>
      </c>
      <c r="Y129" s="35">
        <f t="shared" si="40"/>
        <v>10</v>
      </c>
      <c r="Z129" s="37"/>
      <c r="AA129" s="34">
        <f t="shared" si="41"/>
        <v>3.0102999566398121</v>
      </c>
      <c r="AB129" s="26">
        <f t="shared" si="49"/>
        <v>2</v>
      </c>
      <c r="AC129" s="26">
        <f>AA129+10</f>
        <v>13.010299956639813</v>
      </c>
      <c r="AD129" s="27">
        <f t="shared" si="44"/>
        <v>20.000000000000007</v>
      </c>
    </row>
    <row r="130" spans="16:30" ht="15.75" thickBot="1" x14ac:dyDescent="0.3">
      <c r="P130" s="44">
        <v>0.95833333333333304</v>
      </c>
      <c r="Q130" s="32">
        <f>Q107</f>
        <v>0</v>
      </c>
      <c r="R130" s="46">
        <f t="shared" si="36"/>
        <v>1</v>
      </c>
      <c r="S130" s="46">
        <f>Q130+10</f>
        <v>10</v>
      </c>
      <c r="T130" s="47">
        <f t="shared" si="35"/>
        <v>10</v>
      </c>
      <c r="U130" s="48"/>
      <c r="V130" s="45">
        <v>0</v>
      </c>
      <c r="W130" s="46">
        <f t="shared" si="38"/>
        <v>1</v>
      </c>
      <c r="X130" s="28">
        <f t="shared" si="50"/>
        <v>10</v>
      </c>
      <c r="Y130" s="47">
        <f t="shared" si="40"/>
        <v>10</v>
      </c>
      <c r="Z130" s="48"/>
      <c r="AA130" s="34">
        <f t="shared" si="41"/>
        <v>3.0102999566398121</v>
      </c>
      <c r="AB130" s="150">
        <f t="shared" si="49"/>
        <v>2</v>
      </c>
      <c r="AC130" s="150">
        <f>AA130+10</f>
        <v>13.010299956639813</v>
      </c>
      <c r="AD130" s="151">
        <f t="shared" si="44"/>
        <v>20.000000000000007</v>
      </c>
    </row>
    <row r="131" spans="16:30" ht="15.75" thickBot="1" x14ac:dyDescent="0.3">
      <c r="P131" s="50"/>
      <c r="Q131" s="51"/>
      <c r="R131" s="51"/>
      <c r="S131" s="51"/>
      <c r="T131" s="52"/>
      <c r="U131" s="51"/>
      <c r="V131" s="50"/>
      <c r="W131" s="51"/>
      <c r="X131" s="51"/>
      <c r="Y131" s="52"/>
      <c r="Z131" s="51"/>
      <c r="AA131" s="53" t="s">
        <v>13</v>
      </c>
      <c r="AB131" s="64">
        <f>10*LOG(1/(COUNT(AB114:AB127))*SUM(AB114:AB127))</f>
        <v>79.060330553526626</v>
      </c>
      <c r="AC131" s="49"/>
      <c r="AD131" s="54"/>
    </row>
    <row r="132" spans="16:30" ht="15.75" thickBot="1" x14ac:dyDescent="0.3">
      <c r="P132" s="53"/>
      <c r="Q132" s="49"/>
      <c r="R132" s="49"/>
      <c r="S132" s="49"/>
      <c r="T132" s="54"/>
      <c r="U132" s="49"/>
      <c r="V132" s="53"/>
      <c r="W132" s="49"/>
      <c r="X132" s="49"/>
      <c r="Y132" s="54"/>
      <c r="Z132" s="49"/>
      <c r="AA132" s="53" t="s">
        <v>2</v>
      </c>
      <c r="AB132" s="64">
        <f>10*LOG(1/(COUNT(AB107:AB113,AB129:AB130))*SUM(AB107:AB113,AB129:AB130))</f>
        <v>3.0102999566398121</v>
      </c>
      <c r="AC132" s="49"/>
      <c r="AD132" s="54"/>
    </row>
    <row r="133" spans="16:30" x14ac:dyDescent="0.25">
      <c r="P133" s="53"/>
      <c r="Q133" s="49"/>
      <c r="R133" s="56" t="s">
        <v>12</v>
      </c>
      <c r="S133" s="57"/>
      <c r="T133" s="58" t="s">
        <v>11</v>
      </c>
      <c r="U133" s="57"/>
      <c r="V133" s="59"/>
      <c r="W133" s="56" t="s">
        <v>12</v>
      </c>
      <c r="X133" s="57"/>
      <c r="Y133" s="58" t="s">
        <v>11</v>
      </c>
      <c r="Z133" s="57"/>
      <c r="AA133" s="59"/>
      <c r="AB133" s="57" t="s">
        <v>12</v>
      </c>
      <c r="AC133" s="57"/>
      <c r="AD133" s="58" t="s">
        <v>11</v>
      </c>
    </row>
    <row r="134" spans="16:30" ht="15.75" thickBot="1" x14ac:dyDescent="0.3">
      <c r="P134" s="14"/>
      <c r="Q134" s="55"/>
      <c r="R134" s="60">
        <f>10*LOG(1/(COUNT(R107:R130))*SUM(R107:R130))</f>
        <v>0</v>
      </c>
      <c r="S134" s="61"/>
      <c r="T134" s="62">
        <f>10*LOG(1/(COUNT(T107:T130))*SUM(T107:T130))</f>
        <v>6.40978057358332</v>
      </c>
      <c r="U134" s="61"/>
      <c r="V134" s="63"/>
      <c r="W134" s="60">
        <f>10*LOG(1/(COUNT(W107:W130))*SUM(W107:W130))</f>
        <v>76.71949847778717</v>
      </c>
      <c r="X134" s="61"/>
      <c r="Y134" s="62">
        <f>10*LOG(1/(COUNT(Y107:Y130))*SUM(Y107:Y130))</f>
        <v>76.719498789753857</v>
      </c>
      <c r="Z134" s="61"/>
      <c r="AA134" s="63"/>
      <c r="AB134" s="64">
        <f>10*LOG(1/(COUNT(AB107:AB130))*SUM(AB107:AB130))</f>
        <v>76.719498570221759</v>
      </c>
      <c r="AC134" s="61"/>
      <c r="AD134" s="62">
        <f>10*LOG(1/(COUNT(AD107:AD130))*SUM(AD107:AD130))</f>
        <v>76.719499194155091</v>
      </c>
    </row>
    <row r="137" spans="16:30" x14ac:dyDescent="0.25">
      <c r="P137">
        <f>A14</f>
        <v>0</v>
      </c>
    </row>
    <row r="139" spans="16:30" ht="15.75" thickBot="1" x14ac:dyDescent="0.3">
      <c r="P139" s="303" t="s">
        <v>21</v>
      </c>
      <c r="Q139" s="303"/>
      <c r="R139" s="303"/>
      <c r="S139" s="303"/>
      <c r="T139" s="303"/>
    </row>
    <row r="140" spans="16:30" ht="45.75" thickBot="1" x14ac:dyDescent="0.3">
      <c r="P140" s="38" t="s">
        <v>14</v>
      </c>
      <c r="Q140" s="39" t="s">
        <v>15</v>
      </c>
      <c r="R140" s="40" t="s">
        <v>17</v>
      </c>
      <c r="S140" s="40" t="s">
        <v>16</v>
      </c>
      <c r="T140" s="41" t="s">
        <v>17</v>
      </c>
      <c r="U140" s="42"/>
      <c r="V140" s="39" t="s">
        <v>18</v>
      </c>
      <c r="W140" s="40" t="s">
        <v>17</v>
      </c>
      <c r="X140" s="40" t="s">
        <v>16</v>
      </c>
      <c r="Y140" s="41" t="s">
        <v>17</v>
      </c>
      <c r="Z140" s="43"/>
      <c r="AA140" s="39" t="s">
        <v>19</v>
      </c>
      <c r="AB140" s="40" t="s">
        <v>17</v>
      </c>
      <c r="AC140" s="40" t="s">
        <v>16</v>
      </c>
      <c r="AD140" s="41" t="s">
        <v>17</v>
      </c>
    </row>
    <row r="141" spans="16:30" ht="15.75" thickBot="1" x14ac:dyDescent="0.3">
      <c r="P141" s="30">
        <v>0</v>
      </c>
      <c r="Q141" s="32">
        <f>H14</f>
        <v>0</v>
      </c>
      <c r="R141" s="28">
        <f>(10^(Q141/10))</f>
        <v>1</v>
      </c>
      <c r="S141" s="28">
        <f>Q141+10</f>
        <v>10</v>
      </c>
      <c r="T141" s="33">
        <f t="shared" ref="T141:T164" si="51">(10^(S141/10))</f>
        <v>10</v>
      </c>
      <c r="U141" s="36"/>
      <c r="V141" s="32">
        <v>0</v>
      </c>
      <c r="W141" s="28">
        <f>(10^(V141/10))</f>
        <v>1</v>
      </c>
      <c r="X141" s="28">
        <f>V141+10</f>
        <v>10</v>
      </c>
      <c r="Y141" s="33">
        <f>(10^(X141/10))</f>
        <v>10</v>
      </c>
      <c r="Z141" s="36"/>
      <c r="AA141" s="34">
        <f>10*LOG10(10^(Q141/10)+10^(V141/10))</f>
        <v>3.0102999566398121</v>
      </c>
      <c r="AB141" s="147">
        <f>(10^(AA141/10))</f>
        <v>2</v>
      </c>
      <c r="AC141" s="147">
        <f>AA141+10</f>
        <v>13.010299956639813</v>
      </c>
      <c r="AD141" s="148">
        <f>(10^(AC141/10))</f>
        <v>20.000000000000007</v>
      </c>
    </row>
    <row r="142" spans="16:30" ht="15.75" thickBot="1" x14ac:dyDescent="0.3">
      <c r="P142" s="31">
        <v>4.1666666666666699E-2</v>
      </c>
      <c r="Q142" s="32">
        <f>Q141</f>
        <v>0</v>
      </c>
      <c r="R142" s="26">
        <f t="shared" ref="R142:R164" si="52">(10^(Q142/10))</f>
        <v>1</v>
      </c>
      <c r="S142" s="26">
        <f t="shared" ref="S142:S147" si="53">Q142+10</f>
        <v>10</v>
      </c>
      <c r="T142" s="35">
        <f t="shared" si="51"/>
        <v>10</v>
      </c>
      <c r="U142" s="37"/>
      <c r="V142" s="34">
        <f>V141</f>
        <v>0</v>
      </c>
      <c r="W142" s="26">
        <f t="shared" ref="W142:W164" si="54">(10^(V142/10))</f>
        <v>1</v>
      </c>
      <c r="X142" s="28">
        <f t="shared" ref="X142:X147" si="55">V142+10</f>
        <v>10</v>
      </c>
      <c r="Y142" s="35">
        <f t="shared" ref="Y142:Y164" si="56">(10^(X142/10))</f>
        <v>10</v>
      </c>
      <c r="Z142" s="37"/>
      <c r="AA142" s="34">
        <f t="shared" ref="AA142:AA164" si="57">10*LOG10(10^(Q142/10)+10^(V142/10))</f>
        <v>3.0102999566398121</v>
      </c>
      <c r="AB142" s="26">
        <f t="shared" ref="AB142:AB160" si="58">(10^(AA142/10))</f>
        <v>2</v>
      </c>
      <c r="AC142" s="147">
        <f t="shared" ref="AC142:AC147" si="59">AA142+10</f>
        <v>13.010299956639813</v>
      </c>
      <c r="AD142" s="27">
        <f t="shared" ref="AD142:AD164" si="60">(10^(AC142/10))</f>
        <v>20.000000000000007</v>
      </c>
    </row>
    <row r="143" spans="16:30" ht="15.75" thickBot="1" x14ac:dyDescent="0.3">
      <c r="P143" s="31">
        <v>8.3333333333333301E-2</v>
      </c>
      <c r="Q143" s="32">
        <f>Q141</f>
        <v>0</v>
      </c>
      <c r="R143" s="26">
        <f t="shared" si="52"/>
        <v>1</v>
      </c>
      <c r="S143" s="26">
        <f t="shared" si="53"/>
        <v>10</v>
      </c>
      <c r="T143" s="35">
        <f t="shared" si="51"/>
        <v>10</v>
      </c>
      <c r="U143" s="37"/>
      <c r="V143" s="34">
        <f t="shared" ref="V143:V161" si="61">V142</f>
        <v>0</v>
      </c>
      <c r="W143" s="26">
        <f t="shared" si="54"/>
        <v>1</v>
      </c>
      <c r="X143" s="28">
        <f t="shared" si="55"/>
        <v>10</v>
      </c>
      <c r="Y143" s="35">
        <f t="shared" si="56"/>
        <v>10</v>
      </c>
      <c r="Z143" s="37"/>
      <c r="AA143" s="34">
        <f t="shared" si="57"/>
        <v>3.0102999566398121</v>
      </c>
      <c r="AB143" s="26">
        <f t="shared" si="58"/>
        <v>2</v>
      </c>
      <c r="AC143" s="147">
        <f t="shared" si="59"/>
        <v>13.010299956639813</v>
      </c>
      <c r="AD143" s="27">
        <f t="shared" si="60"/>
        <v>20.000000000000007</v>
      </c>
    </row>
    <row r="144" spans="16:30" ht="15.75" thickBot="1" x14ac:dyDescent="0.3">
      <c r="P144" s="31">
        <v>0.125</v>
      </c>
      <c r="Q144" s="32">
        <f>Q141</f>
        <v>0</v>
      </c>
      <c r="R144" s="26">
        <f t="shared" si="52"/>
        <v>1</v>
      </c>
      <c r="S144" s="26">
        <f t="shared" si="53"/>
        <v>10</v>
      </c>
      <c r="T144" s="35">
        <f t="shared" si="51"/>
        <v>10</v>
      </c>
      <c r="U144" s="37"/>
      <c r="V144" s="34">
        <f t="shared" si="61"/>
        <v>0</v>
      </c>
      <c r="W144" s="26">
        <f t="shared" si="54"/>
        <v>1</v>
      </c>
      <c r="X144" s="28">
        <f t="shared" si="55"/>
        <v>10</v>
      </c>
      <c r="Y144" s="35">
        <f t="shared" si="56"/>
        <v>10</v>
      </c>
      <c r="Z144" s="37"/>
      <c r="AA144" s="34">
        <f t="shared" si="57"/>
        <v>3.0102999566398121</v>
      </c>
      <c r="AB144" s="26">
        <f t="shared" si="58"/>
        <v>2</v>
      </c>
      <c r="AC144" s="147">
        <f t="shared" si="59"/>
        <v>13.010299956639813</v>
      </c>
      <c r="AD144" s="27">
        <f t="shared" si="60"/>
        <v>20.000000000000007</v>
      </c>
    </row>
    <row r="145" spans="16:30" ht="15.75" thickBot="1" x14ac:dyDescent="0.3">
      <c r="P145" s="31">
        <v>0.16666666666666699</v>
      </c>
      <c r="Q145" s="32">
        <f>Q141</f>
        <v>0</v>
      </c>
      <c r="R145" s="26">
        <f t="shared" si="52"/>
        <v>1</v>
      </c>
      <c r="S145" s="26">
        <f t="shared" si="53"/>
        <v>10</v>
      </c>
      <c r="T145" s="35">
        <f t="shared" si="51"/>
        <v>10</v>
      </c>
      <c r="U145" s="37"/>
      <c r="V145" s="34">
        <f t="shared" si="61"/>
        <v>0</v>
      </c>
      <c r="W145" s="26">
        <f t="shared" si="54"/>
        <v>1</v>
      </c>
      <c r="X145" s="28">
        <f t="shared" si="55"/>
        <v>10</v>
      </c>
      <c r="Y145" s="35">
        <f t="shared" si="56"/>
        <v>10</v>
      </c>
      <c r="Z145" s="37"/>
      <c r="AA145" s="34">
        <f t="shared" si="57"/>
        <v>3.0102999566398121</v>
      </c>
      <c r="AB145" s="26">
        <f t="shared" si="58"/>
        <v>2</v>
      </c>
      <c r="AC145" s="147">
        <f t="shared" si="59"/>
        <v>13.010299956639813</v>
      </c>
      <c r="AD145" s="27">
        <f t="shared" si="60"/>
        <v>20.000000000000007</v>
      </c>
    </row>
    <row r="146" spans="16:30" ht="15.75" thickBot="1" x14ac:dyDescent="0.3">
      <c r="P146" s="31">
        <v>0.20833333333333301</v>
      </c>
      <c r="Q146" s="32">
        <f>Q141</f>
        <v>0</v>
      </c>
      <c r="R146" s="26">
        <f t="shared" si="52"/>
        <v>1</v>
      </c>
      <c r="S146" s="26">
        <f t="shared" si="53"/>
        <v>10</v>
      </c>
      <c r="T146" s="35">
        <f t="shared" si="51"/>
        <v>10</v>
      </c>
      <c r="U146" s="37"/>
      <c r="V146" s="34">
        <f t="shared" si="61"/>
        <v>0</v>
      </c>
      <c r="W146" s="26">
        <f t="shared" si="54"/>
        <v>1</v>
      </c>
      <c r="X146" s="28">
        <f t="shared" si="55"/>
        <v>10</v>
      </c>
      <c r="Y146" s="35">
        <f t="shared" si="56"/>
        <v>10</v>
      </c>
      <c r="Z146" s="37"/>
      <c r="AA146" s="34">
        <f t="shared" si="57"/>
        <v>3.0102999566398121</v>
      </c>
      <c r="AB146" s="26">
        <f t="shared" si="58"/>
        <v>2</v>
      </c>
      <c r="AC146" s="147">
        <f t="shared" si="59"/>
        <v>13.010299956639813</v>
      </c>
      <c r="AD146" s="27">
        <f t="shared" si="60"/>
        <v>20.000000000000007</v>
      </c>
    </row>
    <row r="147" spans="16:30" x14ac:dyDescent="0.25">
      <c r="P147" s="31">
        <v>0.25</v>
      </c>
      <c r="Q147" s="32">
        <f>Q141</f>
        <v>0</v>
      </c>
      <c r="R147" s="26">
        <f t="shared" si="52"/>
        <v>1</v>
      </c>
      <c r="S147" s="26">
        <f t="shared" si="53"/>
        <v>10</v>
      </c>
      <c r="T147" s="35">
        <f t="shared" si="51"/>
        <v>10</v>
      </c>
      <c r="U147" s="37"/>
      <c r="V147" s="34">
        <f t="shared" si="61"/>
        <v>0</v>
      </c>
      <c r="W147" s="26">
        <f t="shared" si="54"/>
        <v>1</v>
      </c>
      <c r="X147" s="28">
        <f t="shared" si="55"/>
        <v>10</v>
      </c>
      <c r="Y147" s="35">
        <f t="shared" si="56"/>
        <v>10</v>
      </c>
      <c r="Z147" s="37"/>
      <c r="AA147" s="34">
        <f t="shared" si="57"/>
        <v>3.0102999566398121</v>
      </c>
      <c r="AB147" s="26">
        <f t="shared" si="58"/>
        <v>2</v>
      </c>
      <c r="AC147" s="147">
        <f t="shared" si="59"/>
        <v>13.010299956639813</v>
      </c>
      <c r="AD147" s="27">
        <f t="shared" si="60"/>
        <v>20.000000000000007</v>
      </c>
    </row>
    <row r="148" spans="16:30" x14ac:dyDescent="0.25">
      <c r="P148" s="31">
        <v>0.29166666666666702</v>
      </c>
      <c r="Q148" s="32">
        <f>G14</f>
        <v>0</v>
      </c>
      <c r="R148" s="26">
        <f t="shared" si="52"/>
        <v>1</v>
      </c>
      <c r="S148" s="26">
        <f>Q148</f>
        <v>0</v>
      </c>
      <c r="T148" s="35">
        <f t="shared" si="51"/>
        <v>1</v>
      </c>
      <c r="U148" s="37"/>
      <c r="V148" s="34">
        <f>D74</f>
        <v>0</v>
      </c>
      <c r="W148" s="26">
        <f t="shared" si="54"/>
        <v>1</v>
      </c>
      <c r="X148" s="26">
        <f>V148</f>
        <v>0</v>
      </c>
      <c r="Y148" s="35">
        <f t="shared" si="56"/>
        <v>1</v>
      </c>
      <c r="Z148" s="37"/>
      <c r="AA148" s="34">
        <f t="shared" si="57"/>
        <v>3.0102999566398121</v>
      </c>
      <c r="AB148" s="26">
        <f t="shared" si="58"/>
        <v>2</v>
      </c>
      <c r="AC148" s="26">
        <f>AA148</f>
        <v>3.0102999566398121</v>
      </c>
      <c r="AD148" s="27">
        <f t="shared" si="60"/>
        <v>2</v>
      </c>
    </row>
    <row r="149" spans="16:30" x14ac:dyDescent="0.25">
      <c r="P149" s="31">
        <v>0.33333333333333298</v>
      </c>
      <c r="Q149" s="32">
        <f>Q148</f>
        <v>0</v>
      </c>
      <c r="R149" s="26">
        <f t="shared" si="52"/>
        <v>1</v>
      </c>
      <c r="S149" s="26">
        <f t="shared" ref="S149:S162" si="62">Q149</f>
        <v>0</v>
      </c>
      <c r="T149" s="35">
        <f t="shared" si="51"/>
        <v>1</v>
      </c>
      <c r="U149" s="37"/>
      <c r="V149" s="34">
        <f t="shared" si="61"/>
        <v>0</v>
      </c>
      <c r="W149" s="26">
        <f t="shared" si="54"/>
        <v>1</v>
      </c>
      <c r="X149" s="26">
        <f t="shared" ref="X149:X159" si="63">V149</f>
        <v>0</v>
      </c>
      <c r="Y149" s="35">
        <f t="shared" si="56"/>
        <v>1</v>
      </c>
      <c r="Z149" s="37"/>
      <c r="AA149" s="34">
        <f t="shared" si="57"/>
        <v>3.0102999566398121</v>
      </c>
      <c r="AB149" s="26">
        <f t="shared" si="58"/>
        <v>2</v>
      </c>
      <c r="AC149" s="26">
        <f t="shared" ref="AC149:AC159" si="64">AA149</f>
        <v>3.0102999566398121</v>
      </c>
      <c r="AD149" s="27">
        <f t="shared" si="60"/>
        <v>2</v>
      </c>
    </row>
    <row r="150" spans="16:30" x14ac:dyDescent="0.25">
      <c r="P150" s="31">
        <v>0.375</v>
      </c>
      <c r="Q150" s="32">
        <f>Q148</f>
        <v>0</v>
      </c>
      <c r="R150" s="26">
        <f t="shared" si="52"/>
        <v>1</v>
      </c>
      <c r="S150" s="26">
        <f t="shared" si="62"/>
        <v>0</v>
      </c>
      <c r="T150" s="35">
        <f t="shared" si="51"/>
        <v>1</v>
      </c>
      <c r="U150" s="37"/>
      <c r="V150" s="34">
        <f t="shared" si="61"/>
        <v>0</v>
      </c>
      <c r="W150" s="26">
        <f t="shared" si="54"/>
        <v>1</v>
      </c>
      <c r="X150" s="26">
        <f t="shared" si="63"/>
        <v>0</v>
      </c>
      <c r="Y150" s="35">
        <f t="shared" si="56"/>
        <v>1</v>
      </c>
      <c r="Z150" s="37"/>
      <c r="AA150" s="34">
        <f t="shared" si="57"/>
        <v>3.0102999566398121</v>
      </c>
      <c r="AB150" s="26">
        <f t="shared" si="58"/>
        <v>2</v>
      </c>
      <c r="AC150" s="26">
        <f t="shared" si="64"/>
        <v>3.0102999566398121</v>
      </c>
      <c r="AD150" s="27">
        <f t="shared" si="60"/>
        <v>2</v>
      </c>
    </row>
    <row r="151" spans="16:30" x14ac:dyDescent="0.25">
      <c r="P151" s="31">
        <v>0.41666666666666702</v>
      </c>
      <c r="Q151" s="32">
        <f>Q148</f>
        <v>0</v>
      </c>
      <c r="R151" s="26">
        <f t="shared" si="52"/>
        <v>1</v>
      </c>
      <c r="S151" s="26">
        <f t="shared" si="62"/>
        <v>0</v>
      </c>
      <c r="T151" s="35">
        <f t="shared" si="51"/>
        <v>1</v>
      </c>
      <c r="U151" s="37"/>
      <c r="V151" s="34">
        <f t="shared" si="61"/>
        <v>0</v>
      </c>
      <c r="W151" s="26">
        <f t="shared" si="54"/>
        <v>1</v>
      </c>
      <c r="X151" s="26">
        <f t="shared" si="63"/>
        <v>0</v>
      </c>
      <c r="Y151" s="35">
        <f t="shared" si="56"/>
        <v>1</v>
      </c>
      <c r="Z151" s="37"/>
      <c r="AA151" s="34">
        <f t="shared" si="57"/>
        <v>3.0102999566398121</v>
      </c>
      <c r="AB151" s="26">
        <f t="shared" si="58"/>
        <v>2</v>
      </c>
      <c r="AC151" s="26">
        <f t="shared" si="64"/>
        <v>3.0102999566398121</v>
      </c>
      <c r="AD151" s="27">
        <f t="shared" si="60"/>
        <v>2</v>
      </c>
    </row>
    <row r="152" spans="16:30" x14ac:dyDescent="0.25">
      <c r="P152" s="31">
        <v>0.45833333333333298</v>
      </c>
      <c r="Q152" s="32">
        <f>Q148</f>
        <v>0</v>
      </c>
      <c r="R152" s="26">
        <f t="shared" si="52"/>
        <v>1</v>
      </c>
      <c r="S152" s="26">
        <f t="shared" si="62"/>
        <v>0</v>
      </c>
      <c r="T152" s="35">
        <f t="shared" si="51"/>
        <v>1</v>
      </c>
      <c r="U152" s="37"/>
      <c r="V152" s="34">
        <f t="shared" si="61"/>
        <v>0</v>
      </c>
      <c r="W152" s="26">
        <f t="shared" si="54"/>
        <v>1</v>
      </c>
      <c r="X152" s="26">
        <f t="shared" si="63"/>
        <v>0</v>
      </c>
      <c r="Y152" s="35">
        <f t="shared" si="56"/>
        <v>1</v>
      </c>
      <c r="Z152" s="37"/>
      <c r="AA152" s="34">
        <f t="shared" si="57"/>
        <v>3.0102999566398121</v>
      </c>
      <c r="AB152" s="26">
        <f t="shared" si="58"/>
        <v>2</v>
      </c>
      <c r="AC152" s="26">
        <f t="shared" si="64"/>
        <v>3.0102999566398121</v>
      </c>
      <c r="AD152" s="27">
        <f t="shared" si="60"/>
        <v>2</v>
      </c>
    </row>
    <row r="153" spans="16:30" x14ac:dyDescent="0.25">
      <c r="P153" s="31">
        <v>0.5</v>
      </c>
      <c r="Q153" s="32">
        <f>Q148</f>
        <v>0</v>
      </c>
      <c r="R153" s="26">
        <f t="shared" si="52"/>
        <v>1</v>
      </c>
      <c r="S153" s="26">
        <f t="shared" si="62"/>
        <v>0</v>
      </c>
      <c r="T153" s="35">
        <f t="shared" si="51"/>
        <v>1</v>
      </c>
      <c r="U153" s="37"/>
      <c r="V153" s="34">
        <f t="shared" si="61"/>
        <v>0</v>
      </c>
      <c r="W153" s="26">
        <f t="shared" si="54"/>
        <v>1</v>
      </c>
      <c r="X153" s="26">
        <f t="shared" si="63"/>
        <v>0</v>
      </c>
      <c r="Y153" s="35">
        <f t="shared" si="56"/>
        <v>1</v>
      </c>
      <c r="Z153" s="37"/>
      <c r="AA153" s="34">
        <f t="shared" si="57"/>
        <v>3.0102999566398121</v>
      </c>
      <c r="AB153" s="26">
        <f t="shared" si="58"/>
        <v>2</v>
      </c>
      <c r="AC153" s="26">
        <f t="shared" si="64"/>
        <v>3.0102999566398121</v>
      </c>
      <c r="AD153" s="27">
        <f t="shared" si="60"/>
        <v>2</v>
      </c>
    </row>
    <row r="154" spans="16:30" x14ac:dyDescent="0.25">
      <c r="P154" s="31">
        <v>0.54166666666666696</v>
      </c>
      <c r="Q154" s="32">
        <f>Q148</f>
        <v>0</v>
      </c>
      <c r="R154" s="26">
        <f t="shared" si="52"/>
        <v>1</v>
      </c>
      <c r="S154" s="26">
        <f t="shared" si="62"/>
        <v>0</v>
      </c>
      <c r="T154" s="35">
        <f t="shared" si="51"/>
        <v>1</v>
      </c>
      <c r="U154" s="37"/>
      <c r="V154" s="34">
        <f t="shared" si="61"/>
        <v>0</v>
      </c>
      <c r="W154" s="26">
        <f t="shared" si="54"/>
        <v>1</v>
      </c>
      <c r="X154" s="26">
        <f t="shared" si="63"/>
        <v>0</v>
      </c>
      <c r="Y154" s="35">
        <f t="shared" si="56"/>
        <v>1</v>
      </c>
      <c r="Z154" s="37"/>
      <c r="AA154" s="34">
        <f t="shared" si="57"/>
        <v>3.0102999566398121</v>
      </c>
      <c r="AB154" s="26">
        <f t="shared" si="58"/>
        <v>2</v>
      </c>
      <c r="AC154" s="26">
        <f t="shared" si="64"/>
        <v>3.0102999566398121</v>
      </c>
      <c r="AD154" s="27">
        <f t="shared" si="60"/>
        <v>2</v>
      </c>
    </row>
    <row r="155" spans="16:30" x14ac:dyDescent="0.25">
      <c r="P155" s="31">
        <v>0.58333333333333304</v>
      </c>
      <c r="Q155" s="32">
        <f>Q148</f>
        <v>0</v>
      </c>
      <c r="R155" s="26">
        <f t="shared" si="52"/>
        <v>1</v>
      </c>
      <c r="S155" s="26">
        <f t="shared" si="62"/>
        <v>0</v>
      </c>
      <c r="T155" s="35">
        <f t="shared" si="51"/>
        <v>1</v>
      </c>
      <c r="U155" s="37"/>
      <c r="V155" s="34">
        <f t="shared" si="61"/>
        <v>0</v>
      </c>
      <c r="W155" s="26">
        <f t="shared" si="54"/>
        <v>1</v>
      </c>
      <c r="X155" s="26">
        <f t="shared" si="63"/>
        <v>0</v>
      </c>
      <c r="Y155" s="35">
        <f t="shared" si="56"/>
        <v>1</v>
      </c>
      <c r="Z155" s="37"/>
      <c r="AA155" s="34">
        <f t="shared" si="57"/>
        <v>3.0102999566398121</v>
      </c>
      <c r="AB155" s="26">
        <f t="shared" si="58"/>
        <v>2</v>
      </c>
      <c r="AC155" s="26">
        <f t="shared" si="64"/>
        <v>3.0102999566398121</v>
      </c>
      <c r="AD155" s="27">
        <f t="shared" si="60"/>
        <v>2</v>
      </c>
    </row>
    <row r="156" spans="16:30" x14ac:dyDescent="0.25">
      <c r="P156" s="31">
        <v>0.625</v>
      </c>
      <c r="Q156" s="32">
        <f>Q148</f>
        <v>0</v>
      </c>
      <c r="R156" s="26">
        <f t="shared" si="52"/>
        <v>1</v>
      </c>
      <c r="S156" s="26">
        <f t="shared" si="62"/>
        <v>0</v>
      </c>
      <c r="T156" s="35">
        <f t="shared" si="51"/>
        <v>1</v>
      </c>
      <c r="U156" s="37"/>
      <c r="V156" s="34">
        <f t="shared" si="61"/>
        <v>0</v>
      </c>
      <c r="W156" s="26">
        <f t="shared" si="54"/>
        <v>1</v>
      </c>
      <c r="X156" s="26">
        <f t="shared" si="63"/>
        <v>0</v>
      </c>
      <c r="Y156" s="35">
        <f t="shared" si="56"/>
        <v>1</v>
      </c>
      <c r="Z156" s="37"/>
      <c r="AA156" s="34">
        <f t="shared" si="57"/>
        <v>3.0102999566398121</v>
      </c>
      <c r="AB156" s="26">
        <f t="shared" si="58"/>
        <v>2</v>
      </c>
      <c r="AC156" s="26">
        <f t="shared" si="64"/>
        <v>3.0102999566398121</v>
      </c>
      <c r="AD156" s="27">
        <f t="shared" si="60"/>
        <v>2</v>
      </c>
    </row>
    <row r="157" spans="16:30" x14ac:dyDescent="0.25">
      <c r="P157" s="31">
        <v>0.66666666666666696</v>
      </c>
      <c r="Q157" s="32">
        <f>Q148</f>
        <v>0</v>
      </c>
      <c r="R157" s="26">
        <f t="shared" si="52"/>
        <v>1</v>
      </c>
      <c r="S157" s="26">
        <f t="shared" si="62"/>
        <v>0</v>
      </c>
      <c r="T157" s="35">
        <f t="shared" si="51"/>
        <v>1</v>
      </c>
      <c r="U157" s="37"/>
      <c r="V157" s="34">
        <f t="shared" si="61"/>
        <v>0</v>
      </c>
      <c r="W157" s="26">
        <f t="shared" si="54"/>
        <v>1</v>
      </c>
      <c r="X157" s="26">
        <f t="shared" si="63"/>
        <v>0</v>
      </c>
      <c r="Y157" s="35">
        <f t="shared" si="56"/>
        <v>1</v>
      </c>
      <c r="Z157" s="37"/>
      <c r="AA157" s="34">
        <f t="shared" si="57"/>
        <v>3.0102999566398121</v>
      </c>
      <c r="AB157" s="26">
        <f t="shared" si="58"/>
        <v>2</v>
      </c>
      <c r="AC157" s="26">
        <f t="shared" si="64"/>
        <v>3.0102999566398121</v>
      </c>
      <c r="AD157" s="27">
        <f t="shared" si="60"/>
        <v>2</v>
      </c>
    </row>
    <row r="158" spans="16:30" x14ac:dyDescent="0.25">
      <c r="P158" s="31">
        <v>0.70833333333333304</v>
      </c>
      <c r="Q158" s="32">
        <f>Q148</f>
        <v>0</v>
      </c>
      <c r="R158" s="26">
        <f t="shared" si="52"/>
        <v>1</v>
      </c>
      <c r="S158" s="26">
        <f t="shared" si="62"/>
        <v>0</v>
      </c>
      <c r="T158" s="35">
        <f t="shared" si="51"/>
        <v>1</v>
      </c>
      <c r="U158" s="37"/>
      <c r="V158" s="34">
        <f t="shared" si="61"/>
        <v>0</v>
      </c>
      <c r="W158" s="26">
        <f t="shared" si="54"/>
        <v>1</v>
      </c>
      <c r="X158" s="26">
        <f t="shared" si="63"/>
        <v>0</v>
      </c>
      <c r="Y158" s="35">
        <f t="shared" si="56"/>
        <v>1</v>
      </c>
      <c r="Z158" s="37"/>
      <c r="AA158" s="34">
        <f t="shared" si="57"/>
        <v>3.0102999566398121</v>
      </c>
      <c r="AB158" s="26">
        <f t="shared" si="58"/>
        <v>2</v>
      </c>
      <c r="AC158" s="26">
        <f t="shared" si="64"/>
        <v>3.0102999566398121</v>
      </c>
      <c r="AD158" s="27">
        <f t="shared" si="60"/>
        <v>2</v>
      </c>
    </row>
    <row r="159" spans="16:30" x14ac:dyDescent="0.25">
      <c r="P159" s="31">
        <v>0.75</v>
      </c>
      <c r="Q159" s="32">
        <f>Q148</f>
        <v>0</v>
      </c>
      <c r="R159" s="26">
        <f t="shared" si="52"/>
        <v>1</v>
      </c>
      <c r="S159" s="26">
        <f t="shared" si="62"/>
        <v>0</v>
      </c>
      <c r="T159" s="35">
        <f t="shared" si="51"/>
        <v>1</v>
      </c>
      <c r="U159" s="37"/>
      <c r="V159" s="34">
        <f t="shared" si="61"/>
        <v>0</v>
      </c>
      <c r="W159" s="26">
        <f t="shared" si="54"/>
        <v>1</v>
      </c>
      <c r="X159" s="26">
        <f t="shared" si="63"/>
        <v>0</v>
      </c>
      <c r="Y159" s="35">
        <f t="shared" si="56"/>
        <v>1</v>
      </c>
      <c r="Z159" s="37"/>
      <c r="AA159" s="34">
        <f t="shared" si="57"/>
        <v>3.0102999566398121</v>
      </c>
      <c r="AB159" s="26">
        <f t="shared" si="58"/>
        <v>2</v>
      </c>
      <c r="AC159" s="26">
        <f t="shared" si="64"/>
        <v>3.0102999566398121</v>
      </c>
      <c r="AD159" s="27">
        <f t="shared" si="60"/>
        <v>2</v>
      </c>
    </row>
    <row r="160" spans="16:30" x14ac:dyDescent="0.25">
      <c r="P160" s="31">
        <v>0.79166666666666696</v>
      </c>
      <c r="Q160" s="32">
        <f>Q148</f>
        <v>0</v>
      </c>
      <c r="R160" s="26">
        <f t="shared" si="52"/>
        <v>1</v>
      </c>
      <c r="S160" s="26">
        <f t="shared" si="62"/>
        <v>0</v>
      </c>
      <c r="T160" s="35">
        <f t="shared" si="51"/>
        <v>1</v>
      </c>
      <c r="U160" s="37"/>
      <c r="V160" s="34">
        <v>0</v>
      </c>
      <c r="W160" s="26">
        <f t="shared" si="54"/>
        <v>1</v>
      </c>
      <c r="X160" s="26">
        <v>0</v>
      </c>
      <c r="Y160" s="35">
        <f t="shared" si="56"/>
        <v>1</v>
      </c>
      <c r="Z160" s="37"/>
      <c r="AA160" s="34">
        <f t="shared" si="57"/>
        <v>3.0102999566398121</v>
      </c>
      <c r="AB160" s="26">
        <f t="shared" si="58"/>
        <v>2</v>
      </c>
      <c r="AC160" s="26">
        <f>AA160</f>
        <v>3.0102999566398121</v>
      </c>
      <c r="AD160" s="27">
        <f t="shared" si="60"/>
        <v>2</v>
      </c>
    </row>
    <row r="161" spans="16:30" x14ac:dyDescent="0.25">
      <c r="P161" s="31">
        <v>0.83333333333333304</v>
      </c>
      <c r="Q161" s="32">
        <f>Q148</f>
        <v>0</v>
      </c>
      <c r="R161" s="26">
        <f t="shared" si="52"/>
        <v>1</v>
      </c>
      <c r="S161" s="26">
        <f t="shared" si="62"/>
        <v>0</v>
      </c>
      <c r="T161" s="35">
        <f t="shared" si="51"/>
        <v>1</v>
      </c>
      <c r="U161" s="37"/>
      <c r="V161" s="34">
        <f t="shared" si="61"/>
        <v>0</v>
      </c>
      <c r="W161" s="26">
        <f t="shared" si="54"/>
        <v>1</v>
      </c>
      <c r="X161" s="26">
        <v>0</v>
      </c>
      <c r="Y161" s="35">
        <f t="shared" si="56"/>
        <v>1</v>
      </c>
      <c r="Z161" s="37"/>
      <c r="AA161" s="34">
        <f t="shared" si="57"/>
        <v>3.0102999566398121</v>
      </c>
      <c r="AB161" s="26">
        <f>(10^(AA161/10))</f>
        <v>2</v>
      </c>
      <c r="AC161" s="26">
        <f>AA161</f>
        <v>3.0102999566398121</v>
      </c>
      <c r="AD161" s="27">
        <f t="shared" si="60"/>
        <v>2</v>
      </c>
    </row>
    <row r="162" spans="16:30" x14ac:dyDescent="0.25">
      <c r="P162" s="31">
        <v>0.875</v>
      </c>
      <c r="Q162" s="32">
        <f>Q148</f>
        <v>0</v>
      </c>
      <c r="R162" s="26">
        <f t="shared" si="52"/>
        <v>1</v>
      </c>
      <c r="S162" s="26">
        <f t="shared" si="62"/>
        <v>0</v>
      </c>
      <c r="T162" s="35">
        <f t="shared" si="51"/>
        <v>1</v>
      </c>
      <c r="U162" s="37"/>
      <c r="V162" s="34">
        <f>V161</f>
        <v>0</v>
      </c>
      <c r="W162" s="26">
        <f t="shared" si="54"/>
        <v>1</v>
      </c>
      <c r="X162" s="26">
        <v>0</v>
      </c>
      <c r="Y162" s="35">
        <f t="shared" si="56"/>
        <v>1</v>
      </c>
      <c r="Z162" s="37"/>
      <c r="AA162" s="34">
        <f t="shared" si="57"/>
        <v>3.0102999566398121</v>
      </c>
      <c r="AB162" s="26">
        <f t="shared" ref="AB162:AB164" si="65">(10^(AA162/10))</f>
        <v>2</v>
      </c>
      <c r="AC162" s="26">
        <f>AA162</f>
        <v>3.0102999566398121</v>
      </c>
      <c r="AD162" s="27">
        <f t="shared" si="60"/>
        <v>2</v>
      </c>
    </row>
    <row r="163" spans="16:30" x14ac:dyDescent="0.25">
      <c r="P163" s="31">
        <v>0.91666666666666696</v>
      </c>
      <c r="Q163" s="32">
        <f>Q141</f>
        <v>0</v>
      </c>
      <c r="R163" s="26">
        <f t="shared" si="52"/>
        <v>1</v>
      </c>
      <c r="S163" s="26">
        <f>Q163+10</f>
        <v>10</v>
      </c>
      <c r="T163" s="35">
        <f t="shared" si="51"/>
        <v>10</v>
      </c>
      <c r="U163" s="37"/>
      <c r="V163" s="34">
        <v>0</v>
      </c>
      <c r="W163" s="26">
        <f t="shared" si="54"/>
        <v>1</v>
      </c>
      <c r="X163" s="28">
        <f t="shared" ref="X163:X164" si="66">V163+10</f>
        <v>10</v>
      </c>
      <c r="Y163" s="35">
        <f t="shared" si="56"/>
        <v>10</v>
      </c>
      <c r="Z163" s="37"/>
      <c r="AA163" s="34">
        <f t="shared" si="57"/>
        <v>3.0102999566398121</v>
      </c>
      <c r="AB163" s="26">
        <f t="shared" si="65"/>
        <v>2</v>
      </c>
      <c r="AC163" s="26">
        <f>AA163+10</f>
        <v>13.010299956639813</v>
      </c>
      <c r="AD163" s="27">
        <f t="shared" si="60"/>
        <v>20.000000000000007</v>
      </c>
    </row>
    <row r="164" spans="16:30" ht="15.75" thickBot="1" x14ac:dyDescent="0.3">
      <c r="P164" s="44">
        <v>0.95833333333333304</v>
      </c>
      <c r="Q164" s="32">
        <f>Q141</f>
        <v>0</v>
      </c>
      <c r="R164" s="46">
        <f t="shared" si="52"/>
        <v>1</v>
      </c>
      <c r="S164" s="46">
        <f>Q164+10</f>
        <v>10</v>
      </c>
      <c r="T164" s="47">
        <f t="shared" si="51"/>
        <v>10</v>
      </c>
      <c r="U164" s="48"/>
      <c r="V164" s="45">
        <v>0</v>
      </c>
      <c r="W164" s="46">
        <f t="shared" si="54"/>
        <v>1</v>
      </c>
      <c r="X164" s="28">
        <f t="shared" si="66"/>
        <v>10</v>
      </c>
      <c r="Y164" s="47">
        <f t="shared" si="56"/>
        <v>10</v>
      </c>
      <c r="Z164" s="48"/>
      <c r="AA164" s="34">
        <f t="shared" si="57"/>
        <v>3.0102999566398121</v>
      </c>
      <c r="AB164" s="150">
        <f t="shared" si="65"/>
        <v>2</v>
      </c>
      <c r="AC164" s="150">
        <f>AA164+10</f>
        <v>13.010299956639813</v>
      </c>
      <c r="AD164" s="151">
        <f t="shared" si="60"/>
        <v>20.000000000000007</v>
      </c>
    </row>
    <row r="165" spans="16:30" ht="15.75" thickBot="1" x14ac:dyDescent="0.3">
      <c r="P165" s="50"/>
      <c r="Q165" s="51"/>
      <c r="R165" s="51"/>
      <c r="S165" s="51"/>
      <c r="T165" s="52"/>
      <c r="U165" s="51"/>
      <c r="V165" s="50"/>
      <c r="W165" s="51"/>
      <c r="X165" s="51"/>
      <c r="Y165" s="52"/>
      <c r="Z165" s="51"/>
      <c r="AA165" s="53" t="s">
        <v>13</v>
      </c>
      <c r="AB165" s="64">
        <f>10*LOG(1/(COUNT(AB148:AB161))*SUM(AB148:AB161))</f>
        <v>3.0102999566398121</v>
      </c>
      <c r="AC165" s="49"/>
      <c r="AD165" s="54"/>
    </row>
    <row r="166" spans="16:30" ht="15.75" thickBot="1" x14ac:dyDescent="0.3">
      <c r="P166" s="53"/>
      <c r="Q166" s="49"/>
      <c r="R166" s="49"/>
      <c r="S166" s="49"/>
      <c r="T166" s="54"/>
      <c r="U166" s="49"/>
      <c r="V166" s="53"/>
      <c r="W166" s="49"/>
      <c r="X166" s="49"/>
      <c r="Y166" s="54"/>
      <c r="Z166" s="49"/>
      <c r="AA166" s="53" t="s">
        <v>2</v>
      </c>
      <c r="AB166" s="64">
        <f>10*LOG(1/(COUNT(AB141:AB147,AB163:AB164))*SUM(AB141:AB147,AB163:AB164))</f>
        <v>3.0102999566398121</v>
      </c>
      <c r="AC166" s="49"/>
      <c r="AD166" s="54"/>
    </row>
    <row r="167" spans="16:30" x14ac:dyDescent="0.25">
      <c r="P167" s="53"/>
      <c r="Q167" s="49"/>
      <c r="R167" s="56" t="s">
        <v>12</v>
      </c>
      <c r="S167" s="57"/>
      <c r="T167" s="58" t="s">
        <v>11</v>
      </c>
      <c r="U167" s="57"/>
      <c r="V167" s="59"/>
      <c r="W167" s="56" t="s">
        <v>12</v>
      </c>
      <c r="X167" s="57"/>
      <c r="Y167" s="58" t="s">
        <v>11</v>
      </c>
      <c r="Z167" s="57"/>
      <c r="AA167" s="59"/>
      <c r="AB167" s="57" t="s">
        <v>12</v>
      </c>
      <c r="AC167" s="57"/>
      <c r="AD167" s="58" t="s">
        <v>11</v>
      </c>
    </row>
    <row r="168" spans="16:30" ht="15.75" thickBot="1" x14ac:dyDescent="0.3">
      <c r="P168" s="14"/>
      <c r="Q168" s="55"/>
      <c r="R168" s="60">
        <f>10*LOG(1/(COUNT(R141:R164))*SUM(R141:R164))</f>
        <v>0</v>
      </c>
      <c r="S168" s="61"/>
      <c r="T168" s="62">
        <f>10*LOG(1/(COUNT(T141:T164))*SUM(T141:T164))</f>
        <v>6.40978057358332</v>
      </c>
      <c r="U168" s="61"/>
      <c r="V168" s="63"/>
      <c r="W168" s="60">
        <f>10*LOG(1/(COUNT(W141:W164))*SUM(W141:W164))</f>
        <v>0</v>
      </c>
      <c r="X168" s="61"/>
      <c r="Y168" s="62">
        <f>10*LOG(1/(COUNT(Y141:Y164))*SUM(Y141:Y164))</f>
        <v>6.40978057358332</v>
      </c>
      <c r="Z168" s="61"/>
      <c r="AA168" s="63"/>
      <c r="AB168" s="64">
        <f>10*LOG(1/(COUNT(AB141:AB164))*SUM(AB141:AB164))</f>
        <v>3.0102999566398121</v>
      </c>
      <c r="AC168" s="61"/>
      <c r="AD168" s="62">
        <f>10*LOG(1/(COUNT(AD141:AD164))*SUM(AD141:AD164))</f>
        <v>9.4200805302231334</v>
      </c>
    </row>
    <row r="171" spans="16:30" x14ac:dyDescent="0.25">
      <c r="P171">
        <f>A15</f>
        <v>0</v>
      </c>
    </row>
    <row r="173" spans="16:30" ht="15.75" thickBot="1" x14ac:dyDescent="0.3">
      <c r="P173" s="303" t="s">
        <v>21</v>
      </c>
      <c r="Q173" s="303"/>
      <c r="R173" s="303"/>
      <c r="S173" s="303"/>
      <c r="T173" s="303"/>
    </row>
    <row r="174" spans="16:30" ht="45.75" thickBot="1" x14ac:dyDescent="0.3">
      <c r="P174" s="38" t="s">
        <v>14</v>
      </c>
      <c r="Q174" s="39" t="s">
        <v>15</v>
      </c>
      <c r="R174" s="40" t="s">
        <v>17</v>
      </c>
      <c r="S174" s="40" t="s">
        <v>16</v>
      </c>
      <c r="T174" s="41" t="s">
        <v>17</v>
      </c>
      <c r="U174" s="42"/>
      <c r="V174" s="39" t="s">
        <v>18</v>
      </c>
      <c r="W174" s="40" t="s">
        <v>17</v>
      </c>
      <c r="X174" s="40" t="s">
        <v>16</v>
      </c>
      <c r="Y174" s="41" t="s">
        <v>17</v>
      </c>
      <c r="Z174" s="43"/>
      <c r="AA174" s="39" t="s">
        <v>19</v>
      </c>
      <c r="AB174" s="40" t="s">
        <v>17</v>
      </c>
      <c r="AC174" s="40" t="s">
        <v>16</v>
      </c>
      <c r="AD174" s="41" t="s">
        <v>17</v>
      </c>
    </row>
    <row r="175" spans="16:30" ht="15.75" thickBot="1" x14ac:dyDescent="0.3">
      <c r="P175" s="30">
        <v>0</v>
      </c>
      <c r="Q175" s="32">
        <f>H15</f>
        <v>0</v>
      </c>
      <c r="R175" s="28">
        <f>(10^(Q175/10))</f>
        <v>1</v>
      </c>
      <c r="S175" s="28">
        <f>Q175+10</f>
        <v>10</v>
      </c>
      <c r="T175" s="33">
        <f t="shared" ref="T175:T198" si="67">(10^(S175/10))</f>
        <v>10</v>
      </c>
      <c r="U175" s="36"/>
      <c r="V175" s="32">
        <v>0</v>
      </c>
      <c r="W175" s="28">
        <f>(10^(V175/10))</f>
        <v>1</v>
      </c>
      <c r="X175" s="28">
        <f>V175+10</f>
        <v>10</v>
      </c>
      <c r="Y175" s="33">
        <f>(10^(X175/10))</f>
        <v>10</v>
      </c>
      <c r="Z175" s="36"/>
      <c r="AA175" s="34">
        <f>10*LOG10(10^(Q175/10)+10^(V175/10))</f>
        <v>3.0102999566398121</v>
      </c>
      <c r="AB175" s="147">
        <f>(10^(AA175/10))</f>
        <v>2</v>
      </c>
      <c r="AC175" s="147">
        <f>AA175+10</f>
        <v>13.010299956639813</v>
      </c>
      <c r="AD175" s="148">
        <f>(10^(AC175/10))</f>
        <v>20.000000000000007</v>
      </c>
    </row>
    <row r="176" spans="16:30" ht="15.75" thickBot="1" x14ac:dyDescent="0.3">
      <c r="P176" s="31">
        <v>4.1666666666666699E-2</v>
      </c>
      <c r="Q176" s="32">
        <f>Q175</f>
        <v>0</v>
      </c>
      <c r="R176" s="26">
        <f t="shared" ref="R176:R198" si="68">(10^(Q176/10))</f>
        <v>1</v>
      </c>
      <c r="S176" s="26">
        <f t="shared" ref="S176:S181" si="69">Q176+10</f>
        <v>10</v>
      </c>
      <c r="T176" s="35">
        <f t="shared" si="67"/>
        <v>10</v>
      </c>
      <c r="U176" s="37"/>
      <c r="V176" s="34">
        <f>V175</f>
        <v>0</v>
      </c>
      <c r="W176" s="26">
        <f t="shared" ref="W176:W198" si="70">(10^(V176/10))</f>
        <v>1</v>
      </c>
      <c r="X176" s="28">
        <f t="shared" ref="X176:X181" si="71">V176+10</f>
        <v>10</v>
      </c>
      <c r="Y176" s="35">
        <f t="shared" ref="Y176:Y198" si="72">(10^(X176/10))</f>
        <v>10</v>
      </c>
      <c r="Z176" s="37"/>
      <c r="AA176" s="34">
        <f t="shared" ref="AA176:AA198" si="73">10*LOG10(10^(Q176/10)+10^(V176/10))</f>
        <v>3.0102999566398121</v>
      </c>
      <c r="AB176" s="26">
        <f t="shared" ref="AB176:AB194" si="74">(10^(AA176/10))</f>
        <v>2</v>
      </c>
      <c r="AC176" s="147">
        <f t="shared" ref="AC176:AC181" si="75">AA176+10</f>
        <v>13.010299956639813</v>
      </c>
      <c r="AD176" s="27">
        <f t="shared" ref="AD176:AD198" si="76">(10^(AC176/10))</f>
        <v>20.000000000000007</v>
      </c>
    </row>
    <row r="177" spans="16:30" ht="15.75" thickBot="1" x14ac:dyDescent="0.3">
      <c r="P177" s="31">
        <v>8.3333333333333301E-2</v>
      </c>
      <c r="Q177" s="32">
        <f>Q175</f>
        <v>0</v>
      </c>
      <c r="R177" s="26">
        <f t="shared" si="68"/>
        <v>1</v>
      </c>
      <c r="S177" s="26">
        <f t="shared" si="69"/>
        <v>10</v>
      </c>
      <c r="T177" s="35">
        <f t="shared" si="67"/>
        <v>10</v>
      </c>
      <c r="U177" s="37"/>
      <c r="V177" s="34">
        <f t="shared" ref="V177:V195" si="77">V176</f>
        <v>0</v>
      </c>
      <c r="W177" s="26">
        <f t="shared" si="70"/>
        <v>1</v>
      </c>
      <c r="X177" s="28">
        <f t="shared" si="71"/>
        <v>10</v>
      </c>
      <c r="Y177" s="35">
        <f t="shared" si="72"/>
        <v>10</v>
      </c>
      <c r="Z177" s="37"/>
      <c r="AA177" s="34">
        <f t="shared" si="73"/>
        <v>3.0102999566398121</v>
      </c>
      <c r="AB177" s="26">
        <f t="shared" si="74"/>
        <v>2</v>
      </c>
      <c r="AC177" s="147">
        <f t="shared" si="75"/>
        <v>13.010299956639813</v>
      </c>
      <c r="AD177" s="27">
        <f t="shared" si="76"/>
        <v>20.000000000000007</v>
      </c>
    </row>
    <row r="178" spans="16:30" ht="15.75" thickBot="1" x14ac:dyDescent="0.3">
      <c r="P178" s="31">
        <v>0.125</v>
      </c>
      <c r="Q178" s="32">
        <f>Q175</f>
        <v>0</v>
      </c>
      <c r="R178" s="26">
        <f t="shared" si="68"/>
        <v>1</v>
      </c>
      <c r="S178" s="26">
        <f t="shared" si="69"/>
        <v>10</v>
      </c>
      <c r="T178" s="35">
        <f t="shared" si="67"/>
        <v>10</v>
      </c>
      <c r="U178" s="37"/>
      <c r="V178" s="34">
        <f t="shared" si="77"/>
        <v>0</v>
      </c>
      <c r="W178" s="26">
        <f t="shared" si="70"/>
        <v>1</v>
      </c>
      <c r="X178" s="28">
        <f t="shared" si="71"/>
        <v>10</v>
      </c>
      <c r="Y178" s="35">
        <f t="shared" si="72"/>
        <v>10</v>
      </c>
      <c r="Z178" s="37"/>
      <c r="AA178" s="34">
        <f t="shared" si="73"/>
        <v>3.0102999566398121</v>
      </c>
      <c r="AB178" s="26">
        <f t="shared" si="74"/>
        <v>2</v>
      </c>
      <c r="AC178" s="147">
        <f t="shared" si="75"/>
        <v>13.010299956639813</v>
      </c>
      <c r="AD178" s="27">
        <f t="shared" si="76"/>
        <v>20.000000000000007</v>
      </c>
    </row>
    <row r="179" spans="16:30" ht="15.75" thickBot="1" x14ac:dyDescent="0.3">
      <c r="P179" s="31">
        <v>0.16666666666666699</v>
      </c>
      <c r="Q179" s="32">
        <f>Q175</f>
        <v>0</v>
      </c>
      <c r="R179" s="26">
        <f t="shared" si="68"/>
        <v>1</v>
      </c>
      <c r="S179" s="26">
        <f t="shared" si="69"/>
        <v>10</v>
      </c>
      <c r="T179" s="35">
        <f t="shared" si="67"/>
        <v>10</v>
      </c>
      <c r="U179" s="37"/>
      <c r="V179" s="34">
        <f t="shared" si="77"/>
        <v>0</v>
      </c>
      <c r="W179" s="26">
        <f t="shared" si="70"/>
        <v>1</v>
      </c>
      <c r="X179" s="28">
        <f t="shared" si="71"/>
        <v>10</v>
      </c>
      <c r="Y179" s="35">
        <f t="shared" si="72"/>
        <v>10</v>
      </c>
      <c r="Z179" s="37"/>
      <c r="AA179" s="34">
        <f t="shared" si="73"/>
        <v>3.0102999566398121</v>
      </c>
      <c r="AB179" s="26">
        <f t="shared" si="74"/>
        <v>2</v>
      </c>
      <c r="AC179" s="147">
        <f t="shared" si="75"/>
        <v>13.010299956639813</v>
      </c>
      <c r="AD179" s="27">
        <f t="shared" si="76"/>
        <v>20.000000000000007</v>
      </c>
    </row>
    <row r="180" spans="16:30" ht="15.75" thickBot="1" x14ac:dyDescent="0.3">
      <c r="P180" s="31">
        <v>0.20833333333333301</v>
      </c>
      <c r="Q180" s="32">
        <f>Q175</f>
        <v>0</v>
      </c>
      <c r="R180" s="26">
        <f t="shared" si="68"/>
        <v>1</v>
      </c>
      <c r="S180" s="26">
        <f t="shared" si="69"/>
        <v>10</v>
      </c>
      <c r="T180" s="35">
        <f t="shared" si="67"/>
        <v>10</v>
      </c>
      <c r="U180" s="37"/>
      <c r="V180" s="34">
        <f t="shared" si="77"/>
        <v>0</v>
      </c>
      <c r="W180" s="26">
        <f t="shared" si="70"/>
        <v>1</v>
      </c>
      <c r="X180" s="28">
        <f t="shared" si="71"/>
        <v>10</v>
      </c>
      <c r="Y180" s="35">
        <f t="shared" si="72"/>
        <v>10</v>
      </c>
      <c r="Z180" s="37"/>
      <c r="AA180" s="34">
        <f t="shared" si="73"/>
        <v>3.0102999566398121</v>
      </c>
      <c r="AB180" s="26">
        <f t="shared" si="74"/>
        <v>2</v>
      </c>
      <c r="AC180" s="147">
        <f t="shared" si="75"/>
        <v>13.010299956639813</v>
      </c>
      <c r="AD180" s="27">
        <f t="shared" si="76"/>
        <v>20.000000000000007</v>
      </c>
    </row>
    <row r="181" spans="16:30" x14ac:dyDescent="0.25">
      <c r="P181" s="31">
        <v>0.25</v>
      </c>
      <c r="Q181" s="32">
        <f>Q175</f>
        <v>0</v>
      </c>
      <c r="R181" s="26">
        <f t="shared" si="68"/>
        <v>1</v>
      </c>
      <c r="S181" s="26">
        <f t="shared" si="69"/>
        <v>10</v>
      </c>
      <c r="T181" s="35">
        <f t="shared" si="67"/>
        <v>10</v>
      </c>
      <c r="U181" s="37"/>
      <c r="V181" s="34">
        <f t="shared" si="77"/>
        <v>0</v>
      </c>
      <c r="W181" s="26">
        <f t="shared" si="70"/>
        <v>1</v>
      </c>
      <c r="X181" s="28">
        <f t="shared" si="71"/>
        <v>10</v>
      </c>
      <c r="Y181" s="35">
        <f t="shared" si="72"/>
        <v>10</v>
      </c>
      <c r="Z181" s="37"/>
      <c r="AA181" s="34">
        <f t="shared" si="73"/>
        <v>3.0102999566398121</v>
      </c>
      <c r="AB181" s="26">
        <f t="shared" si="74"/>
        <v>2</v>
      </c>
      <c r="AC181" s="147">
        <f t="shared" si="75"/>
        <v>13.010299956639813</v>
      </c>
      <c r="AD181" s="27">
        <f t="shared" si="76"/>
        <v>20.000000000000007</v>
      </c>
    </row>
    <row r="182" spans="16:30" x14ac:dyDescent="0.25">
      <c r="P182" s="31">
        <v>0.29166666666666702</v>
      </c>
      <c r="Q182" s="32">
        <f>G15</f>
        <v>0</v>
      </c>
      <c r="R182" s="26">
        <f t="shared" si="68"/>
        <v>1</v>
      </c>
      <c r="S182" s="26">
        <f>Q182</f>
        <v>0</v>
      </c>
      <c r="T182" s="35">
        <f t="shared" si="67"/>
        <v>1</v>
      </c>
      <c r="U182" s="37"/>
      <c r="V182" s="34">
        <f>E74</f>
        <v>0</v>
      </c>
      <c r="W182" s="26">
        <f t="shared" si="70"/>
        <v>1</v>
      </c>
      <c r="X182" s="26">
        <f>V182</f>
        <v>0</v>
      </c>
      <c r="Y182" s="35">
        <f t="shared" si="72"/>
        <v>1</v>
      </c>
      <c r="Z182" s="37"/>
      <c r="AA182" s="34">
        <f t="shared" si="73"/>
        <v>3.0102999566398121</v>
      </c>
      <c r="AB182" s="26">
        <f t="shared" si="74"/>
        <v>2</v>
      </c>
      <c r="AC182" s="26">
        <f>AA182</f>
        <v>3.0102999566398121</v>
      </c>
      <c r="AD182" s="27">
        <f t="shared" si="76"/>
        <v>2</v>
      </c>
    </row>
    <row r="183" spans="16:30" x14ac:dyDescent="0.25">
      <c r="P183" s="31">
        <v>0.33333333333333298</v>
      </c>
      <c r="Q183" s="32">
        <f>Q182</f>
        <v>0</v>
      </c>
      <c r="R183" s="26">
        <f t="shared" si="68"/>
        <v>1</v>
      </c>
      <c r="S183" s="26">
        <f t="shared" ref="S183:S196" si="78">Q183</f>
        <v>0</v>
      </c>
      <c r="T183" s="35">
        <f t="shared" si="67"/>
        <v>1</v>
      </c>
      <c r="U183" s="37"/>
      <c r="V183" s="34">
        <f t="shared" si="77"/>
        <v>0</v>
      </c>
      <c r="W183" s="26">
        <f t="shared" si="70"/>
        <v>1</v>
      </c>
      <c r="X183" s="26">
        <f t="shared" ref="X183:X193" si="79">V183</f>
        <v>0</v>
      </c>
      <c r="Y183" s="35">
        <f t="shared" si="72"/>
        <v>1</v>
      </c>
      <c r="Z183" s="37"/>
      <c r="AA183" s="34">
        <f t="shared" si="73"/>
        <v>3.0102999566398121</v>
      </c>
      <c r="AB183" s="26">
        <f t="shared" si="74"/>
        <v>2</v>
      </c>
      <c r="AC183" s="26">
        <f t="shared" ref="AC183:AC193" si="80">AA183</f>
        <v>3.0102999566398121</v>
      </c>
      <c r="AD183" s="27">
        <f t="shared" si="76"/>
        <v>2</v>
      </c>
    </row>
    <row r="184" spans="16:30" x14ac:dyDescent="0.25">
      <c r="P184" s="31">
        <v>0.375</v>
      </c>
      <c r="Q184" s="32">
        <f>Q182</f>
        <v>0</v>
      </c>
      <c r="R184" s="26">
        <f t="shared" si="68"/>
        <v>1</v>
      </c>
      <c r="S184" s="26">
        <f t="shared" si="78"/>
        <v>0</v>
      </c>
      <c r="T184" s="35">
        <f t="shared" si="67"/>
        <v>1</v>
      </c>
      <c r="U184" s="37"/>
      <c r="V184" s="34">
        <f t="shared" si="77"/>
        <v>0</v>
      </c>
      <c r="W184" s="26">
        <f t="shared" si="70"/>
        <v>1</v>
      </c>
      <c r="X184" s="26">
        <f t="shared" si="79"/>
        <v>0</v>
      </c>
      <c r="Y184" s="35">
        <f t="shared" si="72"/>
        <v>1</v>
      </c>
      <c r="Z184" s="37"/>
      <c r="AA184" s="34">
        <f t="shared" si="73"/>
        <v>3.0102999566398121</v>
      </c>
      <c r="AB184" s="26">
        <f t="shared" si="74"/>
        <v>2</v>
      </c>
      <c r="AC184" s="26">
        <f t="shared" si="80"/>
        <v>3.0102999566398121</v>
      </c>
      <c r="AD184" s="27">
        <f t="shared" si="76"/>
        <v>2</v>
      </c>
    </row>
    <row r="185" spans="16:30" x14ac:dyDescent="0.25">
      <c r="P185" s="31">
        <v>0.41666666666666702</v>
      </c>
      <c r="Q185" s="32">
        <f>Q182</f>
        <v>0</v>
      </c>
      <c r="R185" s="26">
        <f t="shared" si="68"/>
        <v>1</v>
      </c>
      <c r="S185" s="26">
        <f t="shared" si="78"/>
        <v>0</v>
      </c>
      <c r="T185" s="35">
        <f t="shared" si="67"/>
        <v>1</v>
      </c>
      <c r="U185" s="37"/>
      <c r="V185" s="34">
        <f t="shared" si="77"/>
        <v>0</v>
      </c>
      <c r="W185" s="26">
        <f t="shared" si="70"/>
        <v>1</v>
      </c>
      <c r="X185" s="26">
        <f t="shared" si="79"/>
        <v>0</v>
      </c>
      <c r="Y185" s="35">
        <f t="shared" si="72"/>
        <v>1</v>
      </c>
      <c r="Z185" s="37"/>
      <c r="AA185" s="34">
        <f t="shared" si="73"/>
        <v>3.0102999566398121</v>
      </c>
      <c r="AB185" s="26">
        <f t="shared" si="74"/>
        <v>2</v>
      </c>
      <c r="AC185" s="26">
        <f t="shared" si="80"/>
        <v>3.0102999566398121</v>
      </c>
      <c r="AD185" s="27">
        <f t="shared" si="76"/>
        <v>2</v>
      </c>
    </row>
    <row r="186" spans="16:30" x14ac:dyDescent="0.25">
      <c r="P186" s="31">
        <v>0.45833333333333298</v>
      </c>
      <c r="Q186" s="32">
        <f>Q182</f>
        <v>0</v>
      </c>
      <c r="R186" s="26">
        <f t="shared" si="68"/>
        <v>1</v>
      </c>
      <c r="S186" s="26">
        <f t="shared" si="78"/>
        <v>0</v>
      </c>
      <c r="T186" s="35">
        <f t="shared" si="67"/>
        <v>1</v>
      </c>
      <c r="U186" s="37"/>
      <c r="V186" s="34">
        <f t="shared" si="77"/>
        <v>0</v>
      </c>
      <c r="W186" s="26">
        <f t="shared" si="70"/>
        <v>1</v>
      </c>
      <c r="X186" s="26">
        <f t="shared" si="79"/>
        <v>0</v>
      </c>
      <c r="Y186" s="35">
        <f t="shared" si="72"/>
        <v>1</v>
      </c>
      <c r="Z186" s="37"/>
      <c r="AA186" s="34">
        <f t="shared" si="73"/>
        <v>3.0102999566398121</v>
      </c>
      <c r="AB186" s="26">
        <f t="shared" si="74"/>
        <v>2</v>
      </c>
      <c r="AC186" s="26">
        <f t="shared" si="80"/>
        <v>3.0102999566398121</v>
      </c>
      <c r="AD186" s="27">
        <f t="shared" si="76"/>
        <v>2</v>
      </c>
    </row>
    <row r="187" spans="16:30" x14ac:dyDescent="0.25">
      <c r="P187" s="31">
        <v>0.5</v>
      </c>
      <c r="Q187" s="32">
        <f>Q182</f>
        <v>0</v>
      </c>
      <c r="R187" s="26">
        <f t="shared" si="68"/>
        <v>1</v>
      </c>
      <c r="S187" s="26">
        <f t="shared" si="78"/>
        <v>0</v>
      </c>
      <c r="T187" s="35">
        <f t="shared" si="67"/>
        <v>1</v>
      </c>
      <c r="U187" s="37"/>
      <c r="V187" s="34">
        <f t="shared" si="77"/>
        <v>0</v>
      </c>
      <c r="W187" s="26">
        <f t="shared" si="70"/>
        <v>1</v>
      </c>
      <c r="X187" s="26">
        <f t="shared" si="79"/>
        <v>0</v>
      </c>
      <c r="Y187" s="35">
        <f t="shared" si="72"/>
        <v>1</v>
      </c>
      <c r="Z187" s="37"/>
      <c r="AA187" s="34">
        <f t="shared" si="73"/>
        <v>3.0102999566398121</v>
      </c>
      <c r="AB187" s="26">
        <f t="shared" si="74"/>
        <v>2</v>
      </c>
      <c r="AC187" s="26">
        <f t="shared" si="80"/>
        <v>3.0102999566398121</v>
      </c>
      <c r="AD187" s="27">
        <f t="shared" si="76"/>
        <v>2</v>
      </c>
    </row>
    <row r="188" spans="16:30" x14ac:dyDescent="0.25">
      <c r="P188" s="31">
        <v>0.54166666666666696</v>
      </c>
      <c r="Q188" s="32">
        <f>Q182</f>
        <v>0</v>
      </c>
      <c r="R188" s="26">
        <f t="shared" si="68"/>
        <v>1</v>
      </c>
      <c r="S188" s="26">
        <f t="shared" si="78"/>
        <v>0</v>
      </c>
      <c r="T188" s="35">
        <f t="shared" si="67"/>
        <v>1</v>
      </c>
      <c r="U188" s="37"/>
      <c r="V188" s="34">
        <f t="shared" si="77"/>
        <v>0</v>
      </c>
      <c r="W188" s="26">
        <f t="shared" si="70"/>
        <v>1</v>
      </c>
      <c r="X188" s="26">
        <f t="shared" si="79"/>
        <v>0</v>
      </c>
      <c r="Y188" s="35">
        <f t="shared" si="72"/>
        <v>1</v>
      </c>
      <c r="Z188" s="37"/>
      <c r="AA188" s="34">
        <f t="shared" si="73"/>
        <v>3.0102999566398121</v>
      </c>
      <c r="AB188" s="26">
        <f t="shared" si="74"/>
        <v>2</v>
      </c>
      <c r="AC188" s="26">
        <f t="shared" si="80"/>
        <v>3.0102999566398121</v>
      </c>
      <c r="AD188" s="27">
        <f t="shared" si="76"/>
        <v>2</v>
      </c>
    </row>
    <row r="189" spans="16:30" x14ac:dyDescent="0.25">
      <c r="P189" s="31">
        <v>0.58333333333333304</v>
      </c>
      <c r="Q189" s="32">
        <f>Q182</f>
        <v>0</v>
      </c>
      <c r="R189" s="26">
        <f t="shared" si="68"/>
        <v>1</v>
      </c>
      <c r="S189" s="26">
        <f t="shared" si="78"/>
        <v>0</v>
      </c>
      <c r="T189" s="35">
        <f t="shared" si="67"/>
        <v>1</v>
      </c>
      <c r="U189" s="37"/>
      <c r="V189" s="34">
        <f t="shared" si="77"/>
        <v>0</v>
      </c>
      <c r="W189" s="26">
        <f t="shared" si="70"/>
        <v>1</v>
      </c>
      <c r="X189" s="26">
        <f t="shared" si="79"/>
        <v>0</v>
      </c>
      <c r="Y189" s="35">
        <f t="shared" si="72"/>
        <v>1</v>
      </c>
      <c r="Z189" s="37"/>
      <c r="AA189" s="34">
        <f t="shared" si="73"/>
        <v>3.0102999566398121</v>
      </c>
      <c r="AB189" s="26">
        <f t="shared" si="74"/>
        <v>2</v>
      </c>
      <c r="AC189" s="26">
        <f t="shared" si="80"/>
        <v>3.0102999566398121</v>
      </c>
      <c r="AD189" s="27">
        <f t="shared" si="76"/>
        <v>2</v>
      </c>
    </row>
    <row r="190" spans="16:30" x14ac:dyDescent="0.25">
      <c r="P190" s="31">
        <v>0.625</v>
      </c>
      <c r="Q190" s="32">
        <f>Q182</f>
        <v>0</v>
      </c>
      <c r="R190" s="26">
        <f t="shared" si="68"/>
        <v>1</v>
      </c>
      <c r="S190" s="26">
        <f t="shared" si="78"/>
        <v>0</v>
      </c>
      <c r="T190" s="35">
        <f t="shared" si="67"/>
        <v>1</v>
      </c>
      <c r="U190" s="37"/>
      <c r="V190" s="34">
        <f t="shared" si="77"/>
        <v>0</v>
      </c>
      <c r="W190" s="26">
        <f t="shared" si="70"/>
        <v>1</v>
      </c>
      <c r="X190" s="26">
        <f t="shared" si="79"/>
        <v>0</v>
      </c>
      <c r="Y190" s="35">
        <f t="shared" si="72"/>
        <v>1</v>
      </c>
      <c r="Z190" s="37"/>
      <c r="AA190" s="34">
        <f t="shared" si="73"/>
        <v>3.0102999566398121</v>
      </c>
      <c r="AB190" s="26">
        <f t="shared" si="74"/>
        <v>2</v>
      </c>
      <c r="AC190" s="26">
        <f t="shared" si="80"/>
        <v>3.0102999566398121</v>
      </c>
      <c r="AD190" s="27">
        <f t="shared" si="76"/>
        <v>2</v>
      </c>
    </row>
    <row r="191" spans="16:30" x14ac:dyDescent="0.25">
      <c r="P191" s="31">
        <v>0.66666666666666696</v>
      </c>
      <c r="Q191" s="32">
        <f>Q182</f>
        <v>0</v>
      </c>
      <c r="R191" s="26">
        <f t="shared" si="68"/>
        <v>1</v>
      </c>
      <c r="S191" s="26">
        <f t="shared" si="78"/>
        <v>0</v>
      </c>
      <c r="T191" s="35">
        <f t="shared" si="67"/>
        <v>1</v>
      </c>
      <c r="U191" s="37"/>
      <c r="V191" s="34">
        <f t="shared" si="77"/>
        <v>0</v>
      </c>
      <c r="W191" s="26">
        <f t="shared" si="70"/>
        <v>1</v>
      </c>
      <c r="X191" s="26">
        <f t="shared" si="79"/>
        <v>0</v>
      </c>
      <c r="Y191" s="35">
        <f t="shared" si="72"/>
        <v>1</v>
      </c>
      <c r="Z191" s="37"/>
      <c r="AA191" s="34">
        <f t="shared" si="73"/>
        <v>3.0102999566398121</v>
      </c>
      <c r="AB191" s="26">
        <f t="shared" si="74"/>
        <v>2</v>
      </c>
      <c r="AC191" s="26">
        <f t="shared" si="80"/>
        <v>3.0102999566398121</v>
      </c>
      <c r="AD191" s="27">
        <f t="shared" si="76"/>
        <v>2</v>
      </c>
    </row>
    <row r="192" spans="16:30" x14ac:dyDescent="0.25">
      <c r="P192" s="31">
        <v>0.70833333333333304</v>
      </c>
      <c r="Q192" s="32">
        <f>Q182</f>
        <v>0</v>
      </c>
      <c r="R192" s="26">
        <f t="shared" si="68"/>
        <v>1</v>
      </c>
      <c r="S192" s="26">
        <f t="shared" si="78"/>
        <v>0</v>
      </c>
      <c r="T192" s="35">
        <f t="shared" si="67"/>
        <v>1</v>
      </c>
      <c r="U192" s="37"/>
      <c r="V192" s="34">
        <f t="shared" si="77"/>
        <v>0</v>
      </c>
      <c r="W192" s="26">
        <f t="shared" si="70"/>
        <v>1</v>
      </c>
      <c r="X192" s="26">
        <f t="shared" si="79"/>
        <v>0</v>
      </c>
      <c r="Y192" s="35">
        <f t="shared" si="72"/>
        <v>1</v>
      </c>
      <c r="Z192" s="37"/>
      <c r="AA192" s="34">
        <f t="shared" si="73"/>
        <v>3.0102999566398121</v>
      </c>
      <c r="AB192" s="26">
        <f t="shared" si="74"/>
        <v>2</v>
      </c>
      <c r="AC192" s="26">
        <f t="shared" si="80"/>
        <v>3.0102999566398121</v>
      </c>
      <c r="AD192" s="27">
        <f t="shared" si="76"/>
        <v>2</v>
      </c>
    </row>
    <row r="193" spans="16:30" x14ac:dyDescent="0.25">
      <c r="P193" s="31">
        <v>0.75</v>
      </c>
      <c r="Q193" s="32">
        <f>Q182</f>
        <v>0</v>
      </c>
      <c r="R193" s="26">
        <f t="shared" si="68"/>
        <v>1</v>
      </c>
      <c r="S193" s="26">
        <f t="shared" si="78"/>
        <v>0</v>
      </c>
      <c r="T193" s="35">
        <f t="shared" si="67"/>
        <v>1</v>
      </c>
      <c r="U193" s="37"/>
      <c r="V193" s="34">
        <f t="shared" si="77"/>
        <v>0</v>
      </c>
      <c r="W193" s="26">
        <f t="shared" si="70"/>
        <v>1</v>
      </c>
      <c r="X193" s="26">
        <f t="shared" si="79"/>
        <v>0</v>
      </c>
      <c r="Y193" s="35">
        <f t="shared" si="72"/>
        <v>1</v>
      </c>
      <c r="Z193" s="37"/>
      <c r="AA193" s="34">
        <f t="shared" si="73"/>
        <v>3.0102999566398121</v>
      </c>
      <c r="AB193" s="26">
        <f t="shared" si="74"/>
        <v>2</v>
      </c>
      <c r="AC193" s="26">
        <f t="shared" si="80"/>
        <v>3.0102999566398121</v>
      </c>
      <c r="AD193" s="27">
        <f t="shared" si="76"/>
        <v>2</v>
      </c>
    </row>
    <row r="194" spans="16:30" x14ac:dyDescent="0.25">
      <c r="P194" s="31">
        <v>0.79166666666666696</v>
      </c>
      <c r="Q194" s="32">
        <f>Q182</f>
        <v>0</v>
      </c>
      <c r="R194" s="26">
        <f t="shared" si="68"/>
        <v>1</v>
      </c>
      <c r="S194" s="26">
        <f t="shared" si="78"/>
        <v>0</v>
      </c>
      <c r="T194" s="35">
        <f t="shared" si="67"/>
        <v>1</v>
      </c>
      <c r="U194" s="37"/>
      <c r="V194" s="34">
        <v>0</v>
      </c>
      <c r="W194" s="26">
        <f t="shared" si="70"/>
        <v>1</v>
      </c>
      <c r="X194" s="26">
        <v>0</v>
      </c>
      <c r="Y194" s="35">
        <f t="shared" si="72"/>
        <v>1</v>
      </c>
      <c r="Z194" s="37"/>
      <c r="AA194" s="34">
        <f t="shared" si="73"/>
        <v>3.0102999566398121</v>
      </c>
      <c r="AB194" s="26">
        <f t="shared" si="74"/>
        <v>2</v>
      </c>
      <c r="AC194" s="26">
        <f>AA194</f>
        <v>3.0102999566398121</v>
      </c>
      <c r="AD194" s="27">
        <f t="shared" si="76"/>
        <v>2</v>
      </c>
    </row>
    <row r="195" spans="16:30" x14ac:dyDescent="0.25">
      <c r="P195" s="31">
        <v>0.83333333333333304</v>
      </c>
      <c r="Q195" s="32">
        <f>Q182</f>
        <v>0</v>
      </c>
      <c r="R195" s="26">
        <f t="shared" si="68"/>
        <v>1</v>
      </c>
      <c r="S195" s="26">
        <f t="shared" si="78"/>
        <v>0</v>
      </c>
      <c r="T195" s="35">
        <f t="shared" si="67"/>
        <v>1</v>
      </c>
      <c r="U195" s="37"/>
      <c r="V195" s="34">
        <f t="shared" si="77"/>
        <v>0</v>
      </c>
      <c r="W195" s="26">
        <f t="shared" si="70"/>
        <v>1</v>
      </c>
      <c r="X195" s="26">
        <v>0</v>
      </c>
      <c r="Y195" s="35">
        <f t="shared" si="72"/>
        <v>1</v>
      </c>
      <c r="Z195" s="37"/>
      <c r="AA195" s="34">
        <f t="shared" si="73"/>
        <v>3.0102999566398121</v>
      </c>
      <c r="AB195" s="26">
        <f>(10^(AA195/10))</f>
        <v>2</v>
      </c>
      <c r="AC195" s="26">
        <f>AA195</f>
        <v>3.0102999566398121</v>
      </c>
      <c r="AD195" s="27">
        <f t="shared" si="76"/>
        <v>2</v>
      </c>
    </row>
    <row r="196" spans="16:30" x14ac:dyDescent="0.25">
      <c r="P196" s="31">
        <v>0.875</v>
      </c>
      <c r="Q196" s="32">
        <f>Q182</f>
        <v>0</v>
      </c>
      <c r="R196" s="26">
        <f t="shared" si="68"/>
        <v>1</v>
      </c>
      <c r="S196" s="26">
        <f t="shared" si="78"/>
        <v>0</v>
      </c>
      <c r="T196" s="35">
        <f t="shared" si="67"/>
        <v>1</v>
      </c>
      <c r="U196" s="37"/>
      <c r="V196" s="34">
        <f>V195</f>
        <v>0</v>
      </c>
      <c r="W196" s="26">
        <f t="shared" si="70"/>
        <v>1</v>
      </c>
      <c r="X196" s="26">
        <v>0</v>
      </c>
      <c r="Y196" s="35">
        <f t="shared" si="72"/>
        <v>1</v>
      </c>
      <c r="Z196" s="37"/>
      <c r="AA196" s="34">
        <f t="shared" si="73"/>
        <v>3.0102999566398121</v>
      </c>
      <c r="AB196" s="26">
        <f t="shared" ref="AB196:AB198" si="81">(10^(AA196/10))</f>
        <v>2</v>
      </c>
      <c r="AC196" s="26">
        <f>AA196</f>
        <v>3.0102999566398121</v>
      </c>
      <c r="AD196" s="27">
        <f t="shared" si="76"/>
        <v>2</v>
      </c>
    </row>
    <row r="197" spans="16:30" x14ac:dyDescent="0.25">
      <c r="P197" s="31">
        <v>0.91666666666666696</v>
      </c>
      <c r="Q197" s="32">
        <f>Q175</f>
        <v>0</v>
      </c>
      <c r="R197" s="26">
        <f t="shared" si="68"/>
        <v>1</v>
      </c>
      <c r="S197" s="26">
        <f>Q197+10</f>
        <v>10</v>
      </c>
      <c r="T197" s="35">
        <f t="shared" si="67"/>
        <v>10</v>
      </c>
      <c r="U197" s="37"/>
      <c r="V197" s="34">
        <v>0</v>
      </c>
      <c r="W197" s="26">
        <f t="shared" si="70"/>
        <v>1</v>
      </c>
      <c r="X197" s="28">
        <f t="shared" ref="X197:X198" si="82">V197+10</f>
        <v>10</v>
      </c>
      <c r="Y197" s="35">
        <f t="shared" si="72"/>
        <v>10</v>
      </c>
      <c r="Z197" s="37"/>
      <c r="AA197" s="34">
        <f t="shared" si="73"/>
        <v>3.0102999566398121</v>
      </c>
      <c r="AB197" s="26">
        <f t="shared" si="81"/>
        <v>2</v>
      </c>
      <c r="AC197" s="26">
        <f>AA197+10</f>
        <v>13.010299956639813</v>
      </c>
      <c r="AD197" s="27">
        <f t="shared" si="76"/>
        <v>20.000000000000007</v>
      </c>
    </row>
    <row r="198" spans="16:30" ht="15.75" thickBot="1" x14ac:dyDescent="0.3">
      <c r="P198" s="44">
        <v>0.95833333333333304</v>
      </c>
      <c r="Q198" s="32">
        <f>Q175</f>
        <v>0</v>
      </c>
      <c r="R198" s="46">
        <f t="shared" si="68"/>
        <v>1</v>
      </c>
      <c r="S198" s="46">
        <f>Q198+10</f>
        <v>10</v>
      </c>
      <c r="T198" s="47">
        <f t="shared" si="67"/>
        <v>10</v>
      </c>
      <c r="U198" s="48"/>
      <c r="V198" s="45">
        <v>0</v>
      </c>
      <c r="W198" s="46">
        <f t="shared" si="70"/>
        <v>1</v>
      </c>
      <c r="X198" s="28">
        <f t="shared" si="82"/>
        <v>10</v>
      </c>
      <c r="Y198" s="47">
        <f t="shared" si="72"/>
        <v>10</v>
      </c>
      <c r="Z198" s="48"/>
      <c r="AA198" s="34">
        <f t="shared" si="73"/>
        <v>3.0102999566398121</v>
      </c>
      <c r="AB198" s="150">
        <f t="shared" si="81"/>
        <v>2</v>
      </c>
      <c r="AC198" s="150">
        <f>AA198+10</f>
        <v>13.010299956639813</v>
      </c>
      <c r="AD198" s="151">
        <f t="shared" si="76"/>
        <v>20.000000000000007</v>
      </c>
    </row>
    <row r="199" spans="16:30" ht="15.75" thickBot="1" x14ac:dyDescent="0.3">
      <c r="P199" s="50"/>
      <c r="Q199" s="51"/>
      <c r="R199" s="51"/>
      <c r="S199" s="51"/>
      <c r="T199" s="52"/>
      <c r="U199" s="51"/>
      <c r="V199" s="50"/>
      <c r="W199" s="51"/>
      <c r="X199" s="51"/>
      <c r="Y199" s="52"/>
      <c r="Z199" s="51"/>
      <c r="AA199" s="53" t="s">
        <v>13</v>
      </c>
      <c r="AB199" s="64">
        <f>10*LOG(1/(COUNT(AB182:AB195))*SUM(AB182:AB195))</f>
        <v>3.0102999566398121</v>
      </c>
      <c r="AC199" s="49"/>
      <c r="AD199" s="54"/>
    </row>
    <row r="200" spans="16:30" ht="15.75" thickBot="1" x14ac:dyDescent="0.3">
      <c r="P200" s="53"/>
      <c r="Q200" s="49"/>
      <c r="R200" s="49"/>
      <c r="S200" s="49"/>
      <c r="T200" s="54"/>
      <c r="U200" s="49"/>
      <c r="V200" s="53"/>
      <c r="W200" s="49"/>
      <c r="X200" s="49"/>
      <c r="Y200" s="54"/>
      <c r="Z200" s="49"/>
      <c r="AA200" s="53" t="s">
        <v>2</v>
      </c>
      <c r="AB200" s="64">
        <f>10*LOG(1/(COUNT(AB175:AB181,AB197:AB198))*SUM(AB175:AB181,AB197:AB198))</f>
        <v>3.0102999566398121</v>
      </c>
      <c r="AC200" s="49"/>
      <c r="AD200" s="54"/>
    </row>
    <row r="201" spans="16:30" x14ac:dyDescent="0.25">
      <c r="P201" s="53"/>
      <c r="Q201" s="49"/>
      <c r="R201" s="56" t="s">
        <v>12</v>
      </c>
      <c r="S201" s="57"/>
      <c r="T201" s="58" t="s">
        <v>11</v>
      </c>
      <c r="U201" s="57"/>
      <c r="V201" s="59"/>
      <c r="W201" s="56" t="s">
        <v>12</v>
      </c>
      <c r="X201" s="57"/>
      <c r="Y201" s="58" t="s">
        <v>11</v>
      </c>
      <c r="Z201" s="57"/>
      <c r="AA201" s="59"/>
      <c r="AB201" s="57" t="s">
        <v>12</v>
      </c>
      <c r="AC201" s="57"/>
      <c r="AD201" s="58" t="s">
        <v>11</v>
      </c>
    </row>
    <row r="202" spans="16:30" ht="15.75" thickBot="1" x14ac:dyDescent="0.3">
      <c r="P202" s="14"/>
      <c r="Q202" s="55"/>
      <c r="R202" s="60">
        <f>10*LOG(1/(COUNT(R175:R198))*SUM(R175:R198))</f>
        <v>0</v>
      </c>
      <c r="S202" s="61"/>
      <c r="T202" s="62">
        <f>10*LOG(1/(COUNT(T175:T198))*SUM(T175:T198))</f>
        <v>6.40978057358332</v>
      </c>
      <c r="U202" s="61"/>
      <c r="V202" s="63"/>
      <c r="W202" s="60">
        <f>10*LOG(1/(COUNT(W175:W198))*SUM(W175:W198))</f>
        <v>0</v>
      </c>
      <c r="X202" s="61"/>
      <c r="Y202" s="62">
        <f>10*LOG(1/(COUNT(Y175:Y198))*SUM(Y175:Y198))</f>
        <v>6.40978057358332</v>
      </c>
      <c r="Z202" s="61"/>
      <c r="AA202" s="63"/>
      <c r="AB202" s="64">
        <f>10*LOG(1/(COUNT(AB175:AB198))*SUM(AB175:AB198))</f>
        <v>3.0102999566398121</v>
      </c>
      <c r="AC202" s="61"/>
      <c r="AD202" s="62">
        <f>10*LOG(1/(COUNT(AD175:AD198))*SUM(AD175:AD198))</f>
        <v>9.4200805302231334</v>
      </c>
    </row>
    <row r="205" spans="16:30" x14ac:dyDescent="0.25">
      <c r="P205">
        <f>A16</f>
        <v>0</v>
      </c>
    </row>
    <row r="207" spans="16:30" ht="15.75" thickBot="1" x14ac:dyDescent="0.3">
      <c r="P207" s="303" t="s">
        <v>21</v>
      </c>
      <c r="Q207" s="303"/>
      <c r="R207" s="303"/>
      <c r="S207" s="303"/>
      <c r="T207" s="303"/>
    </row>
    <row r="208" spans="16:30" ht="45.75" thickBot="1" x14ac:dyDescent="0.3">
      <c r="P208" s="38" t="s">
        <v>14</v>
      </c>
      <c r="Q208" s="39" t="s">
        <v>15</v>
      </c>
      <c r="R208" s="40" t="s">
        <v>17</v>
      </c>
      <c r="S208" s="40" t="s">
        <v>16</v>
      </c>
      <c r="T208" s="41" t="s">
        <v>17</v>
      </c>
      <c r="U208" s="42"/>
      <c r="V208" s="39" t="s">
        <v>18</v>
      </c>
      <c r="W208" s="40" t="s">
        <v>17</v>
      </c>
      <c r="X208" s="40" t="s">
        <v>16</v>
      </c>
      <c r="Y208" s="41" t="s">
        <v>17</v>
      </c>
      <c r="Z208" s="43"/>
      <c r="AA208" s="39" t="s">
        <v>19</v>
      </c>
      <c r="AB208" s="40" t="s">
        <v>17</v>
      </c>
      <c r="AC208" s="40" t="s">
        <v>16</v>
      </c>
      <c r="AD208" s="41" t="s">
        <v>17</v>
      </c>
    </row>
    <row r="209" spans="16:30" ht="15.75" thickBot="1" x14ac:dyDescent="0.3">
      <c r="P209" s="30">
        <v>0</v>
      </c>
      <c r="Q209" s="32">
        <f>H16</f>
        <v>0</v>
      </c>
      <c r="R209" s="28">
        <f>(10^(Q209/10))</f>
        <v>1</v>
      </c>
      <c r="S209" s="28">
        <f>Q209+10</f>
        <v>10</v>
      </c>
      <c r="T209" s="33">
        <f t="shared" ref="T209:T232" si="83">(10^(S209/10))</f>
        <v>10</v>
      </c>
      <c r="U209" s="36"/>
      <c r="V209" s="32">
        <v>0</v>
      </c>
      <c r="W209" s="28">
        <f>(10^(V209/10))</f>
        <v>1</v>
      </c>
      <c r="X209" s="28">
        <f>V209+10</f>
        <v>10</v>
      </c>
      <c r="Y209" s="33">
        <f>(10^(X209/10))</f>
        <v>10</v>
      </c>
      <c r="Z209" s="36"/>
      <c r="AA209" s="34">
        <f>10*LOG10(10^(Q209/10)+10^(V209/10))</f>
        <v>3.0102999566398121</v>
      </c>
      <c r="AB209" s="147">
        <f>(10^(AA209/10))</f>
        <v>2</v>
      </c>
      <c r="AC209" s="147">
        <f>AA209+10</f>
        <v>13.010299956639813</v>
      </c>
      <c r="AD209" s="148">
        <f>(10^(AC209/10))</f>
        <v>20.000000000000007</v>
      </c>
    </row>
    <row r="210" spans="16:30" ht="15.75" thickBot="1" x14ac:dyDescent="0.3">
      <c r="P210" s="31">
        <v>4.1666666666666699E-2</v>
      </c>
      <c r="Q210" s="32">
        <f>Q209</f>
        <v>0</v>
      </c>
      <c r="R210" s="26">
        <f t="shared" ref="R210:R232" si="84">(10^(Q210/10))</f>
        <v>1</v>
      </c>
      <c r="S210" s="26">
        <f t="shared" ref="S210:S215" si="85">Q210+10</f>
        <v>10</v>
      </c>
      <c r="T210" s="35">
        <f t="shared" si="83"/>
        <v>10</v>
      </c>
      <c r="U210" s="37"/>
      <c r="V210" s="34">
        <f>V209</f>
        <v>0</v>
      </c>
      <c r="W210" s="26">
        <f t="shared" ref="W210:W232" si="86">(10^(V210/10))</f>
        <v>1</v>
      </c>
      <c r="X210" s="28">
        <f t="shared" ref="X210:X215" si="87">V210+10</f>
        <v>10</v>
      </c>
      <c r="Y210" s="35">
        <f t="shared" ref="Y210:Y232" si="88">(10^(X210/10))</f>
        <v>10</v>
      </c>
      <c r="Z210" s="37"/>
      <c r="AA210" s="34">
        <f t="shared" ref="AA210:AA232" si="89">10*LOG10(10^(Q210/10)+10^(V210/10))</f>
        <v>3.0102999566398121</v>
      </c>
      <c r="AB210" s="26">
        <f t="shared" ref="AB210:AB228" si="90">(10^(AA210/10))</f>
        <v>2</v>
      </c>
      <c r="AC210" s="147">
        <f t="shared" ref="AC210:AC215" si="91">AA210+10</f>
        <v>13.010299956639813</v>
      </c>
      <c r="AD210" s="27">
        <f t="shared" ref="AD210:AD232" si="92">(10^(AC210/10))</f>
        <v>20.000000000000007</v>
      </c>
    </row>
    <row r="211" spans="16:30" ht="15.75" thickBot="1" x14ac:dyDescent="0.3">
      <c r="P211" s="31">
        <v>8.3333333333333301E-2</v>
      </c>
      <c r="Q211" s="32">
        <f>Q209</f>
        <v>0</v>
      </c>
      <c r="R211" s="26">
        <f t="shared" si="84"/>
        <v>1</v>
      </c>
      <c r="S211" s="26">
        <f t="shared" si="85"/>
        <v>10</v>
      </c>
      <c r="T211" s="35">
        <f t="shared" si="83"/>
        <v>10</v>
      </c>
      <c r="U211" s="37"/>
      <c r="V211" s="34">
        <f t="shared" ref="V211:V229" si="93">V210</f>
        <v>0</v>
      </c>
      <c r="W211" s="26">
        <f t="shared" si="86"/>
        <v>1</v>
      </c>
      <c r="X211" s="28">
        <f t="shared" si="87"/>
        <v>10</v>
      </c>
      <c r="Y211" s="35">
        <f t="shared" si="88"/>
        <v>10</v>
      </c>
      <c r="Z211" s="37"/>
      <c r="AA211" s="34">
        <f t="shared" si="89"/>
        <v>3.0102999566398121</v>
      </c>
      <c r="AB211" s="26">
        <f t="shared" si="90"/>
        <v>2</v>
      </c>
      <c r="AC211" s="147">
        <f t="shared" si="91"/>
        <v>13.010299956639813</v>
      </c>
      <c r="AD211" s="27">
        <f t="shared" si="92"/>
        <v>20.000000000000007</v>
      </c>
    </row>
    <row r="212" spans="16:30" ht="15.75" thickBot="1" x14ac:dyDescent="0.3">
      <c r="P212" s="31">
        <v>0.125</v>
      </c>
      <c r="Q212" s="32">
        <f>Q209</f>
        <v>0</v>
      </c>
      <c r="R212" s="26">
        <f t="shared" si="84"/>
        <v>1</v>
      </c>
      <c r="S212" s="26">
        <f t="shared" si="85"/>
        <v>10</v>
      </c>
      <c r="T212" s="35">
        <f t="shared" si="83"/>
        <v>10</v>
      </c>
      <c r="U212" s="37"/>
      <c r="V212" s="34">
        <f t="shared" si="93"/>
        <v>0</v>
      </c>
      <c r="W212" s="26">
        <f t="shared" si="86"/>
        <v>1</v>
      </c>
      <c r="X212" s="28">
        <f t="shared" si="87"/>
        <v>10</v>
      </c>
      <c r="Y212" s="35">
        <f t="shared" si="88"/>
        <v>10</v>
      </c>
      <c r="Z212" s="37"/>
      <c r="AA212" s="34">
        <f t="shared" si="89"/>
        <v>3.0102999566398121</v>
      </c>
      <c r="AB212" s="26">
        <f t="shared" si="90"/>
        <v>2</v>
      </c>
      <c r="AC212" s="147">
        <f t="shared" si="91"/>
        <v>13.010299956639813</v>
      </c>
      <c r="AD212" s="27">
        <f t="shared" si="92"/>
        <v>20.000000000000007</v>
      </c>
    </row>
    <row r="213" spans="16:30" ht="15.75" thickBot="1" x14ac:dyDescent="0.3">
      <c r="P213" s="31">
        <v>0.16666666666666699</v>
      </c>
      <c r="Q213" s="32">
        <f>Q209</f>
        <v>0</v>
      </c>
      <c r="R213" s="26">
        <f t="shared" si="84"/>
        <v>1</v>
      </c>
      <c r="S213" s="26">
        <f t="shared" si="85"/>
        <v>10</v>
      </c>
      <c r="T213" s="35">
        <f t="shared" si="83"/>
        <v>10</v>
      </c>
      <c r="U213" s="37"/>
      <c r="V213" s="34">
        <f t="shared" si="93"/>
        <v>0</v>
      </c>
      <c r="W213" s="26">
        <f t="shared" si="86"/>
        <v>1</v>
      </c>
      <c r="X213" s="28">
        <f t="shared" si="87"/>
        <v>10</v>
      </c>
      <c r="Y213" s="35">
        <f t="shared" si="88"/>
        <v>10</v>
      </c>
      <c r="Z213" s="37"/>
      <c r="AA213" s="34">
        <f t="shared" si="89"/>
        <v>3.0102999566398121</v>
      </c>
      <c r="AB213" s="26">
        <f t="shared" si="90"/>
        <v>2</v>
      </c>
      <c r="AC213" s="147">
        <f t="shared" si="91"/>
        <v>13.010299956639813</v>
      </c>
      <c r="AD213" s="27">
        <f t="shared" si="92"/>
        <v>20.000000000000007</v>
      </c>
    </row>
    <row r="214" spans="16:30" ht="15.75" thickBot="1" x14ac:dyDescent="0.3">
      <c r="P214" s="31">
        <v>0.20833333333333301</v>
      </c>
      <c r="Q214" s="32">
        <f>Q209</f>
        <v>0</v>
      </c>
      <c r="R214" s="26">
        <f t="shared" si="84"/>
        <v>1</v>
      </c>
      <c r="S214" s="26">
        <f t="shared" si="85"/>
        <v>10</v>
      </c>
      <c r="T214" s="35">
        <f t="shared" si="83"/>
        <v>10</v>
      </c>
      <c r="U214" s="37"/>
      <c r="V214" s="34">
        <f t="shared" si="93"/>
        <v>0</v>
      </c>
      <c r="W214" s="26">
        <f t="shared" si="86"/>
        <v>1</v>
      </c>
      <c r="X214" s="28">
        <f t="shared" si="87"/>
        <v>10</v>
      </c>
      <c r="Y214" s="35">
        <f t="shared" si="88"/>
        <v>10</v>
      </c>
      <c r="Z214" s="37"/>
      <c r="AA214" s="34">
        <f t="shared" si="89"/>
        <v>3.0102999566398121</v>
      </c>
      <c r="AB214" s="26">
        <f t="shared" si="90"/>
        <v>2</v>
      </c>
      <c r="AC214" s="147">
        <f t="shared" si="91"/>
        <v>13.010299956639813</v>
      </c>
      <c r="AD214" s="27">
        <f t="shared" si="92"/>
        <v>20.000000000000007</v>
      </c>
    </row>
    <row r="215" spans="16:30" x14ac:dyDescent="0.25">
      <c r="P215" s="31">
        <v>0.25</v>
      </c>
      <c r="Q215" s="32">
        <f>Q209</f>
        <v>0</v>
      </c>
      <c r="R215" s="26">
        <f t="shared" si="84"/>
        <v>1</v>
      </c>
      <c r="S215" s="26">
        <f t="shared" si="85"/>
        <v>10</v>
      </c>
      <c r="T215" s="35">
        <f t="shared" si="83"/>
        <v>10</v>
      </c>
      <c r="U215" s="37"/>
      <c r="V215" s="34">
        <f t="shared" si="93"/>
        <v>0</v>
      </c>
      <c r="W215" s="26">
        <f t="shared" si="86"/>
        <v>1</v>
      </c>
      <c r="X215" s="28">
        <f t="shared" si="87"/>
        <v>10</v>
      </c>
      <c r="Y215" s="35">
        <f t="shared" si="88"/>
        <v>10</v>
      </c>
      <c r="Z215" s="37"/>
      <c r="AA215" s="34">
        <f t="shared" si="89"/>
        <v>3.0102999566398121</v>
      </c>
      <c r="AB215" s="26">
        <f t="shared" si="90"/>
        <v>2</v>
      </c>
      <c r="AC215" s="147">
        <f t="shared" si="91"/>
        <v>13.010299956639813</v>
      </c>
      <c r="AD215" s="27">
        <f t="shared" si="92"/>
        <v>20.000000000000007</v>
      </c>
    </row>
    <row r="216" spans="16:30" x14ac:dyDescent="0.25">
      <c r="P216" s="31">
        <v>0.29166666666666702</v>
      </c>
      <c r="Q216" s="32">
        <f>G16</f>
        <v>0</v>
      </c>
      <c r="R216" s="26">
        <f t="shared" si="84"/>
        <v>1</v>
      </c>
      <c r="S216" s="26">
        <f>Q216</f>
        <v>0</v>
      </c>
      <c r="T216" s="35">
        <f t="shared" si="83"/>
        <v>1</v>
      </c>
      <c r="U216" s="37"/>
      <c r="V216" s="34">
        <f>F74</f>
        <v>0</v>
      </c>
      <c r="W216" s="26">
        <f t="shared" si="86"/>
        <v>1</v>
      </c>
      <c r="X216" s="26">
        <f>V216</f>
        <v>0</v>
      </c>
      <c r="Y216" s="35">
        <f t="shared" si="88"/>
        <v>1</v>
      </c>
      <c r="Z216" s="37"/>
      <c r="AA216" s="34">
        <f t="shared" si="89"/>
        <v>3.0102999566398121</v>
      </c>
      <c r="AB216" s="26">
        <f t="shared" si="90"/>
        <v>2</v>
      </c>
      <c r="AC216" s="26">
        <f>AA216</f>
        <v>3.0102999566398121</v>
      </c>
      <c r="AD216" s="27">
        <f t="shared" si="92"/>
        <v>2</v>
      </c>
    </row>
    <row r="217" spans="16:30" x14ac:dyDescent="0.25">
      <c r="P217" s="31">
        <v>0.33333333333333298</v>
      </c>
      <c r="Q217" s="32">
        <f>Q216</f>
        <v>0</v>
      </c>
      <c r="R217" s="26">
        <f t="shared" si="84"/>
        <v>1</v>
      </c>
      <c r="S217" s="26">
        <f t="shared" ref="S217:S230" si="94">Q217</f>
        <v>0</v>
      </c>
      <c r="T217" s="35">
        <f t="shared" si="83"/>
        <v>1</v>
      </c>
      <c r="U217" s="37"/>
      <c r="V217" s="34">
        <f t="shared" si="93"/>
        <v>0</v>
      </c>
      <c r="W217" s="26">
        <f t="shared" si="86"/>
        <v>1</v>
      </c>
      <c r="X217" s="26">
        <f t="shared" ref="X217:X227" si="95">V217</f>
        <v>0</v>
      </c>
      <c r="Y217" s="35">
        <f t="shared" si="88"/>
        <v>1</v>
      </c>
      <c r="Z217" s="37"/>
      <c r="AA217" s="34">
        <f t="shared" si="89"/>
        <v>3.0102999566398121</v>
      </c>
      <c r="AB217" s="26">
        <f t="shared" si="90"/>
        <v>2</v>
      </c>
      <c r="AC217" s="26">
        <f t="shared" ref="AC217:AC227" si="96">AA217</f>
        <v>3.0102999566398121</v>
      </c>
      <c r="AD217" s="27">
        <f t="shared" si="92"/>
        <v>2</v>
      </c>
    </row>
    <row r="218" spans="16:30" x14ac:dyDescent="0.25">
      <c r="P218" s="31">
        <v>0.375</v>
      </c>
      <c r="Q218" s="32">
        <f>Q216</f>
        <v>0</v>
      </c>
      <c r="R218" s="26">
        <f t="shared" si="84"/>
        <v>1</v>
      </c>
      <c r="S218" s="26">
        <f t="shared" si="94"/>
        <v>0</v>
      </c>
      <c r="T218" s="35">
        <f t="shared" si="83"/>
        <v>1</v>
      </c>
      <c r="U218" s="37"/>
      <c r="V218" s="34">
        <f t="shared" si="93"/>
        <v>0</v>
      </c>
      <c r="W218" s="26">
        <f t="shared" si="86"/>
        <v>1</v>
      </c>
      <c r="X218" s="26">
        <f t="shared" si="95"/>
        <v>0</v>
      </c>
      <c r="Y218" s="35">
        <f t="shared" si="88"/>
        <v>1</v>
      </c>
      <c r="Z218" s="37"/>
      <c r="AA218" s="34">
        <f t="shared" si="89"/>
        <v>3.0102999566398121</v>
      </c>
      <c r="AB218" s="26">
        <f t="shared" si="90"/>
        <v>2</v>
      </c>
      <c r="AC218" s="26">
        <f t="shared" si="96"/>
        <v>3.0102999566398121</v>
      </c>
      <c r="AD218" s="27">
        <f t="shared" si="92"/>
        <v>2</v>
      </c>
    </row>
    <row r="219" spans="16:30" x14ac:dyDescent="0.25">
      <c r="P219" s="31">
        <v>0.41666666666666702</v>
      </c>
      <c r="Q219" s="32">
        <f>Q216</f>
        <v>0</v>
      </c>
      <c r="R219" s="26">
        <f t="shared" si="84"/>
        <v>1</v>
      </c>
      <c r="S219" s="26">
        <f t="shared" si="94"/>
        <v>0</v>
      </c>
      <c r="T219" s="35">
        <f t="shared" si="83"/>
        <v>1</v>
      </c>
      <c r="U219" s="37"/>
      <c r="V219" s="34">
        <f t="shared" si="93"/>
        <v>0</v>
      </c>
      <c r="W219" s="26">
        <f t="shared" si="86"/>
        <v>1</v>
      </c>
      <c r="X219" s="26">
        <f t="shared" si="95"/>
        <v>0</v>
      </c>
      <c r="Y219" s="35">
        <f t="shared" si="88"/>
        <v>1</v>
      </c>
      <c r="Z219" s="37"/>
      <c r="AA219" s="34">
        <f t="shared" si="89"/>
        <v>3.0102999566398121</v>
      </c>
      <c r="AB219" s="26">
        <f t="shared" si="90"/>
        <v>2</v>
      </c>
      <c r="AC219" s="26">
        <f t="shared" si="96"/>
        <v>3.0102999566398121</v>
      </c>
      <c r="AD219" s="27">
        <f t="shared" si="92"/>
        <v>2</v>
      </c>
    </row>
    <row r="220" spans="16:30" x14ac:dyDescent="0.25">
      <c r="P220" s="31">
        <v>0.45833333333333298</v>
      </c>
      <c r="Q220" s="32">
        <f>Q216</f>
        <v>0</v>
      </c>
      <c r="R220" s="26">
        <f t="shared" si="84"/>
        <v>1</v>
      </c>
      <c r="S220" s="26">
        <f t="shared" si="94"/>
        <v>0</v>
      </c>
      <c r="T220" s="35">
        <f t="shared" si="83"/>
        <v>1</v>
      </c>
      <c r="U220" s="37"/>
      <c r="V220" s="34">
        <f t="shared" si="93"/>
        <v>0</v>
      </c>
      <c r="W220" s="26">
        <f t="shared" si="86"/>
        <v>1</v>
      </c>
      <c r="X220" s="26">
        <f t="shared" si="95"/>
        <v>0</v>
      </c>
      <c r="Y220" s="35">
        <f t="shared" si="88"/>
        <v>1</v>
      </c>
      <c r="Z220" s="37"/>
      <c r="AA220" s="34">
        <f t="shared" si="89"/>
        <v>3.0102999566398121</v>
      </c>
      <c r="AB220" s="26">
        <f t="shared" si="90"/>
        <v>2</v>
      </c>
      <c r="AC220" s="26">
        <f t="shared" si="96"/>
        <v>3.0102999566398121</v>
      </c>
      <c r="AD220" s="27">
        <f t="shared" si="92"/>
        <v>2</v>
      </c>
    </row>
    <row r="221" spans="16:30" x14ac:dyDescent="0.25">
      <c r="P221" s="31">
        <v>0.5</v>
      </c>
      <c r="Q221" s="32">
        <f>Q216</f>
        <v>0</v>
      </c>
      <c r="R221" s="26">
        <f t="shared" si="84"/>
        <v>1</v>
      </c>
      <c r="S221" s="26">
        <f t="shared" si="94"/>
        <v>0</v>
      </c>
      <c r="T221" s="35">
        <f t="shared" si="83"/>
        <v>1</v>
      </c>
      <c r="U221" s="37"/>
      <c r="V221" s="34">
        <f t="shared" si="93"/>
        <v>0</v>
      </c>
      <c r="W221" s="26">
        <f t="shared" si="86"/>
        <v>1</v>
      </c>
      <c r="X221" s="26">
        <f t="shared" si="95"/>
        <v>0</v>
      </c>
      <c r="Y221" s="35">
        <f t="shared" si="88"/>
        <v>1</v>
      </c>
      <c r="Z221" s="37"/>
      <c r="AA221" s="34">
        <f t="shared" si="89"/>
        <v>3.0102999566398121</v>
      </c>
      <c r="AB221" s="26">
        <f t="shared" si="90"/>
        <v>2</v>
      </c>
      <c r="AC221" s="26">
        <f t="shared" si="96"/>
        <v>3.0102999566398121</v>
      </c>
      <c r="AD221" s="27">
        <f t="shared" si="92"/>
        <v>2</v>
      </c>
    </row>
    <row r="222" spans="16:30" x14ac:dyDescent="0.25">
      <c r="P222" s="31">
        <v>0.54166666666666696</v>
      </c>
      <c r="Q222" s="32">
        <f>Q216</f>
        <v>0</v>
      </c>
      <c r="R222" s="26">
        <f t="shared" si="84"/>
        <v>1</v>
      </c>
      <c r="S222" s="26">
        <f t="shared" si="94"/>
        <v>0</v>
      </c>
      <c r="T222" s="35">
        <f t="shared" si="83"/>
        <v>1</v>
      </c>
      <c r="U222" s="37"/>
      <c r="V222" s="34">
        <f t="shared" si="93"/>
        <v>0</v>
      </c>
      <c r="W222" s="26">
        <f t="shared" si="86"/>
        <v>1</v>
      </c>
      <c r="X222" s="26">
        <f t="shared" si="95"/>
        <v>0</v>
      </c>
      <c r="Y222" s="35">
        <f t="shared" si="88"/>
        <v>1</v>
      </c>
      <c r="Z222" s="37"/>
      <c r="AA222" s="34">
        <f t="shared" si="89"/>
        <v>3.0102999566398121</v>
      </c>
      <c r="AB222" s="26">
        <f t="shared" si="90"/>
        <v>2</v>
      </c>
      <c r="AC222" s="26">
        <f t="shared" si="96"/>
        <v>3.0102999566398121</v>
      </c>
      <c r="AD222" s="27">
        <f t="shared" si="92"/>
        <v>2</v>
      </c>
    </row>
    <row r="223" spans="16:30" x14ac:dyDescent="0.25">
      <c r="P223" s="31">
        <v>0.58333333333333304</v>
      </c>
      <c r="Q223" s="32">
        <f>Q216</f>
        <v>0</v>
      </c>
      <c r="R223" s="26">
        <f t="shared" si="84"/>
        <v>1</v>
      </c>
      <c r="S223" s="26">
        <f t="shared" si="94"/>
        <v>0</v>
      </c>
      <c r="T223" s="35">
        <f t="shared" si="83"/>
        <v>1</v>
      </c>
      <c r="U223" s="37"/>
      <c r="V223" s="34">
        <f t="shared" si="93"/>
        <v>0</v>
      </c>
      <c r="W223" s="26">
        <f t="shared" si="86"/>
        <v>1</v>
      </c>
      <c r="X223" s="26">
        <f t="shared" si="95"/>
        <v>0</v>
      </c>
      <c r="Y223" s="35">
        <f t="shared" si="88"/>
        <v>1</v>
      </c>
      <c r="Z223" s="37"/>
      <c r="AA223" s="34">
        <f t="shared" si="89"/>
        <v>3.0102999566398121</v>
      </c>
      <c r="AB223" s="26">
        <f t="shared" si="90"/>
        <v>2</v>
      </c>
      <c r="AC223" s="26">
        <f t="shared" si="96"/>
        <v>3.0102999566398121</v>
      </c>
      <c r="AD223" s="27">
        <f t="shared" si="92"/>
        <v>2</v>
      </c>
    </row>
    <row r="224" spans="16:30" x14ac:dyDescent="0.25">
      <c r="P224" s="31">
        <v>0.625</v>
      </c>
      <c r="Q224" s="32">
        <f>Q216</f>
        <v>0</v>
      </c>
      <c r="R224" s="26">
        <f t="shared" si="84"/>
        <v>1</v>
      </c>
      <c r="S224" s="26">
        <f t="shared" si="94"/>
        <v>0</v>
      </c>
      <c r="T224" s="35">
        <f t="shared" si="83"/>
        <v>1</v>
      </c>
      <c r="U224" s="37"/>
      <c r="V224" s="34">
        <f t="shared" si="93"/>
        <v>0</v>
      </c>
      <c r="W224" s="26">
        <f t="shared" si="86"/>
        <v>1</v>
      </c>
      <c r="X224" s="26">
        <f t="shared" si="95"/>
        <v>0</v>
      </c>
      <c r="Y224" s="35">
        <f t="shared" si="88"/>
        <v>1</v>
      </c>
      <c r="Z224" s="37"/>
      <c r="AA224" s="34">
        <f t="shared" si="89"/>
        <v>3.0102999566398121</v>
      </c>
      <c r="AB224" s="26">
        <f t="shared" si="90"/>
        <v>2</v>
      </c>
      <c r="AC224" s="26">
        <f t="shared" si="96"/>
        <v>3.0102999566398121</v>
      </c>
      <c r="AD224" s="27">
        <f t="shared" si="92"/>
        <v>2</v>
      </c>
    </row>
    <row r="225" spans="16:30" x14ac:dyDescent="0.25">
      <c r="P225" s="31">
        <v>0.66666666666666696</v>
      </c>
      <c r="Q225" s="32">
        <f>Q216</f>
        <v>0</v>
      </c>
      <c r="R225" s="26">
        <f t="shared" si="84"/>
        <v>1</v>
      </c>
      <c r="S225" s="26">
        <f t="shared" si="94"/>
        <v>0</v>
      </c>
      <c r="T225" s="35">
        <f t="shared" si="83"/>
        <v>1</v>
      </c>
      <c r="U225" s="37"/>
      <c r="V225" s="34">
        <f t="shared" si="93"/>
        <v>0</v>
      </c>
      <c r="W225" s="26">
        <f t="shared" si="86"/>
        <v>1</v>
      </c>
      <c r="X225" s="26">
        <f t="shared" si="95"/>
        <v>0</v>
      </c>
      <c r="Y225" s="35">
        <f t="shared" si="88"/>
        <v>1</v>
      </c>
      <c r="Z225" s="37"/>
      <c r="AA225" s="34">
        <f t="shared" si="89"/>
        <v>3.0102999566398121</v>
      </c>
      <c r="AB225" s="26">
        <f t="shared" si="90"/>
        <v>2</v>
      </c>
      <c r="AC225" s="26">
        <f t="shared" si="96"/>
        <v>3.0102999566398121</v>
      </c>
      <c r="AD225" s="27">
        <f t="shared" si="92"/>
        <v>2</v>
      </c>
    </row>
    <row r="226" spans="16:30" x14ac:dyDescent="0.25">
      <c r="P226" s="31">
        <v>0.70833333333333304</v>
      </c>
      <c r="Q226" s="32">
        <f>Q216</f>
        <v>0</v>
      </c>
      <c r="R226" s="26">
        <f t="shared" si="84"/>
        <v>1</v>
      </c>
      <c r="S226" s="26">
        <f t="shared" si="94"/>
        <v>0</v>
      </c>
      <c r="T226" s="35">
        <f t="shared" si="83"/>
        <v>1</v>
      </c>
      <c r="U226" s="37"/>
      <c r="V226" s="34">
        <f t="shared" si="93"/>
        <v>0</v>
      </c>
      <c r="W226" s="26">
        <f t="shared" si="86"/>
        <v>1</v>
      </c>
      <c r="X226" s="26">
        <f t="shared" si="95"/>
        <v>0</v>
      </c>
      <c r="Y226" s="35">
        <f t="shared" si="88"/>
        <v>1</v>
      </c>
      <c r="Z226" s="37"/>
      <c r="AA226" s="34">
        <f t="shared" si="89"/>
        <v>3.0102999566398121</v>
      </c>
      <c r="AB226" s="26">
        <f t="shared" si="90"/>
        <v>2</v>
      </c>
      <c r="AC226" s="26">
        <f t="shared" si="96"/>
        <v>3.0102999566398121</v>
      </c>
      <c r="AD226" s="27">
        <f t="shared" si="92"/>
        <v>2</v>
      </c>
    </row>
    <row r="227" spans="16:30" x14ac:dyDescent="0.25">
      <c r="P227" s="31">
        <v>0.75</v>
      </c>
      <c r="Q227" s="32">
        <f>Q216</f>
        <v>0</v>
      </c>
      <c r="R227" s="26">
        <f t="shared" si="84"/>
        <v>1</v>
      </c>
      <c r="S227" s="26">
        <f t="shared" si="94"/>
        <v>0</v>
      </c>
      <c r="T227" s="35">
        <f t="shared" si="83"/>
        <v>1</v>
      </c>
      <c r="U227" s="37"/>
      <c r="V227" s="34">
        <f t="shared" si="93"/>
        <v>0</v>
      </c>
      <c r="W227" s="26">
        <f t="shared" si="86"/>
        <v>1</v>
      </c>
      <c r="X227" s="26">
        <f t="shared" si="95"/>
        <v>0</v>
      </c>
      <c r="Y227" s="35">
        <f t="shared" si="88"/>
        <v>1</v>
      </c>
      <c r="Z227" s="37"/>
      <c r="AA227" s="34">
        <f t="shared" si="89"/>
        <v>3.0102999566398121</v>
      </c>
      <c r="AB227" s="26">
        <f t="shared" si="90"/>
        <v>2</v>
      </c>
      <c r="AC227" s="26">
        <f t="shared" si="96"/>
        <v>3.0102999566398121</v>
      </c>
      <c r="AD227" s="27">
        <f t="shared" si="92"/>
        <v>2</v>
      </c>
    </row>
    <row r="228" spans="16:30" x14ac:dyDescent="0.25">
      <c r="P228" s="31">
        <v>0.79166666666666696</v>
      </c>
      <c r="Q228" s="32">
        <f>Q216</f>
        <v>0</v>
      </c>
      <c r="R228" s="26">
        <f t="shared" si="84"/>
        <v>1</v>
      </c>
      <c r="S228" s="26">
        <f t="shared" si="94"/>
        <v>0</v>
      </c>
      <c r="T228" s="35">
        <f t="shared" si="83"/>
        <v>1</v>
      </c>
      <c r="U228" s="37"/>
      <c r="V228" s="34">
        <v>0</v>
      </c>
      <c r="W228" s="26">
        <f t="shared" si="86"/>
        <v>1</v>
      </c>
      <c r="X228" s="26">
        <v>0</v>
      </c>
      <c r="Y228" s="35">
        <f t="shared" si="88"/>
        <v>1</v>
      </c>
      <c r="Z228" s="37"/>
      <c r="AA228" s="34">
        <f t="shared" si="89"/>
        <v>3.0102999566398121</v>
      </c>
      <c r="AB228" s="26">
        <f t="shared" si="90"/>
        <v>2</v>
      </c>
      <c r="AC228" s="26">
        <f>AA228</f>
        <v>3.0102999566398121</v>
      </c>
      <c r="AD228" s="27">
        <f t="shared" si="92"/>
        <v>2</v>
      </c>
    </row>
    <row r="229" spans="16:30" x14ac:dyDescent="0.25">
      <c r="P229" s="31">
        <v>0.83333333333333304</v>
      </c>
      <c r="Q229" s="32">
        <f>Q216</f>
        <v>0</v>
      </c>
      <c r="R229" s="26">
        <f t="shared" si="84"/>
        <v>1</v>
      </c>
      <c r="S229" s="26">
        <f t="shared" si="94"/>
        <v>0</v>
      </c>
      <c r="T229" s="35">
        <f t="shared" si="83"/>
        <v>1</v>
      </c>
      <c r="U229" s="37"/>
      <c r="V229" s="34">
        <f t="shared" si="93"/>
        <v>0</v>
      </c>
      <c r="W229" s="26">
        <f t="shared" si="86"/>
        <v>1</v>
      </c>
      <c r="X229" s="26">
        <v>0</v>
      </c>
      <c r="Y229" s="35">
        <f t="shared" si="88"/>
        <v>1</v>
      </c>
      <c r="Z229" s="37"/>
      <c r="AA229" s="34">
        <f t="shared" si="89"/>
        <v>3.0102999566398121</v>
      </c>
      <c r="AB229" s="26">
        <f>(10^(AA229/10))</f>
        <v>2</v>
      </c>
      <c r="AC229" s="26">
        <f>AA229</f>
        <v>3.0102999566398121</v>
      </c>
      <c r="AD229" s="27">
        <f t="shared" si="92"/>
        <v>2</v>
      </c>
    </row>
    <row r="230" spans="16:30" x14ac:dyDescent="0.25">
      <c r="P230" s="31">
        <v>0.875</v>
      </c>
      <c r="Q230" s="32">
        <f>Q216</f>
        <v>0</v>
      </c>
      <c r="R230" s="26">
        <f t="shared" si="84"/>
        <v>1</v>
      </c>
      <c r="S230" s="26">
        <f t="shared" si="94"/>
        <v>0</v>
      </c>
      <c r="T230" s="35">
        <f t="shared" si="83"/>
        <v>1</v>
      </c>
      <c r="U230" s="37"/>
      <c r="V230" s="34">
        <f>V229</f>
        <v>0</v>
      </c>
      <c r="W230" s="26">
        <f t="shared" si="86"/>
        <v>1</v>
      </c>
      <c r="X230" s="26">
        <v>0</v>
      </c>
      <c r="Y230" s="35">
        <f t="shared" si="88"/>
        <v>1</v>
      </c>
      <c r="Z230" s="37"/>
      <c r="AA230" s="34">
        <f t="shared" si="89"/>
        <v>3.0102999566398121</v>
      </c>
      <c r="AB230" s="26">
        <f t="shared" ref="AB230:AB232" si="97">(10^(AA230/10))</f>
        <v>2</v>
      </c>
      <c r="AC230" s="26">
        <f>AA230</f>
        <v>3.0102999566398121</v>
      </c>
      <c r="AD230" s="27">
        <f t="shared" si="92"/>
        <v>2</v>
      </c>
    </row>
    <row r="231" spans="16:30" x14ac:dyDescent="0.25">
      <c r="P231" s="31">
        <v>0.91666666666666696</v>
      </c>
      <c r="Q231" s="32">
        <f>Q209</f>
        <v>0</v>
      </c>
      <c r="R231" s="26">
        <f t="shared" si="84"/>
        <v>1</v>
      </c>
      <c r="S231" s="26">
        <f>Q231+10</f>
        <v>10</v>
      </c>
      <c r="T231" s="35">
        <f t="shared" si="83"/>
        <v>10</v>
      </c>
      <c r="U231" s="37"/>
      <c r="V231" s="34">
        <v>0</v>
      </c>
      <c r="W231" s="26">
        <f t="shared" si="86"/>
        <v>1</v>
      </c>
      <c r="X231" s="28">
        <f t="shared" ref="X231:X232" si="98">V231+10</f>
        <v>10</v>
      </c>
      <c r="Y231" s="35">
        <f t="shared" si="88"/>
        <v>10</v>
      </c>
      <c r="Z231" s="37"/>
      <c r="AA231" s="34">
        <f t="shared" si="89"/>
        <v>3.0102999566398121</v>
      </c>
      <c r="AB231" s="26">
        <f t="shared" si="97"/>
        <v>2</v>
      </c>
      <c r="AC231" s="26">
        <f>AA231+10</f>
        <v>13.010299956639813</v>
      </c>
      <c r="AD231" s="27">
        <f t="shared" si="92"/>
        <v>20.000000000000007</v>
      </c>
    </row>
    <row r="232" spans="16:30" ht="15.75" thickBot="1" x14ac:dyDescent="0.3">
      <c r="P232" s="44">
        <v>0.95833333333333304</v>
      </c>
      <c r="Q232" s="32">
        <f>Q209</f>
        <v>0</v>
      </c>
      <c r="R232" s="46">
        <f t="shared" si="84"/>
        <v>1</v>
      </c>
      <c r="S232" s="46">
        <f>Q232+10</f>
        <v>10</v>
      </c>
      <c r="T232" s="47">
        <f t="shared" si="83"/>
        <v>10</v>
      </c>
      <c r="U232" s="48"/>
      <c r="V232" s="45">
        <v>0</v>
      </c>
      <c r="W232" s="46">
        <f t="shared" si="86"/>
        <v>1</v>
      </c>
      <c r="X232" s="28">
        <f t="shared" si="98"/>
        <v>10</v>
      </c>
      <c r="Y232" s="47">
        <f t="shared" si="88"/>
        <v>10</v>
      </c>
      <c r="Z232" s="48"/>
      <c r="AA232" s="34">
        <f t="shared" si="89"/>
        <v>3.0102999566398121</v>
      </c>
      <c r="AB232" s="150">
        <f t="shared" si="97"/>
        <v>2</v>
      </c>
      <c r="AC232" s="150">
        <f>AA232+10</f>
        <v>13.010299956639813</v>
      </c>
      <c r="AD232" s="151">
        <f t="shared" si="92"/>
        <v>20.000000000000007</v>
      </c>
    </row>
    <row r="233" spans="16:30" ht="15.75" thickBot="1" x14ac:dyDescent="0.3">
      <c r="P233" s="50"/>
      <c r="Q233" s="51"/>
      <c r="R233" s="51"/>
      <c r="S233" s="51"/>
      <c r="T233" s="52"/>
      <c r="U233" s="51"/>
      <c r="V233" s="50"/>
      <c r="W233" s="51"/>
      <c r="X233" s="51"/>
      <c r="Y233" s="52"/>
      <c r="Z233" s="51"/>
      <c r="AA233" s="53" t="s">
        <v>13</v>
      </c>
      <c r="AB233" s="64">
        <f>10*LOG(1/(COUNT(AB216:AB229))*SUM(AB216:AB229))</f>
        <v>3.0102999566398121</v>
      </c>
      <c r="AC233" s="49"/>
      <c r="AD233" s="54"/>
    </row>
    <row r="234" spans="16:30" ht="15.75" thickBot="1" x14ac:dyDescent="0.3">
      <c r="P234" s="53"/>
      <c r="Q234" s="49"/>
      <c r="R234" s="49"/>
      <c r="S234" s="49"/>
      <c r="T234" s="54"/>
      <c r="U234" s="49"/>
      <c r="V234" s="53"/>
      <c r="W234" s="49"/>
      <c r="X234" s="49"/>
      <c r="Y234" s="54"/>
      <c r="Z234" s="49"/>
      <c r="AA234" s="53" t="s">
        <v>2</v>
      </c>
      <c r="AB234" s="64">
        <f>10*LOG(1/(COUNT(AB209:AB215,AB231:AB232))*SUM(AB209:AB215,AB231:AB232))</f>
        <v>3.0102999566398121</v>
      </c>
      <c r="AC234" s="49"/>
      <c r="AD234" s="54"/>
    </row>
    <row r="235" spans="16:30" x14ac:dyDescent="0.25">
      <c r="P235" s="53"/>
      <c r="Q235" s="49"/>
      <c r="R235" s="56" t="s">
        <v>12</v>
      </c>
      <c r="S235" s="57"/>
      <c r="T235" s="58" t="s">
        <v>11</v>
      </c>
      <c r="U235" s="57"/>
      <c r="V235" s="59"/>
      <c r="W235" s="56" t="s">
        <v>12</v>
      </c>
      <c r="X235" s="57"/>
      <c r="Y235" s="58" t="s">
        <v>11</v>
      </c>
      <c r="Z235" s="57"/>
      <c r="AA235" s="59"/>
      <c r="AB235" s="57" t="s">
        <v>12</v>
      </c>
      <c r="AC235" s="57"/>
      <c r="AD235" s="58" t="s">
        <v>11</v>
      </c>
    </row>
    <row r="236" spans="16:30" ht="15.75" thickBot="1" x14ac:dyDescent="0.3">
      <c r="P236" s="14"/>
      <c r="Q236" s="55"/>
      <c r="R236" s="60">
        <f>10*LOG(1/(COUNT(R209:R232))*SUM(R209:R232))</f>
        <v>0</v>
      </c>
      <c r="S236" s="61"/>
      <c r="T236" s="62">
        <f>10*LOG(1/(COUNT(T209:T232))*SUM(T209:T232))</f>
        <v>6.40978057358332</v>
      </c>
      <c r="U236" s="61"/>
      <c r="V236" s="63"/>
      <c r="W236" s="60">
        <f>10*LOG(1/(COUNT(W209:W232))*SUM(W209:W232))</f>
        <v>0</v>
      </c>
      <c r="X236" s="61"/>
      <c r="Y236" s="62">
        <f>10*LOG(1/(COUNT(Y209:Y232))*SUM(Y209:Y232))</f>
        <v>6.40978057358332</v>
      </c>
      <c r="Z236" s="61"/>
      <c r="AA236" s="63"/>
      <c r="AB236" s="64">
        <f>10*LOG(1/(COUNT(AB209:AB232))*SUM(AB209:AB232))</f>
        <v>3.0102999566398121</v>
      </c>
      <c r="AC236" s="61"/>
      <c r="AD236" s="62">
        <f>10*LOG(1/(COUNT(AD209:AD232))*SUM(AD209:AD232))</f>
        <v>9.4200805302231334</v>
      </c>
    </row>
    <row r="239" spans="16:30" x14ac:dyDescent="0.25">
      <c r="P239">
        <f>A17</f>
        <v>0</v>
      </c>
    </row>
    <row r="241" spans="16:30" ht="15.75" thickBot="1" x14ac:dyDescent="0.3">
      <c r="P241" s="303" t="s">
        <v>21</v>
      </c>
      <c r="Q241" s="303"/>
      <c r="R241" s="303"/>
      <c r="S241" s="303"/>
      <c r="T241" s="303"/>
    </row>
    <row r="242" spans="16:30" ht="45.75" thickBot="1" x14ac:dyDescent="0.3">
      <c r="P242" s="38" t="s">
        <v>14</v>
      </c>
      <c r="Q242" s="39" t="s">
        <v>15</v>
      </c>
      <c r="R242" s="40" t="s">
        <v>17</v>
      </c>
      <c r="S242" s="40" t="s">
        <v>16</v>
      </c>
      <c r="T242" s="41" t="s">
        <v>17</v>
      </c>
      <c r="U242" s="42"/>
      <c r="V242" s="39" t="s">
        <v>18</v>
      </c>
      <c r="W242" s="40" t="s">
        <v>17</v>
      </c>
      <c r="X242" s="40" t="s">
        <v>16</v>
      </c>
      <c r="Y242" s="41" t="s">
        <v>17</v>
      </c>
      <c r="Z242" s="43"/>
      <c r="AA242" s="39" t="s">
        <v>19</v>
      </c>
      <c r="AB242" s="40" t="s">
        <v>17</v>
      </c>
      <c r="AC242" s="40" t="s">
        <v>16</v>
      </c>
      <c r="AD242" s="41" t="s">
        <v>17</v>
      </c>
    </row>
    <row r="243" spans="16:30" ht="15.75" thickBot="1" x14ac:dyDescent="0.3">
      <c r="P243" s="30">
        <v>0</v>
      </c>
      <c r="Q243" s="32">
        <f>H17</f>
        <v>0</v>
      </c>
      <c r="R243" s="28">
        <f>(10^(Q243/10))</f>
        <v>1</v>
      </c>
      <c r="S243" s="28">
        <f>Q243+10</f>
        <v>10</v>
      </c>
      <c r="T243" s="33">
        <f t="shared" ref="T243:T266" si="99">(10^(S243/10))</f>
        <v>10</v>
      </c>
      <c r="U243" s="36"/>
      <c r="V243" s="32">
        <v>0</v>
      </c>
      <c r="W243" s="28">
        <f>(10^(V243/10))</f>
        <v>1</v>
      </c>
      <c r="X243" s="28">
        <f>V243+10</f>
        <v>10</v>
      </c>
      <c r="Y243" s="33">
        <f>(10^(X243/10))</f>
        <v>10</v>
      </c>
      <c r="Z243" s="36"/>
      <c r="AA243" s="34">
        <f>10*LOG10(10^(Q243/10)+10^(V243/10))</f>
        <v>3.0102999566398121</v>
      </c>
      <c r="AB243" s="147">
        <f>(10^(AA243/10))</f>
        <v>2</v>
      </c>
      <c r="AC243" s="147">
        <f>AA243+10</f>
        <v>13.010299956639813</v>
      </c>
      <c r="AD243" s="148">
        <f>(10^(AC243/10))</f>
        <v>20.000000000000007</v>
      </c>
    </row>
    <row r="244" spans="16:30" ht="15.75" thickBot="1" x14ac:dyDescent="0.3">
      <c r="P244" s="31">
        <v>4.1666666666666699E-2</v>
      </c>
      <c r="Q244" s="32">
        <f>Q243</f>
        <v>0</v>
      </c>
      <c r="R244" s="26">
        <f t="shared" ref="R244:R266" si="100">(10^(Q244/10))</f>
        <v>1</v>
      </c>
      <c r="S244" s="26">
        <f t="shared" ref="S244:S249" si="101">Q244+10</f>
        <v>10</v>
      </c>
      <c r="T244" s="35">
        <f t="shared" si="99"/>
        <v>10</v>
      </c>
      <c r="U244" s="37"/>
      <c r="V244" s="34">
        <f>V243</f>
        <v>0</v>
      </c>
      <c r="W244" s="26">
        <f t="shared" ref="W244:W266" si="102">(10^(V244/10))</f>
        <v>1</v>
      </c>
      <c r="X244" s="28">
        <f t="shared" ref="X244:X249" si="103">V244+10</f>
        <v>10</v>
      </c>
      <c r="Y244" s="35">
        <f t="shared" ref="Y244:Y266" si="104">(10^(X244/10))</f>
        <v>10</v>
      </c>
      <c r="Z244" s="37"/>
      <c r="AA244" s="34">
        <f t="shared" ref="AA244:AA266" si="105">10*LOG10(10^(Q244/10)+10^(V244/10))</f>
        <v>3.0102999566398121</v>
      </c>
      <c r="AB244" s="26">
        <f t="shared" ref="AB244:AB262" si="106">(10^(AA244/10))</f>
        <v>2</v>
      </c>
      <c r="AC244" s="147">
        <f t="shared" ref="AC244:AC249" si="107">AA244+10</f>
        <v>13.010299956639813</v>
      </c>
      <c r="AD244" s="27">
        <f t="shared" ref="AD244:AD266" si="108">(10^(AC244/10))</f>
        <v>20.000000000000007</v>
      </c>
    </row>
    <row r="245" spans="16:30" ht="15.75" thickBot="1" x14ac:dyDescent="0.3">
      <c r="P245" s="31">
        <v>8.3333333333333301E-2</v>
      </c>
      <c r="Q245" s="32">
        <f>Q243</f>
        <v>0</v>
      </c>
      <c r="R245" s="26">
        <f t="shared" si="100"/>
        <v>1</v>
      </c>
      <c r="S245" s="26">
        <f t="shared" si="101"/>
        <v>10</v>
      </c>
      <c r="T245" s="35">
        <f t="shared" si="99"/>
        <v>10</v>
      </c>
      <c r="U245" s="37"/>
      <c r="V245" s="34">
        <f t="shared" ref="V245:V263" si="109">V244</f>
        <v>0</v>
      </c>
      <c r="W245" s="26">
        <f t="shared" si="102"/>
        <v>1</v>
      </c>
      <c r="X245" s="28">
        <f t="shared" si="103"/>
        <v>10</v>
      </c>
      <c r="Y245" s="35">
        <f t="shared" si="104"/>
        <v>10</v>
      </c>
      <c r="Z245" s="37"/>
      <c r="AA245" s="34">
        <f t="shared" si="105"/>
        <v>3.0102999566398121</v>
      </c>
      <c r="AB245" s="26">
        <f t="shared" si="106"/>
        <v>2</v>
      </c>
      <c r="AC245" s="147">
        <f t="shared" si="107"/>
        <v>13.010299956639813</v>
      </c>
      <c r="AD245" s="27">
        <f t="shared" si="108"/>
        <v>20.000000000000007</v>
      </c>
    </row>
    <row r="246" spans="16:30" ht="15.75" thickBot="1" x14ac:dyDescent="0.3">
      <c r="P246" s="31">
        <v>0.125</v>
      </c>
      <c r="Q246" s="32">
        <f>Q243</f>
        <v>0</v>
      </c>
      <c r="R246" s="26">
        <f t="shared" si="100"/>
        <v>1</v>
      </c>
      <c r="S246" s="26">
        <f t="shared" si="101"/>
        <v>10</v>
      </c>
      <c r="T246" s="35">
        <f t="shared" si="99"/>
        <v>10</v>
      </c>
      <c r="U246" s="37"/>
      <c r="V246" s="34">
        <f t="shared" si="109"/>
        <v>0</v>
      </c>
      <c r="W246" s="26">
        <f t="shared" si="102"/>
        <v>1</v>
      </c>
      <c r="X246" s="28">
        <f t="shared" si="103"/>
        <v>10</v>
      </c>
      <c r="Y246" s="35">
        <f t="shared" si="104"/>
        <v>10</v>
      </c>
      <c r="Z246" s="37"/>
      <c r="AA246" s="34">
        <f t="shared" si="105"/>
        <v>3.0102999566398121</v>
      </c>
      <c r="AB246" s="26">
        <f t="shared" si="106"/>
        <v>2</v>
      </c>
      <c r="AC246" s="147">
        <f t="shared" si="107"/>
        <v>13.010299956639813</v>
      </c>
      <c r="AD246" s="27">
        <f t="shared" si="108"/>
        <v>20.000000000000007</v>
      </c>
    </row>
    <row r="247" spans="16:30" ht="15.75" thickBot="1" x14ac:dyDescent="0.3">
      <c r="P247" s="31">
        <v>0.16666666666666699</v>
      </c>
      <c r="Q247" s="32">
        <f>Q243</f>
        <v>0</v>
      </c>
      <c r="R247" s="26">
        <f t="shared" si="100"/>
        <v>1</v>
      </c>
      <c r="S247" s="26">
        <f t="shared" si="101"/>
        <v>10</v>
      </c>
      <c r="T247" s="35">
        <f t="shared" si="99"/>
        <v>10</v>
      </c>
      <c r="U247" s="37"/>
      <c r="V247" s="34">
        <f t="shared" si="109"/>
        <v>0</v>
      </c>
      <c r="W247" s="26">
        <f t="shared" si="102"/>
        <v>1</v>
      </c>
      <c r="X247" s="28">
        <f t="shared" si="103"/>
        <v>10</v>
      </c>
      <c r="Y247" s="35">
        <f t="shared" si="104"/>
        <v>10</v>
      </c>
      <c r="Z247" s="37"/>
      <c r="AA247" s="34">
        <f t="shared" si="105"/>
        <v>3.0102999566398121</v>
      </c>
      <c r="AB247" s="26">
        <f t="shared" si="106"/>
        <v>2</v>
      </c>
      <c r="AC247" s="147">
        <f t="shared" si="107"/>
        <v>13.010299956639813</v>
      </c>
      <c r="AD247" s="27">
        <f t="shared" si="108"/>
        <v>20.000000000000007</v>
      </c>
    </row>
    <row r="248" spans="16:30" ht="15.75" thickBot="1" x14ac:dyDescent="0.3">
      <c r="P248" s="31">
        <v>0.20833333333333301</v>
      </c>
      <c r="Q248" s="32">
        <f>Q243</f>
        <v>0</v>
      </c>
      <c r="R248" s="26">
        <f t="shared" si="100"/>
        <v>1</v>
      </c>
      <c r="S248" s="26">
        <f t="shared" si="101"/>
        <v>10</v>
      </c>
      <c r="T248" s="35">
        <f t="shared" si="99"/>
        <v>10</v>
      </c>
      <c r="U248" s="37"/>
      <c r="V248" s="34">
        <f t="shared" si="109"/>
        <v>0</v>
      </c>
      <c r="W248" s="26">
        <f t="shared" si="102"/>
        <v>1</v>
      </c>
      <c r="X248" s="28">
        <f t="shared" si="103"/>
        <v>10</v>
      </c>
      <c r="Y248" s="35">
        <f t="shared" si="104"/>
        <v>10</v>
      </c>
      <c r="Z248" s="37"/>
      <c r="AA248" s="34">
        <f t="shared" si="105"/>
        <v>3.0102999566398121</v>
      </c>
      <c r="AB248" s="26">
        <f t="shared" si="106"/>
        <v>2</v>
      </c>
      <c r="AC248" s="147">
        <f t="shared" si="107"/>
        <v>13.010299956639813</v>
      </c>
      <c r="AD248" s="27">
        <f t="shared" si="108"/>
        <v>20.000000000000007</v>
      </c>
    </row>
    <row r="249" spans="16:30" x14ac:dyDescent="0.25">
      <c r="P249" s="31">
        <v>0.25</v>
      </c>
      <c r="Q249" s="32">
        <f>Q243</f>
        <v>0</v>
      </c>
      <c r="R249" s="26">
        <f t="shared" si="100"/>
        <v>1</v>
      </c>
      <c r="S249" s="26">
        <f t="shared" si="101"/>
        <v>10</v>
      </c>
      <c r="T249" s="35">
        <f t="shared" si="99"/>
        <v>10</v>
      </c>
      <c r="U249" s="37"/>
      <c r="V249" s="34">
        <f t="shared" si="109"/>
        <v>0</v>
      </c>
      <c r="W249" s="26">
        <f t="shared" si="102"/>
        <v>1</v>
      </c>
      <c r="X249" s="28">
        <f t="shared" si="103"/>
        <v>10</v>
      </c>
      <c r="Y249" s="35">
        <f t="shared" si="104"/>
        <v>10</v>
      </c>
      <c r="Z249" s="37"/>
      <c r="AA249" s="34">
        <f t="shared" si="105"/>
        <v>3.0102999566398121</v>
      </c>
      <c r="AB249" s="26">
        <f t="shared" si="106"/>
        <v>2</v>
      </c>
      <c r="AC249" s="147">
        <f t="shared" si="107"/>
        <v>13.010299956639813</v>
      </c>
      <c r="AD249" s="27">
        <f t="shared" si="108"/>
        <v>20.000000000000007</v>
      </c>
    </row>
    <row r="250" spans="16:30" x14ac:dyDescent="0.25">
      <c r="P250" s="31">
        <v>0.29166666666666702</v>
      </c>
      <c r="Q250" s="32">
        <f>G17</f>
        <v>0</v>
      </c>
      <c r="R250" s="26">
        <f t="shared" si="100"/>
        <v>1</v>
      </c>
      <c r="S250" s="26">
        <f>Q250</f>
        <v>0</v>
      </c>
      <c r="T250" s="35">
        <f t="shared" si="99"/>
        <v>1</v>
      </c>
      <c r="U250" s="37"/>
      <c r="V250" s="34">
        <f>G74</f>
        <v>0</v>
      </c>
      <c r="W250" s="26">
        <f t="shared" si="102"/>
        <v>1</v>
      </c>
      <c r="X250" s="26">
        <f>V250</f>
        <v>0</v>
      </c>
      <c r="Y250" s="35">
        <f t="shared" si="104"/>
        <v>1</v>
      </c>
      <c r="Z250" s="37"/>
      <c r="AA250" s="34">
        <f t="shared" si="105"/>
        <v>3.0102999566398121</v>
      </c>
      <c r="AB250" s="26">
        <f t="shared" si="106"/>
        <v>2</v>
      </c>
      <c r="AC250" s="26">
        <f>AA250</f>
        <v>3.0102999566398121</v>
      </c>
      <c r="AD250" s="27">
        <f t="shared" si="108"/>
        <v>2</v>
      </c>
    </row>
    <row r="251" spans="16:30" x14ac:dyDescent="0.25">
      <c r="P251" s="31">
        <v>0.33333333333333298</v>
      </c>
      <c r="Q251" s="32">
        <f>Q250</f>
        <v>0</v>
      </c>
      <c r="R251" s="26">
        <f t="shared" si="100"/>
        <v>1</v>
      </c>
      <c r="S251" s="26">
        <f t="shared" ref="S251:S264" si="110">Q251</f>
        <v>0</v>
      </c>
      <c r="T251" s="35">
        <f t="shared" si="99"/>
        <v>1</v>
      </c>
      <c r="U251" s="37"/>
      <c r="V251" s="34">
        <f t="shared" si="109"/>
        <v>0</v>
      </c>
      <c r="W251" s="26">
        <f t="shared" si="102"/>
        <v>1</v>
      </c>
      <c r="X251" s="26">
        <f t="shared" ref="X251:X261" si="111">V251</f>
        <v>0</v>
      </c>
      <c r="Y251" s="35">
        <f t="shared" si="104"/>
        <v>1</v>
      </c>
      <c r="Z251" s="37"/>
      <c r="AA251" s="34">
        <f t="shared" si="105"/>
        <v>3.0102999566398121</v>
      </c>
      <c r="AB251" s="26">
        <f t="shared" si="106"/>
        <v>2</v>
      </c>
      <c r="AC251" s="26">
        <f t="shared" ref="AC251:AC261" si="112">AA251</f>
        <v>3.0102999566398121</v>
      </c>
      <c r="AD251" s="27">
        <f t="shared" si="108"/>
        <v>2</v>
      </c>
    </row>
    <row r="252" spans="16:30" x14ac:dyDescent="0.25">
      <c r="P252" s="31">
        <v>0.375</v>
      </c>
      <c r="Q252" s="32">
        <f>Q250</f>
        <v>0</v>
      </c>
      <c r="R252" s="26">
        <f t="shared" si="100"/>
        <v>1</v>
      </c>
      <c r="S252" s="26">
        <f t="shared" si="110"/>
        <v>0</v>
      </c>
      <c r="T252" s="35">
        <f t="shared" si="99"/>
        <v>1</v>
      </c>
      <c r="U252" s="37"/>
      <c r="V252" s="34">
        <f t="shared" si="109"/>
        <v>0</v>
      </c>
      <c r="W252" s="26">
        <f t="shared" si="102"/>
        <v>1</v>
      </c>
      <c r="X252" s="26">
        <f t="shared" si="111"/>
        <v>0</v>
      </c>
      <c r="Y252" s="35">
        <f t="shared" si="104"/>
        <v>1</v>
      </c>
      <c r="Z252" s="37"/>
      <c r="AA252" s="34">
        <f t="shared" si="105"/>
        <v>3.0102999566398121</v>
      </c>
      <c r="AB252" s="26">
        <f t="shared" si="106"/>
        <v>2</v>
      </c>
      <c r="AC252" s="26">
        <f t="shared" si="112"/>
        <v>3.0102999566398121</v>
      </c>
      <c r="AD252" s="27">
        <f t="shared" si="108"/>
        <v>2</v>
      </c>
    </row>
    <row r="253" spans="16:30" x14ac:dyDescent="0.25">
      <c r="P253" s="31">
        <v>0.41666666666666702</v>
      </c>
      <c r="Q253" s="32">
        <f>Q250</f>
        <v>0</v>
      </c>
      <c r="R253" s="26">
        <f t="shared" si="100"/>
        <v>1</v>
      </c>
      <c r="S253" s="26">
        <f t="shared" si="110"/>
        <v>0</v>
      </c>
      <c r="T253" s="35">
        <f t="shared" si="99"/>
        <v>1</v>
      </c>
      <c r="U253" s="37"/>
      <c r="V253" s="34">
        <f t="shared" si="109"/>
        <v>0</v>
      </c>
      <c r="W253" s="26">
        <f t="shared" si="102"/>
        <v>1</v>
      </c>
      <c r="X253" s="26">
        <f t="shared" si="111"/>
        <v>0</v>
      </c>
      <c r="Y253" s="35">
        <f t="shared" si="104"/>
        <v>1</v>
      </c>
      <c r="Z253" s="37"/>
      <c r="AA253" s="34">
        <f t="shared" si="105"/>
        <v>3.0102999566398121</v>
      </c>
      <c r="AB253" s="26">
        <f t="shared" si="106"/>
        <v>2</v>
      </c>
      <c r="AC253" s="26">
        <f t="shared" si="112"/>
        <v>3.0102999566398121</v>
      </c>
      <c r="AD253" s="27">
        <f t="shared" si="108"/>
        <v>2</v>
      </c>
    </row>
    <row r="254" spans="16:30" x14ac:dyDescent="0.25">
      <c r="P254" s="31">
        <v>0.45833333333333298</v>
      </c>
      <c r="Q254" s="32">
        <f>Q250</f>
        <v>0</v>
      </c>
      <c r="R254" s="26">
        <f t="shared" si="100"/>
        <v>1</v>
      </c>
      <c r="S254" s="26">
        <f t="shared" si="110"/>
        <v>0</v>
      </c>
      <c r="T254" s="35">
        <f t="shared" si="99"/>
        <v>1</v>
      </c>
      <c r="U254" s="37"/>
      <c r="V254" s="34">
        <f t="shared" si="109"/>
        <v>0</v>
      </c>
      <c r="W254" s="26">
        <f t="shared" si="102"/>
        <v>1</v>
      </c>
      <c r="X254" s="26">
        <f t="shared" si="111"/>
        <v>0</v>
      </c>
      <c r="Y254" s="35">
        <f t="shared" si="104"/>
        <v>1</v>
      </c>
      <c r="Z254" s="37"/>
      <c r="AA254" s="34">
        <f t="shared" si="105"/>
        <v>3.0102999566398121</v>
      </c>
      <c r="AB254" s="26">
        <f t="shared" si="106"/>
        <v>2</v>
      </c>
      <c r="AC254" s="26">
        <f t="shared" si="112"/>
        <v>3.0102999566398121</v>
      </c>
      <c r="AD254" s="27">
        <f t="shared" si="108"/>
        <v>2</v>
      </c>
    </row>
    <row r="255" spans="16:30" x14ac:dyDescent="0.25">
      <c r="P255" s="31">
        <v>0.5</v>
      </c>
      <c r="Q255" s="32">
        <f>Q250</f>
        <v>0</v>
      </c>
      <c r="R255" s="26">
        <f t="shared" si="100"/>
        <v>1</v>
      </c>
      <c r="S255" s="26">
        <f t="shared" si="110"/>
        <v>0</v>
      </c>
      <c r="T255" s="35">
        <f t="shared" si="99"/>
        <v>1</v>
      </c>
      <c r="U255" s="37"/>
      <c r="V255" s="34">
        <f t="shared" si="109"/>
        <v>0</v>
      </c>
      <c r="W255" s="26">
        <f t="shared" si="102"/>
        <v>1</v>
      </c>
      <c r="X255" s="26">
        <f t="shared" si="111"/>
        <v>0</v>
      </c>
      <c r="Y255" s="35">
        <f t="shared" si="104"/>
        <v>1</v>
      </c>
      <c r="Z255" s="37"/>
      <c r="AA255" s="34">
        <f t="shared" si="105"/>
        <v>3.0102999566398121</v>
      </c>
      <c r="AB255" s="26">
        <f t="shared" si="106"/>
        <v>2</v>
      </c>
      <c r="AC255" s="26">
        <f t="shared" si="112"/>
        <v>3.0102999566398121</v>
      </c>
      <c r="AD255" s="27">
        <f t="shared" si="108"/>
        <v>2</v>
      </c>
    </row>
    <row r="256" spans="16:30" x14ac:dyDescent="0.25">
      <c r="P256" s="31">
        <v>0.54166666666666696</v>
      </c>
      <c r="Q256" s="32">
        <f>Q250</f>
        <v>0</v>
      </c>
      <c r="R256" s="26">
        <f t="shared" si="100"/>
        <v>1</v>
      </c>
      <c r="S256" s="26">
        <f t="shared" si="110"/>
        <v>0</v>
      </c>
      <c r="T256" s="35">
        <f t="shared" si="99"/>
        <v>1</v>
      </c>
      <c r="U256" s="37"/>
      <c r="V256" s="34">
        <f t="shared" si="109"/>
        <v>0</v>
      </c>
      <c r="W256" s="26">
        <f t="shared" si="102"/>
        <v>1</v>
      </c>
      <c r="X256" s="26">
        <f t="shared" si="111"/>
        <v>0</v>
      </c>
      <c r="Y256" s="35">
        <f t="shared" si="104"/>
        <v>1</v>
      </c>
      <c r="Z256" s="37"/>
      <c r="AA256" s="34">
        <f t="shared" si="105"/>
        <v>3.0102999566398121</v>
      </c>
      <c r="AB256" s="26">
        <f t="shared" si="106"/>
        <v>2</v>
      </c>
      <c r="AC256" s="26">
        <f t="shared" si="112"/>
        <v>3.0102999566398121</v>
      </c>
      <c r="AD256" s="27">
        <f t="shared" si="108"/>
        <v>2</v>
      </c>
    </row>
    <row r="257" spans="16:30" x14ac:dyDescent="0.25">
      <c r="P257" s="31">
        <v>0.58333333333333304</v>
      </c>
      <c r="Q257" s="32">
        <f>Q250</f>
        <v>0</v>
      </c>
      <c r="R257" s="26">
        <f t="shared" si="100"/>
        <v>1</v>
      </c>
      <c r="S257" s="26">
        <f t="shared" si="110"/>
        <v>0</v>
      </c>
      <c r="T257" s="35">
        <f t="shared" si="99"/>
        <v>1</v>
      </c>
      <c r="U257" s="37"/>
      <c r="V257" s="34">
        <f t="shared" si="109"/>
        <v>0</v>
      </c>
      <c r="W257" s="26">
        <f t="shared" si="102"/>
        <v>1</v>
      </c>
      <c r="X257" s="26">
        <f t="shared" si="111"/>
        <v>0</v>
      </c>
      <c r="Y257" s="35">
        <f t="shared" si="104"/>
        <v>1</v>
      </c>
      <c r="Z257" s="37"/>
      <c r="AA257" s="34">
        <f t="shared" si="105"/>
        <v>3.0102999566398121</v>
      </c>
      <c r="AB257" s="26">
        <f t="shared" si="106"/>
        <v>2</v>
      </c>
      <c r="AC257" s="26">
        <f t="shared" si="112"/>
        <v>3.0102999566398121</v>
      </c>
      <c r="AD257" s="27">
        <f t="shared" si="108"/>
        <v>2</v>
      </c>
    </row>
    <row r="258" spans="16:30" x14ac:dyDescent="0.25">
      <c r="P258" s="31">
        <v>0.625</v>
      </c>
      <c r="Q258" s="32">
        <f>Q250</f>
        <v>0</v>
      </c>
      <c r="R258" s="26">
        <f t="shared" si="100"/>
        <v>1</v>
      </c>
      <c r="S258" s="26">
        <f t="shared" si="110"/>
        <v>0</v>
      </c>
      <c r="T258" s="35">
        <f t="shared" si="99"/>
        <v>1</v>
      </c>
      <c r="U258" s="37"/>
      <c r="V258" s="34">
        <f t="shared" si="109"/>
        <v>0</v>
      </c>
      <c r="W258" s="26">
        <f t="shared" si="102"/>
        <v>1</v>
      </c>
      <c r="X258" s="26">
        <f t="shared" si="111"/>
        <v>0</v>
      </c>
      <c r="Y258" s="35">
        <f t="shared" si="104"/>
        <v>1</v>
      </c>
      <c r="Z258" s="37"/>
      <c r="AA258" s="34">
        <f t="shared" si="105"/>
        <v>3.0102999566398121</v>
      </c>
      <c r="AB258" s="26">
        <f t="shared" si="106"/>
        <v>2</v>
      </c>
      <c r="AC258" s="26">
        <f t="shared" si="112"/>
        <v>3.0102999566398121</v>
      </c>
      <c r="AD258" s="27">
        <f t="shared" si="108"/>
        <v>2</v>
      </c>
    </row>
    <row r="259" spans="16:30" x14ac:dyDescent="0.25">
      <c r="P259" s="31">
        <v>0.66666666666666696</v>
      </c>
      <c r="Q259" s="32">
        <f>Q250</f>
        <v>0</v>
      </c>
      <c r="R259" s="26">
        <f t="shared" si="100"/>
        <v>1</v>
      </c>
      <c r="S259" s="26">
        <f t="shared" si="110"/>
        <v>0</v>
      </c>
      <c r="T259" s="35">
        <f t="shared" si="99"/>
        <v>1</v>
      </c>
      <c r="U259" s="37"/>
      <c r="V259" s="34">
        <f t="shared" si="109"/>
        <v>0</v>
      </c>
      <c r="W259" s="26">
        <f t="shared" si="102"/>
        <v>1</v>
      </c>
      <c r="X259" s="26">
        <f t="shared" si="111"/>
        <v>0</v>
      </c>
      <c r="Y259" s="35">
        <f t="shared" si="104"/>
        <v>1</v>
      </c>
      <c r="Z259" s="37"/>
      <c r="AA259" s="34">
        <f t="shared" si="105"/>
        <v>3.0102999566398121</v>
      </c>
      <c r="AB259" s="26">
        <f t="shared" si="106"/>
        <v>2</v>
      </c>
      <c r="AC259" s="26">
        <f t="shared" si="112"/>
        <v>3.0102999566398121</v>
      </c>
      <c r="AD259" s="27">
        <f t="shared" si="108"/>
        <v>2</v>
      </c>
    </row>
    <row r="260" spans="16:30" x14ac:dyDescent="0.25">
      <c r="P260" s="31">
        <v>0.70833333333333304</v>
      </c>
      <c r="Q260" s="32">
        <f>Q250</f>
        <v>0</v>
      </c>
      <c r="R260" s="26">
        <f t="shared" si="100"/>
        <v>1</v>
      </c>
      <c r="S260" s="26">
        <f t="shared" si="110"/>
        <v>0</v>
      </c>
      <c r="T260" s="35">
        <f t="shared" si="99"/>
        <v>1</v>
      </c>
      <c r="U260" s="37"/>
      <c r="V260" s="34">
        <f t="shared" si="109"/>
        <v>0</v>
      </c>
      <c r="W260" s="26">
        <f t="shared" si="102"/>
        <v>1</v>
      </c>
      <c r="X260" s="26">
        <f t="shared" si="111"/>
        <v>0</v>
      </c>
      <c r="Y260" s="35">
        <f t="shared" si="104"/>
        <v>1</v>
      </c>
      <c r="Z260" s="37"/>
      <c r="AA260" s="34">
        <f t="shared" si="105"/>
        <v>3.0102999566398121</v>
      </c>
      <c r="AB260" s="26">
        <f t="shared" si="106"/>
        <v>2</v>
      </c>
      <c r="AC260" s="26">
        <f t="shared" si="112"/>
        <v>3.0102999566398121</v>
      </c>
      <c r="AD260" s="27">
        <f t="shared" si="108"/>
        <v>2</v>
      </c>
    </row>
    <row r="261" spans="16:30" x14ac:dyDescent="0.25">
      <c r="P261" s="31">
        <v>0.75</v>
      </c>
      <c r="Q261" s="32">
        <f>Q250</f>
        <v>0</v>
      </c>
      <c r="R261" s="26">
        <f t="shared" si="100"/>
        <v>1</v>
      </c>
      <c r="S261" s="26">
        <f t="shared" si="110"/>
        <v>0</v>
      </c>
      <c r="T261" s="35">
        <f t="shared" si="99"/>
        <v>1</v>
      </c>
      <c r="U261" s="37"/>
      <c r="V261" s="34">
        <f t="shared" si="109"/>
        <v>0</v>
      </c>
      <c r="W261" s="26">
        <f t="shared" si="102"/>
        <v>1</v>
      </c>
      <c r="X261" s="26">
        <f t="shared" si="111"/>
        <v>0</v>
      </c>
      <c r="Y261" s="35">
        <f t="shared" si="104"/>
        <v>1</v>
      </c>
      <c r="Z261" s="37"/>
      <c r="AA261" s="34">
        <f t="shared" si="105"/>
        <v>3.0102999566398121</v>
      </c>
      <c r="AB261" s="26">
        <f t="shared" si="106"/>
        <v>2</v>
      </c>
      <c r="AC261" s="26">
        <f t="shared" si="112"/>
        <v>3.0102999566398121</v>
      </c>
      <c r="AD261" s="27">
        <f t="shared" si="108"/>
        <v>2</v>
      </c>
    </row>
    <row r="262" spans="16:30" x14ac:dyDescent="0.25">
      <c r="P262" s="31">
        <v>0.79166666666666696</v>
      </c>
      <c r="Q262" s="32">
        <f>Q250</f>
        <v>0</v>
      </c>
      <c r="R262" s="26">
        <f t="shared" si="100"/>
        <v>1</v>
      </c>
      <c r="S262" s="26">
        <f t="shared" si="110"/>
        <v>0</v>
      </c>
      <c r="T262" s="35">
        <f t="shared" si="99"/>
        <v>1</v>
      </c>
      <c r="U262" s="37"/>
      <c r="V262" s="34">
        <v>0</v>
      </c>
      <c r="W262" s="26">
        <f t="shared" si="102"/>
        <v>1</v>
      </c>
      <c r="X262" s="26">
        <v>0</v>
      </c>
      <c r="Y262" s="35">
        <f t="shared" si="104"/>
        <v>1</v>
      </c>
      <c r="Z262" s="37"/>
      <c r="AA262" s="34">
        <f t="shared" si="105"/>
        <v>3.0102999566398121</v>
      </c>
      <c r="AB262" s="26">
        <f t="shared" si="106"/>
        <v>2</v>
      </c>
      <c r="AC262" s="26">
        <f>AA262</f>
        <v>3.0102999566398121</v>
      </c>
      <c r="AD262" s="27">
        <f t="shared" si="108"/>
        <v>2</v>
      </c>
    </row>
    <row r="263" spans="16:30" x14ac:dyDescent="0.25">
      <c r="P263" s="31">
        <v>0.83333333333333304</v>
      </c>
      <c r="Q263" s="32">
        <f>Q250</f>
        <v>0</v>
      </c>
      <c r="R263" s="26">
        <f t="shared" si="100"/>
        <v>1</v>
      </c>
      <c r="S263" s="26">
        <f t="shared" si="110"/>
        <v>0</v>
      </c>
      <c r="T263" s="35">
        <f t="shared" si="99"/>
        <v>1</v>
      </c>
      <c r="U263" s="37"/>
      <c r="V263" s="34">
        <f t="shared" si="109"/>
        <v>0</v>
      </c>
      <c r="W263" s="26">
        <f t="shared" si="102"/>
        <v>1</v>
      </c>
      <c r="X263" s="26">
        <v>0</v>
      </c>
      <c r="Y263" s="35">
        <f t="shared" si="104"/>
        <v>1</v>
      </c>
      <c r="Z263" s="37"/>
      <c r="AA263" s="34">
        <f t="shared" si="105"/>
        <v>3.0102999566398121</v>
      </c>
      <c r="AB263" s="26">
        <f>(10^(AA263/10))</f>
        <v>2</v>
      </c>
      <c r="AC263" s="26">
        <f>AA263</f>
        <v>3.0102999566398121</v>
      </c>
      <c r="AD263" s="27">
        <f t="shared" si="108"/>
        <v>2</v>
      </c>
    </row>
    <row r="264" spans="16:30" x14ac:dyDescent="0.25">
      <c r="P264" s="31">
        <v>0.875</v>
      </c>
      <c r="Q264" s="32">
        <f>Q250</f>
        <v>0</v>
      </c>
      <c r="R264" s="26">
        <f t="shared" si="100"/>
        <v>1</v>
      </c>
      <c r="S264" s="26">
        <f t="shared" si="110"/>
        <v>0</v>
      </c>
      <c r="T264" s="35">
        <f t="shared" si="99"/>
        <v>1</v>
      </c>
      <c r="U264" s="37"/>
      <c r="V264" s="34">
        <f>V263</f>
        <v>0</v>
      </c>
      <c r="W264" s="26">
        <f t="shared" si="102"/>
        <v>1</v>
      </c>
      <c r="X264" s="26">
        <v>0</v>
      </c>
      <c r="Y264" s="35">
        <f t="shared" si="104"/>
        <v>1</v>
      </c>
      <c r="Z264" s="37"/>
      <c r="AA264" s="34">
        <f t="shared" si="105"/>
        <v>3.0102999566398121</v>
      </c>
      <c r="AB264" s="26">
        <f t="shared" ref="AB264:AB266" si="113">(10^(AA264/10))</f>
        <v>2</v>
      </c>
      <c r="AC264" s="26">
        <f>AA264</f>
        <v>3.0102999566398121</v>
      </c>
      <c r="AD264" s="27">
        <f t="shared" si="108"/>
        <v>2</v>
      </c>
    </row>
    <row r="265" spans="16:30" x14ac:dyDescent="0.25">
      <c r="P265" s="31">
        <v>0.91666666666666696</v>
      </c>
      <c r="Q265" s="32">
        <f>Q243</f>
        <v>0</v>
      </c>
      <c r="R265" s="26">
        <f t="shared" si="100"/>
        <v>1</v>
      </c>
      <c r="S265" s="26">
        <f>Q265+10</f>
        <v>10</v>
      </c>
      <c r="T265" s="35">
        <f t="shared" si="99"/>
        <v>10</v>
      </c>
      <c r="U265" s="37"/>
      <c r="V265" s="34">
        <v>0</v>
      </c>
      <c r="W265" s="26">
        <f t="shared" si="102"/>
        <v>1</v>
      </c>
      <c r="X265" s="28">
        <f t="shared" ref="X265:X266" si="114">V265+10</f>
        <v>10</v>
      </c>
      <c r="Y265" s="35">
        <f t="shared" si="104"/>
        <v>10</v>
      </c>
      <c r="Z265" s="37"/>
      <c r="AA265" s="34">
        <f t="shared" si="105"/>
        <v>3.0102999566398121</v>
      </c>
      <c r="AB265" s="26">
        <f t="shared" si="113"/>
        <v>2</v>
      </c>
      <c r="AC265" s="26">
        <f>AA265+10</f>
        <v>13.010299956639813</v>
      </c>
      <c r="AD265" s="27">
        <f t="shared" si="108"/>
        <v>20.000000000000007</v>
      </c>
    </row>
    <row r="266" spans="16:30" ht="15.75" thickBot="1" x14ac:dyDescent="0.3">
      <c r="P266" s="44">
        <v>0.95833333333333304</v>
      </c>
      <c r="Q266" s="32">
        <f>Q243</f>
        <v>0</v>
      </c>
      <c r="R266" s="46">
        <f t="shared" si="100"/>
        <v>1</v>
      </c>
      <c r="S266" s="46">
        <f>Q266+10</f>
        <v>10</v>
      </c>
      <c r="T266" s="47">
        <f t="shared" si="99"/>
        <v>10</v>
      </c>
      <c r="U266" s="48"/>
      <c r="V266" s="45">
        <v>0</v>
      </c>
      <c r="W266" s="46">
        <f t="shared" si="102"/>
        <v>1</v>
      </c>
      <c r="X266" s="28">
        <f t="shared" si="114"/>
        <v>10</v>
      </c>
      <c r="Y266" s="47">
        <f t="shared" si="104"/>
        <v>10</v>
      </c>
      <c r="Z266" s="48"/>
      <c r="AA266" s="34">
        <f t="shared" si="105"/>
        <v>3.0102999566398121</v>
      </c>
      <c r="AB266" s="150">
        <f t="shared" si="113"/>
        <v>2</v>
      </c>
      <c r="AC266" s="150">
        <f>AA266+10</f>
        <v>13.010299956639813</v>
      </c>
      <c r="AD266" s="151">
        <f t="shared" si="108"/>
        <v>20.000000000000007</v>
      </c>
    </row>
    <row r="267" spans="16:30" ht="15.75" thickBot="1" x14ac:dyDescent="0.3">
      <c r="P267" s="50"/>
      <c r="Q267" s="51"/>
      <c r="R267" s="51"/>
      <c r="S267" s="51"/>
      <c r="T267" s="52"/>
      <c r="U267" s="51"/>
      <c r="V267" s="50"/>
      <c r="W267" s="51"/>
      <c r="X267" s="51"/>
      <c r="Y267" s="52"/>
      <c r="Z267" s="51"/>
      <c r="AA267" s="53" t="s">
        <v>13</v>
      </c>
      <c r="AB267" s="64">
        <f>10*LOG(1/(COUNT(AB250:AB263))*SUM(AB250:AB263))</f>
        <v>3.0102999566398121</v>
      </c>
      <c r="AC267" s="49"/>
      <c r="AD267" s="54"/>
    </row>
    <row r="268" spans="16:30" ht="15.75" thickBot="1" x14ac:dyDescent="0.3">
      <c r="P268" s="53"/>
      <c r="Q268" s="49"/>
      <c r="R268" s="49"/>
      <c r="S268" s="49"/>
      <c r="T268" s="54"/>
      <c r="U268" s="49"/>
      <c r="V268" s="53"/>
      <c r="W268" s="49"/>
      <c r="X268" s="49"/>
      <c r="Y268" s="54"/>
      <c r="Z268" s="49"/>
      <c r="AA268" s="53" t="s">
        <v>2</v>
      </c>
      <c r="AB268" s="64">
        <f>10*LOG(1/(COUNT(AB243:AB249,AB265:AB266))*SUM(AB243:AB249,AB265:AB266))</f>
        <v>3.0102999566398121</v>
      </c>
      <c r="AC268" s="49"/>
      <c r="AD268" s="54"/>
    </row>
    <row r="269" spans="16:30" x14ac:dyDescent="0.25">
      <c r="P269" s="53"/>
      <c r="Q269" s="49"/>
      <c r="R269" s="56" t="s">
        <v>12</v>
      </c>
      <c r="S269" s="57"/>
      <c r="T269" s="58" t="s">
        <v>11</v>
      </c>
      <c r="U269" s="57"/>
      <c r="V269" s="59"/>
      <c r="W269" s="56" t="s">
        <v>12</v>
      </c>
      <c r="X269" s="57"/>
      <c r="Y269" s="58" t="s">
        <v>11</v>
      </c>
      <c r="Z269" s="57"/>
      <c r="AA269" s="59"/>
      <c r="AB269" s="57" t="s">
        <v>12</v>
      </c>
      <c r="AC269" s="57"/>
      <c r="AD269" s="58" t="s">
        <v>11</v>
      </c>
    </row>
    <row r="270" spans="16:30" ht="15.75" thickBot="1" x14ac:dyDescent="0.3">
      <c r="P270" s="14"/>
      <c r="Q270" s="55"/>
      <c r="R270" s="60">
        <f>10*LOG(1/(COUNT(R243:R266))*SUM(R243:R266))</f>
        <v>0</v>
      </c>
      <c r="S270" s="61"/>
      <c r="T270" s="62">
        <f>10*LOG(1/(COUNT(T243:T266))*SUM(T243:T266))</f>
        <v>6.40978057358332</v>
      </c>
      <c r="U270" s="61"/>
      <c r="V270" s="63"/>
      <c r="W270" s="60">
        <f>10*LOG(1/(COUNT(W243:W266))*SUM(W243:W266))</f>
        <v>0</v>
      </c>
      <c r="X270" s="61"/>
      <c r="Y270" s="62">
        <f>10*LOG(1/(COUNT(Y243:Y266))*SUM(Y243:Y266))</f>
        <v>6.40978057358332</v>
      </c>
      <c r="Z270" s="61"/>
      <c r="AA270" s="63"/>
      <c r="AB270" s="64">
        <f>10*LOG(1/(COUNT(AB243:AB266))*SUM(AB243:AB266))</f>
        <v>3.0102999566398121</v>
      </c>
      <c r="AC270" s="61"/>
      <c r="AD270" s="62">
        <f>10*LOG(1/(COUNT(AD243:AD266))*SUM(AD243:AD266))</f>
        <v>9.4200805302231334</v>
      </c>
    </row>
    <row r="273" spans="16:30" x14ac:dyDescent="0.25">
      <c r="P273">
        <f>A18</f>
        <v>0</v>
      </c>
    </row>
    <row r="275" spans="16:30" ht="15.75" thickBot="1" x14ac:dyDescent="0.3">
      <c r="P275" s="303" t="s">
        <v>21</v>
      </c>
      <c r="Q275" s="303"/>
      <c r="R275" s="303"/>
      <c r="S275" s="303"/>
      <c r="T275" s="303"/>
    </row>
    <row r="276" spans="16:30" ht="45.75" thickBot="1" x14ac:dyDescent="0.3">
      <c r="P276" s="38" t="s">
        <v>14</v>
      </c>
      <c r="Q276" s="39" t="s">
        <v>15</v>
      </c>
      <c r="R276" s="40" t="s">
        <v>17</v>
      </c>
      <c r="S276" s="40" t="s">
        <v>16</v>
      </c>
      <c r="T276" s="41" t="s">
        <v>17</v>
      </c>
      <c r="U276" s="42"/>
      <c r="V276" s="39" t="s">
        <v>18</v>
      </c>
      <c r="W276" s="40" t="s">
        <v>17</v>
      </c>
      <c r="X276" s="40" t="s">
        <v>16</v>
      </c>
      <c r="Y276" s="41" t="s">
        <v>17</v>
      </c>
      <c r="Z276" s="43"/>
      <c r="AA276" s="39" t="s">
        <v>19</v>
      </c>
      <c r="AB276" s="40" t="s">
        <v>17</v>
      </c>
      <c r="AC276" s="40" t="s">
        <v>16</v>
      </c>
      <c r="AD276" s="41" t="s">
        <v>17</v>
      </c>
    </row>
    <row r="277" spans="16:30" ht="15.75" thickBot="1" x14ac:dyDescent="0.3">
      <c r="P277" s="30">
        <v>0</v>
      </c>
      <c r="Q277" s="32">
        <f>H18</f>
        <v>0</v>
      </c>
      <c r="R277" s="28">
        <f>(10^(Q277/10))</f>
        <v>1</v>
      </c>
      <c r="S277" s="28">
        <f>Q277+10</f>
        <v>10</v>
      </c>
      <c r="T277" s="33">
        <f t="shared" ref="T277:T300" si="115">(10^(S277/10))</f>
        <v>10</v>
      </c>
      <c r="U277" s="36"/>
      <c r="V277" s="32">
        <v>0</v>
      </c>
      <c r="W277" s="28">
        <f>(10^(V277/10))</f>
        <v>1</v>
      </c>
      <c r="X277" s="28">
        <f>V277+10</f>
        <v>10</v>
      </c>
      <c r="Y277" s="33">
        <f>(10^(X277/10))</f>
        <v>10</v>
      </c>
      <c r="Z277" s="36"/>
      <c r="AA277" s="34">
        <f>10*LOG10(10^(Q277/10)+10^(V277/10))</f>
        <v>3.0102999566398121</v>
      </c>
      <c r="AB277" s="147">
        <f>(10^(AA277/10))</f>
        <v>2</v>
      </c>
      <c r="AC277" s="147">
        <f>AA277+10</f>
        <v>13.010299956639813</v>
      </c>
      <c r="AD277" s="148">
        <f>(10^(AC277/10))</f>
        <v>20.000000000000007</v>
      </c>
    </row>
    <row r="278" spans="16:30" ht="15.75" thickBot="1" x14ac:dyDescent="0.3">
      <c r="P278" s="31">
        <v>4.1666666666666699E-2</v>
      </c>
      <c r="Q278" s="32">
        <f>Q277</f>
        <v>0</v>
      </c>
      <c r="R278" s="26">
        <f t="shared" ref="R278:R300" si="116">(10^(Q278/10))</f>
        <v>1</v>
      </c>
      <c r="S278" s="26">
        <f t="shared" ref="S278:S283" si="117">Q278+10</f>
        <v>10</v>
      </c>
      <c r="T278" s="35">
        <f t="shared" si="115"/>
        <v>10</v>
      </c>
      <c r="U278" s="37"/>
      <c r="V278" s="34">
        <f>V277</f>
        <v>0</v>
      </c>
      <c r="W278" s="26">
        <f t="shared" ref="W278:W300" si="118">(10^(V278/10))</f>
        <v>1</v>
      </c>
      <c r="X278" s="28">
        <f t="shared" ref="X278:X283" si="119">V278+10</f>
        <v>10</v>
      </c>
      <c r="Y278" s="35">
        <f t="shared" ref="Y278:Y300" si="120">(10^(X278/10))</f>
        <v>10</v>
      </c>
      <c r="Z278" s="37"/>
      <c r="AA278" s="34">
        <f t="shared" ref="AA278:AA300" si="121">10*LOG10(10^(Q278/10)+10^(V278/10))</f>
        <v>3.0102999566398121</v>
      </c>
      <c r="AB278" s="26">
        <f t="shared" ref="AB278:AB296" si="122">(10^(AA278/10))</f>
        <v>2</v>
      </c>
      <c r="AC278" s="147">
        <f t="shared" ref="AC278:AC283" si="123">AA278+10</f>
        <v>13.010299956639813</v>
      </c>
      <c r="AD278" s="27">
        <f t="shared" ref="AD278:AD300" si="124">(10^(AC278/10))</f>
        <v>20.000000000000007</v>
      </c>
    </row>
    <row r="279" spans="16:30" ht="15.75" thickBot="1" x14ac:dyDescent="0.3">
      <c r="P279" s="31">
        <v>8.3333333333333301E-2</v>
      </c>
      <c r="Q279" s="32">
        <f>Q277</f>
        <v>0</v>
      </c>
      <c r="R279" s="26">
        <f t="shared" si="116"/>
        <v>1</v>
      </c>
      <c r="S279" s="26">
        <f t="shared" si="117"/>
        <v>10</v>
      </c>
      <c r="T279" s="35">
        <f t="shared" si="115"/>
        <v>10</v>
      </c>
      <c r="U279" s="37"/>
      <c r="V279" s="34">
        <f t="shared" ref="V279:V297" si="125">V278</f>
        <v>0</v>
      </c>
      <c r="W279" s="26">
        <f t="shared" si="118"/>
        <v>1</v>
      </c>
      <c r="X279" s="28">
        <f t="shared" si="119"/>
        <v>10</v>
      </c>
      <c r="Y279" s="35">
        <f t="shared" si="120"/>
        <v>10</v>
      </c>
      <c r="Z279" s="37"/>
      <c r="AA279" s="34">
        <f t="shared" si="121"/>
        <v>3.0102999566398121</v>
      </c>
      <c r="AB279" s="26">
        <f t="shared" si="122"/>
        <v>2</v>
      </c>
      <c r="AC279" s="147">
        <f t="shared" si="123"/>
        <v>13.010299956639813</v>
      </c>
      <c r="AD279" s="27">
        <f t="shared" si="124"/>
        <v>20.000000000000007</v>
      </c>
    </row>
    <row r="280" spans="16:30" ht="15.75" thickBot="1" x14ac:dyDescent="0.3">
      <c r="P280" s="31">
        <v>0.125</v>
      </c>
      <c r="Q280" s="32">
        <f>Q277</f>
        <v>0</v>
      </c>
      <c r="R280" s="26">
        <f t="shared" si="116"/>
        <v>1</v>
      </c>
      <c r="S280" s="26">
        <f t="shared" si="117"/>
        <v>10</v>
      </c>
      <c r="T280" s="35">
        <f t="shared" si="115"/>
        <v>10</v>
      </c>
      <c r="U280" s="37"/>
      <c r="V280" s="34">
        <f t="shared" si="125"/>
        <v>0</v>
      </c>
      <c r="W280" s="26">
        <f t="shared" si="118"/>
        <v>1</v>
      </c>
      <c r="X280" s="28">
        <f t="shared" si="119"/>
        <v>10</v>
      </c>
      <c r="Y280" s="35">
        <f t="shared" si="120"/>
        <v>10</v>
      </c>
      <c r="Z280" s="37"/>
      <c r="AA280" s="34">
        <f t="shared" si="121"/>
        <v>3.0102999566398121</v>
      </c>
      <c r="AB280" s="26">
        <f t="shared" si="122"/>
        <v>2</v>
      </c>
      <c r="AC280" s="147">
        <f t="shared" si="123"/>
        <v>13.010299956639813</v>
      </c>
      <c r="AD280" s="27">
        <f t="shared" si="124"/>
        <v>20.000000000000007</v>
      </c>
    </row>
    <row r="281" spans="16:30" ht="15.75" thickBot="1" x14ac:dyDescent="0.3">
      <c r="P281" s="31">
        <v>0.16666666666666699</v>
      </c>
      <c r="Q281" s="32">
        <f>Q277</f>
        <v>0</v>
      </c>
      <c r="R281" s="26">
        <f t="shared" si="116"/>
        <v>1</v>
      </c>
      <c r="S281" s="26">
        <f t="shared" si="117"/>
        <v>10</v>
      </c>
      <c r="T281" s="35">
        <f t="shared" si="115"/>
        <v>10</v>
      </c>
      <c r="U281" s="37"/>
      <c r="V281" s="34">
        <f t="shared" si="125"/>
        <v>0</v>
      </c>
      <c r="W281" s="26">
        <f t="shared" si="118"/>
        <v>1</v>
      </c>
      <c r="X281" s="28">
        <f t="shared" si="119"/>
        <v>10</v>
      </c>
      <c r="Y281" s="35">
        <f t="shared" si="120"/>
        <v>10</v>
      </c>
      <c r="Z281" s="37"/>
      <c r="AA281" s="34">
        <f t="shared" si="121"/>
        <v>3.0102999566398121</v>
      </c>
      <c r="AB281" s="26">
        <f t="shared" si="122"/>
        <v>2</v>
      </c>
      <c r="AC281" s="147">
        <f t="shared" si="123"/>
        <v>13.010299956639813</v>
      </c>
      <c r="AD281" s="27">
        <f t="shared" si="124"/>
        <v>20.000000000000007</v>
      </c>
    </row>
    <row r="282" spans="16:30" ht="15.75" thickBot="1" x14ac:dyDescent="0.3">
      <c r="P282" s="31">
        <v>0.20833333333333301</v>
      </c>
      <c r="Q282" s="32">
        <f>Q277</f>
        <v>0</v>
      </c>
      <c r="R282" s="26">
        <f t="shared" si="116"/>
        <v>1</v>
      </c>
      <c r="S282" s="26">
        <f t="shared" si="117"/>
        <v>10</v>
      </c>
      <c r="T282" s="35">
        <f t="shared" si="115"/>
        <v>10</v>
      </c>
      <c r="U282" s="37"/>
      <c r="V282" s="34">
        <f t="shared" si="125"/>
        <v>0</v>
      </c>
      <c r="W282" s="26">
        <f t="shared" si="118"/>
        <v>1</v>
      </c>
      <c r="X282" s="28">
        <f t="shared" si="119"/>
        <v>10</v>
      </c>
      <c r="Y282" s="35">
        <f t="shared" si="120"/>
        <v>10</v>
      </c>
      <c r="Z282" s="37"/>
      <c r="AA282" s="34">
        <f t="shared" si="121"/>
        <v>3.0102999566398121</v>
      </c>
      <c r="AB282" s="26">
        <f t="shared" si="122"/>
        <v>2</v>
      </c>
      <c r="AC282" s="147">
        <f t="shared" si="123"/>
        <v>13.010299956639813</v>
      </c>
      <c r="AD282" s="27">
        <f t="shared" si="124"/>
        <v>20.000000000000007</v>
      </c>
    </row>
    <row r="283" spans="16:30" x14ac:dyDescent="0.25">
      <c r="P283" s="31">
        <v>0.25</v>
      </c>
      <c r="Q283" s="32">
        <f>Q277</f>
        <v>0</v>
      </c>
      <c r="R283" s="26">
        <f t="shared" si="116"/>
        <v>1</v>
      </c>
      <c r="S283" s="26">
        <f t="shared" si="117"/>
        <v>10</v>
      </c>
      <c r="T283" s="35">
        <f t="shared" si="115"/>
        <v>10</v>
      </c>
      <c r="U283" s="37"/>
      <c r="V283" s="34">
        <f t="shared" si="125"/>
        <v>0</v>
      </c>
      <c r="W283" s="26">
        <f t="shared" si="118"/>
        <v>1</v>
      </c>
      <c r="X283" s="28">
        <f t="shared" si="119"/>
        <v>10</v>
      </c>
      <c r="Y283" s="35">
        <f t="shared" si="120"/>
        <v>10</v>
      </c>
      <c r="Z283" s="37"/>
      <c r="AA283" s="34">
        <f t="shared" si="121"/>
        <v>3.0102999566398121</v>
      </c>
      <c r="AB283" s="26">
        <f t="shared" si="122"/>
        <v>2</v>
      </c>
      <c r="AC283" s="147">
        <f t="shared" si="123"/>
        <v>13.010299956639813</v>
      </c>
      <c r="AD283" s="27">
        <f t="shared" si="124"/>
        <v>20.000000000000007</v>
      </c>
    </row>
    <row r="284" spans="16:30" x14ac:dyDescent="0.25">
      <c r="P284" s="31">
        <v>0.29166666666666702</v>
      </c>
      <c r="Q284" s="32">
        <f>G18</f>
        <v>0</v>
      </c>
      <c r="R284" s="26">
        <f t="shared" si="116"/>
        <v>1</v>
      </c>
      <c r="S284" s="26">
        <f>Q284</f>
        <v>0</v>
      </c>
      <c r="T284" s="35">
        <f t="shared" si="115"/>
        <v>1</v>
      </c>
      <c r="U284" s="37"/>
      <c r="V284" s="34">
        <f>H74</f>
        <v>0</v>
      </c>
      <c r="W284" s="26">
        <f t="shared" si="118"/>
        <v>1</v>
      </c>
      <c r="X284" s="26">
        <f>V284</f>
        <v>0</v>
      </c>
      <c r="Y284" s="35">
        <f t="shared" si="120"/>
        <v>1</v>
      </c>
      <c r="Z284" s="37"/>
      <c r="AA284" s="34">
        <f t="shared" si="121"/>
        <v>3.0102999566398121</v>
      </c>
      <c r="AB284" s="26">
        <f t="shared" si="122"/>
        <v>2</v>
      </c>
      <c r="AC284" s="26">
        <f>AA284</f>
        <v>3.0102999566398121</v>
      </c>
      <c r="AD284" s="27">
        <f t="shared" si="124"/>
        <v>2</v>
      </c>
    </row>
    <row r="285" spans="16:30" x14ac:dyDescent="0.25">
      <c r="P285" s="31">
        <v>0.33333333333333298</v>
      </c>
      <c r="Q285" s="32">
        <f>Q284</f>
        <v>0</v>
      </c>
      <c r="R285" s="26">
        <f t="shared" si="116"/>
        <v>1</v>
      </c>
      <c r="S285" s="26">
        <f t="shared" ref="S285:S298" si="126">Q285</f>
        <v>0</v>
      </c>
      <c r="T285" s="35">
        <f t="shared" si="115"/>
        <v>1</v>
      </c>
      <c r="U285" s="37"/>
      <c r="V285" s="34">
        <f t="shared" si="125"/>
        <v>0</v>
      </c>
      <c r="W285" s="26">
        <f t="shared" si="118"/>
        <v>1</v>
      </c>
      <c r="X285" s="26">
        <f t="shared" ref="X285:X295" si="127">V285</f>
        <v>0</v>
      </c>
      <c r="Y285" s="35">
        <f t="shared" si="120"/>
        <v>1</v>
      </c>
      <c r="Z285" s="37"/>
      <c r="AA285" s="34">
        <f t="shared" si="121"/>
        <v>3.0102999566398121</v>
      </c>
      <c r="AB285" s="26">
        <f t="shared" si="122"/>
        <v>2</v>
      </c>
      <c r="AC285" s="26">
        <f t="shared" ref="AC285:AC295" si="128">AA285</f>
        <v>3.0102999566398121</v>
      </c>
      <c r="AD285" s="27">
        <f t="shared" si="124"/>
        <v>2</v>
      </c>
    </row>
    <row r="286" spans="16:30" x14ac:dyDescent="0.25">
      <c r="P286" s="31">
        <v>0.375</v>
      </c>
      <c r="Q286" s="32">
        <f>Q284</f>
        <v>0</v>
      </c>
      <c r="R286" s="26">
        <f t="shared" si="116"/>
        <v>1</v>
      </c>
      <c r="S286" s="26">
        <f t="shared" si="126"/>
        <v>0</v>
      </c>
      <c r="T286" s="35">
        <f t="shared" si="115"/>
        <v>1</v>
      </c>
      <c r="U286" s="37"/>
      <c r="V286" s="34">
        <f t="shared" si="125"/>
        <v>0</v>
      </c>
      <c r="W286" s="26">
        <f t="shared" si="118"/>
        <v>1</v>
      </c>
      <c r="X286" s="26">
        <f t="shared" si="127"/>
        <v>0</v>
      </c>
      <c r="Y286" s="35">
        <f t="shared" si="120"/>
        <v>1</v>
      </c>
      <c r="Z286" s="37"/>
      <c r="AA286" s="34">
        <f t="shared" si="121"/>
        <v>3.0102999566398121</v>
      </c>
      <c r="AB286" s="26">
        <f t="shared" si="122"/>
        <v>2</v>
      </c>
      <c r="AC286" s="26">
        <f t="shared" si="128"/>
        <v>3.0102999566398121</v>
      </c>
      <c r="AD286" s="27">
        <f t="shared" si="124"/>
        <v>2</v>
      </c>
    </row>
    <row r="287" spans="16:30" x14ac:dyDescent="0.25">
      <c r="P287" s="31">
        <v>0.41666666666666702</v>
      </c>
      <c r="Q287" s="32">
        <f>Q284</f>
        <v>0</v>
      </c>
      <c r="R287" s="26">
        <f t="shared" si="116"/>
        <v>1</v>
      </c>
      <c r="S287" s="26">
        <f t="shared" si="126"/>
        <v>0</v>
      </c>
      <c r="T287" s="35">
        <f t="shared" si="115"/>
        <v>1</v>
      </c>
      <c r="U287" s="37"/>
      <c r="V287" s="34">
        <f t="shared" si="125"/>
        <v>0</v>
      </c>
      <c r="W287" s="26">
        <f t="shared" si="118"/>
        <v>1</v>
      </c>
      <c r="X287" s="26">
        <f t="shared" si="127"/>
        <v>0</v>
      </c>
      <c r="Y287" s="35">
        <f t="shared" si="120"/>
        <v>1</v>
      </c>
      <c r="Z287" s="37"/>
      <c r="AA287" s="34">
        <f t="shared" si="121"/>
        <v>3.0102999566398121</v>
      </c>
      <c r="AB287" s="26">
        <f t="shared" si="122"/>
        <v>2</v>
      </c>
      <c r="AC287" s="26">
        <f t="shared" si="128"/>
        <v>3.0102999566398121</v>
      </c>
      <c r="AD287" s="27">
        <f t="shared" si="124"/>
        <v>2</v>
      </c>
    </row>
    <row r="288" spans="16:30" x14ac:dyDescent="0.25">
      <c r="P288" s="31">
        <v>0.45833333333333298</v>
      </c>
      <c r="Q288" s="32">
        <f>Q284</f>
        <v>0</v>
      </c>
      <c r="R288" s="26">
        <f t="shared" si="116"/>
        <v>1</v>
      </c>
      <c r="S288" s="26">
        <f t="shared" si="126"/>
        <v>0</v>
      </c>
      <c r="T288" s="35">
        <f t="shared" si="115"/>
        <v>1</v>
      </c>
      <c r="U288" s="37"/>
      <c r="V288" s="34">
        <f t="shared" si="125"/>
        <v>0</v>
      </c>
      <c r="W288" s="26">
        <f t="shared" si="118"/>
        <v>1</v>
      </c>
      <c r="X288" s="26">
        <f t="shared" si="127"/>
        <v>0</v>
      </c>
      <c r="Y288" s="35">
        <f t="shared" si="120"/>
        <v>1</v>
      </c>
      <c r="Z288" s="37"/>
      <c r="AA288" s="34">
        <f t="shared" si="121"/>
        <v>3.0102999566398121</v>
      </c>
      <c r="AB288" s="26">
        <f t="shared" si="122"/>
        <v>2</v>
      </c>
      <c r="AC288" s="26">
        <f t="shared" si="128"/>
        <v>3.0102999566398121</v>
      </c>
      <c r="AD288" s="27">
        <f t="shared" si="124"/>
        <v>2</v>
      </c>
    </row>
    <row r="289" spans="16:30" x14ac:dyDescent="0.25">
      <c r="P289" s="31">
        <v>0.5</v>
      </c>
      <c r="Q289" s="32">
        <f>Q284</f>
        <v>0</v>
      </c>
      <c r="R289" s="26">
        <f t="shared" si="116"/>
        <v>1</v>
      </c>
      <c r="S289" s="26">
        <f t="shared" si="126"/>
        <v>0</v>
      </c>
      <c r="T289" s="35">
        <f t="shared" si="115"/>
        <v>1</v>
      </c>
      <c r="U289" s="37"/>
      <c r="V289" s="34">
        <f t="shared" si="125"/>
        <v>0</v>
      </c>
      <c r="W289" s="26">
        <f t="shared" si="118"/>
        <v>1</v>
      </c>
      <c r="X289" s="26">
        <f t="shared" si="127"/>
        <v>0</v>
      </c>
      <c r="Y289" s="35">
        <f t="shared" si="120"/>
        <v>1</v>
      </c>
      <c r="Z289" s="37"/>
      <c r="AA289" s="34">
        <f t="shared" si="121"/>
        <v>3.0102999566398121</v>
      </c>
      <c r="AB289" s="26">
        <f t="shared" si="122"/>
        <v>2</v>
      </c>
      <c r="AC289" s="26">
        <f t="shared" si="128"/>
        <v>3.0102999566398121</v>
      </c>
      <c r="AD289" s="27">
        <f t="shared" si="124"/>
        <v>2</v>
      </c>
    </row>
    <row r="290" spans="16:30" x14ac:dyDescent="0.25">
      <c r="P290" s="31">
        <v>0.54166666666666696</v>
      </c>
      <c r="Q290" s="32">
        <f>Q284</f>
        <v>0</v>
      </c>
      <c r="R290" s="26">
        <f t="shared" si="116"/>
        <v>1</v>
      </c>
      <c r="S290" s="26">
        <f t="shared" si="126"/>
        <v>0</v>
      </c>
      <c r="T290" s="35">
        <f t="shared" si="115"/>
        <v>1</v>
      </c>
      <c r="U290" s="37"/>
      <c r="V290" s="34">
        <f t="shared" si="125"/>
        <v>0</v>
      </c>
      <c r="W290" s="26">
        <f t="shared" si="118"/>
        <v>1</v>
      </c>
      <c r="X290" s="26">
        <f t="shared" si="127"/>
        <v>0</v>
      </c>
      <c r="Y290" s="35">
        <f t="shared" si="120"/>
        <v>1</v>
      </c>
      <c r="Z290" s="37"/>
      <c r="AA290" s="34">
        <f t="shared" si="121"/>
        <v>3.0102999566398121</v>
      </c>
      <c r="AB290" s="26">
        <f t="shared" si="122"/>
        <v>2</v>
      </c>
      <c r="AC290" s="26">
        <f t="shared" si="128"/>
        <v>3.0102999566398121</v>
      </c>
      <c r="AD290" s="27">
        <f t="shared" si="124"/>
        <v>2</v>
      </c>
    </row>
    <row r="291" spans="16:30" x14ac:dyDescent="0.25">
      <c r="P291" s="31">
        <v>0.58333333333333304</v>
      </c>
      <c r="Q291" s="32">
        <f>Q284</f>
        <v>0</v>
      </c>
      <c r="R291" s="26">
        <f t="shared" si="116"/>
        <v>1</v>
      </c>
      <c r="S291" s="26">
        <f t="shared" si="126"/>
        <v>0</v>
      </c>
      <c r="T291" s="35">
        <f t="shared" si="115"/>
        <v>1</v>
      </c>
      <c r="U291" s="37"/>
      <c r="V291" s="34">
        <f t="shared" si="125"/>
        <v>0</v>
      </c>
      <c r="W291" s="26">
        <f t="shared" si="118"/>
        <v>1</v>
      </c>
      <c r="X291" s="26">
        <f t="shared" si="127"/>
        <v>0</v>
      </c>
      <c r="Y291" s="35">
        <f t="shared" si="120"/>
        <v>1</v>
      </c>
      <c r="Z291" s="37"/>
      <c r="AA291" s="34">
        <f t="shared" si="121"/>
        <v>3.0102999566398121</v>
      </c>
      <c r="AB291" s="26">
        <f t="shared" si="122"/>
        <v>2</v>
      </c>
      <c r="AC291" s="26">
        <f t="shared" si="128"/>
        <v>3.0102999566398121</v>
      </c>
      <c r="AD291" s="27">
        <f t="shared" si="124"/>
        <v>2</v>
      </c>
    </row>
    <row r="292" spans="16:30" x14ac:dyDescent="0.25">
      <c r="P292" s="31">
        <v>0.625</v>
      </c>
      <c r="Q292" s="32">
        <f>Q284</f>
        <v>0</v>
      </c>
      <c r="R292" s="26">
        <f t="shared" si="116"/>
        <v>1</v>
      </c>
      <c r="S292" s="26">
        <f t="shared" si="126"/>
        <v>0</v>
      </c>
      <c r="T292" s="35">
        <f t="shared" si="115"/>
        <v>1</v>
      </c>
      <c r="U292" s="37"/>
      <c r="V292" s="34">
        <f t="shared" si="125"/>
        <v>0</v>
      </c>
      <c r="W292" s="26">
        <f t="shared" si="118"/>
        <v>1</v>
      </c>
      <c r="X292" s="26">
        <f t="shared" si="127"/>
        <v>0</v>
      </c>
      <c r="Y292" s="35">
        <f t="shared" si="120"/>
        <v>1</v>
      </c>
      <c r="Z292" s="37"/>
      <c r="AA292" s="34">
        <f t="shared" si="121"/>
        <v>3.0102999566398121</v>
      </c>
      <c r="AB292" s="26">
        <f t="shared" si="122"/>
        <v>2</v>
      </c>
      <c r="AC292" s="26">
        <f t="shared" si="128"/>
        <v>3.0102999566398121</v>
      </c>
      <c r="AD292" s="27">
        <f t="shared" si="124"/>
        <v>2</v>
      </c>
    </row>
    <row r="293" spans="16:30" x14ac:dyDescent="0.25">
      <c r="P293" s="31">
        <v>0.66666666666666696</v>
      </c>
      <c r="Q293" s="32">
        <f>Q284</f>
        <v>0</v>
      </c>
      <c r="R293" s="26">
        <f t="shared" si="116"/>
        <v>1</v>
      </c>
      <c r="S293" s="26">
        <f t="shared" si="126"/>
        <v>0</v>
      </c>
      <c r="T293" s="35">
        <f t="shared" si="115"/>
        <v>1</v>
      </c>
      <c r="U293" s="37"/>
      <c r="V293" s="34">
        <f t="shared" si="125"/>
        <v>0</v>
      </c>
      <c r="W293" s="26">
        <f t="shared" si="118"/>
        <v>1</v>
      </c>
      <c r="X293" s="26">
        <f t="shared" si="127"/>
        <v>0</v>
      </c>
      <c r="Y293" s="35">
        <f t="shared" si="120"/>
        <v>1</v>
      </c>
      <c r="Z293" s="37"/>
      <c r="AA293" s="34">
        <f t="shared" si="121"/>
        <v>3.0102999566398121</v>
      </c>
      <c r="AB293" s="26">
        <f t="shared" si="122"/>
        <v>2</v>
      </c>
      <c r="AC293" s="26">
        <f t="shared" si="128"/>
        <v>3.0102999566398121</v>
      </c>
      <c r="AD293" s="27">
        <f t="shared" si="124"/>
        <v>2</v>
      </c>
    </row>
    <row r="294" spans="16:30" x14ac:dyDescent="0.25">
      <c r="P294" s="31">
        <v>0.70833333333333304</v>
      </c>
      <c r="Q294" s="32">
        <f>Q284</f>
        <v>0</v>
      </c>
      <c r="R294" s="26">
        <f t="shared" si="116"/>
        <v>1</v>
      </c>
      <c r="S294" s="26">
        <f t="shared" si="126"/>
        <v>0</v>
      </c>
      <c r="T294" s="35">
        <f t="shared" si="115"/>
        <v>1</v>
      </c>
      <c r="U294" s="37"/>
      <c r="V294" s="34">
        <f t="shared" si="125"/>
        <v>0</v>
      </c>
      <c r="W294" s="26">
        <f t="shared" si="118"/>
        <v>1</v>
      </c>
      <c r="X294" s="26">
        <f t="shared" si="127"/>
        <v>0</v>
      </c>
      <c r="Y294" s="35">
        <f t="shared" si="120"/>
        <v>1</v>
      </c>
      <c r="Z294" s="37"/>
      <c r="AA294" s="34">
        <f t="shared" si="121"/>
        <v>3.0102999566398121</v>
      </c>
      <c r="AB294" s="26">
        <f t="shared" si="122"/>
        <v>2</v>
      </c>
      <c r="AC294" s="26">
        <f t="shared" si="128"/>
        <v>3.0102999566398121</v>
      </c>
      <c r="AD294" s="27">
        <f t="shared" si="124"/>
        <v>2</v>
      </c>
    </row>
    <row r="295" spans="16:30" x14ac:dyDescent="0.25">
      <c r="P295" s="31">
        <v>0.75</v>
      </c>
      <c r="Q295" s="32">
        <f>Q284</f>
        <v>0</v>
      </c>
      <c r="R295" s="26">
        <f t="shared" si="116"/>
        <v>1</v>
      </c>
      <c r="S295" s="26">
        <f t="shared" si="126"/>
        <v>0</v>
      </c>
      <c r="T295" s="35">
        <f t="shared" si="115"/>
        <v>1</v>
      </c>
      <c r="U295" s="37"/>
      <c r="V295" s="34">
        <f t="shared" si="125"/>
        <v>0</v>
      </c>
      <c r="W295" s="26">
        <f t="shared" si="118"/>
        <v>1</v>
      </c>
      <c r="X295" s="26">
        <f t="shared" si="127"/>
        <v>0</v>
      </c>
      <c r="Y295" s="35">
        <f t="shared" si="120"/>
        <v>1</v>
      </c>
      <c r="Z295" s="37"/>
      <c r="AA295" s="34">
        <f t="shared" si="121"/>
        <v>3.0102999566398121</v>
      </c>
      <c r="AB295" s="26">
        <f t="shared" si="122"/>
        <v>2</v>
      </c>
      <c r="AC295" s="26">
        <f t="shared" si="128"/>
        <v>3.0102999566398121</v>
      </c>
      <c r="AD295" s="27">
        <f t="shared" si="124"/>
        <v>2</v>
      </c>
    </row>
    <row r="296" spans="16:30" x14ac:dyDescent="0.25">
      <c r="P296" s="31">
        <v>0.79166666666666696</v>
      </c>
      <c r="Q296" s="32">
        <f>Q284</f>
        <v>0</v>
      </c>
      <c r="R296" s="26">
        <f t="shared" si="116"/>
        <v>1</v>
      </c>
      <c r="S296" s="26">
        <f t="shared" si="126"/>
        <v>0</v>
      </c>
      <c r="T296" s="35">
        <f t="shared" si="115"/>
        <v>1</v>
      </c>
      <c r="U296" s="37"/>
      <c r="V296" s="34">
        <v>0</v>
      </c>
      <c r="W296" s="26">
        <f t="shared" si="118"/>
        <v>1</v>
      </c>
      <c r="X296" s="26">
        <v>0</v>
      </c>
      <c r="Y296" s="35">
        <f t="shared" si="120"/>
        <v>1</v>
      </c>
      <c r="Z296" s="37"/>
      <c r="AA296" s="34">
        <f t="shared" si="121"/>
        <v>3.0102999566398121</v>
      </c>
      <c r="AB296" s="26">
        <f t="shared" si="122"/>
        <v>2</v>
      </c>
      <c r="AC296" s="26">
        <f>AA296</f>
        <v>3.0102999566398121</v>
      </c>
      <c r="AD296" s="27">
        <f t="shared" si="124"/>
        <v>2</v>
      </c>
    </row>
    <row r="297" spans="16:30" x14ac:dyDescent="0.25">
      <c r="P297" s="31">
        <v>0.83333333333333304</v>
      </c>
      <c r="Q297" s="32">
        <f>Q284</f>
        <v>0</v>
      </c>
      <c r="R297" s="26">
        <f t="shared" si="116"/>
        <v>1</v>
      </c>
      <c r="S297" s="26">
        <f t="shared" si="126"/>
        <v>0</v>
      </c>
      <c r="T297" s="35">
        <f t="shared" si="115"/>
        <v>1</v>
      </c>
      <c r="U297" s="37"/>
      <c r="V297" s="34">
        <f t="shared" si="125"/>
        <v>0</v>
      </c>
      <c r="W297" s="26">
        <f t="shared" si="118"/>
        <v>1</v>
      </c>
      <c r="X297" s="26">
        <v>0</v>
      </c>
      <c r="Y297" s="35">
        <f t="shared" si="120"/>
        <v>1</v>
      </c>
      <c r="Z297" s="37"/>
      <c r="AA297" s="34">
        <f t="shared" si="121"/>
        <v>3.0102999566398121</v>
      </c>
      <c r="AB297" s="26">
        <f>(10^(AA297/10))</f>
        <v>2</v>
      </c>
      <c r="AC297" s="26">
        <f>AA297</f>
        <v>3.0102999566398121</v>
      </c>
      <c r="AD297" s="27">
        <f t="shared" si="124"/>
        <v>2</v>
      </c>
    </row>
    <row r="298" spans="16:30" x14ac:dyDescent="0.25">
      <c r="P298" s="31">
        <v>0.875</v>
      </c>
      <c r="Q298" s="32">
        <f>Q284</f>
        <v>0</v>
      </c>
      <c r="R298" s="26">
        <f t="shared" si="116"/>
        <v>1</v>
      </c>
      <c r="S298" s="26">
        <f t="shared" si="126"/>
        <v>0</v>
      </c>
      <c r="T298" s="35">
        <f t="shared" si="115"/>
        <v>1</v>
      </c>
      <c r="U298" s="37"/>
      <c r="V298" s="34">
        <f>V297</f>
        <v>0</v>
      </c>
      <c r="W298" s="26">
        <f t="shared" si="118"/>
        <v>1</v>
      </c>
      <c r="X298" s="26">
        <v>0</v>
      </c>
      <c r="Y298" s="35">
        <f t="shared" si="120"/>
        <v>1</v>
      </c>
      <c r="Z298" s="37"/>
      <c r="AA298" s="34">
        <f t="shared" si="121"/>
        <v>3.0102999566398121</v>
      </c>
      <c r="AB298" s="26">
        <f t="shared" ref="AB298:AB300" si="129">(10^(AA298/10))</f>
        <v>2</v>
      </c>
      <c r="AC298" s="26">
        <f>AA298</f>
        <v>3.0102999566398121</v>
      </c>
      <c r="AD298" s="27">
        <f t="shared" si="124"/>
        <v>2</v>
      </c>
    </row>
    <row r="299" spans="16:30" x14ac:dyDescent="0.25">
      <c r="P299" s="31">
        <v>0.91666666666666696</v>
      </c>
      <c r="Q299" s="32">
        <f>Q277</f>
        <v>0</v>
      </c>
      <c r="R299" s="26">
        <f t="shared" si="116"/>
        <v>1</v>
      </c>
      <c r="S299" s="26">
        <f>Q299+10</f>
        <v>10</v>
      </c>
      <c r="T299" s="35">
        <f t="shared" si="115"/>
        <v>10</v>
      </c>
      <c r="U299" s="37"/>
      <c r="V299" s="34">
        <v>0</v>
      </c>
      <c r="W299" s="26">
        <f t="shared" si="118"/>
        <v>1</v>
      </c>
      <c r="X299" s="28">
        <f t="shared" ref="X299:X300" si="130">V299+10</f>
        <v>10</v>
      </c>
      <c r="Y299" s="35">
        <f t="shared" si="120"/>
        <v>10</v>
      </c>
      <c r="Z299" s="37"/>
      <c r="AA299" s="34">
        <f t="shared" si="121"/>
        <v>3.0102999566398121</v>
      </c>
      <c r="AB299" s="26">
        <f t="shared" si="129"/>
        <v>2</v>
      </c>
      <c r="AC299" s="26">
        <f>AA299+10</f>
        <v>13.010299956639813</v>
      </c>
      <c r="AD299" s="27">
        <f t="shared" si="124"/>
        <v>20.000000000000007</v>
      </c>
    </row>
    <row r="300" spans="16:30" ht="15.75" thickBot="1" x14ac:dyDescent="0.3">
      <c r="P300" s="44">
        <v>0.95833333333333304</v>
      </c>
      <c r="Q300" s="32">
        <f>Q277</f>
        <v>0</v>
      </c>
      <c r="R300" s="46">
        <f t="shared" si="116"/>
        <v>1</v>
      </c>
      <c r="S300" s="46">
        <f>Q300+10</f>
        <v>10</v>
      </c>
      <c r="T300" s="47">
        <f t="shared" si="115"/>
        <v>10</v>
      </c>
      <c r="U300" s="48"/>
      <c r="V300" s="45">
        <v>0</v>
      </c>
      <c r="W300" s="46">
        <f t="shared" si="118"/>
        <v>1</v>
      </c>
      <c r="X300" s="28">
        <f t="shared" si="130"/>
        <v>10</v>
      </c>
      <c r="Y300" s="47">
        <f t="shared" si="120"/>
        <v>10</v>
      </c>
      <c r="Z300" s="48"/>
      <c r="AA300" s="34">
        <f t="shared" si="121"/>
        <v>3.0102999566398121</v>
      </c>
      <c r="AB300" s="150">
        <f t="shared" si="129"/>
        <v>2</v>
      </c>
      <c r="AC300" s="150">
        <f>AA300+10</f>
        <v>13.010299956639813</v>
      </c>
      <c r="AD300" s="151">
        <f t="shared" si="124"/>
        <v>20.000000000000007</v>
      </c>
    </row>
    <row r="301" spans="16:30" ht="15.75" thickBot="1" x14ac:dyDescent="0.3">
      <c r="P301" s="50"/>
      <c r="Q301" s="51"/>
      <c r="R301" s="51"/>
      <c r="S301" s="51"/>
      <c r="T301" s="52"/>
      <c r="U301" s="51"/>
      <c r="V301" s="50"/>
      <c r="W301" s="51"/>
      <c r="X301" s="51"/>
      <c r="Y301" s="52"/>
      <c r="Z301" s="51"/>
      <c r="AA301" s="53" t="s">
        <v>13</v>
      </c>
      <c r="AB301" s="64">
        <f>10*LOG(1/(COUNT(AB284:AB297))*SUM(AB284:AB297))</f>
        <v>3.0102999566398121</v>
      </c>
      <c r="AC301" s="49"/>
      <c r="AD301" s="54"/>
    </row>
    <row r="302" spans="16:30" ht="15.75" thickBot="1" x14ac:dyDescent="0.3">
      <c r="P302" s="53"/>
      <c r="Q302" s="49"/>
      <c r="R302" s="49"/>
      <c r="S302" s="49"/>
      <c r="T302" s="54"/>
      <c r="U302" s="49"/>
      <c r="V302" s="53"/>
      <c r="W302" s="49"/>
      <c r="X302" s="49"/>
      <c r="Y302" s="54"/>
      <c r="Z302" s="49"/>
      <c r="AA302" s="53" t="s">
        <v>2</v>
      </c>
      <c r="AB302" s="64">
        <f>10*LOG(1/(COUNT(AB277:AB283,AB299:AB300))*SUM(AB277:AB283,AB299:AB300))</f>
        <v>3.0102999566398121</v>
      </c>
      <c r="AC302" s="49"/>
      <c r="AD302" s="54"/>
    </row>
    <row r="303" spans="16:30" x14ac:dyDescent="0.25">
      <c r="P303" s="53"/>
      <c r="Q303" s="49"/>
      <c r="R303" s="56" t="s">
        <v>12</v>
      </c>
      <c r="S303" s="57"/>
      <c r="T303" s="58" t="s">
        <v>11</v>
      </c>
      <c r="U303" s="57"/>
      <c r="V303" s="59"/>
      <c r="W303" s="56" t="s">
        <v>12</v>
      </c>
      <c r="X303" s="57"/>
      <c r="Y303" s="58" t="s">
        <v>11</v>
      </c>
      <c r="Z303" s="57"/>
      <c r="AA303" s="59"/>
      <c r="AB303" s="57" t="s">
        <v>12</v>
      </c>
      <c r="AC303" s="57"/>
      <c r="AD303" s="58" t="s">
        <v>11</v>
      </c>
    </row>
    <row r="304" spans="16:30" ht="15.75" thickBot="1" x14ac:dyDescent="0.3">
      <c r="P304" s="14"/>
      <c r="Q304" s="55"/>
      <c r="R304" s="60">
        <f>10*LOG(1/(COUNT(R277:R300))*SUM(R277:R300))</f>
        <v>0</v>
      </c>
      <c r="S304" s="61"/>
      <c r="T304" s="62">
        <f>10*LOG(1/(COUNT(T277:T300))*SUM(T277:T300))</f>
        <v>6.40978057358332</v>
      </c>
      <c r="U304" s="61"/>
      <c r="V304" s="63"/>
      <c r="W304" s="60">
        <f>10*LOG(1/(COUNT(W277:W300))*SUM(W277:W300))</f>
        <v>0</v>
      </c>
      <c r="X304" s="61"/>
      <c r="Y304" s="62">
        <f>10*LOG(1/(COUNT(Y277:Y300))*SUM(Y277:Y300))</f>
        <v>6.40978057358332</v>
      </c>
      <c r="Z304" s="61"/>
      <c r="AA304" s="63"/>
      <c r="AB304" s="64">
        <f>10*LOG(1/(COUNT(AB277:AB300))*SUM(AB277:AB300))</f>
        <v>3.0102999566398121</v>
      </c>
      <c r="AC304" s="61"/>
      <c r="AD304" s="62">
        <f>10*LOG(1/(COUNT(AD277:AD300))*SUM(AD277:AD300))</f>
        <v>9.4200805302231334</v>
      </c>
    </row>
  </sheetData>
  <mergeCells count="26">
    <mergeCell ref="P139:T139"/>
    <mergeCell ref="P173:T173"/>
    <mergeCell ref="P207:T207"/>
    <mergeCell ref="P241:T241"/>
    <mergeCell ref="P275:T275"/>
    <mergeCell ref="P105:T105"/>
    <mergeCell ref="A9:A11"/>
    <mergeCell ref="B9:B11"/>
    <mergeCell ref="C9:D9"/>
    <mergeCell ref="E9:H9"/>
    <mergeCell ref="A22:A24"/>
    <mergeCell ref="B22:C22"/>
    <mergeCell ref="E22:H22"/>
    <mergeCell ref="A38:A39"/>
    <mergeCell ref="B38:B39"/>
    <mergeCell ref="A58:A59"/>
    <mergeCell ref="P71:T71"/>
    <mergeCell ref="A77:A78"/>
    <mergeCell ref="A1:H1"/>
    <mergeCell ref="AA1:AB2"/>
    <mergeCell ref="AC1:AE1"/>
    <mergeCell ref="A2:H2"/>
    <mergeCell ref="A3:H3"/>
    <mergeCell ref="L3:L5"/>
    <mergeCell ref="AA3:AA6"/>
    <mergeCell ref="A4:H4"/>
  </mergeCells>
  <conditionalFormatting sqref="B60:B73 D60:H73">
    <cfRule type="expression" dxfId="11" priority="1">
      <formula>B60=0</formula>
    </cfRule>
  </conditionalFormatting>
  <dataValidations count="3">
    <dataValidation type="list" allowBlank="1" showInputMessage="1" showErrorMessage="1" sqref="A40:A53" xr:uid="{D1FA33A6-4C03-45F3-93E9-9D6B05B006D1}">
      <formula1>$AJ$2:$AJ$65</formula1>
    </dataValidation>
    <dataValidation type="list" allowBlank="1" showInputMessage="1" showErrorMessage="1" sqref="B32:B35 B12:B20 B6" xr:uid="{9CE4439A-8B0D-46DC-BDE7-683C2EA4AD3A}">
      <formula1>$AB$3:$AB$6</formula1>
    </dataValidation>
    <dataValidation type="list" allowBlank="1" showInputMessage="1" showErrorMessage="1" sqref="B40:B53" xr:uid="{A1E87163-8780-4176-80F4-6A5B1159D750}">
      <formula1>$AP$1:$AP$16</formula1>
    </dataValidation>
  </dataValidations>
  <pageMargins left="0.7" right="0.7" top="0.75" bottom="0.75" header="0.3" footer="0.3"/>
  <pageSetup scale="40" orientation="portrait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E717E-68E3-45D2-B2B3-20C54B2CFF96}">
  <dimension ref="A1:AR304"/>
  <sheetViews>
    <sheetView topLeftCell="A2" zoomScaleNormal="100" workbookViewId="0">
      <selection activeCell="F25" sqref="F25"/>
    </sheetView>
  </sheetViews>
  <sheetFormatPr defaultRowHeight="15" x14ac:dyDescent="0.25"/>
  <cols>
    <col min="1" max="1" width="31.140625" customWidth="1"/>
    <col min="2" max="2" width="27" bestFit="1" customWidth="1"/>
    <col min="3" max="4" width="23.140625" customWidth="1"/>
    <col min="5" max="5" width="27.85546875" customWidth="1"/>
    <col min="6" max="6" width="30.28515625" customWidth="1"/>
    <col min="7" max="7" width="22.85546875" customWidth="1"/>
    <col min="8" max="8" width="24.7109375" customWidth="1"/>
    <col min="9" max="11" width="9.140625" customWidth="1"/>
    <col min="12" max="12" width="18.7109375" hidden="1" customWidth="1"/>
    <col min="13" max="14" width="20" hidden="1" customWidth="1"/>
    <col min="15" max="15" width="9.140625" hidden="1" customWidth="1"/>
    <col min="16" max="20" width="12.7109375" hidden="1" customWidth="1"/>
    <col min="21" max="21" width="2.7109375" hidden="1" customWidth="1"/>
    <col min="22" max="22" width="12.7109375" hidden="1" customWidth="1"/>
    <col min="23" max="23" width="15.42578125" hidden="1" customWidth="1"/>
    <col min="24" max="25" width="12.7109375" hidden="1" customWidth="1"/>
    <col min="26" max="26" width="2.5703125" hidden="1" customWidth="1"/>
    <col min="27" max="27" width="17" hidden="1" customWidth="1"/>
    <col min="28" max="28" width="17.42578125" hidden="1" customWidth="1"/>
    <col min="29" max="30" width="12.7109375" hidden="1" customWidth="1"/>
    <col min="31" max="35" width="9.140625" hidden="1" customWidth="1"/>
    <col min="36" max="36" width="33.42578125" hidden="1" customWidth="1"/>
    <col min="37" max="37" width="12.140625" hidden="1" customWidth="1"/>
    <col min="38" max="40" width="16.140625" hidden="1" customWidth="1"/>
    <col min="41" max="44" width="9.140625" hidden="1" customWidth="1"/>
    <col min="45" max="117" width="9.140625" customWidth="1"/>
  </cols>
  <sheetData>
    <row r="1" spans="1:42" ht="21.75" thickBot="1" x14ac:dyDescent="0.4">
      <c r="A1" s="304" t="s">
        <v>171</v>
      </c>
      <c r="B1" s="304"/>
      <c r="C1" s="304"/>
      <c r="D1" s="304"/>
      <c r="E1" s="304"/>
      <c r="F1" s="304"/>
      <c r="G1" s="304"/>
      <c r="H1" s="304"/>
      <c r="AA1" s="295" t="s">
        <v>36</v>
      </c>
      <c r="AB1" s="296"/>
      <c r="AC1" s="280" t="s">
        <v>35</v>
      </c>
      <c r="AD1" s="281"/>
      <c r="AE1" s="282"/>
      <c r="AJ1" s="188" t="s">
        <v>70</v>
      </c>
      <c r="AK1" s="189" t="s">
        <v>71</v>
      </c>
      <c r="AL1" s="189" t="s">
        <v>72</v>
      </c>
      <c r="AM1" s="189" t="s">
        <v>73</v>
      </c>
      <c r="AN1" s="190" t="s">
        <v>74</v>
      </c>
      <c r="AP1">
        <v>1</v>
      </c>
    </row>
    <row r="2" spans="1:42" ht="21.75" thickBot="1" x14ac:dyDescent="0.4">
      <c r="A2" s="304" t="s">
        <v>148</v>
      </c>
      <c r="B2" s="304"/>
      <c r="C2" s="304"/>
      <c r="D2" s="304"/>
      <c r="E2" s="304"/>
      <c r="F2" s="304"/>
      <c r="G2" s="304"/>
      <c r="H2" s="304"/>
      <c r="AA2" s="297"/>
      <c r="AB2" s="298"/>
      <c r="AC2" s="123" t="s">
        <v>3</v>
      </c>
      <c r="AD2" s="124" t="s">
        <v>32</v>
      </c>
      <c r="AE2" s="125" t="s">
        <v>33</v>
      </c>
      <c r="AJ2" s="186" t="s">
        <v>75</v>
      </c>
      <c r="AK2" s="187" t="s">
        <v>76</v>
      </c>
      <c r="AL2" s="187">
        <v>50</v>
      </c>
      <c r="AM2" s="187">
        <v>85</v>
      </c>
      <c r="AN2" s="29" t="s">
        <v>77</v>
      </c>
      <c r="AP2">
        <v>2</v>
      </c>
    </row>
    <row r="3" spans="1:42" ht="22.15" customHeight="1" x14ac:dyDescent="0.35">
      <c r="A3" s="304" t="s">
        <v>147</v>
      </c>
      <c r="B3" s="304"/>
      <c r="C3" s="304"/>
      <c r="D3" s="304"/>
      <c r="E3" s="304"/>
      <c r="F3" s="304"/>
      <c r="G3" s="304"/>
      <c r="H3" s="304"/>
      <c r="L3" s="306" t="s">
        <v>42</v>
      </c>
      <c r="M3" s="25" t="s">
        <v>25</v>
      </c>
      <c r="N3" s="15" t="s">
        <v>26</v>
      </c>
      <c r="O3" s="15" t="s">
        <v>27</v>
      </c>
      <c r="P3" s="15" t="s">
        <v>28</v>
      </c>
      <c r="Q3" s="15" t="s">
        <v>29</v>
      </c>
      <c r="R3" s="15" t="s">
        <v>30</v>
      </c>
      <c r="S3" s="16" t="s">
        <v>31</v>
      </c>
      <c r="AA3" s="283" t="s">
        <v>34</v>
      </c>
      <c r="AB3" s="120" t="s">
        <v>3</v>
      </c>
      <c r="AC3" s="127">
        <v>55</v>
      </c>
      <c r="AD3" s="128">
        <v>57</v>
      </c>
      <c r="AE3" s="129">
        <v>60</v>
      </c>
      <c r="AF3" s="119">
        <v>1</v>
      </c>
      <c r="AJ3" s="183" t="s">
        <v>78</v>
      </c>
      <c r="AK3" s="167" t="s">
        <v>76</v>
      </c>
      <c r="AL3" s="167">
        <v>20</v>
      </c>
      <c r="AM3" s="167">
        <v>85</v>
      </c>
      <c r="AN3" s="27">
        <v>84</v>
      </c>
      <c r="AP3">
        <v>3</v>
      </c>
    </row>
    <row r="4" spans="1:42" ht="19.5" customHeight="1" x14ac:dyDescent="0.35">
      <c r="A4" s="304" t="s">
        <v>144</v>
      </c>
      <c r="B4" s="304"/>
      <c r="C4" s="304"/>
      <c r="D4" s="304"/>
      <c r="E4" s="304"/>
      <c r="F4" s="304"/>
      <c r="G4" s="304"/>
      <c r="H4" s="304"/>
      <c r="L4" s="307"/>
      <c r="M4" s="135"/>
      <c r="N4" s="136"/>
      <c r="O4" s="136"/>
      <c r="P4" s="136"/>
      <c r="Q4" s="136"/>
      <c r="R4" s="136"/>
      <c r="S4" s="137"/>
      <c r="AA4" s="284"/>
      <c r="AB4" s="138"/>
      <c r="AC4" s="139"/>
      <c r="AD4" s="140"/>
      <c r="AE4" s="141"/>
      <c r="AF4" s="119"/>
      <c r="AJ4" s="183" t="s">
        <v>79</v>
      </c>
      <c r="AK4" s="167" t="s">
        <v>76</v>
      </c>
      <c r="AL4" s="167">
        <v>40</v>
      </c>
      <c r="AM4" s="167">
        <v>80</v>
      </c>
      <c r="AN4" s="27">
        <v>78</v>
      </c>
      <c r="AP4">
        <v>4</v>
      </c>
    </row>
    <row r="5" spans="1:42" ht="15" customHeight="1" thickBot="1" x14ac:dyDescent="0.4">
      <c r="A5" s="116"/>
      <c r="B5" s="116"/>
      <c r="C5" s="235"/>
      <c r="D5" s="235"/>
      <c r="E5" s="235"/>
      <c r="F5" s="235"/>
      <c r="G5" s="235"/>
      <c r="H5" s="235"/>
      <c r="L5" s="307"/>
      <c r="M5" s="13" t="s">
        <v>20</v>
      </c>
      <c r="N5" s="5" t="s">
        <v>20</v>
      </c>
      <c r="O5" s="5" t="s">
        <v>20</v>
      </c>
      <c r="P5" s="5" t="s">
        <v>20</v>
      </c>
      <c r="Q5" s="5" t="s">
        <v>20</v>
      </c>
      <c r="R5" s="5" t="s">
        <v>20</v>
      </c>
      <c r="S5" s="6" t="s">
        <v>20</v>
      </c>
      <c r="AA5" s="285"/>
      <c r="AB5" s="121" t="s">
        <v>32</v>
      </c>
      <c r="AC5" s="130">
        <v>57</v>
      </c>
      <c r="AD5" s="126">
        <v>60</v>
      </c>
      <c r="AE5" s="131">
        <v>65</v>
      </c>
      <c r="AF5" s="119">
        <v>2</v>
      </c>
      <c r="AJ5" s="183" t="s">
        <v>80</v>
      </c>
      <c r="AK5" s="167" t="s">
        <v>76</v>
      </c>
      <c r="AL5" s="167">
        <v>20</v>
      </c>
      <c r="AM5" s="167">
        <v>80</v>
      </c>
      <c r="AN5" s="27" t="s">
        <v>77</v>
      </c>
      <c r="AP5">
        <v>5</v>
      </c>
    </row>
    <row r="6" spans="1:42" ht="15" customHeight="1" thickBot="1" x14ac:dyDescent="0.4">
      <c r="A6" s="118" t="s">
        <v>49</v>
      </c>
      <c r="B6" s="117" t="s">
        <v>33</v>
      </c>
      <c r="C6" s="235"/>
      <c r="D6" s="235"/>
      <c r="E6" s="235"/>
      <c r="F6" s="235"/>
      <c r="G6" s="235"/>
      <c r="H6" s="235"/>
      <c r="L6" s="171" t="str">
        <f t="shared" ref="L6:L19" si="0">A60</f>
        <v>Crane</v>
      </c>
      <c r="M6" s="88">
        <f>IF(AND($E40&gt;=0.5,$C$12&gt;0),SQRT((($C$12-$B$25)^2)+(($C$25-$D$12)^2)),"")</f>
        <v>111.03232862560903</v>
      </c>
      <c r="N6" s="89" t="str">
        <f t="shared" ref="N6:N19" si="1">IF(AND($E40&gt;=0.5,$C$13&gt;0),SQRT((($C$13-$B$26)^2)+(($C$26-$D$13)^2)),"")</f>
        <v/>
      </c>
      <c r="O6" s="89" t="str">
        <f t="shared" ref="O6:P19" si="2">IF(AND($E40&gt;=0.5,$C$15&gt;0),SQRT((($C$15-$B$28)^2)+(($C$28-$D$15)^2)),"")</f>
        <v/>
      </c>
      <c r="P6" s="89" t="str">
        <f t="shared" si="2"/>
        <v/>
      </c>
      <c r="Q6" s="89" t="str">
        <f t="shared" ref="Q6:Q19" si="3">IF(AND($E40&gt;=0.5,$C$16&gt;0),SQRT((($C$16-$B$29)^2)+(($C$29-$D$16)^2)),"")</f>
        <v/>
      </c>
      <c r="R6" s="89" t="str">
        <f t="shared" ref="R6:R19" si="4">IF(AND($E40&gt;=0.5,$C$17&gt;0),SQRT((($C$17-$B$30)^2)+(($C$30-$D$17)^2)),"")</f>
        <v/>
      </c>
      <c r="S6" s="90" t="str">
        <f t="shared" ref="S6:S19" si="5">IF(AND($E40&gt;=0.5,$C$18&gt;0),SQRT((($C$18-$B$31)^2)+(($C$31-$D$18)^2)),"")</f>
        <v/>
      </c>
      <c r="AA6" s="286"/>
      <c r="AB6" s="122" t="s">
        <v>33</v>
      </c>
      <c r="AC6" s="132">
        <v>60</v>
      </c>
      <c r="AD6" s="133">
        <v>65</v>
      </c>
      <c r="AE6" s="134">
        <v>70</v>
      </c>
      <c r="AF6" s="119">
        <v>3</v>
      </c>
      <c r="AJ6" s="183" t="s">
        <v>81</v>
      </c>
      <c r="AK6" s="167" t="s">
        <v>82</v>
      </c>
      <c r="AL6" s="167">
        <v>100</v>
      </c>
      <c r="AM6" s="167">
        <v>94</v>
      </c>
      <c r="AN6" s="27" t="s">
        <v>77</v>
      </c>
      <c r="AP6">
        <v>6</v>
      </c>
    </row>
    <row r="7" spans="1:42" ht="15" customHeight="1" x14ac:dyDescent="0.35">
      <c r="A7" s="235"/>
      <c r="B7" s="235"/>
      <c r="C7" s="235"/>
      <c r="D7" s="235"/>
      <c r="E7" s="235"/>
      <c r="F7" s="235"/>
      <c r="G7" s="235"/>
      <c r="H7" s="235"/>
      <c r="L7" s="172" t="str">
        <f t="shared" si="0"/>
        <v>Vibratory Pile Driver</v>
      </c>
      <c r="M7" s="91">
        <f>IF(AND($E41&gt;=0.5,$C$12&gt;0),SQRT((($C$12-$B$25)^2)+(($C$25-$D$12)^2)),"")</f>
        <v>111.03232862560903</v>
      </c>
      <c r="N7" s="92" t="str">
        <f t="shared" si="1"/>
        <v/>
      </c>
      <c r="O7" s="92" t="str">
        <f t="shared" si="2"/>
        <v/>
      </c>
      <c r="P7" s="92" t="str">
        <f t="shared" si="2"/>
        <v/>
      </c>
      <c r="Q7" s="92" t="str">
        <f t="shared" si="3"/>
        <v/>
      </c>
      <c r="R7" s="92" t="str">
        <f t="shared" si="4"/>
        <v/>
      </c>
      <c r="S7" s="93" t="str">
        <f t="shared" si="5"/>
        <v/>
      </c>
      <c r="AC7" s="119">
        <v>1</v>
      </c>
      <c r="AD7" s="119">
        <v>2</v>
      </c>
      <c r="AE7" s="119">
        <v>3</v>
      </c>
      <c r="AF7" s="119"/>
      <c r="AJ7" s="183" t="s">
        <v>83</v>
      </c>
      <c r="AK7" s="167" t="s">
        <v>76</v>
      </c>
      <c r="AL7" s="167">
        <v>50</v>
      </c>
      <c r="AM7" s="167">
        <v>80</v>
      </c>
      <c r="AN7" s="27">
        <v>83</v>
      </c>
      <c r="AP7">
        <v>7</v>
      </c>
    </row>
    <row r="8" spans="1:42" ht="15" customHeight="1" thickBot="1" x14ac:dyDescent="0.3">
      <c r="A8" s="8" t="s">
        <v>45</v>
      </c>
      <c r="L8" s="172" t="str">
        <f t="shared" si="0"/>
        <v>Pickup Truck</v>
      </c>
      <c r="M8" s="91">
        <f>IF(AND($E42&gt;=0.5,$C$12&gt;0),SQRT((($C$12-$B$25)^2)+(($C$25-$D$12)^2)),"")</f>
        <v>111.03232862560903</v>
      </c>
      <c r="N8" s="92" t="str">
        <f t="shared" si="1"/>
        <v/>
      </c>
      <c r="O8" s="92" t="str">
        <f t="shared" si="2"/>
        <v/>
      </c>
      <c r="P8" s="92" t="str">
        <f t="shared" si="2"/>
        <v/>
      </c>
      <c r="Q8" s="92" t="str">
        <f t="shared" si="3"/>
        <v/>
      </c>
      <c r="R8" s="92" t="str">
        <f t="shared" si="4"/>
        <v/>
      </c>
      <c r="S8" s="93" t="str">
        <f t="shared" si="5"/>
        <v/>
      </c>
      <c r="AJ8" s="183" t="s">
        <v>84</v>
      </c>
      <c r="AK8" s="167" t="s">
        <v>76</v>
      </c>
      <c r="AL8" s="167">
        <v>20</v>
      </c>
      <c r="AM8" s="167">
        <v>85</v>
      </c>
      <c r="AN8" s="27">
        <v>84</v>
      </c>
      <c r="AP8">
        <v>8</v>
      </c>
    </row>
    <row r="9" spans="1:42" ht="15" customHeight="1" thickBot="1" x14ac:dyDescent="0.3">
      <c r="A9" s="293" t="s">
        <v>0</v>
      </c>
      <c r="B9" s="293" t="s">
        <v>1</v>
      </c>
      <c r="C9" s="289" t="s">
        <v>22</v>
      </c>
      <c r="D9" s="290"/>
      <c r="E9" s="291" t="s">
        <v>53</v>
      </c>
      <c r="F9" s="291"/>
      <c r="G9" s="291"/>
      <c r="H9" s="292"/>
      <c r="L9" s="172" t="str">
        <f t="shared" si="0"/>
        <v>Front End Loader</v>
      </c>
      <c r="M9" s="91">
        <f>IF(AND($E43&gt;=0.5,$C$12&gt;0),SQRT((($C$12-$B$25)^2)+(($C$25-$D$12)^2)),"")</f>
        <v>111.03232862560903</v>
      </c>
      <c r="N9" s="92" t="str">
        <f t="shared" si="1"/>
        <v/>
      </c>
      <c r="O9" s="92" t="str">
        <f t="shared" si="2"/>
        <v/>
      </c>
      <c r="P9" s="92" t="str">
        <f t="shared" si="2"/>
        <v/>
      </c>
      <c r="Q9" s="92" t="str">
        <f t="shared" si="3"/>
        <v/>
      </c>
      <c r="R9" s="92" t="str">
        <f t="shared" si="4"/>
        <v/>
      </c>
      <c r="S9" s="93" t="str">
        <f t="shared" si="5"/>
        <v/>
      </c>
      <c r="AB9" s="119">
        <f t="shared" ref="AB9:AB15" si="6">IF(B12="Residential",1,IF(B12="Commercial",2,IF(B12="industrial",3,0)))</f>
        <v>1</v>
      </c>
      <c r="AJ9" s="183" t="s">
        <v>85</v>
      </c>
      <c r="AK9" s="167" t="s">
        <v>82</v>
      </c>
      <c r="AL9" s="167">
        <v>20</v>
      </c>
      <c r="AM9" s="167">
        <v>93</v>
      </c>
      <c r="AN9" s="27">
        <v>87</v>
      </c>
      <c r="AP9">
        <v>9</v>
      </c>
    </row>
    <row r="10" spans="1:42" ht="15" customHeight="1" x14ac:dyDescent="0.25">
      <c r="A10" s="300"/>
      <c r="B10" s="300"/>
      <c r="C10" s="114" t="s">
        <v>23</v>
      </c>
      <c r="D10" s="115" t="s">
        <v>24</v>
      </c>
      <c r="E10" s="162" t="s">
        <v>12</v>
      </c>
      <c r="F10" s="163" t="s">
        <v>11</v>
      </c>
      <c r="G10" s="23" t="s">
        <v>13</v>
      </c>
      <c r="H10" s="24" t="s">
        <v>2</v>
      </c>
      <c r="L10" s="172" t="str">
        <f t="shared" si="0"/>
        <v>Trencher</v>
      </c>
      <c r="M10" s="91">
        <f>IF(AND($E44&gt;=0.5,$C$12&gt;0),SQRT((($C$12-$B$25)^2)+(($C$25-$D$12)^2)),"")</f>
        <v>111.03232862560903</v>
      </c>
      <c r="N10" s="92" t="str">
        <f t="shared" si="1"/>
        <v/>
      </c>
      <c r="O10" s="92" t="str">
        <f t="shared" si="2"/>
        <v/>
      </c>
      <c r="P10" s="92" t="str">
        <f t="shared" si="2"/>
        <v/>
      </c>
      <c r="Q10" s="92" t="str">
        <f t="shared" si="3"/>
        <v/>
      </c>
      <c r="R10" s="92" t="str">
        <f t="shared" si="4"/>
        <v/>
      </c>
      <c r="S10" s="93" t="str">
        <f t="shared" si="5"/>
        <v/>
      </c>
      <c r="AB10" s="119">
        <f t="shared" si="6"/>
        <v>0</v>
      </c>
      <c r="AJ10" s="183" t="s">
        <v>86</v>
      </c>
      <c r="AK10" s="167" t="s">
        <v>76</v>
      </c>
      <c r="AL10" s="167">
        <v>20</v>
      </c>
      <c r="AM10" s="167">
        <v>80</v>
      </c>
      <c r="AN10" s="27">
        <v>83</v>
      </c>
      <c r="AP10">
        <v>10</v>
      </c>
    </row>
    <row r="11" spans="1:42" ht="15" customHeight="1" thickBot="1" x14ac:dyDescent="0.3">
      <c r="A11" s="301"/>
      <c r="B11" s="301"/>
      <c r="C11" s="86" t="s">
        <v>20</v>
      </c>
      <c r="D11" s="87" t="s">
        <v>20</v>
      </c>
      <c r="E11" s="13" t="s">
        <v>5</v>
      </c>
      <c r="F11" s="6" t="s">
        <v>5</v>
      </c>
      <c r="G11" s="13" t="s">
        <v>5</v>
      </c>
      <c r="H11" s="6" t="s">
        <v>5</v>
      </c>
      <c r="L11" s="172" t="str">
        <f t="shared" si="0"/>
        <v>Crane</v>
      </c>
      <c r="M11" s="91">
        <f>IF(AND($E45&gt;=0.5,$C$12&gt;0),SQRT((($C$12-$B$26)^2)+(($C$26-$D$12)^2)),"")</f>
        <v>296.56524003984202</v>
      </c>
      <c r="N11" s="92" t="str">
        <f t="shared" si="1"/>
        <v/>
      </c>
      <c r="O11" s="92" t="str">
        <f t="shared" si="2"/>
        <v/>
      </c>
      <c r="P11" s="92" t="str">
        <f t="shared" si="2"/>
        <v/>
      </c>
      <c r="Q11" s="92" t="str">
        <f t="shared" si="3"/>
        <v/>
      </c>
      <c r="R11" s="92" t="str">
        <f t="shared" si="4"/>
        <v/>
      </c>
      <c r="S11" s="93" t="str">
        <f t="shared" si="5"/>
        <v/>
      </c>
      <c r="AB11" s="119">
        <f t="shared" si="6"/>
        <v>0</v>
      </c>
      <c r="AJ11" s="183" t="s">
        <v>87</v>
      </c>
      <c r="AK11" s="167" t="s">
        <v>76</v>
      </c>
      <c r="AL11" s="167">
        <v>40</v>
      </c>
      <c r="AM11" s="167">
        <v>80</v>
      </c>
      <c r="AN11" s="27">
        <v>78</v>
      </c>
      <c r="AP11">
        <v>11</v>
      </c>
    </row>
    <row r="12" spans="1:42" ht="15" customHeight="1" thickBot="1" x14ac:dyDescent="0.3">
      <c r="A12" s="240" t="s">
        <v>172</v>
      </c>
      <c r="B12" s="241" t="s">
        <v>3</v>
      </c>
      <c r="C12" s="242">
        <v>255872.89</v>
      </c>
      <c r="D12" s="243">
        <v>4258433.18</v>
      </c>
      <c r="E12" s="244">
        <v>38.6</v>
      </c>
      <c r="F12" s="245">
        <v>42</v>
      </c>
      <c r="G12" s="246">
        <v>40</v>
      </c>
      <c r="H12" s="247">
        <v>34</v>
      </c>
      <c r="L12" s="172" t="str">
        <f t="shared" si="0"/>
        <v>Vibratory Pile Driver</v>
      </c>
      <c r="M12" s="91">
        <f>IF(AND($E46&gt;=0.5,$C$12&gt;0),SQRT((($C$12-$B$26)^2)+(($C$26-$D$12)^2)),"")</f>
        <v>296.56524003984202</v>
      </c>
      <c r="N12" s="92" t="str">
        <f t="shared" si="1"/>
        <v/>
      </c>
      <c r="O12" s="92" t="str">
        <f t="shared" si="2"/>
        <v/>
      </c>
      <c r="P12" s="92" t="str">
        <f t="shared" si="2"/>
        <v/>
      </c>
      <c r="Q12" s="92" t="str">
        <f t="shared" si="3"/>
        <v/>
      </c>
      <c r="R12" s="92" t="str">
        <f t="shared" si="4"/>
        <v/>
      </c>
      <c r="S12" s="93" t="str">
        <f t="shared" si="5"/>
        <v/>
      </c>
      <c r="AB12" s="119">
        <f t="shared" si="6"/>
        <v>0</v>
      </c>
      <c r="AJ12" s="183" t="s">
        <v>88</v>
      </c>
      <c r="AK12" s="167" t="s">
        <v>76</v>
      </c>
      <c r="AL12" s="167">
        <v>15</v>
      </c>
      <c r="AM12" s="167">
        <v>83</v>
      </c>
      <c r="AN12" s="27" t="s">
        <v>77</v>
      </c>
      <c r="AP12">
        <v>12</v>
      </c>
    </row>
    <row r="13" spans="1:42" ht="15" hidden="1" customHeight="1" x14ac:dyDescent="0.25">
      <c r="A13" s="228"/>
      <c r="B13" s="238"/>
      <c r="C13" s="174"/>
      <c r="D13" s="211"/>
      <c r="E13" s="17"/>
      <c r="F13" s="160"/>
      <c r="G13" s="239"/>
      <c r="H13" s="78"/>
      <c r="L13" s="172" t="str">
        <f t="shared" si="0"/>
        <v>Pickup Truck</v>
      </c>
      <c r="M13" s="91">
        <f>IF(AND($E47&gt;=0.5,$C$12&gt;0),SQRT((($C$12-$B$26)^2)+(($C$26-$D$12)^2)),"")</f>
        <v>296.56524003984202</v>
      </c>
      <c r="N13" s="92" t="str">
        <f t="shared" si="1"/>
        <v/>
      </c>
      <c r="O13" s="92" t="str">
        <f t="shared" si="2"/>
        <v/>
      </c>
      <c r="P13" s="92" t="str">
        <f t="shared" si="2"/>
        <v/>
      </c>
      <c r="Q13" s="92" t="str">
        <f t="shared" si="3"/>
        <v/>
      </c>
      <c r="R13" s="92" t="str">
        <f t="shared" si="4"/>
        <v/>
      </c>
      <c r="S13" s="93" t="str">
        <f t="shared" si="5"/>
        <v/>
      </c>
      <c r="AB13" s="119">
        <f t="shared" si="6"/>
        <v>0</v>
      </c>
      <c r="AJ13" s="183" t="s">
        <v>89</v>
      </c>
      <c r="AK13" s="167" t="s">
        <v>76</v>
      </c>
      <c r="AL13" s="167">
        <v>40</v>
      </c>
      <c r="AM13" s="167">
        <v>85</v>
      </c>
      <c r="AN13" s="27">
        <v>79</v>
      </c>
      <c r="AP13">
        <v>13</v>
      </c>
    </row>
    <row r="14" spans="1:42" ht="15" hidden="1" customHeight="1" x14ac:dyDescent="0.25">
      <c r="A14" s="212"/>
      <c r="B14" s="84"/>
      <c r="C14" s="176"/>
      <c r="D14" s="213"/>
      <c r="E14" s="112"/>
      <c r="F14" s="109"/>
      <c r="G14" s="75"/>
      <c r="H14" s="2"/>
      <c r="L14" s="172" t="str">
        <f t="shared" si="0"/>
        <v>Front End Loader</v>
      </c>
      <c r="M14" s="91">
        <f>IF(AND($E48&gt;=0.5,$C$12&gt;0),SQRT((($C$12-$B$26)^2)+(($C$26-$D$12)^2)),"")</f>
        <v>296.56524003984202</v>
      </c>
      <c r="N14" s="92" t="str">
        <f t="shared" si="1"/>
        <v/>
      </c>
      <c r="O14" s="92" t="str">
        <f t="shared" si="2"/>
        <v/>
      </c>
      <c r="P14" s="92" t="str">
        <f t="shared" si="2"/>
        <v/>
      </c>
      <c r="Q14" s="92" t="str">
        <f t="shared" si="3"/>
        <v/>
      </c>
      <c r="R14" s="92" t="str">
        <f t="shared" si="4"/>
        <v/>
      </c>
      <c r="S14" s="93" t="str">
        <f t="shared" si="5"/>
        <v/>
      </c>
      <c r="AB14" s="119">
        <f t="shared" si="6"/>
        <v>0</v>
      </c>
      <c r="AJ14" s="183" t="s">
        <v>90</v>
      </c>
      <c r="AK14" s="167" t="s">
        <v>76</v>
      </c>
      <c r="AL14" s="167">
        <v>20</v>
      </c>
      <c r="AM14" s="167">
        <v>82</v>
      </c>
      <c r="AN14" s="27">
        <v>81</v>
      </c>
      <c r="AP14">
        <v>14</v>
      </c>
    </row>
    <row r="15" spans="1:42" ht="15" hidden="1" customHeight="1" x14ac:dyDescent="0.25">
      <c r="A15" s="212"/>
      <c r="B15" s="84"/>
      <c r="C15" s="176"/>
      <c r="D15" s="213"/>
      <c r="E15" s="112"/>
      <c r="F15" s="109"/>
      <c r="G15" s="75"/>
      <c r="H15" s="2"/>
      <c r="L15" s="172" t="str">
        <f t="shared" si="0"/>
        <v>Trencher</v>
      </c>
      <c r="M15" s="91">
        <f>IF(AND($E49&gt;=0.5,$C$12&gt;0),SQRT((($C$12-$B$26)^2)+(($C$26-$D$12)^2)),"")</f>
        <v>296.56524003984202</v>
      </c>
      <c r="N15" s="92" t="str">
        <f t="shared" si="1"/>
        <v/>
      </c>
      <c r="O15" s="92" t="str">
        <f t="shared" si="2"/>
        <v/>
      </c>
      <c r="P15" s="92" t="str">
        <f t="shared" si="2"/>
        <v/>
      </c>
      <c r="Q15" s="92" t="str">
        <f t="shared" si="3"/>
        <v/>
      </c>
      <c r="R15" s="92" t="str">
        <f t="shared" si="4"/>
        <v/>
      </c>
      <c r="S15" s="93" t="str">
        <f t="shared" si="5"/>
        <v/>
      </c>
      <c r="AB15" s="119">
        <f t="shared" si="6"/>
        <v>0</v>
      </c>
      <c r="AJ15" s="183" t="s">
        <v>91</v>
      </c>
      <c r="AK15" s="167" t="s">
        <v>76</v>
      </c>
      <c r="AL15" s="167">
        <v>20</v>
      </c>
      <c r="AM15" s="167">
        <v>90</v>
      </c>
      <c r="AN15" s="27">
        <v>90</v>
      </c>
      <c r="AP15">
        <v>15</v>
      </c>
    </row>
    <row r="16" spans="1:42" ht="15" hidden="1" customHeight="1" x14ac:dyDescent="0.25">
      <c r="A16" s="212"/>
      <c r="B16" s="84"/>
      <c r="C16" s="176"/>
      <c r="D16" s="213"/>
      <c r="E16" s="112"/>
      <c r="F16" s="109"/>
      <c r="G16" s="75"/>
      <c r="H16" s="2"/>
      <c r="L16" s="172" t="str">
        <f t="shared" si="0"/>
        <v/>
      </c>
      <c r="M16" s="91">
        <f>IF(AND($E50&gt;=0.5,$C$12&gt;0),SQRT((($C$12-$B$25)^2)+(($C$25-$D$12)^2)),"")</f>
        <v>111.03232862560903</v>
      </c>
      <c r="N16" s="92" t="str">
        <f t="shared" si="1"/>
        <v/>
      </c>
      <c r="O16" s="92" t="str">
        <f t="shared" si="2"/>
        <v/>
      </c>
      <c r="P16" s="92" t="str">
        <f t="shared" si="2"/>
        <v/>
      </c>
      <c r="Q16" s="92" t="str">
        <f t="shared" si="3"/>
        <v/>
      </c>
      <c r="R16" s="92" t="str">
        <f t="shared" si="4"/>
        <v/>
      </c>
      <c r="S16" s="93" t="str">
        <f t="shared" si="5"/>
        <v/>
      </c>
      <c r="AB16" s="119"/>
      <c r="AJ16" s="183" t="s">
        <v>92</v>
      </c>
      <c r="AK16" s="167" t="s">
        <v>76</v>
      </c>
      <c r="AL16" s="167">
        <v>16</v>
      </c>
      <c r="AM16" s="167">
        <v>85</v>
      </c>
      <c r="AN16" s="27">
        <v>81</v>
      </c>
      <c r="AP16">
        <v>0</v>
      </c>
    </row>
    <row r="17" spans="1:40" s="49" customFormat="1" hidden="1" x14ac:dyDescent="0.25">
      <c r="A17" s="212"/>
      <c r="B17" s="84"/>
      <c r="C17" s="176"/>
      <c r="D17" s="213"/>
      <c r="E17" s="112" t="str">
        <f>IF(G17&gt;0,R270,"")</f>
        <v/>
      </c>
      <c r="F17" s="109" t="str">
        <f>IF(G17&gt;0,T270,"")</f>
        <v/>
      </c>
      <c r="G17" s="75"/>
      <c r="H17" s="2"/>
      <c r="L17" s="172" t="str">
        <f t="shared" si="0"/>
        <v/>
      </c>
      <c r="M17" s="91">
        <f>IF(AND($E51&gt;=0.5,$C$12&gt;0),SQRT((($C$12-$B$25)^2)+(($C$25-$D$12)^2)),"")</f>
        <v>111.03232862560903</v>
      </c>
      <c r="N17" s="92" t="str">
        <f t="shared" si="1"/>
        <v/>
      </c>
      <c r="O17" s="92" t="str">
        <f t="shared" si="2"/>
        <v/>
      </c>
      <c r="P17" s="92" t="str">
        <f t="shared" si="2"/>
        <v/>
      </c>
      <c r="Q17" s="92" t="str">
        <f t="shared" si="3"/>
        <v/>
      </c>
      <c r="R17" s="92" t="str">
        <f t="shared" si="4"/>
        <v/>
      </c>
      <c r="S17" s="93" t="str">
        <f t="shared" si="5"/>
        <v/>
      </c>
      <c r="T17"/>
      <c r="AB17" s="119">
        <f>IF(B6="Residential",1,IF(B6="Commercial",2,IF(B6="industrial",3,0)))</f>
        <v>3</v>
      </c>
      <c r="AJ17" s="183" t="s">
        <v>93</v>
      </c>
      <c r="AK17" s="167" t="s">
        <v>76</v>
      </c>
      <c r="AL17" s="167">
        <v>40</v>
      </c>
      <c r="AM17" s="167">
        <v>85</v>
      </c>
      <c r="AN17" s="27">
        <v>82</v>
      </c>
    </row>
    <row r="18" spans="1:40" ht="15.75" hidden="1" thickBot="1" x14ac:dyDescent="0.3">
      <c r="A18" s="214"/>
      <c r="B18" s="85"/>
      <c r="C18" s="178"/>
      <c r="D18" s="215"/>
      <c r="E18" s="113" t="str">
        <f>IF(G18&gt;0,R304,"")</f>
        <v/>
      </c>
      <c r="F18" s="110" t="str">
        <f>IF(G18&gt;0,T304,"")</f>
        <v/>
      </c>
      <c r="G18" s="76"/>
      <c r="H18" s="3"/>
      <c r="L18" s="172" t="str">
        <f t="shared" si="0"/>
        <v/>
      </c>
      <c r="M18" s="91">
        <f>IF(AND($E52&gt;=0.5,$C$12&gt;0),SQRT((($C$12-$B$25)^2)+(($C$25-$D$12)^2)),"")</f>
        <v>111.03232862560903</v>
      </c>
      <c r="N18" s="92" t="str">
        <f t="shared" si="1"/>
        <v/>
      </c>
      <c r="O18" s="92" t="str">
        <f t="shared" si="2"/>
        <v/>
      </c>
      <c r="P18" s="92" t="str">
        <f t="shared" si="2"/>
        <v/>
      </c>
      <c r="Q18" s="92" t="str">
        <f t="shared" si="3"/>
        <v/>
      </c>
      <c r="R18" s="92" t="str">
        <f t="shared" si="4"/>
        <v/>
      </c>
      <c r="S18" s="93" t="str">
        <f t="shared" si="5"/>
        <v/>
      </c>
      <c r="AJ18" s="183" t="s">
        <v>94</v>
      </c>
      <c r="AK18" s="167" t="s">
        <v>76</v>
      </c>
      <c r="AL18" s="167">
        <v>20</v>
      </c>
      <c r="AM18" s="167">
        <v>84</v>
      </c>
      <c r="AN18" s="27">
        <v>79</v>
      </c>
    </row>
    <row r="19" spans="1:40" ht="15.75" x14ac:dyDescent="0.25">
      <c r="A19" s="19" t="s">
        <v>61</v>
      </c>
      <c r="B19" s="143"/>
      <c r="C19" s="144"/>
      <c r="D19" s="144"/>
      <c r="E19" s="145"/>
      <c r="F19" s="145"/>
      <c r="G19" s="82"/>
      <c r="H19" s="82"/>
      <c r="L19" s="172" t="str">
        <f t="shared" si="0"/>
        <v/>
      </c>
      <c r="M19" s="91">
        <f>IF(AND($E53&gt;=0.5,$C$12&gt;0),SQRT((($C$12-$B$25)^2)+(($C$25-$D$12)^2)),"")</f>
        <v>111.03232862560903</v>
      </c>
      <c r="N19" s="92" t="str">
        <f t="shared" si="1"/>
        <v/>
      </c>
      <c r="O19" s="92" t="str">
        <f t="shared" si="2"/>
        <v/>
      </c>
      <c r="P19" s="92" t="str">
        <f t="shared" si="2"/>
        <v/>
      </c>
      <c r="Q19" s="92" t="str">
        <f t="shared" si="3"/>
        <v/>
      </c>
      <c r="R19" s="92" t="str">
        <f t="shared" si="4"/>
        <v/>
      </c>
      <c r="S19" s="93" t="str">
        <f t="shared" si="5"/>
        <v/>
      </c>
      <c r="AJ19" s="183" t="s">
        <v>95</v>
      </c>
      <c r="AK19" s="167" t="s">
        <v>76</v>
      </c>
      <c r="AL19" s="167">
        <v>50</v>
      </c>
      <c r="AM19" s="167">
        <v>80</v>
      </c>
      <c r="AN19" s="27">
        <v>80</v>
      </c>
    </row>
    <row r="20" spans="1:40" ht="14.25" customHeight="1" thickBot="1" x14ac:dyDescent="0.3">
      <c r="A20" s="19"/>
      <c r="B20" s="143"/>
      <c r="C20" s="144"/>
      <c r="D20" s="144"/>
      <c r="E20" s="145"/>
      <c r="F20" s="145"/>
      <c r="G20" s="82"/>
      <c r="H20" s="82"/>
      <c r="L20" s="97"/>
      <c r="AJ20" s="183" t="s">
        <v>96</v>
      </c>
      <c r="AK20" s="167" t="s">
        <v>76</v>
      </c>
      <c r="AL20" s="167">
        <v>40</v>
      </c>
      <c r="AM20" s="167">
        <v>84</v>
      </c>
      <c r="AN20" s="27">
        <v>76</v>
      </c>
    </row>
    <row r="21" spans="1:40" ht="75.75" thickBot="1" x14ac:dyDescent="0.3">
      <c r="A21" s="8" t="s">
        <v>69</v>
      </c>
      <c r="L21" s="236" t="s">
        <v>42</v>
      </c>
      <c r="M21" s="25" t="s">
        <v>25</v>
      </c>
      <c r="N21" s="15" t="s">
        <v>26</v>
      </c>
      <c r="O21" s="15" t="s">
        <v>27</v>
      </c>
      <c r="P21" s="15" t="s">
        <v>28</v>
      </c>
      <c r="Q21" s="15" t="s">
        <v>29</v>
      </c>
      <c r="R21" s="15" t="s">
        <v>30</v>
      </c>
      <c r="S21" s="16" t="s">
        <v>31</v>
      </c>
      <c r="AJ21" s="183" t="s">
        <v>97</v>
      </c>
      <c r="AK21" s="167" t="s">
        <v>76</v>
      </c>
      <c r="AL21" s="167">
        <v>40</v>
      </c>
      <c r="AM21" s="167">
        <v>85</v>
      </c>
      <c r="AN21" s="27">
        <v>81</v>
      </c>
    </row>
    <row r="22" spans="1:40" ht="15.75" thickBot="1" x14ac:dyDescent="0.3">
      <c r="A22" s="293" t="s">
        <v>154</v>
      </c>
      <c r="B22" s="289" t="s">
        <v>22</v>
      </c>
      <c r="C22" s="290"/>
      <c r="E22" s="302"/>
      <c r="F22" s="302"/>
      <c r="G22" s="302"/>
      <c r="H22" s="302"/>
      <c r="L22" s="220"/>
      <c r="M22" s="13" t="s">
        <v>6</v>
      </c>
      <c r="N22" s="5" t="s">
        <v>6</v>
      </c>
      <c r="O22" s="5" t="s">
        <v>6</v>
      </c>
      <c r="P22" s="5" t="s">
        <v>6</v>
      </c>
      <c r="Q22" s="5" t="s">
        <v>6</v>
      </c>
      <c r="R22" s="5" t="s">
        <v>6</v>
      </c>
      <c r="S22" s="6" t="s">
        <v>6</v>
      </c>
      <c r="AJ22" s="183" t="s">
        <v>98</v>
      </c>
      <c r="AK22" s="167" t="s">
        <v>76</v>
      </c>
      <c r="AL22" s="167">
        <v>40</v>
      </c>
      <c r="AM22" s="167">
        <v>84</v>
      </c>
      <c r="AN22" s="27">
        <v>74</v>
      </c>
    </row>
    <row r="23" spans="1:40" x14ac:dyDescent="0.25">
      <c r="A23" s="300"/>
      <c r="B23" s="114" t="s">
        <v>23</v>
      </c>
      <c r="C23" s="115" t="s">
        <v>24</v>
      </c>
      <c r="E23" s="237"/>
      <c r="H23" s="237"/>
      <c r="L23" s="101" t="str">
        <f t="shared" ref="L23:L36" si="7">IF(ISBLANK(A40),"",A40)</f>
        <v>Crane</v>
      </c>
      <c r="M23" s="98">
        <f t="shared" ref="M23:S36" si="8">IFERROR(CONVERT(M6,"m","ft"),"")</f>
        <v>364.27929339110574</v>
      </c>
      <c r="N23" s="89" t="str">
        <f t="shared" si="8"/>
        <v/>
      </c>
      <c r="O23" s="89" t="str">
        <f t="shared" si="8"/>
        <v/>
      </c>
      <c r="P23" s="89" t="str">
        <f t="shared" si="8"/>
        <v/>
      </c>
      <c r="Q23" s="89" t="str">
        <f t="shared" si="8"/>
        <v/>
      </c>
      <c r="R23" s="89" t="str">
        <f t="shared" si="8"/>
        <v/>
      </c>
      <c r="S23" s="90" t="str">
        <f t="shared" si="8"/>
        <v/>
      </c>
      <c r="AJ23" s="183" t="s">
        <v>99</v>
      </c>
      <c r="AK23" s="167" t="s">
        <v>76</v>
      </c>
      <c r="AL23" s="167">
        <v>40</v>
      </c>
      <c r="AM23" s="167">
        <v>80</v>
      </c>
      <c r="AN23" s="27">
        <v>79</v>
      </c>
    </row>
    <row r="24" spans="1:40" ht="15.75" thickBot="1" x14ac:dyDescent="0.3">
      <c r="A24" s="301"/>
      <c r="B24" s="86" t="s">
        <v>20</v>
      </c>
      <c r="C24" s="87" t="s">
        <v>20</v>
      </c>
      <c r="E24" s="237"/>
      <c r="H24" s="237"/>
      <c r="L24" s="102" t="str">
        <f t="shared" si="7"/>
        <v>Vibratory Pile Driver</v>
      </c>
      <c r="M24" s="99">
        <f t="shared" si="8"/>
        <v>364.27929339110574</v>
      </c>
      <c r="N24" s="92" t="str">
        <f t="shared" si="8"/>
        <v/>
      </c>
      <c r="O24" s="92" t="str">
        <f t="shared" si="8"/>
        <v/>
      </c>
      <c r="P24" s="92" t="str">
        <f t="shared" si="8"/>
        <v/>
      </c>
      <c r="Q24" s="92" t="str">
        <f t="shared" si="8"/>
        <v/>
      </c>
      <c r="R24" s="92" t="str">
        <f t="shared" si="8"/>
        <v/>
      </c>
      <c r="S24" s="93" t="str">
        <f t="shared" si="8"/>
        <v/>
      </c>
      <c r="AJ24" s="183" t="s">
        <v>100</v>
      </c>
      <c r="AK24" s="167" t="s">
        <v>76</v>
      </c>
      <c r="AL24" s="167">
        <v>50</v>
      </c>
      <c r="AM24" s="167">
        <v>82</v>
      </c>
      <c r="AN24" s="27">
        <v>81</v>
      </c>
    </row>
    <row r="25" spans="1:40" x14ac:dyDescent="0.25">
      <c r="A25" s="168" t="s">
        <v>150</v>
      </c>
      <c r="B25" s="229">
        <v>255863.33</v>
      </c>
      <c r="C25" s="175">
        <v>4258322.5599999996</v>
      </c>
      <c r="E25" s="166"/>
      <c r="H25" s="20"/>
      <c r="L25" s="102" t="str">
        <f t="shared" si="7"/>
        <v>Pickup Truck</v>
      </c>
      <c r="M25" s="99">
        <f t="shared" si="8"/>
        <v>364.27929339110574</v>
      </c>
      <c r="N25" s="92" t="str">
        <f t="shared" si="8"/>
        <v/>
      </c>
      <c r="O25" s="92" t="str">
        <f t="shared" si="8"/>
        <v/>
      </c>
      <c r="P25" s="92" t="str">
        <f t="shared" si="8"/>
        <v/>
      </c>
      <c r="Q25" s="92" t="str">
        <f t="shared" si="8"/>
        <v/>
      </c>
      <c r="R25" s="92" t="str">
        <f t="shared" si="8"/>
        <v/>
      </c>
      <c r="S25" s="93" t="str">
        <f t="shared" si="8"/>
        <v/>
      </c>
      <c r="AJ25" s="183" t="s">
        <v>101</v>
      </c>
      <c r="AK25" s="167" t="s">
        <v>76</v>
      </c>
      <c r="AL25" s="167">
        <v>50</v>
      </c>
      <c r="AM25" s="167">
        <v>70</v>
      </c>
      <c r="AN25" s="27">
        <v>73</v>
      </c>
    </row>
    <row r="26" spans="1:40" x14ac:dyDescent="0.25">
      <c r="A26" s="169" t="s">
        <v>153</v>
      </c>
      <c r="B26" s="230">
        <v>255885.43</v>
      </c>
      <c r="C26" s="177">
        <v>4258136.88</v>
      </c>
      <c r="E26" s="166"/>
      <c r="H26" s="20"/>
      <c r="L26" s="102" t="str">
        <f t="shared" si="7"/>
        <v>Front End Loader</v>
      </c>
      <c r="M26" s="99">
        <f t="shared" si="8"/>
        <v>364.27929339110574</v>
      </c>
      <c r="N26" s="92" t="str">
        <f t="shared" si="8"/>
        <v/>
      </c>
      <c r="O26" s="92" t="str">
        <f t="shared" si="8"/>
        <v/>
      </c>
      <c r="P26" s="92" t="str">
        <f t="shared" si="8"/>
        <v/>
      </c>
      <c r="Q26" s="92" t="str">
        <f t="shared" si="8"/>
        <v/>
      </c>
      <c r="R26" s="92" t="str">
        <f t="shared" si="8"/>
        <v/>
      </c>
      <c r="S26" s="93" t="str">
        <f t="shared" si="8"/>
        <v/>
      </c>
      <c r="AJ26" s="183" t="s">
        <v>102</v>
      </c>
      <c r="AK26" s="167" t="s">
        <v>76</v>
      </c>
      <c r="AL26" s="167">
        <v>40</v>
      </c>
      <c r="AM26" s="167">
        <v>85</v>
      </c>
      <c r="AN26" s="27">
        <v>83</v>
      </c>
    </row>
    <row r="27" spans="1:40" x14ac:dyDescent="0.25">
      <c r="A27" s="169"/>
      <c r="B27" s="230"/>
      <c r="C27" s="177"/>
      <c r="E27" s="166"/>
      <c r="H27" s="20"/>
      <c r="L27" s="102" t="str">
        <f t="shared" si="7"/>
        <v>Trencher</v>
      </c>
      <c r="M27" s="99">
        <f t="shared" si="8"/>
        <v>364.27929339110574</v>
      </c>
      <c r="N27" s="92" t="str">
        <f t="shared" si="8"/>
        <v/>
      </c>
      <c r="O27" s="92" t="str">
        <f t="shared" si="8"/>
        <v/>
      </c>
      <c r="P27" s="92" t="str">
        <f t="shared" si="8"/>
        <v/>
      </c>
      <c r="Q27" s="92" t="str">
        <f t="shared" si="8"/>
        <v/>
      </c>
      <c r="R27" s="92" t="str">
        <f t="shared" si="8"/>
        <v/>
      </c>
      <c r="S27" s="93" t="str">
        <f t="shared" si="8"/>
        <v/>
      </c>
      <c r="AJ27" s="183" t="s">
        <v>103</v>
      </c>
      <c r="AK27" s="167" t="s">
        <v>76</v>
      </c>
      <c r="AL27" s="167">
        <v>40</v>
      </c>
      <c r="AM27" s="167">
        <v>85</v>
      </c>
      <c r="AN27" s="27" t="s">
        <v>77</v>
      </c>
    </row>
    <row r="28" spans="1:40" x14ac:dyDescent="0.25">
      <c r="A28" s="169" t="str">
        <f t="shared" ref="A28:A31" si="9">IF(ISBLANK(A15),"",A15)</f>
        <v/>
      </c>
      <c r="B28" s="230"/>
      <c r="C28" s="177"/>
      <c r="E28" s="166"/>
      <c r="H28" s="20"/>
      <c r="L28" s="102" t="str">
        <f t="shared" si="7"/>
        <v>Crane</v>
      </c>
      <c r="M28" s="99">
        <f t="shared" si="8"/>
        <v>972.98307099685712</v>
      </c>
      <c r="N28" s="92" t="str">
        <f t="shared" si="8"/>
        <v/>
      </c>
      <c r="O28" s="92" t="str">
        <f t="shared" si="8"/>
        <v/>
      </c>
      <c r="P28" s="92" t="str">
        <f t="shared" si="8"/>
        <v/>
      </c>
      <c r="Q28" s="92" t="str">
        <f t="shared" si="8"/>
        <v/>
      </c>
      <c r="R28" s="92" t="str">
        <f t="shared" si="8"/>
        <v/>
      </c>
      <c r="S28" s="93" t="str">
        <f t="shared" si="8"/>
        <v/>
      </c>
      <c r="AJ28" s="183" t="s">
        <v>104</v>
      </c>
      <c r="AK28" s="167" t="s">
        <v>76</v>
      </c>
      <c r="AL28" s="167">
        <v>40</v>
      </c>
      <c r="AM28" s="167">
        <v>85</v>
      </c>
      <c r="AN28" s="27">
        <v>87</v>
      </c>
    </row>
    <row r="29" spans="1:40" x14ac:dyDescent="0.25">
      <c r="A29" s="169" t="str">
        <f t="shared" si="9"/>
        <v/>
      </c>
      <c r="B29" s="230"/>
      <c r="C29" s="177"/>
      <c r="E29" s="166"/>
      <c r="H29" s="20"/>
      <c r="L29" s="102" t="str">
        <f t="shared" si="7"/>
        <v>Vibratory Pile Driver</v>
      </c>
      <c r="M29" s="99">
        <f t="shared" si="8"/>
        <v>972.98307099685712</v>
      </c>
      <c r="N29" s="92" t="str">
        <f t="shared" si="8"/>
        <v/>
      </c>
      <c r="O29" s="92" t="str">
        <f t="shared" si="8"/>
        <v/>
      </c>
      <c r="P29" s="92" t="str">
        <f t="shared" si="8"/>
        <v/>
      </c>
      <c r="Q29" s="92" t="str">
        <f t="shared" si="8"/>
        <v/>
      </c>
      <c r="R29" s="92" t="str">
        <f t="shared" si="8"/>
        <v/>
      </c>
      <c r="S29" s="93" t="str">
        <f t="shared" si="8"/>
        <v/>
      </c>
      <c r="AJ29" s="183" t="s">
        <v>105</v>
      </c>
      <c r="AK29" s="167" t="s">
        <v>76</v>
      </c>
      <c r="AL29" s="167">
        <v>25</v>
      </c>
      <c r="AM29" s="167">
        <v>80</v>
      </c>
      <c r="AN29" s="27">
        <v>82</v>
      </c>
    </row>
    <row r="30" spans="1:40" x14ac:dyDescent="0.25">
      <c r="A30" s="169" t="str">
        <f t="shared" si="9"/>
        <v/>
      </c>
      <c r="B30" s="230"/>
      <c r="C30" s="177"/>
      <c r="E30" s="166"/>
      <c r="H30" s="20"/>
      <c r="L30" s="102" t="str">
        <f t="shared" si="7"/>
        <v>Pickup Truck</v>
      </c>
      <c r="M30" s="99">
        <f t="shared" si="8"/>
        <v>972.98307099685712</v>
      </c>
      <c r="N30" s="92" t="str">
        <f t="shared" si="8"/>
        <v/>
      </c>
      <c r="O30" s="92" t="str">
        <f t="shared" si="8"/>
        <v/>
      </c>
      <c r="P30" s="92" t="str">
        <f t="shared" si="8"/>
        <v/>
      </c>
      <c r="Q30" s="92" t="str">
        <f t="shared" si="8"/>
        <v/>
      </c>
      <c r="R30" s="92" t="str">
        <f t="shared" si="8"/>
        <v/>
      </c>
      <c r="S30" s="93" t="str">
        <f t="shared" si="8"/>
        <v/>
      </c>
      <c r="AJ30" s="183" t="s">
        <v>106</v>
      </c>
      <c r="AK30" s="167" t="s">
        <v>82</v>
      </c>
      <c r="AL30" s="167">
        <v>10</v>
      </c>
      <c r="AM30" s="167">
        <v>90</v>
      </c>
      <c r="AN30" s="27" t="s">
        <v>77</v>
      </c>
    </row>
    <row r="31" spans="1:40" ht="15.75" thickBot="1" x14ac:dyDescent="0.3">
      <c r="A31" s="170" t="str">
        <f t="shared" si="9"/>
        <v/>
      </c>
      <c r="B31" s="231"/>
      <c r="C31" s="179"/>
      <c r="E31" s="166"/>
      <c r="H31" s="20"/>
      <c r="L31" s="102" t="str">
        <f t="shared" si="7"/>
        <v>Front End Loader</v>
      </c>
      <c r="M31" s="99">
        <f t="shared" si="8"/>
        <v>972.98307099685712</v>
      </c>
      <c r="N31" s="92" t="str">
        <f t="shared" si="8"/>
        <v/>
      </c>
      <c r="O31" s="92" t="str">
        <f t="shared" si="8"/>
        <v/>
      </c>
      <c r="P31" s="92" t="str">
        <f t="shared" si="8"/>
        <v/>
      </c>
      <c r="Q31" s="92" t="str">
        <f t="shared" si="8"/>
        <v/>
      </c>
      <c r="R31" s="92" t="str">
        <f t="shared" si="8"/>
        <v/>
      </c>
      <c r="S31" s="93" t="str">
        <f t="shared" si="8"/>
        <v/>
      </c>
      <c r="AJ31" s="183" t="s">
        <v>107</v>
      </c>
      <c r="AK31" s="167" t="s">
        <v>82</v>
      </c>
      <c r="AL31" s="167">
        <v>20</v>
      </c>
      <c r="AM31" s="167">
        <v>95</v>
      </c>
      <c r="AN31" s="27">
        <v>101</v>
      </c>
    </row>
    <row r="32" spans="1:40" ht="15.75" x14ac:dyDescent="0.25">
      <c r="A32" s="19" t="s">
        <v>155</v>
      </c>
      <c r="B32" s="143"/>
      <c r="C32" s="144"/>
      <c r="D32" s="144"/>
      <c r="E32" s="145"/>
      <c r="H32" s="82"/>
      <c r="L32" s="102" t="str">
        <f t="shared" si="7"/>
        <v>Trencher</v>
      </c>
      <c r="M32" s="99">
        <f t="shared" si="8"/>
        <v>972.98307099685712</v>
      </c>
      <c r="N32" s="92" t="str">
        <f t="shared" si="8"/>
        <v/>
      </c>
      <c r="O32" s="92" t="str">
        <f t="shared" si="8"/>
        <v/>
      </c>
      <c r="P32" s="92" t="str">
        <f t="shared" si="8"/>
        <v/>
      </c>
      <c r="Q32" s="92" t="str">
        <f t="shared" si="8"/>
        <v/>
      </c>
      <c r="R32" s="92" t="str">
        <f t="shared" si="8"/>
        <v/>
      </c>
      <c r="S32" s="93" t="str">
        <f t="shared" si="8"/>
        <v/>
      </c>
      <c r="AJ32" s="183" t="s">
        <v>108</v>
      </c>
      <c r="AK32" s="167" t="s">
        <v>82</v>
      </c>
      <c r="AL32" s="167">
        <v>20</v>
      </c>
      <c r="AM32" s="167">
        <v>85</v>
      </c>
      <c r="AN32" s="27">
        <v>89</v>
      </c>
    </row>
    <row r="33" spans="1:40" ht="15.75" x14ac:dyDescent="0.25">
      <c r="A33" s="19" t="s">
        <v>156</v>
      </c>
      <c r="B33" s="143"/>
      <c r="C33" s="144"/>
      <c r="D33" s="144"/>
      <c r="E33" s="145"/>
      <c r="F33" s="145"/>
      <c r="G33" s="82"/>
      <c r="H33" s="82"/>
      <c r="L33" s="102" t="str">
        <f t="shared" si="7"/>
        <v/>
      </c>
      <c r="M33" s="99">
        <f t="shared" si="8"/>
        <v>364.27929339110574</v>
      </c>
      <c r="N33" s="92" t="str">
        <f t="shared" si="8"/>
        <v/>
      </c>
      <c r="O33" s="92" t="str">
        <f t="shared" si="8"/>
        <v/>
      </c>
      <c r="P33" s="92" t="str">
        <f t="shared" si="8"/>
        <v/>
      </c>
      <c r="Q33" s="92" t="str">
        <f t="shared" si="8"/>
        <v/>
      </c>
      <c r="R33" s="92" t="str">
        <f t="shared" si="8"/>
        <v/>
      </c>
      <c r="S33" s="93" t="str">
        <f t="shared" si="8"/>
        <v/>
      </c>
      <c r="AJ33" s="183" t="s">
        <v>109</v>
      </c>
      <c r="AK33" s="167" t="s">
        <v>76</v>
      </c>
      <c r="AL33" s="167">
        <v>20</v>
      </c>
      <c r="AM33" s="167">
        <v>85</v>
      </c>
      <c r="AN33" s="27">
        <v>75</v>
      </c>
    </row>
    <row r="34" spans="1:40" ht="16.5" customHeight="1" x14ac:dyDescent="0.25">
      <c r="A34" s="9"/>
      <c r="B34" s="143"/>
      <c r="C34" s="144"/>
      <c r="D34" s="144"/>
      <c r="E34" s="145"/>
      <c r="F34" s="145"/>
      <c r="G34" s="82"/>
      <c r="H34" s="82"/>
      <c r="L34" s="102" t="str">
        <f t="shared" si="7"/>
        <v/>
      </c>
      <c r="M34" s="99">
        <f t="shared" si="8"/>
        <v>364.27929339110574</v>
      </c>
      <c r="N34" s="92" t="str">
        <f t="shared" si="8"/>
        <v/>
      </c>
      <c r="O34" s="92" t="str">
        <f t="shared" si="8"/>
        <v/>
      </c>
      <c r="P34" s="92" t="str">
        <f t="shared" si="8"/>
        <v/>
      </c>
      <c r="Q34" s="92" t="str">
        <f t="shared" si="8"/>
        <v/>
      </c>
      <c r="R34" s="92" t="str">
        <f t="shared" si="8"/>
        <v/>
      </c>
      <c r="S34" s="93" t="str">
        <f t="shared" si="8"/>
        <v/>
      </c>
      <c r="AJ34" s="183" t="s">
        <v>110</v>
      </c>
      <c r="AK34" s="167" t="s">
        <v>82</v>
      </c>
      <c r="AL34" s="167">
        <v>20</v>
      </c>
      <c r="AM34" s="167">
        <v>90</v>
      </c>
      <c r="AN34" s="27">
        <v>90</v>
      </c>
    </row>
    <row r="35" spans="1:40" x14ac:dyDescent="0.25">
      <c r="A35" s="19"/>
      <c r="B35" s="143"/>
      <c r="C35" s="144"/>
      <c r="D35" s="144"/>
      <c r="E35" s="145"/>
      <c r="F35" s="145"/>
      <c r="G35" s="82"/>
      <c r="H35" s="82"/>
      <c r="L35" s="102" t="str">
        <f t="shared" si="7"/>
        <v/>
      </c>
      <c r="M35" s="99">
        <f t="shared" si="8"/>
        <v>364.27929339110574</v>
      </c>
      <c r="N35" s="92" t="str">
        <f t="shared" si="8"/>
        <v/>
      </c>
      <c r="O35" s="92" t="str">
        <f t="shared" si="8"/>
        <v/>
      </c>
      <c r="P35" s="92" t="str">
        <f t="shared" si="8"/>
        <v/>
      </c>
      <c r="Q35" s="92" t="str">
        <f t="shared" si="8"/>
        <v/>
      </c>
      <c r="R35" s="92" t="str">
        <f t="shared" si="8"/>
        <v/>
      </c>
      <c r="S35" s="93" t="str">
        <f t="shared" si="8"/>
        <v/>
      </c>
      <c r="AJ35" s="183" t="s">
        <v>111</v>
      </c>
      <c r="AK35" s="167" t="s">
        <v>76</v>
      </c>
      <c r="AL35" s="167">
        <v>20</v>
      </c>
      <c r="AM35" s="167">
        <v>85</v>
      </c>
      <c r="AN35" s="27">
        <v>90</v>
      </c>
    </row>
    <row r="36" spans="1:40" ht="15.75" thickBot="1" x14ac:dyDescent="0.3">
      <c r="A36" s="82"/>
      <c r="B36" s="82"/>
      <c r="C36" s="82"/>
      <c r="D36" s="82"/>
      <c r="E36" s="82"/>
      <c r="F36" s="49"/>
      <c r="G36" s="49"/>
      <c r="H36" s="49"/>
      <c r="L36" s="103" t="str">
        <f t="shared" si="7"/>
        <v/>
      </c>
      <c r="M36" s="100">
        <f t="shared" si="8"/>
        <v>364.27929339110574</v>
      </c>
      <c r="N36" s="95" t="str">
        <f t="shared" si="8"/>
        <v/>
      </c>
      <c r="O36" s="95" t="str">
        <f t="shared" si="8"/>
        <v/>
      </c>
      <c r="P36" s="95" t="str">
        <f t="shared" si="8"/>
        <v/>
      </c>
      <c r="Q36" s="95" t="str">
        <f t="shared" si="8"/>
        <v/>
      </c>
      <c r="R36" s="95" t="str">
        <f t="shared" si="8"/>
        <v/>
      </c>
      <c r="S36" s="96" t="str">
        <f t="shared" si="8"/>
        <v/>
      </c>
      <c r="AJ36" s="183" t="s">
        <v>112</v>
      </c>
      <c r="AK36" s="167" t="s">
        <v>76</v>
      </c>
      <c r="AL36" s="167">
        <v>50</v>
      </c>
      <c r="AM36" s="167">
        <v>85</v>
      </c>
      <c r="AN36" s="27">
        <v>77</v>
      </c>
    </row>
    <row r="37" spans="1:40" ht="15.75" thickBot="1" x14ac:dyDescent="0.3">
      <c r="A37" s="9" t="s">
        <v>44</v>
      </c>
      <c r="B37" s="1"/>
      <c r="C37" s="1"/>
      <c r="D37" s="1"/>
      <c r="E37" s="82"/>
      <c r="F37" s="49"/>
      <c r="G37" s="49"/>
      <c r="H37" s="49"/>
      <c r="L37" s="221"/>
      <c r="M37" s="222"/>
      <c r="N37" s="222"/>
      <c r="O37" s="222"/>
      <c r="P37" s="222"/>
      <c r="Q37" s="222"/>
      <c r="R37" s="222"/>
      <c r="S37" s="222"/>
      <c r="AJ37" s="183" t="s">
        <v>113</v>
      </c>
      <c r="AK37" s="167" t="s">
        <v>76</v>
      </c>
      <c r="AL37" s="167">
        <v>40</v>
      </c>
      <c r="AM37" s="167">
        <v>55</v>
      </c>
      <c r="AN37" s="27">
        <v>75</v>
      </c>
    </row>
    <row r="38" spans="1:40" ht="32.25" x14ac:dyDescent="0.25">
      <c r="A38" s="293" t="s">
        <v>0</v>
      </c>
      <c r="B38" s="287" t="s">
        <v>63</v>
      </c>
      <c r="C38" s="162" t="s">
        <v>141</v>
      </c>
      <c r="D38" s="15" t="s">
        <v>55</v>
      </c>
      <c r="E38" s="16" t="s">
        <v>54</v>
      </c>
      <c r="H38" s="182"/>
      <c r="L38" s="221"/>
      <c r="M38" s="222"/>
      <c r="N38" s="222"/>
      <c r="O38" s="222"/>
      <c r="P38" s="222"/>
      <c r="Q38" s="222"/>
      <c r="R38" s="222"/>
      <c r="S38" s="222"/>
      <c r="AJ38" s="183" t="s">
        <v>114</v>
      </c>
      <c r="AK38" s="167" t="s">
        <v>76</v>
      </c>
      <c r="AL38" s="167">
        <v>50</v>
      </c>
      <c r="AM38" s="167">
        <v>85</v>
      </c>
      <c r="AN38" s="27">
        <v>85</v>
      </c>
    </row>
    <row r="39" spans="1:40" ht="15.75" thickBot="1" x14ac:dyDescent="0.3">
      <c r="A39" s="294"/>
      <c r="B39" s="299"/>
      <c r="C39" s="164" t="s">
        <v>68</v>
      </c>
      <c r="D39" s="209" t="s">
        <v>6</v>
      </c>
      <c r="E39" s="7" t="s">
        <v>5</v>
      </c>
      <c r="H39" s="180"/>
      <c r="L39" s="221"/>
      <c r="M39" s="222"/>
      <c r="N39" s="222"/>
      <c r="O39" s="222"/>
      <c r="P39" s="222"/>
      <c r="Q39" s="222"/>
      <c r="R39" s="222"/>
      <c r="S39" s="222"/>
      <c r="AJ39" s="183" t="s">
        <v>115</v>
      </c>
      <c r="AK39" s="167" t="s">
        <v>76</v>
      </c>
      <c r="AL39" s="167">
        <v>50</v>
      </c>
      <c r="AM39" s="167">
        <v>77</v>
      </c>
      <c r="AN39" s="27">
        <v>81</v>
      </c>
    </row>
    <row r="40" spans="1:40" x14ac:dyDescent="0.25">
      <c r="A40" s="77" t="s">
        <v>92</v>
      </c>
      <c r="B40" s="191">
        <v>1</v>
      </c>
      <c r="C40" s="201">
        <f t="shared" ref="C40:C46" si="10">IFERROR(VLOOKUP(A40,$AJ$1:$AN$64,3,FALSE),"")</f>
        <v>16</v>
      </c>
      <c r="D40" s="218">
        <f t="shared" ref="D40:D46" si="11">IF(ISBLANK(A40),"",50)</f>
        <v>50</v>
      </c>
      <c r="E40" s="202">
        <f>IFERROR(IF(VLOOKUP(A40,$AJ$1:$AN$64,5,FALSE)="N/A",VLOOKUP(A40,$AJ$1:$AN$64,4,FALSE),VLOOKUP(A40,$AJ$1:$AN$64,5,FALSE)),"")</f>
        <v>81</v>
      </c>
      <c r="H40" s="181"/>
      <c r="AJ40" s="183" t="s">
        <v>116</v>
      </c>
      <c r="AK40" s="167" t="s">
        <v>76</v>
      </c>
      <c r="AL40" s="167">
        <v>100</v>
      </c>
      <c r="AM40" s="167">
        <v>82</v>
      </c>
      <c r="AN40" s="27">
        <v>73</v>
      </c>
    </row>
    <row r="41" spans="1:40" x14ac:dyDescent="0.25">
      <c r="A41" s="77" t="s">
        <v>132</v>
      </c>
      <c r="B41" s="71">
        <v>1</v>
      </c>
      <c r="C41" s="201">
        <f t="shared" si="10"/>
        <v>20</v>
      </c>
      <c r="D41" s="198">
        <f t="shared" si="11"/>
        <v>50</v>
      </c>
      <c r="E41" s="202">
        <f>IFERROR(IF(VLOOKUP(A41,$AJ$1:$AN$64,5,FALSE)="N/A",VLOOKUP(A41,$AJ$1:$AN$64,4,FALSE),VLOOKUP(A41,$AJ$1:$AN$64,5,FALSE)),"")</f>
        <v>101</v>
      </c>
      <c r="G41" s="22"/>
      <c r="H41" s="181"/>
      <c r="AJ41" s="183" t="s">
        <v>117</v>
      </c>
      <c r="AK41" s="167" t="s">
        <v>82</v>
      </c>
      <c r="AL41" s="167">
        <v>20</v>
      </c>
      <c r="AM41" s="167">
        <v>85</v>
      </c>
      <c r="AN41" s="27">
        <v>79</v>
      </c>
    </row>
    <row r="42" spans="1:40" x14ac:dyDescent="0.25">
      <c r="A42" s="77" t="s">
        <v>113</v>
      </c>
      <c r="B42" s="71">
        <v>1</v>
      </c>
      <c r="C42" s="201">
        <f t="shared" si="10"/>
        <v>40</v>
      </c>
      <c r="D42" s="198">
        <f t="shared" si="11"/>
        <v>50</v>
      </c>
      <c r="E42" s="202">
        <f>IFERROR(IF(VLOOKUP(A42,$AJ$1:$AN$64,5,FALSE)="N/A",VLOOKUP(A42,$AJ$1:$AN$64,4,FALSE),VLOOKUP(A42,$AJ$1:$AN$64,5,FALSE)),"")</f>
        <v>75</v>
      </c>
      <c r="H42" s="181"/>
      <c r="AJ42" s="183" t="s">
        <v>118</v>
      </c>
      <c r="AK42" s="167" t="s">
        <v>76</v>
      </c>
      <c r="AL42" s="167">
        <v>20</v>
      </c>
      <c r="AM42" s="167">
        <v>85</v>
      </c>
      <c r="AN42" s="27">
        <v>81</v>
      </c>
    </row>
    <row r="43" spans="1:40" x14ac:dyDescent="0.25">
      <c r="A43" s="77" t="s">
        <v>99</v>
      </c>
      <c r="B43" s="71">
        <v>1</v>
      </c>
      <c r="C43" s="201">
        <f t="shared" si="10"/>
        <v>40</v>
      </c>
      <c r="D43" s="198">
        <f t="shared" si="11"/>
        <v>50</v>
      </c>
      <c r="E43" s="202">
        <f>IFERROR(IF(VLOOKUP(A43,$AJ$1:$AN$64,5,FALSE)="N/A",VLOOKUP(A43,$AJ$1:$AN$64,4,FALSE),VLOOKUP(A43,$AJ$1:$AN$64,5,FALSE)),"")</f>
        <v>79</v>
      </c>
      <c r="H43" s="181"/>
      <c r="AC43" s="22"/>
      <c r="AJ43" s="183" t="s">
        <v>119</v>
      </c>
      <c r="AK43" s="167" t="s">
        <v>76</v>
      </c>
      <c r="AL43" s="167">
        <v>20</v>
      </c>
      <c r="AM43" s="167">
        <v>85</v>
      </c>
      <c r="AN43" s="27">
        <v>80</v>
      </c>
    </row>
    <row r="44" spans="1:40" x14ac:dyDescent="0.25">
      <c r="A44" s="77" t="s">
        <v>152</v>
      </c>
      <c r="B44" s="71">
        <v>1</v>
      </c>
      <c r="C44" s="201">
        <f t="shared" si="10"/>
        <v>50</v>
      </c>
      <c r="D44" s="198">
        <f t="shared" si="11"/>
        <v>50</v>
      </c>
      <c r="E44" s="202">
        <f>IFERROR(IF(VLOOKUP(A44,$AJ$1:$AN$64,5,FALSE)="N/A",VLOOKUP(A44,$AJ$1:$AN$64,4,FALSE),VLOOKUP(A44,$AJ$1:$AN$64,5,FALSE)),"")</f>
        <v>80</v>
      </c>
      <c r="H44" s="181"/>
      <c r="AJ44" s="183" t="s">
        <v>120</v>
      </c>
      <c r="AK44" s="167" t="s">
        <v>76</v>
      </c>
      <c r="AL44" s="167">
        <v>20</v>
      </c>
      <c r="AM44" s="167">
        <v>85</v>
      </c>
      <c r="AN44" s="27">
        <v>96</v>
      </c>
    </row>
    <row r="45" spans="1:40" x14ac:dyDescent="0.25">
      <c r="A45" s="77" t="s">
        <v>92</v>
      </c>
      <c r="B45" s="71">
        <v>2</v>
      </c>
      <c r="C45" s="201">
        <f t="shared" si="10"/>
        <v>16</v>
      </c>
      <c r="D45" s="198">
        <f t="shared" si="11"/>
        <v>50</v>
      </c>
      <c r="E45" s="202">
        <f t="shared" ref="E45:E49" si="12">IFERROR(IF(VLOOKUP(A45,$AJ$1:$AN$64,5,FALSE)="N/A",VLOOKUP(A45,$AJ$1:$AN$64,4,FALSE),VLOOKUP(A45,$AJ$1:$AN$64,5,FALSE)),"")</f>
        <v>81</v>
      </c>
      <c r="H45" s="181"/>
      <c r="AJ45" s="183" t="s">
        <v>121</v>
      </c>
      <c r="AK45" s="167" t="s">
        <v>76</v>
      </c>
      <c r="AL45" s="167">
        <v>40</v>
      </c>
      <c r="AM45" s="167">
        <v>85</v>
      </c>
      <c r="AN45" s="27">
        <v>84</v>
      </c>
    </row>
    <row r="46" spans="1:40" x14ac:dyDescent="0.25">
      <c r="A46" s="77" t="s">
        <v>132</v>
      </c>
      <c r="B46" s="71">
        <v>2</v>
      </c>
      <c r="C46" s="201">
        <f t="shared" si="10"/>
        <v>20</v>
      </c>
      <c r="D46" s="198">
        <f t="shared" si="11"/>
        <v>50</v>
      </c>
      <c r="E46" s="202">
        <f t="shared" si="12"/>
        <v>101</v>
      </c>
      <c r="H46" s="181"/>
      <c r="AJ46" s="183" t="s">
        <v>122</v>
      </c>
      <c r="AK46" s="167" t="s">
        <v>76</v>
      </c>
      <c r="AL46" s="167">
        <v>40</v>
      </c>
      <c r="AM46" s="167">
        <v>85</v>
      </c>
      <c r="AN46" s="27">
        <v>96</v>
      </c>
    </row>
    <row r="47" spans="1:40" x14ac:dyDescent="0.25">
      <c r="A47" s="77" t="s">
        <v>113</v>
      </c>
      <c r="B47" s="71">
        <v>2</v>
      </c>
      <c r="C47" s="201">
        <v>40</v>
      </c>
      <c r="D47" s="198">
        <v>50</v>
      </c>
      <c r="E47" s="202">
        <f t="shared" si="12"/>
        <v>75</v>
      </c>
      <c r="H47" s="181"/>
      <c r="AJ47" s="183" t="s">
        <v>123</v>
      </c>
      <c r="AK47" s="167" t="s">
        <v>76</v>
      </c>
      <c r="AL47" s="167">
        <v>100</v>
      </c>
      <c r="AM47" s="167">
        <v>78</v>
      </c>
      <c r="AN47" s="27">
        <v>78</v>
      </c>
    </row>
    <row r="48" spans="1:40" x14ac:dyDescent="0.25">
      <c r="A48" s="77" t="s">
        <v>99</v>
      </c>
      <c r="B48" s="71">
        <v>2</v>
      </c>
      <c r="C48" s="201">
        <f t="shared" ref="C48:C53" si="13">IFERROR(VLOOKUP(A48,$AJ$1:$AN$64,3,FALSE),"")</f>
        <v>40</v>
      </c>
      <c r="D48" s="198">
        <f t="shared" ref="D48:D53" si="14">IF(ISBLANK(A48),"",50)</f>
        <v>50</v>
      </c>
      <c r="E48" s="202">
        <f t="shared" si="12"/>
        <v>79</v>
      </c>
      <c r="H48" s="181"/>
      <c r="AJ48" s="183" t="s">
        <v>152</v>
      </c>
      <c r="AK48" s="167" t="s">
        <v>76</v>
      </c>
      <c r="AL48" s="167">
        <v>50</v>
      </c>
      <c r="AM48" s="167">
        <v>82</v>
      </c>
      <c r="AN48" s="27">
        <v>80</v>
      </c>
    </row>
    <row r="49" spans="1:40" x14ac:dyDescent="0.25">
      <c r="A49" s="77" t="s">
        <v>152</v>
      </c>
      <c r="B49" s="71">
        <v>2</v>
      </c>
      <c r="C49" s="201">
        <f t="shared" si="13"/>
        <v>50</v>
      </c>
      <c r="D49" s="198">
        <f t="shared" si="14"/>
        <v>50</v>
      </c>
      <c r="E49" s="202">
        <f t="shared" si="12"/>
        <v>80</v>
      </c>
      <c r="H49" s="181"/>
      <c r="AJ49" s="183" t="s">
        <v>125</v>
      </c>
      <c r="AK49" s="167" t="s">
        <v>76</v>
      </c>
      <c r="AL49" s="167">
        <v>50</v>
      </c>
      <c r="AM49" s="167">
        <v>80</v>
      </c>
      <c r="AN49" s="27" t="s">
        <v>77</v>
      </c>
    </row>
    <row r="50" spans="1:40" x14ac:dyDescent="0.25">
      <c r="A50" s="77"/>
      <c r="B50" s="71"/>
      <c r="C50" s="201" t="str">
        <f t="shared" si="13"/>
        <v/>
      </c>
      <c r="D50" s="198" t="str">
        <f t="shared" si="14"/>
        <v/>
      </c>
      <c r="E50" s="202" t="str">
        <f>IFERROR(IF(VLOOKUP(A50,$AJ$1:$AN$64,5,FALSE)="N/A",VLOOKUP(A50,$AJ$1:$AN$64,4,FALSE),VLOOKUP(A50,$AJ$1:$AN$64,5,FALSE)),"")</f>
        <v/>
      </c>
      <c r="H50" s="181"/>
      <c r="AJ50" s="183" t="s">
        <v>126</v>
      </c>
      <c r="AK50" s="167" t="s">
        <v>76</v>
      </c>
      <c r="AL50" s="167">
        <v>40</v>
      </c>
      <c r="AM50" s="167">
        <v>84</v>
      </c>
      <c r="AN50" s="27" t="s">
        <v>77</v>
      </c>
    </row>
    <row r="51" spans="1:40" x14ac:dyDescent="0.25">
      <c r="A51" s="77"/>
      <c r="B51" s="71"/>
      <c r="C51" s="201" t="str">
        <f t="shared" si="13"/>
        <v/>
      </c>
      <c r="D51" s="198" t="str">
        <f t="shared" si="14"/>
        <v/>
      </c>
      <c r="E51" s="202" t="str">
        <f>IFERROR(IF(VLOOKUP(A51,$AJ$1:$AN$64,5,FALSE)="N/A",VLOOKUP(A51,$AJ$1:$AN$64,4,FALSE),VLOOKUP(A51,$AJ$1:$AN$64,5,FALSE)),"")</f>
        <v/>
      </c>
      <c r="H51" s="181"/>
      <c r="AJ51" s="183" t="s">
        <v>127</v>
      </c>
      <c r="AK51" s="167" t="s">
        <v>76</v>
      </c>
      <c r="AL51" s="167">
        <v>40</v>
      </c>
      <c r="AM51" s="167">
        <v>85</v>
      </c>
      <c r="AN51" s="27">
        <v>85</v>
      </c>
    </row>
    <row r="52" spans="1:40" x14ac:dyDescent="0.25">
      <c r="A52" s="77"/>
      <c r="B52" s="71"/>
      <c r="C52" s="201" t="str">
        <f t="shared" si="13"/>
        <v/>
      </c>
      <c r="D52" s="198" t="str">
        <f t="shared" si="14"/>
        <v/>
      </c>
      <c r="E52" s="202" t="str">
        <f>IFERROR(IF(VLOOKUP(A52,$AJ$1:$AN$64,5,FALSE)="N/A",VLOOKUP(A52,$AJ$1:$AN$64,4,FALSE),VLOOKUP(A52,$AJ$1:$AN$64,5,FALSE)),"")</f>
        <v/>
      </c>
      <c r="H52" s="181"/>
      <c r="AJ52" s="183" t="s">
        <v>128</v>
      </c>
      <c r="AK52" s="167" t="s">
        <v>76</v>
      </c>
      <c r="AL52" s="167">
        <v>10</v>
      </c>
      <c r="AM52" s="167">
        <v>80</v>
      </c>
      <c r="AN52" s="27">
        <v>82</v>
      </c>
    </row>
    <row r="53" spans="1:40" ht="15.75" thickBot="1" x14ac:dyDescent="0.3">
      <c r="A53" s="14"/>
      <c r="B53" s="72"/>
      <c r="C53" s="203" t="str">
        <f t="shared" si="13"/>
        <v/>
      </c>
      <c r="D53" s="204" t="str">
        <f t="shared" si="14"/>
        <v/>
      </c>
      <c r="E53" s="205" t="str">
        <f>IFERROR(IF(VLOOKUP(A53,$AJ$1:$AN$64,5,FALSE)="N/A",VLOOKUP(A53,$AJ$1:$AN$64,4,FALSE),VLOOKUP(A53,$AJ$1:$AN$64,5,FALSE)),"")</f>
        <v/>
      </c>
      <c r="H53" s="181"/>
      <c r="AJ53" s="183" t="s">
        <v>129</v>
      </c>
      <c r="AK53" s="167" t="s">
        <v>76</v>
      </c>
      <c r="AL53" s="167">
        <v>100</v>
      </c>
      <c r="AM53" s="167">
        <v>85</v>
      </c>
      <c r="AN53" s="27">
        <v>79</v>
      </c>
    </row>
    <row r="54" spans="1:40" ht="15.75" x14ac:dyDescent="0.25">
      <c r="A54" s="19" t="s">
        <v>142</v>
      </c>
      <c r="AJ54" s="183" t="s">
        <v>130</v>
      </c>
      <c r="AK54" s="167" t="s">
        <v>76</v>
      </c>
      <c r="AL54" s="167">
        <v>50</v>
      </c>
      <c r="AM54" s="167">
        <v>85</v>
      </c>
      <c r="AN54" s="27">
        <v>87</v>
      </c>
    </row>
    <row r="55" spans="1:40" x14ac:dyDescent="0.25">
      <c r="A55" s="19"/>
      <c r="AJ55" s="183" t="s">
        <v>131</v>
      </c>
      <c r="AK55" s="167" t="s">
        <v>76</v>
      </c>
      <c r="AL55" s="167">
        <v>20</v>
      </c>
      <c r="AM55" s="167">
        <v>80</v>
      </c>
      <c r="AN55" s="27">
        <v>80</v>
      </c>
    </row>
    <row r="56" spans="1:40" x14ac:dyDescent="0.25">
      <c r="AJ56" s="183" t="s">
        <v>132</v>
      </c>
      <c r="AK56" s="167" t="s">
        <v>76</v>
      </c>
      <c r="AL56" s="167">
        <v>20</v>
      </c>
      <c r="AM56" s="167">
        <v>95</v>
      </c>
      <c r="AN56" s="27">
        <v>101</v>
      </c>
    </row>
    <row r="57" spans="1:40" ht="15.75" thickBot="1" x14ac:dyDescent="0.3">
      <c r="A57" s="8" t="s">
        <v>7</v>
      </c>
      <c r="AJ57" s="183" t="s">
        <v>133</v>
      </c>
      <c r="AK57" s="167" t="s">
        <v>76</v>
      </c>
      <c r="AL57" s="167">
        <v>5</v>
      </c>
      <c r="AM57" s="167">
        <v>85</v>
      </c>
      <c r="AN57" s="27">
        <v>83</v>
      </c>
    </row>
    <row r="58" spans="1:40" ht="30" x14ac:dyDescent="0.25">
      <c r="A58" s="293" t="s">
        <v>4</v>
      </c>
      <c r="B58" s="106" t="str">
        <f>IF(ISBLANK(A12),"",CONCATENATE("Leq - @ ",A12))</f>
        <v>Leq - @ NSA 21 - Residence</v>
      </c>
      <c r="C58" s="106" t="str">
        <f>IF(ISBLANK(A12),"",CONCATENATE("Leq - @ ",A12))</f>
        <v>Leq - @ NSA 21 - Residence</v>
      </c>
      <c r="D58" s="248"/>
      <c r="E58" s="248"/>
      <c r="F58" s="248"/>
      <c r="G58" s="248"/>
      <c r="H58" s="248"/>
      <c r="AJ58" s="183" t="s">
        <v>134</v>
      </c>
      <c r="AK58" s="167" t="s">
        <v>76</v>
      </c>
      <c r="AL58" s="167">
        <v>40</v>
      </c>
      <c r="AM58" s="167">
        <v>73</v>
      </c>
      <c r="AN58" s="27">
        <v>74</v>
      </c>
    </row>
    <row r="59" spans="1:40" ht="18.75" thickBot="1" x14ac:dyDescent="0.3">
      <c r="A59" s="301"/>
      <c r="B59" s="226" t="s">
        <v>185</v>
      </c>
      <c r="C59" s="226" t="s">
        <v>186</v>
      </c>
      <c r="D59" s="269"/>
      <c r="E59" s="269"/>
      <c r="F59" s="269"/>
      <c r="G59" s="269"/>
      <c r="H59" s="269"/>
      <c r="AJ59" s="183" t="s">
        <v>135</v>
      </c>
      <c r="AK59" s="167" t="s">
        <v>76</v>
      </c>
      <c r="AL59" s="167">
        <v>100</v>
      </c>
      <c r="AM59" s="167"/>
      <c r="AN59" s="27">
        <v>77</v>
      </c>
    </row>
    <row r="60" spans="1:40" x14ac:dyDescent="0.25">
      <c r="A60" s="223" t="str">
        <f>IF(ISBLANK(A40),"",A40)</f>
        <v>Crane</v>
      </c>
      <c r="B60" s="273">
        <f>IFERROR($E40-(20*LOG10(M23/$D40))+10*LOG($C40/100)+10*LOG($B40),0)</f>
        <v>55.791910203597126</v>
      </c>
      <c r="C60" s="274">
        <f>IFERROR($E40-(20*LOG10(M23/$D40))+10*LOG(100/100)+10*LOG($B40),0)</f>
        <v>63.750710377037876</v>
      </c>
      <c r="D60" s="166"/>
      <c r="E60" s="166"/>
      <c r="F60" s="166"/>
      <c r="G60" s="166"/>
      <c r="H60" s="166"/>
      <c r="AJ60" s="183" t="s">
        <v>136</v>
      </c>
      <c r="AK60" s="167"/>
      <c r="AL60" s="167">
        <v>100</v>
      </c>
      <c r="AM60" s="167"/>
      <c r="AN60" s="27">
        <v>84</v>
      </c>
    </row>
    <row r="61" spans="1:40" x14ac:dyDescent="0.25">
      <c r="A61" s="224" t="str">
        <f>IF(ISBLANK(A41),"",A41)</f>
        <v>Vibratory Pile Driver</v>
      </c>
      <c r="B61" s="275">
        <f t="shared" ref="B61:C69" si="15">IFERROR($E41-(20*LOG10(M24/$D41))+10*LOG($C41/100)+10*LOG($B41),0)</f>
        <v>76.761010333677689</v>
      </c>
      <c r="C61" s="276">
        <f t="shared" ref="C61:C64" si="16">IFERROR($E41-(20*LOG10(M24/$D41))+10*LOG(100/100)+10*LOG($B41),0)</f>
        <v>83.750710377037876</v>
      </c>
      <c r="D61" s="166"/>
      <c r="E61" s="166"/>
      <c r="F61" s="166"/>
      <c r="G61" s="166"/>
      <c r="H61" s="166"/>
      <c r="AJ61" s="183" t="s">
        <v>137</v>
      </c>
      <c r="AK61" s="167"/>
      <c r="AL61" s="167">
        <v>100</v>
      </c>
      <c r="AM61" s="167"/>
      <c r="AN61" s="27">
        <v>80</v>
      </c>
    </row>
    <row r="62" spans="1:40" x14ac:dyDescent="0.25">
      <c r="A62" s="224" t="str">
        <f t="shared" ref="A62:A73" si="17">IF(ISBLANK(A42),"",A42)</f>
        <v>Pickup Truck</v>
      </c>
      <c r="B62" s="275">
        <f t="shared" si="15"/>
        <v>53.771310290317501</v>
      </c>
      <c r="C62" s="276">
        <f t="shared" si="16"/>
        <v>57.750710377037876</v>
      </c>
      <c r="D62" s="166"/>
      <c r="E62" s="166"/>
      <c r="F62" s="166"/>
      <c r="G62" s="166"/>
      <c r="H62" s="166"/>
      <c r="AJ62" s="183" t="s">
        <v>138</v>
      </c>
      <c r="AK62" s="167"/>
      <c r="AL62" s="167">
        <v>100</v>
      </c>
      <c r="AM62" s="167"/>
      <c r="AN62" s="27">
        <v>85</v>
      </c>
    </row>
    <row r="63" spans="1:40" x14ac:dyDescent="0.25">
      <c r="A63" s="224" t="str">
        <f t="shared" si="17"/>
        <v>Front End Loader</v>
      </c>
      <c r="B63" s="275">
        <f t="shared" si="15"/>
        <v>57.771310290317501</v>
      </c>
      <c r="C63" s="276">
        <f t="shared" si="16"/>
        <v>61.750710377037876</v>
      </c>
      <c r="D63" s="166"/>
      <c r="E63" s="166"/>
      <c r="F63" s="166"/>
      <c r="G63" s="166"/>
      <c r="H63" s="166"/>
      <c r="AJ63" s="183" t="s">
        <v>139</v>
      </c>
      <c r="AK63" s="167"/>
      <c r="AL63" s="167">
        <v>100</v>
      </c>
      <c r="AM63" s="167"/>
      <c r="AN63" s="27">
        <v>82</v>
      </c>
    </row>
    <row r="64" spans="1:40" ht="15" customHeight="1" thickBot="1" x14ac:dyDescent="0.3">
      <c r="A64" s="224" t="str">
        <f t="shared" si="17"/>
        <v>Trencher</v>
      </c>
      <c r="B64" s="275">
        <f t="shared" si="15"/>
        <v>59.740410420398064</v>
      </c>
      <c r="C64" s="276">
        <f t="shared" si="16"/>
        <v>62.750710377037876</v>
      </c>
      <c r="D64" s="166"/>
      <c r="E64" s="166"/>
      <c r="F64" s="166"/>
      <c r="G64" s="166"/>
      <c r="H64" s="166"/>
      <c r="AJ64" s="184" t="s">
        <v>140</v>
      </c>
      <c r="AK64" s="185"/>
      <c r="AL64" s="185">
        <v>100</v>
      </c>
      <c r="AM64" s="185"/>
      <c r="AN64" s="151">
        <v>83</v>
      </c>
    </row>
    <row r="65" spans="1:30" x14ac:dyDescent="0.25">
      <c r="A65" s="224" t="str">
        <f t="shared" si="17"/>
        <v>Crane</v>
      </c>
      <c r="B65" s="275">
        <f t="shared" si="15"/>
        <v>50.268794189662557</v>
      </c>
      <c r="C65" s="276">
        <f>IFERROR($E45-(20*LOG10(N28/$D45))+10*LOG($C45/100)+10*LOG($B45),0)</f>
        <v>0</v>
      </c>
      <c r="D65" s="166"/>
      <c r="E65" s="166"/>
      <c r="F65" s="166"/>
      <c r="G65" s="166"/>
      <c r="H65" s="166"/>
    </row>
    <row r="66" spans="1:30" x14ac:dyDescent="0.25">
      <c r="A66" s="224" t="str">
        <f t="shared" si="17"/>
        <v>Vibratory Pile Driver</v>
      </c>
      <c r="B66" s="275">
        <f t="shared" si="15"/>
        <v>71.23789431974312</v>
      </c>
      <c r="C66" s="276">
        <f t="shared" si="15"/>
        <v>0</v>
      </c>
      <c r="D66" s="166"/>
      <c r="E66" s="166"/>
      <c r="F66" s="166"/>
      <c r="G66" s="166"/>
      <c r="H66" s="166"/>
    </row>
    <row r="67" spans="1:30" x14ac:dyDescent="0.25">
      <c r="A67" s="224" t="str">
        <f t="shared" si="17"/>
        <v>Pickup Truck</v>
      </c>
      <c r="B67" s="275">
        <f t="shared" si="15"/>
        <v>48.248194276382932</v>
      </c>
      <c r="C67" s="276">
        <f t="shared" si="15"/>
        <v>0</v>
      </c>
      <c r="D67" s="166"/>
      <c r="E67" s="166"/>
      <c r="F67" s="166"/>
      <c r="G67" s="166"/>
      <c r="H67" s="166"/>
    </row>
    <row r="68" spans="1:30" x14ac:dyDescent="0.25">
      <c r="A68" s="224" t="str">
        <f t="shared" si="17"/>
        <v>Front End Loader</v>
      </c>
      <c r="B68" s="275">
        <f t="shared" si="15"/>
        <v>52.248194276382932</v>
      </c>
      <c r="C68" s="276">
        <f t="shared" si="15"/>
        <v>0</v>
      </c>
      <c r="D68" s="166"/>
      <c r="E68" s="166"/>
      <c r="F68" s="166"/>
      <c r="G68" s="166"/>
      <c r="H68" s="166"/>
    </row>
    <row r="69" spans="1:30" x14ac:dyDescent="0.25">
      <c r="A69" s="224" t="str">
        <f t="shared" si="17"/>
        <v>Trencher</v>
      </c>
      <c r="B69" s="275">
        <f t="shared" si="15"/>
        <v>54.217294406463495</v>
      </c>
      <c r="C69" s="276">
        <f t="shared" si="15"/>
        <v>0</v>
      </c>
      <c r="D69" s="166"/>
      <c r="E69" s="166"/>
      <c r="F69" s="166"/>
      <c r="G69" s="166"/>
      <c r="H69" s="166"/>
      <c r="P69" t="str">
        <f>A12</f>
        <v>NSA 21 - Residence</v>
      </c>
    </row>
    <row r="70" spans="1:30" x14ac:dyDescent="0.25">
      <c r="A70" s="224" t="str">
        <f t="shared" si="17"/>
        <v/>
      </c>
      <c r="B70" s="275">
        <f>IFERROR($E50-(20*LOG10(M33/$D50))+10*LOG($C50/100)+10*LOG(#REF!/12)+10*LOG($B50),0)</f>
        <v>0</v>
      </c>
      <c r="C70" s="278">
        <f>IFERROR($E50-(20*LOG10(N33/$D50))+10*LOG($C50/100)+10*LOG(#REF!/12)+10*LOG($B50),0)</f>
        <v>0</v>
      </c>
      <c r="D70" s="166"/>
      <c r="E70" s="166"/>
      <c r="F70" s="166"/>
      <c r="G70" s="166"/>
      <c r="H70" s="166"/>
    </row>
    <row r="71" spans="1:30" ht="15.75" thickBot="1" x14ac:dyDescent="0.3">
      <c r="A71" s="224" t="str">
        <f t="shared" si="17"/>
        <v/>
      </c>
      <c r="B71" s="275">
        <f>IFERROR($E51-(20*LOG10(M34/$D51))+10*LOG($C51/100)+10*LOG(#REF!/12)+10*LOG($B51),0)</f>
        <v>0</v>
      </c>
      <c r="C71" s="278">
        <f>IFERROR($E51-(20*LOG10(N34/$D51))+10*LOG($C51/100)+10*LOG(#REF!/12)+10*LOG($B51),0)</f>
        <v>0</v>
      </c>
      <c r="D71" s="166"/>
      <c r="E71" s="166"/>
      <c r="F71" s="166"/>
      <c r="G71" s="166"/>
      <c r="H71" s="166"/>
      <c r="P71" s="303" t="s">
        <v>21</v>
      </c>
      <c r="Q71" s="303"/>
      <c r="R71" s="303"/>
      <c r="S71" s="303"/>
      <c r="T71" s="303"/>
    </row>
    <row r="72" spans="1:30" ht="17.25" customHeight="1" thickBot="1" x14ac:dyDescent="0.3">
      <c r="A72" s="224" t="str">
        <f t="shared" si="17"/>
        <v/>
      </c>
      <c r="B72" s="275">
        <f>IFERROR($E52-(20*LOG10(M35/$D52))+10*LOG($C52/100)+10*LOG(#REF!/12)+10*LOG($B52),0)</f>
        <v>0</v>
      </c>
      <c r="C72" s="278">
        <f>IFERROR($E52-(20*LOG10(N35/$D52))+10*LOG($C52/100)+10*LOG(#REF!/12)+10*LOG($B52),0)</f>
        <v>0</v>
      </c>
      <c r="D72" s="166"/>
      <c r="E72" s="166"/>
      <c r="F72" s="166"/>
      <c r="G72" s="166"/>
      <c r="H72" s="166"/>
      <c r="P72" s="38" t="s">
        <v>14</v>
      </c>
      <c r="Q72" s="39" t="s">
        <v>15</v>
      </c>
      <c r="R72" s="40" t="s">
        <v>17</v>
      </c>
      <c r="S72" s="40" t="s">
        <v>16</v>
      </c>
      <c r="T72" s="41" t="s">
        <v>17</v>
      </c>
      <c r="U72" s="42"/>
      <c r="V72" s="39" t="s">
        <v>18</v>
      </c>
      <c r="W72" s="40" t="s">
        <v>17</v>
      </c>
      <c r="X72" s="40" t="s">
        <v>16</v>
      </c>
      <c r="Y72" s="41" t="s">
        <v>17</v>
      </c>
      <c r="Z72" s="43"/>
      <c r="AA72" s="39" t="s">
        <v>19</v>
      </c>
      <c r="AB72" s="40" t="s">
        <v>17</v>
      </c>
      <c r="AC72" s="40" t="s">
        <v>16</v>
      </c>
      <c r="AD72" s="41" t="s">
        <v>17</v>
      </c>
    </row>
    <row r="73" spans="1:30" ht="15.75" thickBot="1" x14ac:dyDescent="0.3">
      <c r="A73" s="225" t="str">
        <f t="shared" si="17"/>
        <v/>
      </c>
      <c r="B73" s="277">
        <f>IFERROR($E53-(20*LOG10(M36/$D53))+10*LOG($C53/100)+10*LOG(#REF!/12)+10*LOG($B53),0)</f>
        <v>0</v>
      </c>
      <c r="C73" s="279">
        <f>IFERROR($E53-(20*LOG10(N36/$D53))+10*LOG($C53/100)+10*LOG(#REF!/12)+10*LOG($B53),0)</f>
        <v>0</v>
      </c>
      <c r="D73" s="166"/>
      <c r="E73" s="166"/>
      <c r="F73" s="166"/>
      <c r="G73" s="166"/>
      <c r="H73" s="166"/>
      <c r="P73" s="30">
        <v>0</v>
      </c>
      <c r="Q73" s="32">
        <f>H12</f>
        <v>34</v>
      </c>
      <c r="R73" s="28">
        <f>(10^(Q73/10))</f>
        <v>2511.8864315095811</v>
      </c>
      <c r="S73" s="28">
        <f>Q73+10</f>
        <v>44</v>
      </c>
      <c r="T73" s="33">
        <f t="shared" ref="T73:T96" si="18">(10^(S73/10))</f>
        <v>25118.86431509586</v>
      </c>
      <c r="U73" s="36"/>
      <c r="V73" s="32">
        <v>0</v>
      </c>
      <c r="W73" s="28">
        <f>(10^(V73/10))</f>
        <v>1</v>
      </c>
      <c r="X73" s="28">
        <f>V73+10</f>
        <v>10</v>
      </c>
      <c r="Y73" s="33">
        <f>(10^(X73/10))</f>
        <v>10</v>
      </c>
      <c r="Z73" s="36"/>
      <c r="AA73" s="34">
        <f>10*LOG10(10^(Q73/10)+10^(V73/10))</f>
        <v>34.001728613409902</v>
      </c>
      <c r="AB73" s="147">
        <f>(10^(AA73/10))</f>
        <v>2512.8864315095802</v>
      </c>
      <c r="AC73" s="147">
        <f>AA73+10</f>
        <v>44.001728613409902</v>
      </c>
      <c r="AD73" s="148">
        <f>(10^(AC73/10))</f>
        <v>25128.864315095783</v>
      </c>
    </row>
    <row r="74" spans="1:30" ht="18" thickBot="1" x14ac:dyDescent="0.3">
      <c r="A74" s="219" t="s">
        <v>43</v>
      </c>
      <c r="B74" s="227">
        <f>IF(B60=0,0,10*LOG10(10^(B60/10)+10^(B61/10)+10^(B62/10)+10^(B63/10)+10^(B64/10)+10^(B65/10)+10^(B66/10)+10^(B67/10)+10^(B68/10)+10^(B69/10)+10^(B70/10)+10^(B71/10)+10^(B72/10)+10^(B73/10)))</f>
        <v>78.027516083003533</v>
      </c>
      <c r="C74" s="227">
        <f>MAX(C60:C73)</f>
        <v>83.750710377037876</v>
      </c>
      <c r="D74" s="249"/>
      <c r="E74" s="249"/>
      <c r="F74" s="249"/>
      <c r="G74" s="249"/>
      <c r="H74" s="249"/>
      <c r="P74" s="31">
        <v>4.1666666666666699E-2</v>
      </c>
      <c r="Q74" s="34">
        <f>H12</f>
        <v>34</v>
      </c>
      <c r="R74" s="26">
        <f t="shared" ref="R74:R96" si="19">(10^(Q74/10))</f>
        <v>2511.8864315095811</v>
      </c>
      <c r="S74" s="26">
        <f t="shared" ref="S74:S79" si="20">Q74+10</f>
        <v>44</v>
      </c>
      <c r="T74" s="35">
        <f t="shared" si="18"/>
        <v>25118.86431509586</v>
      </c>
      <c r="U74" s="37"/>
      <c r="V74" s="34">
        <f>V73</f>
        <v>0</v>
      </c>
      <c r="W74" s="26">
        <f t="shared" ref="W74:W96" si="21">(10^(V74/10))</f>
        <v>1</v>
      </c>
      <c r="X74" s="28">
        <f t="shared" ref="X74:X79" si="22">V74+10</f>
        <v>10</v>
      </c>
      <c r="Y74" s="35">
        <f t="shared" ref="Y74:Y96" si="23">(10^(X74/10))</f>
        <v>10</v>
      </c>
      <c r="Z74" s="37"/>
      <c r="AA74" s="34">
        <f t="shared" ref="AA74:AA96" si="24">10*LOG10(10^(Q74/10)+10^(V74/10))</f>
        <v>34.001728613409902</v>
      </c>
      <c r="AB74" s="26">
        <f t="shared" ref="AB74:AB96" si="25">(10^(AA74/10))</f>
        <v>2512.8864315095802</v>
      </c>
      <c r="AC74" s="147">
        <f t="shared" ref="AC74:AC79" si="26">AA74+10</f>
        <v>44.001728613409902</v>
      </c>
      <c r="AD74" s="27">
        <f t="shared" ref="AD74:AD96" si="27">(10^(AC74/10))</f>
        <v>25128.864315095783</v>
      </c>
    </row>
    <row r="75" spans="1:30" ht="16.5" thickBot="1" x14ac:dyDescent="0.3">
      <c r="A75" s="19" t="s">
        <v>57</v>
      </c>
      <c r="P75" s="31">
        <v>8.3333333333333301E-2</v>
      </c>
      <c r="Q75" s="34">
        <f>H12</f>
        <v>34</v>
      </c>
      <c r="R75" s="26">
        <f t="shared" si="19"/>
        <v>2511.8864315095811</v>
      </c>
      <c r="S75" s="26">
        <f t="shared" si="20"/>
        <v>44</v>
      </c>
      <c r="T75" s="35">
        <f t="shared" si="18"/>
        <v>25118.86431509586</v>
      </c>
      <c r="U75" s="37"/>
      <c r="V75" s="34">
        <f>V74</f>
        <v>0</v>
      </c>
      <c r="W75" s="26">
        <f t="shared" si="21"/>
        <v>1</v>
      </c>
      <c r="X75" s="28">
        <f t="shared" si="22"/>
        <v>10</v>
      </c>
      <c r="Y75" s="35">
        <f t="shared" si="23"/>
        <v>10</v>
      </c>
      <c r="Z75" s="37"/>
      <c r="AA75" s="34">
        <f t="shared" si="24"/>
        <v>34.001728613409902</v>
      </c>
      <c r="AB75" s="26">
        <f t="shared" si="25"/>
        <v>2512.8864315095802</v>
      </c>
      <c r="AC75" s="147">
        <f t="shared" si="26"/>
        <v>44.001728613409902</v>
      </c>
      <c r="AD75" s="27">
        <f t="shared" si="27"/>
        <v>25128.864315095783</v>
      </c>
    </row>
    <row r="76" spans="1:30" ht="15.75" thickBot="1" x14ac:dyDescent="0.3">
      <c r="P76" s="31">
        <v>0.125</v>
      </c>
      <c r="Q76" s="34">
        <f>H12</f>
        <v>34</v>
      </c>
      <c r="R76" s="26">
        <f t="shared" si="19"/>
        <v>2511.8864315095811</v>
      </c>
      <c r="S76" s="26">
        <f t="shared" si="20"/>
        <v>44</v>
      </c>
      <c r="T76" s="35">
        <f t="shared" si="18"/>
        <v>25118.86431509586</v>
      </c>
      <c r="U76" s="37"/>
      <c r="V76" s="34">
        <f t="shared" ref="V76:V93" si="28">V75</f>
        <v>0</v>
      </c>
      <c r="W76" s="26">
        <f t="shared" si="21"/>
        <v>1</v>
      </c>
      <c r="X76" s="28">
        <f t="shared" si="22"/>
        <v>10</v>
      </c>
      <c r="Y76" s="35">
        <f t="shared" si="23"/>
        <v>10</v>
      </c>
      <c r="Z76" s="37"/>
      <c r="AA76" s="34">
        <f t="shared" si="24"/>
        <v>34.001728613409902</v>
      </c>
      <c r="AB76" s="26">
        <f t="shared" si="25"/>
        <v>2512.8864315095802</v>
      </c>
      <c r="AC76" s="147">
        <f t="shared" si="26"/>
        <v>44.001728613409902</v>
      </c>
      <c r="AD76" s="27">
        <f t="shared" si="27"/>
        <v>25128.864315095783</v>
      </c>
    </row>
    <row r="77" spans="1:30" ht="45.75" thickBot="1" x14ac:dyDescent="0.3">
      <c r="A77" s="287" t="s">
        <v>10</v>
      </c>
      <c r="B77" s="162" t="s">
        <v>145</v>
      </c>
      <c r="C77" s="163" t="s">
        <v>146</v>
      </c>
      <c r="D77" s="73" t="s">
        <v>48</v>
      </c>
      <c r="E77" s="73" t="s">
        <v>59</v>
      </c>
      <c r="F77" s="73" t="s">
        <v>158</v>
      </c>
      <c r="G77" s="15" t="s">
        <v>47</v>
      </c>
      <c r="H77" s="16" t="s">
        <v>46</v>
      </c>
      <c r="P77" s="31">
        <v>0.16666666666666699</v>
      </c>
      <c r="Q77" s="34">
        <f>H12</f>
        <v>34</v>
      </c>
      <c r="R77" s="26">
        <f t="shared" si="19"/>
        <v>2511.8864315095811</v>
      </c>
      <c r="S77" s="26">
        <f t="shared" si="20"/>
        <v>44</v>
      </c>
      <c r="T77" s="35">
        <f t="shared" si="18"/>
        <v>25118.86431509586</v>
      </c>
      <c r="U77" s="37"/>
      <c r="V77" s="34">
        <f t="shared" si="28"/>
        <v>0</v>
      </c>
      <c r="W77" s="26">
        <f t="shared" si="21"/>
        <v>1</v>
      </c>
      <c r="X77" s="28">
        <f t="shared" si="22"/>
        <v>10</v>
      </c>
      <c r="Y77" s="35">
        <f t="shared" si="23"/>
        <v>10</v>
      </c>
      <c r="Z77" s="37"/>
      <c r="AA77" s="34">
        <f t="shared" si="24"/>
        <v>34.001728613409902</v>
      </c>
      <c r="AB77" s="26">
        <f t="shared" si="25"/>
        <v>2512.8864315095802</v>
      </c>
      <c r="AC77" s="147">
        <f t="shared" si="26"/>
        <v>44.001728613409902</v>
      </c>
      <c r="AD77" s="27">
        <f t="shared" si="27"/>
        <v>25128.864315095783</v>
      </c>
    </row>
    <row r="78" spans="1:30" ht="15.75" thickBot="1" x14ac:dyDescent="0.3">
      <c r="A78" s="288"/>
      <c r="B78" s="80" t="s">
        <v>5</v>
      </c>
      <c r="C78" s="81" t="s">
        <v>5</v>
      </c>
      <c r="D78" s="156" t="s">
        <v>5</v>
      </c>
      <c r="E78" s="156" t="s">
        <v>5</v>
      </c>
      <c r="F78" s="156" t="s">
        <v>5</v>
      </c>
      <c r="G78" s="155" t="s">
        <v>5</v>
      </c>
      <c r="H78" s="81" t="s">
        <v>5</v>
      </c>
      <c r="P78" s="31">
        <v>0.20833333333333301</v>
      </c>
      <c r="Q78" s="34">
        <f>H12</f>
        <v>34</v>
      </c>
      <c r="R78" s="26">
        <f t="shared" si="19"/>
        <v>2511.8864315095811</v>
      </c>
      <c r="S78" s="26">
        <f t="shared" si="20"/>
        <v>44</v>
      </c>
      <c r="T78" s="35">
        <f t="shared" si="18"/>
        <v>25118.86431509586</v>
      </c>
      <c r="U78" s="37"/>
      <c r="V78" s="34">
        <f t="shared" si="28"/>
        <v>0</v>
      </c>
      <c r="W78" s="26">
        <f t="shared" si="21"/>
        <v>1</v>
      </c>
      <c r="X78" s="28">
        <f t="shared" si="22"/>
        <v>10</v>
      </c>
      <c r="Y78" s="35">
        <f t="shared" si="23"/>
        <v>10</v>
      </c>
      <c r="Z78" s="37"/>
      <c r="AA78" s="34">
        <f t="shared" si="24"/>
        <v>34.001728613409902</v>
      </c>
      <c r="AB78" s="26">
        <f t="shared" si="25"/>
        <v>2512.8864315095802</v>
      </c>
      <c r="AC78" s="147">
        <f t="shared" si="26"/>
        <v>44.001728613409902</v>
      </c>
      <c r="AD78" s="27">
        <f t="shared" si="27"/>
        <v>25128.864315095783</v>
      </c>
    </row>
    <row r="79" spans="1:30" x14ac:dyDescent="0.25">
      <c r="A79" s="77" t="str">
        <f t="shared" ref="A79:A85" si="29">IF(ISBLANK(A12),"",A12)</f>
        <v>NSA 21 - Residence</v>
      </c>
      <c r="B79" s="17">
        <f>IF(B$74&lt;=0,"",B$74)</f>
        <v>78.027516083003533</v>
      </c>
      <c r="C79" s="160">
        <f>C74</f>
        <v>83.750710377037876</v>
      </c>
      <c r="D79" s="157">
        <f>IF(G12&gt;0,AB100,"")</f>
        <v>75.018199890097975</v>
      </c>
      <c r="E79" s="157">
        <f>IF(G12&gt;0,AB97,"")</f>
        <v>77.358846081803691</v>
      </c>
      <c r="F79" s="157">
        <f>IF(G12&gt;0,AB98,"")</f>
        <v>34.001728613409902</v>
      </c>
      <c r="G79" s="154">
        <f>IF(G12&gt;0,AD100,"")</f>
        <v>75.019359609635103</v>
      </c>
      <c r="H79" s="160">
        <f t="shared" ref="H79:H85" si="30">IF(B79="","",G79-F12)</f>
        <v>33.019359609635103</v>
      </c>
      <c r="P79" s="31">
        <v>0.25</v>
      </c>
      <c r="Q79" s="34">
        <f>H12</f>
        <v>34</v>
      </c>
      <c r="R79" s="26">
        <f t="shared" si="19"/>
        <v>2511.8864315095811</v>
      </c>
      <c r="S79" s="26">
        <f t="shared" si="20"/>
        <v>44</v>
      </c>
      <c r="T79" s="35">
        <f t="shared" si="18"/>
        <v>25118.86431509586</v>
      </c>
      <c r="U79" s="37"/>
      <c r="V79" s="34">
        <f t="shared" si="28"/>
        <v>0</v>
      </c>
      <c r="W79" s="26">
        <f t="shared" si="21"/>
        <v>1</v>
      </c>
      <c r="X79" s="28">
        <f t="shared" si="22"/>
        <v>10</v>
      </c>
      <c r="Y79" s="35">
        <f t="shared" si="23"/>
        <v>10</v>
      </c>
      <c r="Z79" s="37"/>
      <c r="AA79" s="34">
        <f t="shared" si="24"/>
        <v>34.001728613409902</v>
      </c>
      <c r="AB79" s="26">
        <f t="shared" si="25"/>
        <v>2512.8864315095802</v>
      </c>
      <c r="AC79" s="147">
        <f t="shared" si="26"/>
        <v>44.001728613409902</v>
      </c>
      <c r="AD79" s="27">
        <f t="shared" si="27"/>
        <v>25128.864315095783</v>
      </c>
    </row>
    <row r="80" spans="1:30" ht="14.45" hidden="1" customHeight="1" x14ac:dyDescent="0.25">
      <c r="A80" s="11" t="str">
        <f t="shared" si="29"/>
        <v/>
      </c>
      <c r="B80" s="112">
        <f>IF(C$74&lt;=0,"",C$74)</f>
        <v>83.750710377037876</v>
      </c>
      <c r="C80" s="109">
        <f>IF(C$74=0,"",MAX(C60:C73))</f>
        <v>83.750710377037876</v>
      </c>
      <c r="D80" s="158" t="str">
        <f>IF(G13&gt;0,AB134,"")</f>
        <v/>
      </c>
      <c r="E80" s="158" t="str">
        <f>IF(G13&gt;0,AB131,"")</f>
        <v/>
      </c>
      <c r="F80" s="157" t="str">
        <f>IF(G13&gt;0,AB132,"")</f>
        <v/>
      </c>
      <c r="G80" s="152" t="str">
        <f>IF(G13&gt;0,AD134,"")</f>
        <v/>
      </c>
      <c r="H80" s="109" t="e">
        <f t="shared" si="30"/>
        <v>#VALUE!</v>
      </c>
      <c r="P80" s="31">
        <v>0.29166666666666702</v>
      </c>
      <c r="Q80" s="34">
        <f>G12</f>
        <v>40</v>
      </c>
      <c r="R80" s="26">
        <f t="shared" si="19"/>
        <v>10000</v>
      </c>
      <c r="S80" s="26">
        <f>Q80</f>
        <v>40</v>
      </c>
      <c r="T80" s="35">
        <f t="shared" si="18"/>
        <v>10000</v>
      </c>
      <c r="U80" s="37"/>
      <c r="V80" s="34">
        <f>B74</f>
        <v>78.027516083003533</v>
      </c>
      <c r="W80" s="26">
        <f t="shared" si="21"/>
        <v>63496766.265135869</v>
      </c>
      <c r="X80" s="26">
        <f>V80</f>
        <v>78.027516083003533</v>
      </c>
      <c r="Y80" s="35">
        <f t="shared" si="23"/>
        <v>63496766.265135869</v>
      </c>
      <c r="Z80" s="37"/>
      <c r="AA80" s="34">
        <f t="shared" si="24"/>
        <v>78.028199992299832</v>
      </c>
      <c r="AB80" s="26">
        <f t="shared" si="25"/>
        <v>63506766.265135884</v>
      </c>
      <c r="AC80" s="26">
        <f>AA80</f>
        <v>78.028199992299832</v>
      </c>
      <c r="AD80" s="27">
        <f t="shared" si="27"/>
        <v>63506766.265135884</v>
      </c>
    </row>
    <row r="81" spans="1:30" ht="14.45" hidden="1" customHeight="1" x14ac:dyDescent="0.25">
      <c r="A81" s="11" t="str">
        <f t="shared" si="29"/>
        <v/>
      </c>
      <c r="B81" s="112" t="str">
        <f>IF(D$74&lt;=0,"",D$74)</f>
        <v/>
      </c>
      <c r="C81" s="109" t="str">
        <f>IF(D$74=0,"",MAX(D60:D73))</f>
        <v/>
      </c>
      <c r="D81" s="158" t="str">
        <f>IF(G14&gt;0,AB168,"")</f>
        <v/>
      </c>
      <c r="E81" s="158" t="str">
        <f>IF(G14&gt;0,AB165,"")</f>
        <v/>
      </c>
      <c r="F81" s="157" t="str">
        <f>IF(G14&gt;0,AB166,"")</f>
        <v/>
      </c>
      <c r="G81" s="152" t="str">
        <f>IF(G14&gt;0,AD168,"")</f>
        <v/>
      </c>
      <c r="H81" s="109" t="str">
        <f t="shared" si="30"/>
        <v/>
      </c>
      <c r="P81" s="31">
        <v>0.33333333333333298</v>
      </c>
      <c r="Q81" s="34">
        <f>G12</f>
        <v>40</v>
      </c>
      <c r="R81" s="26">
        <f t="shared" si="19"/>
        <v>10000</v>
      </c>
      <c r="S81" s="26">
        <f t="shared" ref="S81:S94" si="31">Q81</f>
        <v>40</v>
      </c>
      <c r="T81" s="35">
        <f t="shared" si="18"/>
        <v>10000</v>
      </c>
      <c r="U81" s="37"/>
      <c r="V81" s="34">
        <f t="shared" si="28"/>
        <v>78.027516083003533</v>
      </c>
      <c r="W81" s="26">
        <f t="shared" si="21"/>
        <v>63496766.265135869</v>
      </c>
      <c r="X81" s="26">
        <f t="shared" ref="X81:X91" si="32">V81</f>
        <v>78.027516083003533</v>
      </c>
      <c r="Y81" s="35">
        <f t="shared" si="23"/>
        <v>63496766.265135869</v>
      </c>
      <c r="Z81" s="37"/>
      <c r="AA81" s="34">
        <f t="shared" si="24"/>
        <v>78.028199992299832</v>
      </c>
      <c r="AB81" s="26">
        <f t="shared" si="25"/>
        <v>63506766.265135884</v>
      </c>
      <c r="AC81" s="26">
        <f t="shared" ref="AC81:AC91" si="33">AA81</f>
        <v>78.028199992299832</v>
      </c>
      <c r="AD81" s="27">
        <f t="shared" si="27"/>
        <v>63506766.265135884</v>
      </c>
    </row>
    <row r="82" spans="1:30" ht="14.45" hidden="1" customHeight="1" x14ac:dyDescent="0.25">
      <c r="A82" s="11" t="str">
        <f t="shared" si="29"/>
        <v/>
      </c>
      <c r="B82" s="112" t="str">
        <f>IF(E$74&lt;=0,"",E$74)</f>
        <v/>
      </c>
      <c r="C82" s="109" t="str">
        <f>IF(E$74=0,"",MAX(E60:E73))</f>
        <v/>
      </c>
      <c r="D82" s="158" t="str">
        <f>IF(G15&gt;0,AB202,"")</f>
        <v/>
      </c>
      <c r="E82" s="158" t="str">
        <f>IF(G15&gt;0,AB199,"")</f>
        <v/>
      </c>
      <c r="F82" s="157" t="str">
        <f>IF(G15&gt;0,AB200,"")</f>
        <v/>
      </c>
      <c r="G82" s="152" t="str">
        <f>IF(G15&gt;0,AD202,"")</f>
        <v/>
      </c>
      <c r="H82" s="109" t="str">
        <f t="shared" si="30"/>
        <v/>
      </c>
      <c r="P82" s="31">
        <v>0.375</v>
      </c>
      <c r="Q82" s="34">
        <f>G12</f>
        <v>40</v>
      </c>
      <c r="R82" s="26">
        <f t="shared" si="19"/>
        <v>10000</v>
      </c>
      <c r="S82" s="26">
        <f t="shared" si="31"/>
        <v>40</v>
      </c>
      <c r="T82" s="35">
        <f t="shared" si="18"/>
        <v>10000</v>
      </c>
      <c r="U82" s="37"/>
      <c r="V82" s="34">
        <f t="shared" si="28"/>
        <v>78.027516083003533</v>
      </c>
      <c r="W82" s="26">
        <f t="shared" si="21"/>
        <v>63496766.265135869</v>
      </c>
      <c r="X82" s="26">
        <f t="shared" si="32"/>
        <v>78.027516083003533</v>
      </c>
      <c r="Y82" s="35">
        <f t="shared" si="23"/>
        <v>63496766.265135869</v>
      </c>
      <c r="Z82" s="37"/>
      <c r="AA82" s="34">
        <f t="shared" si="24"/>
        <v>78.028199992299832</v>
      </c>
      <c r="AB82" s="26">
        <f t="shared" si="25"/>
        <v>63506766.265135884</v>
      </c>
      <c r="AC82" s="26">
        <f t="shared" si="33"/>
        <v>78.028199992299832</v>
      </c>
      <c r="AD82" s="27">
        <f t="shared" si="27"/>
        <v>63506766.265135884</v>
      </c>
    </row>
    <row r="83" spans="1:30" ht="14.45" hidden="1" customHeight="1" x14ac:dyDescent="0.25">
      <c r="A83" s="11" t="str">
        <f t="shared" si="29"/>
        <v/>
      </c>
      <c r="B83" s="112" t="str">
        <f>IF(F$74&lt;=0,"",F$74)</f>
        <v/>
      </c>
      <c r="C83" s="109" t="str">
        <f>IF(F$74=0,"",MAX(F60:F73))</f>
        <v/>
      </c>
      <c r="D83" s="158" t="str">
        <f>IF(G16&gt;0,AB236,"")</f>
        <v/>
      </c>
      <c r="E83" s="158" t="str">
        <f>IF(G16&gt;0,AB233,"")</f>
        <v/>
      </c>
      <c r="F83" s="157" t="str">
        <f>IF(G16&gt;0,AB234,"")</f>
        <v/>
      </c>
      <c r="G83" s="152" t="str">
        <f>IF(G16&gt;0,AD236,"")</f>
        <v/>
      </c>
      <c r="H83" s="109" t="str">
        <f t="shared" si="30"/>
        <v/>
      </c>
      <c r="P83" s="31">
        <v>0.41666666666666702</v>
      </c>
      <c r="Q83" s="34">
        <f>G12</f>
        <v>40</v>
      </c>
      <c r="R83" s="26">
        <f t="shared" si="19"/>
        <v>10000</v>
      </c>
      <c r="S83" s="26">
        <f t="shared" si="31"/>
        <v>40</v>
      </c>
      <c r="T83" s="35">
        <f t="shared" si="18"/>
        <v>10000</v>
      </c>
      <c r="U83" s="37"/>
      <c r="V83" s="34">
        <f t="shared" si="28"/>
        <v>78.027516083003533</v>
      </c>
      <c r="W83" s="26">
        <f t="shared" si="21"/>
        <v>63496766.265135869</v>
      </c>
      <c r="X83" s="26">
        <f t="shared" si="32"/>
        <v>78.027516083003533</v>
      </c>
      <c r="Y83" s="35">
        <f t="shared" si="23"/>
        <v>63496766.265135869</v>
      </c>
      <c r="Z83" s="37"/>
      <c r="AA83" s="34">
        <f t="shared" si="24"/>
        <v>78.028199992299832</v>
      </c>
      <c r="AB83" s="26">
        <f t="shared" si="25"/>
        <v>63506766.265135884</v>
      </c>
      <c r="AC83" s="26">
        <f t="shared" si="33"/>
        <v>78.028199992299832</v>
      </c>
      <c r="AD83" s="27">
        <f t="shared" si="27"/>
        <v>63506766.265135884</v>
      </c>
    </row>
    <row r="84" spans="1:30" ht="14.45" hidden="1" customHeight="1" x14ac:dyDescent="0.25">
      <c r="A84" s="11" t="str">
        <f t="shared" si="29"/>
        <v/>
      </c>
      <c r="B84" s="112" t="str">
        <f>IF(G$74&lt;=0,"",G$74)</f>
        <v/>
      </c>
      <c r="C84" s="109" t="str">
        <f>IF(G$74&lt;=0,"",MAX(G60:G73))</f>
        <v/>
      </c>
      <c r="D84" s="158" t="str">
        <f>IF(G17&gt;0,AB270,"")</f>
        <v/>
      </c>
      <c r="E84" s="158" t="str">
        <f>IF(G17&gt;0,AB267,"")</f>
        <v/>
      </c>
      <c r="F84" s="157" t="str">
        <f>IF(G17&gt;0,AB268,"")</f>
        <v/>
      </c>
      <c r="G84" s="152" t="str">
        <f>IF(G17&gt;0,AD270,"")</f>
        <v/>
      </c>
      <c r="H84" s="109" t="str">
        <f t="shared" si="30"/>
        <v/>
      </c>
      <c r="P84" s="31">
        <v>0.45833333333333298</v>
      </c>
      <c r="Q84" s="34">
        <f>G12</f>
        <v>40</v>
      </c>
      <c r="R84" s="26">
        <f t="shared" si="19"/>
        <v>10000</v>
      </c>
      <c r="S84" s="26">
        <f t="shared" si="31"/>
        <v>40</v>
      </c>
      <c r="T84" s="35">
        <f t="shared" si="18"/>
        <v>10000</v>
      </c>
      <c r="U84" s="37"/>
      <c r="V84" s="34">
        <f t="shared" si="28"/>
        <v>78.027516083003533</v>
      </c>
      <c r="W84" s="26">
        <f t="shared" si="21"/>
        <v>63496766.265135869</v>
      </c>
      <c r="X84" s="26">
        <f t="shared" si="32"/>
        <v>78.027516083003533</v>
      </c>
      <c r="Y84" s="35">
        <f t="shared" si="23"/>
        <v>63496766.265135869</v>
      </c>
      <c r="Z84" s="37"/>
      <c r="AA84" s="34">
        <f t="shared" si="24"/>
        <v>78.028199992299832</v>
      </c>
      <c r="AB84" s="26">
        <f t="shared" si="25"/>
        <v>63506766.265135884</v>
      </c>
      <c r="AC84" s="26">
        <f t="shared" si="33"/>
        <v>78.028199992299832</v>
      </c>
      <c r="AD84" s="27">
        <f t="shared" si="27"/>
        <v>63506766.265135884</v>
      </c>
    </row>
    <row r="85" spans="1:30" ht="15" hidden="1" customHeight="1" thickBot="1" x14ac:dyDescent="0.3">
      <c r="A85" s="12" t="str">
        <f t="shared" si="29"/>
        <v/>
      </c>
      <c r="B85" s="113" t="str">
        <f>IF(H$74&lt;=0,"",H$74)</f>
        <v/>
      </c>
      <c r="C85" s="110" t="str">
        <f>IF(H$74=0,"",MAX(H60:H73))</f>
        <v/>
      </c>
      <c r="D85" s="159" t="str">
        <f>IF(G18&gt;0,AB304,"")</f>
        <v/>
      </c>
      <c r="E85" s="159" t="str">
        <f>IF(G18&gt;0,AB301,"")</f>
        <v/>
      </c>
      <c r="F85" s="161" t="str">
        <f>IF(G18&gt;0,AB302,"")</f>
        <v/>
      </c>
      <c r="G85" s="153" t="str">
        <f>IF(G18&gt;0,AD304,"")</f>
        <v/>
      </c>
      <c r="H85" s="110" t="str">
        <f t="shared" si="30"/>
        <v/>
      </c>
      <c r="P85" s="31">
        <v>0.5</v>
      </c>
      <c r="Q85" s="34">
        <f>G12</f>
        <v>40</v>
      </c>
      <c r="R85" s="26">
        <f t="shared" si="19"/>
        <v>10000</v>
      </c>
      <c r="S85" s="26">
        <f t="shared" si="31"/>
        <v>40</v>
      </c>
      <c r="T85" s="35">
        <f t="shared" si="18"/>
        <v>10000</v>
      </c>
      <c r="U85" s="37"/>
      <c r="V85" s="34">
        <f t="shared" si="28"/>
        <v>78.027516083003533</v>
      </c>
      <c r="W85" s="26">
        <f t="shared" si="21"/>
        <v>63496766.265135869</v>
      </c>
      <c r="X85" s="26">
        <f t="shared" si="32"/>
        <v>78.027516083003533</v>
      </c>
      <c r="Y85" s="35">
        <f t="shared" si="23"/>
        <v>63496766.265135869</v>
      </c>
      <c r="Z85" s="37"/>
      <c r="AA85" s="34">
        <f t="shared" si="24"/>
        <v>78.028199992299832</v>
      </c>
      <c r="AB85" s="26">
        <f t="shared" si="25"/>
        <v>63506766.265135884</v>
      </c>
      <c r="AC85" s="26">
        <f t="shared" si="33"/>
        <v>78.028199992299832</v>
      </c>
      <c r="AD85" s="27">
        <f t="shared" si="27"/>
        <v>63506766.265135884</v>
      </c>
    </row>
    <row r="86" spans="1:30" ht="15.75" x14ac:dyDescent="0.25">
      <c r="A86" s="142" t="s">
        <v>58</v>
      </c>
      <c r="P86" s="31">
        <v>0.54166666666666696</v>
      </c>
      <c r="Q86" s="34">
        <f>G12</f>
        <v>40</v>
      </c>
      <c r="R86" s="26">
        <f t="shared" si="19"/>
        <v>10000</v>
      </c>
      <c r="S86" s="26">
        <f t="shared" si="31"/>
        <v>40</v>
      </c>
      <c r="T86" s="35">
        <f t="shared" si="18"/>
        <v>10000</v>
      </c>
      <c r="U86" s="37"/>
      <c r="V86" s="34">
        <f t="shared" si="28"/>
        <v>78.027516083003533</v>
      </c>
      <c r="W86" s="26">
        <f t="shared" si="21"/>
        <v>63496766.265135869</v>
      </c>
      <c r="X86" s="26">
        <f t="shared" si="32"/>
        <v>78.027516083003533</v>
      </c>
      <c r="Y86" s="35">
        <f t="shared" si="23"/>
        <v>63496766.265135869</v>
      </c>
      <c r="Z86" s="37"/>
      <c r="AA86" s="34">
        <f t="shared" si="24"/>
        <v>78.028199992299832</v>
      </c>
      <c r="AB86" s="26">
        <f t="shared" si="25"/>
        <v>63506766.265135884</v>
      </c>
      <c r="AC86" s="26">
        <f t="shared" si="33"/>
        <v>78.028199992299832</v>
      </c>
      <c r="AD86" s="27">
        <f t="shared" si="27"/>
        <v>63506766.265135884</v>
      </c>
    </row>
    <row r="87" spans="1:30" ht="15.75" x14ac:dyDescent="0.25">
      <c r="A87" s="142" t="s">
        <v>157</v>
      </c>
      <c r="P87" s="31">
        <v>0.58333333333333304</v>
      </c>
      <c r="Q87" s="34">
        <f>G12</f>
        <v>40</v>
      </c>
      <c r="R87" s="26">
        <f t="shared" si="19"/>
        <v>10000</v>
      </c>
      <c r="S87" s="26">
        <f t="shared" si="31"/>
        <v>40</v>
      </c>
      <c r="T87" s="35">
        <f t="shared" si="18"/>
        <v>10000</v>
      </c>
      <c r="U87" s="37"/>
      <c r="V87" s="34">
        <f t="shared" si="28"/>
        <v>78.027516083003533</v>
      </c>
      <c r="W87" s="26">
        <f t="shared" si="21"/>
        <v>63496766.265135869</v>
      </c>
      <c r="X87" s="26">
        <f t="shared" si="32"/>
        <v>78.027516083003533</v>
      </c>
      <c r="Y87" s="35">
        <f t="shared" si="23"/>
        <v>63496766.265135869</v>
      </c>
      <c r="Z87" s="37"/>
      <c r="AA87" s="34">
        <f t="shared" si="24"/>
        <v>78.028199992299832</v>
      </c>
      <c r="AB87" s="26">
        <f t="shared" si="25"/>
        <v>63506766.265135884</v>
      </c>
      <c r="AC87" s="26">
        <f t="shared" si="33"/>
        <v>78.028199992299832</v>
      </c>
      <c r="AD87" s="27">
        <f t="shared" si="27"/>
        <v>63506766.265135884</v>
      </c>
    </row>
    <row r="88" spans="1:30" x14ac:dyDescent="0.25">
      <c r="P88" s="31">
        <v>0.625</v>
      </c>
      <c r="Q88" s="34">
        <f>G12</f>
        <v>40</v>
      </c>
      <c r="R88" s="26">
        <f t="shared" si="19"/>
        <v>10000</v>
      </c>
      <c r="S88" s="26">
        <f t="shared" si="31"/>
        <v>40</v>
      </c>
      <c r="T88" s="35">
        <f t="shared" si="18"/>
        <v>10000</v>
      </c>
      <c r="U88" s="37"/>
      <c r="V88" s="34">
        <f t="shared" si="28"/>
        <v>78.027516083003533</v>
      </c>
      <c r="W88" s="26">
        <f t="shared" si="21"/>
        <v>63496766.265135869</v>
      </c>
      <c r="X88" s="26">
        <f t="shared" si="32"/>
        <v>78.027516083003533</v>
      </c>
      <c r="Y88" s="35">
        <f t="shared" si="23"/>
        <v>63496766.265135869</v>
      </c>
      <c r="Z88" s="37"/>
      <c r="AA88" s="34">
        <f t="shared" si="24"/>
        <v>78.028199992299832</v>
      </c>
      <c r="AB88" s="26">
        <f t="shared" si="25"/>
        <v>63506766.265135884</v>
      </c>
      <c r="AC88" s="26">
        <f t="shared" si="33"/>
        <v>78.028199992299832</v>
      </c>
      <c r="AD88" s="27">
        <f t="shared" si="27"/>
        <v>63506766.265135884</v>
      </c>
    </row>
    <row r="89" spans="1:30" x14ac:dyDescent="0.25">
      <c r="P89" s="31">
        <v>0.66666666666666696</v>
      </c>
      <c r="Q89" s="34">
        <f>G12</f>
        <v>40</v>
      </c>
      <c r="R89" s="26">
        <f t="shared" si="19"/>
        <v>10000</v>
      </c>
      <c r="S89" s="26">
        <f t="shared" si="31"/>
        <v>40</v>
      </c>
      <c r="T89" s="35">
        <f t="shared" si="18"/>
        <v>10000</v>
      </c>
      <c r="U89" s="37"/>
      <c r="V89" s="34">
        <f t="shared" si="28"/>
        <v>78.027516083003533</v>
      </c>
      <c r="W89" s="26">
        <f t="shared" si="21"/>
        <v>63496766.265135869</v>
      </c>
      <c r="X89" s="26">
        <f t="shared" si="32"/>
        <v>78.027516083003533</v>
      </c>
      <c r="Y89" s="35">
        <f t="shared" si="23"/>
        <v>63496766.265135869</v>
      </c>
      <c r="Z89" s="37"/>
      <c r="AA89" s="34">
        <f t="shared" si="24"/>
        <v>78.028199992299832</v>
      </c>
      <c r="AB89" s="26">
        <f t="shared" si="25"/>
        <v>63506766.265135884</v>
      </c>
      <c r="AC89" s="26">
        <f t="shared" si="33"/>
        <v>78.028199992299832</v>
      </c>
      <c r="AD89" s="27">
        <f t="shared" si="27"/>
        <v>63506766.265135884</v>
      </c>
    </row>
    <row r="90" spans="1:30" x14ac:dyDescent="0.25">
      <c r="F90" s="22"/>
      <c r="P90" s="31">
        <v>0.70833333333333304</v>
      </c>
      <c r="Q90" s="34">
        <f>G12</f>
        <v>40</v>
      </c>
      <c r="R90" s="26">
        <f t="shared" si="19"/>
        <v>10000</v>
      </c>
      <c r="S90" s="26">
        <f t="shared" si="31"/>
        <v>40</v>
      </c>
      <c r="T90" s="35">
        <f t="shared" si="18"/>
        <v>10000</v>
      </c>
      <c r="U90" s="37"/>
      <c r="V90" s="34">
        <f t="shared" si="28"/>
        <v>78.027516083003533</v>
      </c>
      <c r="W90" s="26">
        <f t="shared" si="21"/>
        <v>63496766.265135869</v>
      </c>
      <c r="X90" s="26">
        <f t="shared" si="32"/>
        <v>78.027516083003533</v>
      </c>
      <c r="Y90" s="35">
        <f t="shared" si="23"/>
        <v>63496766.265135869</v>
      </c>
      <c r="Z90" s="37"/>
      <c r="AA90" s="34">
        <f t="shared" si="24"/>
        <v>78.028199992299832</v>
      </c>
      <c r="AB90" s="26">
        <f t="shared" si="25"/>
        <v>63506766.265135884</v>
      </c>
      <c r="AC90" s="26">
        <f t="shared" si="33"/>
        <v>78.028199992299832</v>
      </c>
      <c r="AD90" s="27">
        <f t="shared" si="27"/>
        <v>63506766.265135884</v>
      </c>
    </row>
    <row r="91" spans="1:30" x14ac:dyDescent="0.25">
      <c r="P91" s="31">
        <v>0.75</v>
      </c>
      <c r="Q91" s="34">
        <f>G12</f>
        <v>40</v>
      </c>
      <c r="R91" s="26">
        <f t="shared" si="19"/>
        <v>10000</v>
      </c>
      <c r="S91" s="26">
        <f t="shared" si="31"/>
        <v>40</v>
      </c>
      <c r="T91" s="35">
        <f t="shared" si="18"/>
        <v>10000</v>
      </c>
      <c r="U91" s="37"/>
      <c r="V91" s="34">
        <f t="shared" si="28"/>
        <v>78.027516083003533</v>
      </c>
      <c r="W91" s="26">
        <f t="shared" si="21"/>
        <v>63496766.265135869</v>
      </c>
      <c r="X91" s="26">
        <f t="shared" si="32"/>
        <v>78.027516083003533</v>
      </c>
      <c r="Y91" s="35">
        <f t="shared" si="23"/>
        <v>63496766.265135869</v>
      </c>
      <c r="Z91" s="37"/>
      <c r="AA91" s="34">
        <f t="shared" si="24"/>
        <v>78.028199992299832</v>
      </c>
      <c r="AB91" s="26">
        <f t="shared" si="25"/>
        <v>63506766.265135884</v>
      </c>
      <c r="AC91" s="26">
        <f t="shared" si="33"/>
        <v>78.028199992299832</v>
      </c>
      <c r="AD91" s="27">
        <f t="shared" si="27"/>
        <v>63506766.265135884</v>
      </c>
    </row>
    <row r="92" spans="1:30" x14ac:dyDescent="0.25">
      <c r="P92" s="31">
        <v>0.79166666666666696</v>
      </c>
      <c r="Q92" s="34">
        <f>G12</f>
        <v>40</v>
      </c>
      <c r="R92" s="26">
        <f t="shared" si="19"/>
        <v>10000</v>
      </c>
      <c r="S92" s="26">
        <f t="shared" si="31"/>
        <v>40</v>
      </c>
      <c r="T92" s="35">
        <f t="shared" si="18"/>
        <v>10000</v>
      </c>
      <c r="U92" s="37"/>
      <c r="V92" s="34">
        <v>0</v>
      </c>
      <c r="W92" s="26">
        <f t="shared" si="21"/>
        <v>1</v>
      </c>
      <c r="X92" s="26">
        <v>0</v>
      </c>
      <c r="Y92" s="35">
        <f t="shared" si="23"/>
        <v>1</v>
      </c>
      <c r="Z92" s="37"/>
      <c r="AA92" s="34">
        <f t="shared" si="24"/>
        <v>40.000434272768629</v>
      </c>
      <c r="AB92" s="26">
        <f t="shared" si="25"/>
        <v>10001.000000000009</v>
      </c>
      <c r="AC92" s="26">
        <f>AA92</f>
        <v>40.000434272768629</v>
      </c>
      <c r="AD92" s="27">
        <f t="shared" si="27"/>
        <v>10001.000000000009</v>
      </c>
    </row>
    <row r="93" spans="1:30" x14ac:dyDescent="0.25">
      <c r="P93" s="31">
        <v>0.83333333333333304</v>
      </c>
      <c r="Q93" s="34">
        <f>G12</f>
        <v>40</v>
      </c>
      <c r="R93" s="26">
        <f t="shared" si="19"/>
        <v>10000</v>
      </c>
      <c r="S93" s="26">
        <f t="shared" si="31"/>
        <v>40</v>
      </c>
      <c r="T93" s="35">
        <f t="shared" si="18"/>
        <v>10000</v>
      </c>
      <c r="U93" s="37"/>
      <c r="V93" s="34">
        <f t="shared" si="28"/>
        <v>0</v>
      </c>
      <c r="W93" s="26">
        <f t="shared" si="21"/>
        <v>1</v>
      </c>
      <c r="X93" s="26">
        <v>0</v>
      </c>
      <c r="Y93" s="35">
        <f t="shared" si="23"/>
        <v>1</v>
      </c>
      <c r="Z93" s="37"/>
      <c r="AA93" s="34">
        <f t="shared" si="24"/>
        <v>40.000434272768629</v>
      </c>
      <c r="AB93" s="26">
        <f>(10^(AA93/10))</f>
        <v>10001.000000000009</v>
      </c>
      <c r="AC93" s="26">
        <f>AA93</f>
        <v>40.000434272768629</v>
      </c>
      <c r="AD93" s="27">
        <f t="shared" si="27"/>
        <v>10001.000000000009</v>
      </c>
    </row>
    <row r="94" spans="1:30" x14ac:dyDescent="0.25">
      <c r="P94" s="31">
        <v>0.875</v>
      </c>
      <c r="Q94" s="34">
        <f>G12</f>
        <v>40</v>
      </c>
      <c r="R94" s="26">
        <f t="shared" si="19"/>
        <v>10000</v>
      </c>
      <c r="S94" s="26">
        <f t="shared" si="31"/>
        <v>40</v>
      </c>
      <c r="T94" s="35">
        <f t="shared" si="18"/>
        <v>10000</v>
      </c>
      <c r="U94" s="37"/>
      <c r="V94" s="34">
        <f>V93</f>
        <v>0</v>
      </c>
      <c r="W94" s="26">
        <f t="shared" si="21"/>
        <v>1</v>
      </c>
      <c r="X94" s="26">
        <v>0</v>
      </c>
      <c r="Y94" s="35">
        <f t="shared" si="23"/>
        <v>1</v>
      </c>
      <c r="Z94" s="37"/>
      <c r="AA94" s="34">
        <f t="shared" si="24"/>
        <v>40.000434272768629</v>
      </c>
      <c r="AB94" s="26">
        <f t="shared" si="25"/>
        <v>10001.000000000009</v>
      </c>
      <c r="AC94" s="26">
        <f>AA94</f>
        <v>40.000434272768629</v>
      </c>
      <c r="AD94" s="27">
        <f t="shared" si="27"/>
        <v>10001.000000000009</v>
      </c>
    </row>
    <row r="95" spans="1:30" x14ac:dyDescent="0.25">
      <c r="P95" s="31">
        <v>0.91666666666666696</v>
      </c>
      <c r="Q95" s="34">
        <f>H12</f>
        <v>34</v>
      </c>
      <c r="R95" s="26">
        <f t="shared" si="19"/>
        <v>2511.8864315095811</v>
      </c>
      <c r="S95" s="26">
        <f>Q95+10</f>
        <v>44</v>
      </c>
      <c r="T95" s="35">
        <f t="shared" si="18"/>
        <v>25118.86431509586</v>
      </c>
      <c r="U95" s="37"/>
      <c r="V95" s="34">
        <v>0</v>
      </c>
      <c r="W95" s="26">
        <f t="shared" si="21"/>
        <v>1</v>
      </c>
      <c r="X95" s="28">
        <f t="shared" ref="X95:X96" si="34">V95+10</f>
        <v>10</v>
      </c>
      <c r="Y95" s="35">
        <f t="shared" si="23"/>
        <v>10</v>
      </c>
      <c r="Z95" s="37"/>
      <c r="AA95" s="34">
        <f t="shared" si="24"/>
        <v>34.001728613409902</v>
      </c>
      <c r="AB95" s="26">
        <f t="shared" si="25"/>
        <v>2512.8864315095802</v>
      </c>
      <c r="AC95" s="26">
        <f>AA95+10</f>
        <v>44.001728613409902</v>
      </c>
      <c r="AD95" s="27">
        <f t="shared" si="27"/>
        <v>25128.864315095783</v>
      </c>
    </row>
    <row r="96" spans="1:30" ht="15.75" thickBot="1" x14ac:dyDescent="0.3">
      <c r="P96" s="44">
        <v>0.95833333333333304</v>
      </c>
      <c r="Q96" s="45">
        <f>H12</f>
        <v>34</v>
      </c>
      <c r="R96" s="46">
        <f t="shared" si="19"/>
        <v>2511.8864315095811</v>
      </c>
      <c r="S96" s="46">
        <f>Q96+10</f>
        <v>44</v>
      </c>
      <c r="T96" s="47">
        <f t="shared" si="18"/>
        <v>25118.86431509586</v>
      </c>
      <c r="U96" s="48"/>
      <c r="V96" s="45">
        <v>0</v>
      </c>
      <c r="W96" s="46">
        <f t="shared" si="21"/>
        <v>1</v>
      </c>
      <c r="X96" s="28">
        <f t="shared" si="34"/>
        <v>10</v>
      </c>
      <c r="Y96" s="47">
        <f t="shared" si="23"/>
        <v>10</v>
      </c>
      <c r="Z96" s="48"/>
      <c r="AA96" s="34">
        <f t="shared" si="24"/>
        <v>34.001728613409902</v>
      </c>
      <c r="AB96" s="150">
        <f t="shared" si="25"/>
        <v>2512.8864315095802</v>
      </c>
      <c r="AC96" s="150">
        <f>AA96+10</f>
        <v>44.001728613409902</v>
      </c>
      <c r="AD96" s="151">
        <f t="shared" si="27"/>
        <v>25128.864315095783</v>
      </c>
    </row>
    <row r="97" spans="16:30" ht="15.75" thickBot="1" x14ac:dyDescent="0.3">
      <c r="P97" s="50"/>
      <c r="Q97" s="51"/>
      <c r="R97" s="51"/>
      <c r="S97" s="51"/>
      <c r="T97" s="52"/>
      <c r="U97" s="51"/>
      <c r="V97" s="50"/>
      <c r="W97" s="51"/>
      <c r="X97" s="51"/>
      <c r="Y97" s="52"/>
      <c r="Z97" s="51"/>
      <c r="AA97" s="53" t="s">
        <v>13</v>
      </c>
      <c r="AB97" s="64">
        <f>10*LOG(1/(COUNT(AB80:AB93))*SUM(AB80:AB93))</f>
        <v>77.358846081803691</v>
      </c>
      <c r="AC97" s="49"/>
      <c r="AD97" s="54"/>
    </row>
    <row r="98" spans="16:30" ht="15.75" thickBot="1" x14ac:dyDescent="0.3">
      <c r="P98" s="53"/>
      <c r="Q98" s="49"/>
      <c r="R98" s="49"/>
      <c r="S98" s="49"/>
      <c r="T98" s="54"/>
      <c r="U98" s="49"/>
      <c r="V98" s="53"/>
      <c r="W98" s="49"/>
      <c r="X98" s="49"/>
      <c r="Y98" s="54"/>
      <c r="Z98" s="49"/>
      <c r="AA98" s="53" t="s">
        <v>2</v>
      </c>
      <c r="AB98" s="64">
        <f>10*LOG(1/(COUNT(AB73:AB79,AB95:AB96))*SUM(AB73:AB79,AB95:AB96))</f>
        <v>34.001728613409902</v>
      </c>
      <c r="AC98" s="49"/>
      <c r="AD98" s="54"/>
    </row>
    <row r="99" spans="16:30" x14ac:dyDescent="0.25">
      <c r="P99" s="53"/>
      <c r="Q99" s="49"/>
      <c r="R99" s="56" t="s">
        <v>12</v>
      </c>
      <c r="S99" s="57"/>
      <c r="T99" s="58" t="s">
        <v>11</v>
      </c>
      <c r="U99" s="57"/>
      <c r="V99" s="59"/>
      <c r="W99" s="56" t="s">
        <v>12</v>
      </c>
      <c r="X99" s="57"/>
      <c r="Y99" s="58" t="s">
        <v>11</v>
      </c>
      <c r="Z99" s="57"/>
      <c r="AA99" s="59"/>
      <c r="AB99" s="57" t="s">
        <v>12</v>
      </c>
      <c r="AC99" s="57"/>
      <c r="AD99" s="58" t="s">
        <v>11</v>
      </c>
    </row>
    <row r="100" spans="16:30" ht="15.75" thickBot="1" x14ac:dyDescent="0.3">
      <c r="P100" s="14"/>
      <c r="Q100" s="55"/>
      <c r="R100" s="60">
        <f>10*LOG(1/(COUNT(R73:R96))*SUM(R73:R96))</f>
        <v>38.568471069971373</v>
      </c>
      <c r="S100" s="61"/>
      <c r="T100" s="62">
        <f>10*LOG(1/(COUNT(T73:T96))*SUM(T73:T96))</f>
        <v>41.950571929812824</v>
      </c>
      <c r="U100" s="61"/>
      <c r="V100" s="63"/>
      <c r="W100" s="60">
        <f>10*LOG(1/(COUNT(W73:W96))*SUM(W73:W96))</f>
        <v>75.017216194760039</v>
      </c>
      <c r="X100" s="61"/>
      <c r="Y100" s="62">
        <f>10*LOG(1/(COUNT(Y73:Y96))*SUM(Y73:Y96))</f>
        <v>75.017216656435139</v>
      </c>
      <c r="Z100" s="61"/>
      <c r="AA100" s="63"/>
      <c r="AB100" s="64">
        <f>10*LOG(1/(COUNT(AB73:AB96))*SUM(AB73:AB96))</f>
        <v>75.018199890097975</v>
      </c>
      <c r="AC100" s="61"/>
      <c r="AD100" s="62">
        <f>10*LOG(1/(COUNT(AD73:AD96))*SUM(AD73:AD96))</f>
        <v>75.019359609635103</v>
      </c>
    </row>
    <row r="103" spans="16:30" x14ac:dyDescent="0.25">
      <c r="P103">
        <f>A13</f>
        <v>0</v>
      </c>
    </row>
    <row r="105" spans="16:30" ht="15.75" thickBot="1" x14ac:dyDescent="0.3">
      <c r="P105" s="303" t="s">
        <v>21</v>
      </c>
      <c r="Q105" s="303"/>
      <c r="R105" s="303"/>
      <c r="S105" s="303"/>
      <c r="T105" s="303"/>
    </row>
    <row r="106" spans="16:30" ht="45.75" thickBot="1" x14ac:dyDescent="0.3">
      <c r="P106" s="38" t="s">
        <v>14</v>
      </c>
      <c r="Q106" s="39" t="s">
        <v>15</v>
      </c>
      <c r="R106" s="40" t="s">
        <v>17</v>
      </c>
      <c r="S106" s="40" t="s">
        <v>16</v>
      </c>
      <c r="T106" s="41" t="s">
        <v>17</v>
      </c>
      <c r="U106" s="42"/>
      <c r="V106" s="39" t="s">
        <v>18</v>
      </c>
      <c r="W106" s="40" t="s">
        <v>17</v>
      </c>
      <c r="X106" s="40" t="s">
        <v>16</v>
      </c>
      <c r="Y106" s="41" t="s">
        <v>17</v>
      </c>
      <c r="Z106" s="43"/>
      <c r="AA106" s="39" t="s">
        <v>19</v>
      </c>
      <c r="AB106" s="40" t="s">
        <v>17</v>
      </c>
      <c r="AC106" s="40" t="s">
        <v>16</v>
      </c>
      <c r="AD106" s="41" t="s">
        <v>17</v>
      </c>
    </row>
    <row r="107" spans="16:30" ht="15.75" thickBot="1" x14ac:dyDescent="0.3">
      <c r="P107" s="30">
        <v>0</v>
      </c>
      <c r="Q107" s="32">
        <f>H13</f>
        <v>0</v>
      </c>
      <c r="R107" s="28">
        <f>(10^(Q107/10))</f>
        <v>1</v>
      </c>
      <c r="S107" s="28">
        <f>Q107+10</f>
        <v>10</v>
      </c>
      <c r="T107" s="33">
        <f t="shared" ref="T107:T130" si="35">(10^(S107/10))</f>
        <v>10</v>
      </c>
      <c r="U107" s="36"/>
      <c r="V107" s="32">
        <v>0</v>
      </c>
      <c r="W107" s="28">
        <f>(10^(V107/10))</f>
        <v>1</v>
      </c>
      <c r="X107" s="28">
        <f>V107+10</f>
        <v>10</v>
      </c>
      <c r="Y107" s="33">
        <f>(10^(X107/10))</f>
        <v>10</v>
      </c>
      <c r="Z107" s="36"/>
      <c r="AA107" s="34">
        <f>10*LOG10(10^(Q107/10)+10^(V107/10))</f>
        <v>3.0102999566398121</v>
      </c>
      <c r="AB107" s="147">
        <f>(10^(AA107/10))</f>
        <v>2</v>
      </c>
      <c r="AC107" s="147">
        <f>AA107+10</f>
        <v>13.010299956639813</v>
      </c>
      <c r="AD107" s="148">
        <f>(10^(AC107/10))</f>
        <v>20.000000000000007</v>
      </c>
    </row>
    <row r="108" spans="16:30" ht="15.75" thickBot="1" x14ac:dyDescent="0.3">
      <c r="P108" s="31">
        <v>4.1666666666666699E-2</v>
      </c>
      <c r="Q108" s="32">
        <f>Q107</f>
        <v>0</v>
      </c>
      <c r="R108" s="26">
        <f t="shared" ref="R108:R130" si="36">(10^(Q108/10))</f>
        <v>1</v>
      </c>
      <c r="S108" s="26">
        <f t="shared" ref="S108:S113" si="37">Q108+10</f>
        <v>10</v>
      </c>
      <c r="T108" s="35">
        <f t="shared" si="35"/>
        <v>10</v>
      </c>
      <c r="U108" s="37"/>
      <c r="V108" s="34">
        <f>V107</f>
        <v>0</v>
      </c>
      <c r="W108" s="26">
        <f t="shared" ref="W108:W130" si="38">(10^(V108/10))</f>
        <v>1</v>
      </c>
      <c r="X108" s="28">
        <f t="shared" ref="X108:X113" si="39">V108+10</f>
        <v>10</v>
      </c>
      <c r="Y108" s="35">
        <f t="shared" ref="Y108:Y130" si="40">(10^(X108/10))</f>
        <v>10</v>
      </c>
      <c r="Z108" s="37"/>
      <c r="AA108" s="34">
        <f t="shared" ref="AA108:AA130" si="41">10*LOG10(10^(Q108/10)+10^(V108/10))</f>
        <v>3.0102999566398121</v>
      </c>
      <c r="AB108" s="26">
        <f t="shared" ref="AB108:AB126" si="42">(10^(AA108/10))</f>
        <v>2</v>
      </c>
      <c r="AC108" s="147">
        <f t="shared" ref="AC108:AC113" si="43">AA108+10</f>
        <v>13.010299956639813</v>
      </c>
      <c r="AD108" s="27">
        <f t="shared" ref="AD108:AD130" si="44">(10^(AC108/10))</f>
        <v>20.000000000000007</v>
      </c>
    </row>
    <row r="109" spans="16:30" ht="15.75" thickBot="1" x14ac:dyDescent="0.3">
      <c r="P109" s="31">
        <v>8.3333333333333301E-2</v>
      </c>
      <c r="Q109" s="32">
        <f>Q107</f>
        <v>0</v>
      </c>
      <c r="R109" s="26">
        <f t="shared" si="36"/>
        <v>1</v>
      </c>
      <c r="S109" s="26">
        <f t="shared" si="37"/>
        <v>10</v>
      </c>
      <c r="T109" s="35">
        <f t="shared" si="35"/>
        <v>10</v>
      </c>
      <c r="U109" s="37"/>
      <c r="V109" s="34">
        <f t="shared" ref="V109:V127" si="45">V108</f>
        <v>0</v>
      </c>
      <c r="W109" s="26">
        <f t="shared" si="38"/>
        <v>1</v>
      </c>
      <c r="X109" s="28">
        <f t="shared" si="39"/>
        <v>10</v>
      </c>
      <c r="Y109" s="35">
        <f t="shared" si="40"/>
        <v>10</v>
      </c>
      <c r="Z109" s="37"/>
      <c r="AA109" s="34">
        <f t="shared" si="41"/>
        <v>3.0102999566398121</v>
      </c>
      <c r="AB109" s="26">
        <f t="shared" si="42"/>
        <v>2</v>
      </c>
      <c r="AC109" s="147">
        <f t="shared" si="43"/>
        <v>13.010299956639813</v>
      </c>
      <c r="AD109" s="27">
        <f t="shared" si="44"/>
        <v>20.000000000000007</v>
      </c>
    </row>
    <row r="110" spans="16:30" ht="15.75" thickBot="1" x14ac:dyDescent="0.3">
      <c r="P110" s="31">
        <v>0.125</v>
      </c>
      <c r="Q110" s="32">
        <f>Q107</f>
        <v>0</v>
      </c>
      <c r="R110" s="26">
        <f t="shared" si="36"/>
        <v>1</v>
      </c>
      <c r="S110" s="26">
        <f t="shared" si="37"/>
        <v>10</v>
      </c>
      <c r="T110" s="35">
        <f t="shared" si="35"/>
        <v>10</v>
      </c>
      <c r="U110" s="37"/>
      <c r="V110" s="34">
        <f t="shared" si="45"/>
        <v>0</v>
      </c>
      <c r="W110" s="26">
        <f t="shared" si="38"/>
        <v>1</v>
      </c>
      <c r="X110" s="28">
        <f t="shared" si="39"/>
        <v>10</v>
      </c>
      <c r="Y110" s="35">
        <f t="shared" si="40"/>
        <v>10</v>
      </c>
      <c r="Z110" s="37"/>
      <c r="AA110" s="34">
        <f t="shared" si="41"/>
        <v>3.0102999566398121</v>
      </c>
      <c r="AB110" s="26">
        <f t="shared" si="42"/>
        <v>2</v>
      </c>
      <c r="AC110" s="147">
        <f t="shared" si="43"/>
        <v>13.010299956639813</v>
      </c>
      <c r="AD110" s="27">
        <f t="shared" si="44"/>
        <v>20.000000000000007</v>
      </c>
    </row>
    <row r="111" spans="16:30" ht="15.75" thickBot="1" x14ac:dyDescent="0.3">
      <c r="P111" s="31">
        <v>0.16666666666666699</v>
      </c>
      <c r="Q111" s="32">
        <f>Q107</f>
        <v>0</v>
      </c>
      <c r="R111" s="26">
        <f t="shared" si="36"/>
        <v>1</v>
      </c>
      <c r="S111" s="26">
        <f t="shared" si="37"/>
        <v>10</v>
      </c>
      <c r="T111" s="35">
        <f t="shared" si="35"/>
        <v>10</v>
      </c>
      <c r="U111" s="37"/>
      <c r="V111" s="34">
        <f t="shared" si="45"/>
        <v>0</v>
      </c>
      <c r="W111" s="26">
        <f t="shared" si="38"/>
        <v>1</v>
      </c>
      <c r="X111" s="28">
        <f t="shared" si="39"/>
        <v>10</v>
      </c>
      <c r="Y111" s="35">
        <f t="shared" si="40"/>
        <v>10</v>
      </c>
      <c r="Z111" s="37"/>
      <c r="AA111" s="34">
        <f t="shared" si="41"/>
        <v>3.0102999566398121</v>
      </c>
      <c r="AB111" s="26">
        <f t="shared" si="42"/>
        <v>2</v>
      </c>
      <c r="AC111" s="147">
        <f t="shared" si="43"/>
        <v>13.010299956639813</v>
      </c>
      <c r="AD111" s="27">
        <f t="shared" si="44"/>
        <v>20.000000000000007</v>
      </c>
    </row>
    <row r="112" spans="16:30" ht="15.75" thickBot="1" x14ac:dyDescent="0.3">
      <c r="P112" s="31">
        <v>0.20833333333333301</v>
      </c>
      <c r="Q112" s="32">
        <f>Q107</f>
        <v>0</v>
      </c>
      <c r="R112" s="26">
        <f t="shared" si="36"/>
        <v>1</v>
      </c>
      <c r="S112" s="26">
        <f t="shared" si="37"/>
        <v>10</v>
      </c>
      <c r="T112" s="35">
        <f t="shared" si="35"/>
        <v>10</v>
      </c>
      <c r="U112" s="37"/>
      <c r="V112" s="34">
        <f t="shared" si="45"/>
        <v>0</v>
      </c>
      <c r="W112" s="26">
        <f t="shared" si="38"/>
        <v>1</v>
      </c>
      <c r="X112" s="28">
        <f t="shared" si="39"/>
        <v>10</v>
      </c>
      <c r="Y112" s="35">
        <f t="shared" si="40"/>
        <v>10</v>
      </c>
      <c r="Z112" s="37"/>
      <c r="AA112" s="34">
        <f t="shared" si="41"/>
        <v>3.0102999566398121</v>
      </c>
      <c r="AB112" s="26">
        <f t="shared" si="42"/>
        <v>2</v>
      </c>
      <c r="AC112" s="147">
        <f t="shared" si="43"/>
        <v>13.010299956639813</v>
      </c>
      <c r="AD112" s="27">
        <f t="shared" si="44"/>
        <v>20.000000000000007</v>
      </c>
    </row>
    <row r="113" spans="16:30" x14ac:dyDescent="0.25">
      <c r="P113" s="31">
        <v>0.25</v>
      </c>
      <c r="Q113" s="32">
        <f>Q107</f>
        <v>0</v>
      </c>
      <c r="R113" s="26">
        <f t="shared" si="36"/>
        <v>1</v>
      </c>
      <c r="S113" s="26">
        <f t="shared" si="37"/>
        <v>10</v>
      </c>
      <c r="T113" s="35">
        <f t="shared" si="35"/>
        <v>10</v>
      </c>
      <c r="U113" s="37"/>
      <c r="V113" s="34">
        <f t="shared" si="45"/>
        <v>0</v>
      </c>
      <c r="W113" s="26">
        <f t="shared" si="38"/>
        <v>1</v>
      </c>
      <c r="X113" s="28">
        <f t="shared" si="39"/>
        <v>10</v>
      </c>
      <c r="Y113" s="35">
        <f t="shared" si="40"/>
        <v>10</v>
      </c>
      <c r="Z113" s="37"/>
      <c r="AA113" s="34">
        <f t="shared" si="41"/>
        <v>3.0102999566398121</v>
      </c>
      <c r="AB113" s="26">
        <f t="shared" si="42"/>
        <v>2</v>
      </c>
      <c r="AC113" s="147">
        <f t="shared" si="43"/>
        <v>13.010299956639813</v>
      </c>
      <c r="AD113" s="27">
        <f t="shared" si="44"/>
        <v>20.000000000000007</v>
      </c>
    </row>
    <row r="114" spans="16:30" x14ac:dyDescent="0.25">
      <c r="P114" s="31">
        <v>0.29166666666666702</v>
      </c>
      <c r="Q114" s="32">
        <f>G13</f>
        <v>0</v>
      </c>
      <c r="R114" s="26">
        <f t="shared" si="36"/>
        <v>1</v>
      </c>
      <c r="S114" s="26">
        <f>Q114</f>
        <v>0</v>
      </c>
      <c r="T114" s="35">
        <f t="shared" si="35"/>
        <v>1</v>
      </c>
      <c r="U114" s="37"/>
      <c r="V114" s="34">
        <f>C74</f>
        <v>83.750710377037876</v>
      </c>
      <c r="W114" s="26">
        <f t="shared" si="38"/>
        <v>237176162.38322192</v>
      </c>
      <c r="X114" s="26">
        <f>V114</f>
        <v>83.750710377037876</v>
      </c>
      <c r="Y114" s="35">
        <f t="shared" si="40"/>
        <v>237176162.38322192</v>
      </c>
      <c r="Z114" s="37"/>
      <c r="AA114" s="34">
        <f t="shared" si="41"/>
        <v>83.750710395348932</v>
      </c>
      <c r="AB114" s="26">
        <f t="shared" si="42"/>
        <v>237176163.38322192</v>
      </c>
      <c r="AC114" s="26">
        <f>AA114</f>
        <v>83.750710395348932</v>
      </c>
      <c r="AD114" s="27">
        <f t="shared" si="44"/>
        <v>237176163.38322192</v>
      </c>
    </row>
    <row r="115" spans="16:30" x14ac:dyDescent="0.25">
      <c r="P115" s="31">
        <v>0.33333333333333298</v>
      </c>
      <c r="Q115" s="32">
        <f>Q114</f>
        <v>0</v>
      </c>
      <c r="R115" s="26">
        <f t="shared" si="36"/>
        <v>1</v>
      </c>
      <c r="S115" s="26">
        <f t="shared" ref="S115:S128" si="46">Q115</f>
        <v>0</v>
      </c>
      <c r="T115" s="35">
        <f t="shared" si="35"/>
        <v>1</v>
      </c>
      <c r="U115" s="37"/>
      <c r="V115" s="34">
        <f t="shared" si="45"/>
        <v>83.750710377037876</v>
      </c>
      <c r="W115" s="26">
        <f t="shared" si="38"/>
        <v>237176162.38322192</v>
      </c>
      <c r="X115" s="26">
        <f t="shared" ref="X115:X125" si="47">V115</f>
        <v>83.750710377037876</v>
      </c>
      <c r="Y115" s="35">
        <f t="shared" si="40"/>
        <v>237176162.38322192</v>
      </c>
      <c r="Z115" s="37"/>
      <c r="AA115" s="34">
        <f t="shared" si="41"/>
        <v>83.750710395348932</v>
      </c>
      <c r="AB115" s="26">
        <f t="shared" si="42"/>
        <v>237176163.38322192</v>
      </c>
      <c r="AC115" s="26">
        <f t="shared" ref="AC115:AC125" si="48">AA115</f>
        <v>83.750710395348932</v>
      </c>
      <c r="AD115" s="27">
        <f t="shared" si="44"/>
        <v>237176163.38322192</v>
      </c>
    </row>
    <row r="116" spans="16:30" x14ac:dyDescent="0.25">
      <c r="P116" s="31">
        <v>0.375</v>
      </c>
      <c r="Q116" s="32">
        <f>Q114</f>
        <v>0</v>
      </c>
      <c r="R116" s="26">
        <f t="shared" si="36"/>
        <v>1</v>
      </c>
      <c r="S116" s="26">
        <f t="shared" si="46"/>
        <v>0</v>
      </c>
      <c r="T116" s="35">
        <f t="shared" si="35"/>
        <v>1</v>
      </c>
      <c r="U116" s="37"/>
      <c r="V116" s="34">
        <f t="shared" si="45"/>
        <v>83.750710377037876</v>
      </c>
      <c r="W116" s="26">
        <f t="shared" si="38"/>
        <v>237176162.38322192</v>
      </c>
      <c r="X116" s="26">
        <f t="shared" si="47"/>
        <v>83.750710377037876</v>
      </c>
      <c r="Y116" s="35">
        <f t="shared" si="40"/>
        <v>237176162.38322192</v>
      </c>
      <c r="Z116" s="37"/>
      <c r="AA116" s="34">
        <f t="shared" si="41"/>
        <v>83.750710395348932</v>
      </c>
      <c r="AB116" s="26">
        <f t="shared" si="42"/>
        <v>237176163.38322192</v>
      </c>
      <c r="AC116" s="26">
        <f t="shared" si="48"/>
        <v>83.750710395348932</v>
      </c>
      <c r="AD116" s="27">
        <f t="shared" si="44"/>
        <v>237176163.38322192</v>
      </c>
    </row>
    <row r="117" spans="16:30" x14ac:dyDescent="0.25">
      <c r="P117" s="31">
        <v>0.41666666666666702</v>
      </c>
      <c r="Q117" s="32">
        <f>Q114</f>
        <v>0</v>
      </c>
      <c r="R117" s="26">
        <f t="shared" si="36"/>
        <v>1</v>
      </c>
      <c r="S117" s="26">
        <f t="shared" si="46"/>
        <v>0</v>
      </c>
      <c r="T117" s="35">
        <f t="shared" si="35"/>
        <v>1</v>
      </c>
      <c r="U117" s="37"/>
      <c r="V117" s="34">
        <f t="shared" si="45"/>
        <v>83.750710377037876</v>
      </c>
      <c r="W117" s="26">
        <f t="shared" si="38"/>
        <v>237176162.38322192</v>
      </c>
      <c r="X117" s="26">
        <f t="shared" si="47"/>
        <v>83.750710377037876</v>
      </c>
      <c r="Y117" s="35">
        <f t="shared" si="40"/>
        <v>237176162.38322192</v>
      </c>
      <c r="Z117" s="37"/>
      <c r="AA117" s="34">
        <f t="shared" si="41"/>
        <v>83.750710395348932</v>
      </c>
      <c r="AB117" s="26">
        <f t="shared" si="42"/>
        <v>237176163.38322192</v>
      </c>
      <c r="AC117" s="26">
        <f t="shared" si="48"/>
        <v>83.750710395348932</v>
      </c>
      <c r="AD117" s="27">
        <f t="shared" si="44"/>
        <v>237176163.38322192</v>
      </c>
    </row>
    <row r="118" spans="16:30" x14ac:dyDescent="0.25">
      <c r="P118" s="31">
        <v>0.45833333333333298</v>
      </c>
      <c r="Q118" s="32">
        <f>Q114</f>
        <v>0</v>
      </c>
      <c r="R118" s="26">
        <f t="shared" si="36"/>
        <v>1</v>
      </c>
      <c r="S118" s="26">
        <f t="shared" si="46"/>
        <v>0</v>
      </c>
      <c r="T118" s="35">
        <f t="shared" si="35"/>
        <v>1</v>
      </c>
      <c r="U118" s="37"/>
      <c r="V118" s="34">
        <f t="shared" si="45"/>
        <v>83.750710377037876</v>
      </c>
      <c r="W118" s="26">
        <f t="shared" si="38"/>
        <v>237176162.38322192</v>
      </c>
      <c r="X118" s="26">
        <f t="shared" si="47"/>
        <v>83.750710377037876</v>
      </c>
      <c r="Y118" s="35">
        <f t="shared" si="40"/>
        <v>237176162.38322192</v>
      </c>
      <c r="Z118" s="37"/>
      <c r="AA118" s="34">
        <f t="shared" si="41"/>
        <v>83.750710395348932</v>
      </c>
      <c r="AB118" s="26">
        <f t="shared" si="42"/>
        <v>237176163.38322192</v>
      </c>
      <c r="AC118" s="26">
        <f t="shared" si="48"/>
        <v>83.750710395348932</v>
      </c>
      <c r="AD118" s="27">
        <f t="shared" si="44"/>
        <v>237176163.38322192</v>
      </c>
    </row>
    <row r="119" spans="16:30" x14ac:dyDescent="0.25">
      <c r="P119" s="31">
        <v>0.5</v>
      </c>
      <c r="Q119" s="32">
        <f>Q114</f>
        <v>0</v>
      </c>
      <c r="R119" s="26">
        <f t="shared" si="36"/>
        <v>1</v>
      </c>
      <c r="S119" s="26">
        <f t="shared" si="46"/>
        <v>0</v>
      </c>
      <c r="T119" s="35">
        <f t="shared" si="35"/>
        <v>1</v>
      </c>
      <c r="U119" s="37"/>
      <c r="V119" s="34">
        <f t="shared" si="45"/>
        <v>83.750710377037876</v>
      </c>
      <c r="W119" s="26">
        <f t="shared" si="38"/>
        <v>237176162.38322192</v>
      </c>
      <c r="X119" s="26">
        <f t="shared" si="47"/>
        <v>83.750710377037876</v>
      </c>
      <c r="Y119" s="35">
        <f t="shared" si="40"/>
        <v>237176162.38322192</v>
      </c>
      <c r="Z119" s="37"/>
      <c r="AA119" s="34">
        <f t="shared" si="41"/>
        <v>83.750710395348932</v>
      </c>
      <c r="AB119" s="26">
        <f t="shared" si="42"/>
        <v>237176163.38322192</v>
      </c>
      <c r="AC119" s="26">
        <f t="shared" si="48"/>
        <v>83.750710395348932</v>
      </c>
      <c r="AD119" s="27">
        <f t="shared" si="44"/>
        <v>237176163.38322192</v>
      </c>
    </row>
    <row r="120" spans="16:30" x14ac:dyDescent="0.25">
      <c r="P120" s="31">
        <v>0.54166666666666696</v>
      </c>
      <c r="Q120" s="32">
        <f>Q114</f>
        <v>0</v>
      </c>
      <c r="R120" s="26">
        <f t="shared" si="36"/>
        <v>1</v>
      </c>
      <c r="S120" s="26">
        <f t="shared" si="46"/>
        <v>0</v>
      </c>
      <c r="T120" s="35">
        <f t="shared" si="35"/>
        <v>1</v>
      </c>
      <c r="U120" s="37"/>
      <c r="V120" s="34">
        <f t="shared" si="45"/>
        <v>83.750710377037876</v>
      </c>
      <c r="W120" s="26">
        <f t="shared" si="38"/>
        <v>237176162.38322192</v>
      </c>
      <c r="X120" s="26">
        <f t="shared" si="47"/>
        <v>83.750710377037876</v>
      </c>
      <c r="Y120" s="35">
        <f t="shared" si="40"/>
        <v>237176162.38322192</v>
      </c>
      <c r="Z120" s="37"/>
      <c r="AA120" s="34">
        <f t="shared" si="41"/>
        <v>83.750710395348932</v>
      </c>
      <c r="AB120" s="26">
        <f t="shared" si="42"/>
        <v>237176163.38322192</v>
      </c>
      <c r="AC120" s="26">
        <f t="shared" si="48"/>
        <v>83.750710395348932</v>
      </c>
      <c r="AD120" s="27">
        <f t="shared" si="44"/>
        <v>237176163.38322192</v>
      </c>
    </row>
    <row r="121" spans="16:30" x14ac:dyDescent="0.25">
      <c r="P121" s="31">
        <v>0.58333333333333304</v>
      </c>
      <c r="Q121" s="32">
        <f>Q114</f>
        <v>0</v>
      </c>
      <c r="R121" s="26">
        <f t="shared" si="36"/>
        <v>1</v>
      </c>
      <c r="S121" s="26">
        <f t="shared" si="46"/>
        <v>0</v>
      </c>
      <c r="T121" s="35">
        <f t="shared" si="35"/>
        <v>1</v>
      </c>
      <c r="U121" s="37"/>
      <c r="V121" s="34">
        <f t="shared" si="45"/>
        <v>83.750710377037876</v>
      </c>
      <c r="W121" s="26">
        <f t="shared" si="38"/>
        <v>237176162.38322192</v>
      </c>
      <c r="X121" s="26">
        <f t="shared" si="47"/>
        <v>83.750710377037876</v>
      </c>
      <c r="Y121" s="35">
        <f t="shared" si="40"/>
        <v>237176162.38322192</v>
      </c>
      <c r="Z121" s="37"/>
      <c r="AA121" s="34">
        <f t="shared" si="41"/>
        <v>83.750710395348932</v>
      </c>
      <c r="AB121" s="26">
        <f t="shared" si="42"/>
        <v>237176163.38322192</v>
      </c>
      <c r="AC121" s="26">
        <f t="shared" si="48"/>
        <v>83.750710395348932</v>
      </c>
      <c r="AD121" s="27">
        <f t="shared" si="44"/>
        <v>237176163.38322192</v>
      </c>
    </row>
    <row r="122" spans="16:30" x14ac:dyDescent="0.25">
      <c r="P122" s="31">
        <v>0.625</v>
      </c>
      <c r="Q122" s="32">
        <f>Q114</f>
        <v>0</v>
      </c>
      <c r="R122" s="26">
        <f t="shared" si="36"/>
        <v>1</v>
      </c>
      <c r="S122" s="26">
        <f t="shared" si="46"/>
        <v>0</v>
      </c>
      <c r="T122" s="35">
        <f t="shared" si="35"/>
        <v>1</v>
      </c>
      <c r="U122" s="37"/>
      <c r="V122" s="34">
        <f t="shared" si="45"/>
        <v>83.750710377037876</v>
      </c>
      <c r="W122" s="26">
        <f t="shared" si="38"/>
        <v>237176162.38322192</v>
      </c>
      <c r="X122" s="26">
        <f t="shared" si="47"/>
        <v>83.750710377037876</v>
      </c>
      <c r="Y122" s="35">
        <f t="shared" si="40"/>
        <v>237176162.38322192</v>
      </c>
      <c r="Z122" s="37"/>
      <c r="AA122" s="34">
        <f t="shared" si="41"/>
        <v>83.750710395348932</v>
      </c>
      <c r="AB122" s="26">
        <f t="shared" si="42"/>
        <v>237176163.38322192</v>
      </c>
      <c r="AC122" s="26">
        <f t="shared" si="48"/>
        <v>83.750710395348932</v>
      </c>
      <c r="AD122" s="27">
        <f t="shared" si="44"/>
        <v>237176163.38322192</v>
      </c>
    </row>
    <row r="123" spans="16:30" x14ac:dyDescent="0.25">
      <c r="P123" s="31">
        <v>0.66666666666666696</v>
      </c>
      <c r="Q123" s="32">
        <f>Q114</f>
        <v>0</v>
      </c>
      <c r="R123" s="26">
        <f t="shared" si="36"/>
        <v>1</v>
      </c>
      <c r="S123" s="26">
        <f t="shared" si="46"/>
        <v>0</v>
      </c>
      <c r="T123" s="35">
        <f t="shared" si="35"/>
        <v>1</v>
      </c>
      <c r="U123" s="37"/>
      <c r="V123" s="34">
        <f t="shared" si="45"/>
        <v>83.750710377037876</v>
      </c>
      <c r="W123" s="26">
        <f t="shared" si="38"/>
        <v>237176162.38322192</v>
      </c>
      <c r="X123" s="26">
        <f t="shared" si="47"/>
        <v>83.750710377037876</v>
      </c>
      <c r="Y123" s="35">
        <f t="shared" si="40"/>
        <v>237176162.38322192</v>
      </c>
      <c r="Z123" s="37"/>
      <c r="AA123" s="34">
        <f t="shared" si="41"/>
        <v>83.750710395348932</v>
      </c>
      <c r="AB123" s="26">
        <f t="shared" si="42"/>
        <v>237176163.38322192</v>
      </c>
      <c r="AC123" s="26">
        <f t="shared" si="48"/>
        <v>83.750710395348932</v>
      </c>
      <c r="AD123" s="27">
        <f t="shared" si="44"/>
        <v>237176163.38322192</v>
      </c>
    </row>
    <row r="124" spans="16:30" x14ac:dyDescent="0.25">
      <c r="P124" s="31">
        <v>0.70833333333333304</v>
      </c>
      <c r="Q124" s="32">
        <f>Q114</f>
        <v>0</v>
      </c>
      <c r="R124" s="26">
        <f t="shared" si="36"/>
        <v>1</v>
      </c>
      <c r="S124" s="26">
        <f t="shared" si="46"/>
        <v>0</v>
      </c>
      <c r="T124" s="35">
        <f t="shared" si="35"/>
        <v>1</v>
      </c>
      <c r="U124" s="37"/>
      <c r="V124" s="34">
        <f t="shared" si="45"/>
        <v>83.750710377037876</v>
      </c>
      <c r="W124" s="26">
        <f t="shared" si="38"/>
        <v>237176162.38322192</v>
      </c>
      <c r="X124" s="26">
        <f t="shared" si="47"/>
        <v>83.750710377037876</v>
      </c>
      <c r="Y124" s="35">
        <f t="shared" si="40"/>
        <v>237176162.38322192</v>
      </c>
      <c r="Z124" s="37"/>
      <c r="AA124" s="34">
        <f t="shared" si="41"/>
        <v>83.750710395348932</v>
      </c>
      <c r="AB124" s="26">
        <f t="shared" si="42"/>
        <v>237176163.38322192</v>
      </c>
      <c r="AC124" s="26">
        <f t="shared" si="48"/>
        <v>83.750710395348932</v>
      </c>
      <c r="AD124" s="27">
        <f t="shared" si="44"/>
        <v>237176163.38322192</v>
      </c>
    </row>
    <row r="125" spans="16:30" x14ac:dyDescent="0.25">
      <c r="P125" s="31">
        <v>0.75</v>
      </c>
      <c r="Q125" s="32">
        <f>Q114</f>
        <v>0</v>
      </c>
      <c r="R125" s="26">
        <f t="shared" si="36"/>
        <v>1</v>
      </c>
      <c r="S125" s="26">
        <f t="shared" si="46"/>
        <v>0</v>
      </c>
      <c r="T125" s="35">
        <f t="shared" si="35"/>
        <v>1</v>
      </c>
      <c r="U125" s="37"/>
      <c r="V125" s="34">
        <f t="shared" si="45"/>
        <v>83.750710377037876</v>
      </c>
      <c r="W125" s="26">
        <f t="shared" si="38"/>
        <v>237176162.38322192</v>
      </c>
      <c r="X125" s="26">
        <f t="shared" si="47"/>
        <v>83.750710377037876</v>
      </c>
      <c r="Y125" s="35">
        <f t="shared" si="40"/>
        <v>237176162.38322192</v>
      </c>
      <c r="Z125" s="37"/>
      <c r="AA125" s="34">
        <f t="shared" si="41"/>
        <v>83.750710395348932</v>
      </c>
      <c r="AB125" s="26">
        <f t="shared" si="42"/>
        <v>237176163.38322192</v>
      </c>
      <c r="AC125" s="26">
        <f t="shared" si="48"/>
        <v>83.750710395348932</v>
      </c>
      <c r="AD125" s="27">
        <f t="shared" si="44"/>
        <v>237176163.38322192</v>
      </c>
    </row>
    <row r="126" spans="16:30" x14ac:dyDescent="0.25">
      <c r="P126" s="31">
        <v>0.79166666666666696</v>
      </c>
      <c r="Q126" s="32">
        <f>Q114</f>
        <v>0</v>
      </c>
      <c r="R126" s="26">
        <f t="shared" si="36"/>
        <v>1</v>
      </c>
      <c r="S126" s="26">
        <f t="shared" si="46"/>
        <v>0</v>
      </c>
      <c r="T126" s="35">
        <f t="shared" si="35"/>
        <v>1</v>
      </c>
      <c r="U126" s="37"/>
      <c r="V126" s="34">
        <v>0</v>
      </c>
      <c r="W126" s="26">
        <f t="shared" si="38"/>
        <v>1</v>
      </c>
      <c r="X126" s="26">
        <v>0</v>
      </c>
      <c r="Y126" s="35">
        <f t="shared" si="40"/>
        <v>1</v>
      </c>
      <c r="Z126" s="37"/>
      <c r="AA126" s="34">
        <f t="shared" si="41"/>
        <v>3.0102999566398121</v>
      </c>
      <c r="AB126" s="26">
        <f t="shared" si="42"/>
        <v>2</v>
      </c>
      <c r="AC126" s="26">
        <f>AA126</f>
        <v>3.0102999566398121</v>
      </c>
      <c r="AD126" s="27">
        <f t="shared" si="44"/>
        <v>2</v>
      </c>
    </row>
    <row r="127" spans="16:30" x14ac:dyDescent="0.25">
      <c r="P127" s="31">
        <v>0.83333333333333304</v>
      </c>
      <c r="Q127" s="32">
        <f>Q114</f>
        <v>0</v>
      </c>
      <c r="R127" s="26">
        <f t="shared" si="36"/>
        <v>1</v>
      </c>
      <c r="S127" s="26">
        <f t="shared" si="46"/>
        <v>0</v>
      </c>
      <c r="T127" s="35">
        <f t="shared" si="35"/>
        <v>1</v>
      </c>
      <c r="U127" s="37"/>
      <c r="V127" s="34">
        <f t="shared" si="45"/>
        <v>0</v>
      </c>
      <c r="W127" s="26">
        <f t="shared" si="38"/>
        <v>1</v>
      </c>
      <c r="X127" s="26">
        <v>0</v>
      </c>
      <c r="Y127" s="35">
        <f t="shared" si="40"/>
        <v>1</v>
      </c>
      <c r="Z127" s="37"/>
      <c r="AA127" s="34">
        <f t="shared" si="41"/>
        <v>3.0102999566398121</v>
      </c>
      <c r="AB127" s="26">
        <f>(10^(AA127/10))</f>
        <v>2</v>
      </c>
      <c r="AC127" s="26">
        <f>AA127</f>
        <v>3.0102999566398121</v>
      </c>
      <c r="AD127" s="27">
        <f t="shared" si="44"/>
        <v>2</v>
      </c>
    </row>
    <row r="128" spans="16:30" x14ac:dyDescent="0.25">
      <c r="P128" s="31">
        <v>0.875</v>
      </c>
      <c r="Q128" s="32">
        <f>Q114</f>
        <v>0</v>
      </c>
      <c r="R128" s="26">
        <f t="shared" si="36"/>
        <v>1</v>
      </c>
      <c r="S128" s="26">
        <f t="shared" si="46"/>
        <v>0</v>
      </c>
      <c r="T128" s="35">
        <f t="shared" si="35"/>
        <v>1</v>
      </c>
      <c r="U128" s="37"/>
      <c r="V128" s="34">
        <f>V127</f>
        <v>0</v>
      </c>
      <c r="W128" s="26">
        <f t="shared" si="38"/>
        <v>1</v>
      </c>
      <c r="X128" s="26">
        <v>0</v>
      </c>
      <c r="Y128" s="35">
        <f t="shared" si="40"/>
        <v>1</v>
      </c>
      <c r="Z128" s="37"/>
      <c r="AA128" s="34">
        <f t="shared" si="41"/>
        <v>3.0102999566398121</v>
      </c>
      <c r="AB128" s="26">
        <f t="shared" ref="AB128:AB130" si="49">(10^(AA128/10))</f>
        <v>2</v>
      </c>
      <c r="AC128" s="26">
        <f>AA128</f>
        <v>3.0102999566398121</v>
      </c>
      <c r="AD128" s="27">
        <f t="shared" si="44"/>
        <v>2</v>
      </c>
    </row>
    <row r="129" spans="16:30" x14ac:dyDescent="0.25">
      <c r="P129" s="31">
        <v>0.91666666666666696</v>
      </c>
      <c r="Q129" s="32">
        <f>Q107</f>
        <v>0</v>
      </c>
      <c r="R129" s="26">
        <f t="shared" si="36"/>
        <v>1</v>
      </c>
      <c r="S129" s="26">
        <f>Q129+10</f>
        <v>10</v>
      </c>
      <c r="T129" s="35">
        <f t="shared" si="35"/>
        <v>10</v>
      </c>
      <c r="U129" s="37"/>
      <c r="V129" s="34">
        <v>0</v>
      </c>
      <c r="W129" s="26">
        <f t="shared" si="38"/>
        <v>1</v>
      </c>
      <c r="X129" s="28">
        <f t="shared" ref="X129:X130" si="50">V129+10</f>
        <v>10</v>
      </c>
      <c r="Y129" s="35">
        <f t="shared" si="40"/>
        <v>10</v>
      </c>
      <c r="Z129" s="37"/>
      <c r="AA129" s="34">
        <f t="shared" si="41"/>
        <v>3.0102999566398121</v>
      </c>
      <c r="AB129" s="26">
        <f t="shared" si="49"/>
        <v>2</v>
      </c>
      <c r="AC129" s="26">
        <f>AA129+10</f>
        <v>13.010299956639813</v>
      </c>
      <c r="AD129" s="27">
        <f t="shared" si="44"/>
        <v>20.000000000000007</v>
      </c>
    </row>
    <row r="130" spans="16:30" ht="15.75" thickBot="1" x14ac:dyDescent="0.3">
      <c r="P130" s="44">
        <v>0.95833333333333304</v>
      </c>
      <c r="Q130" s="32">
        <f>Q107</f>
        <v>0</v>
      </c>
      <c r="R130" s="46">
        <f t="shared" si="36"/>
        <v>1</v>
      </c>
      <c r="S130" s="46">
        <f>Q130+10</f>
        <v>10</v>
      </c>
      <c r="T130" s="47">
        <f t="shared" si="35"/>
        <v>10</v>
      </c>
      <c r="U130" s="48"/>
      <c r="V130" s="45">
        <v>0</v>
      </c>
      <c r="W130" s="46">
        <f t="shared" si="38"/>
        <v>1</v>
      </c>
      <c r="X130" s="28">
        <f t="shared" si="50"/>
        <v>10</v>
      </c>
      <c r="Y130" s="47">
        <f t="shared" si="40"/>
        <v>10</v>
      </c>
      <c r="Z130" s="48"/>
      <c r="AA130" s="34">
        <f t="shared" si="41"/>
        <v>3.0102999566398121</v>
      </c>
      <c r="AB130" s="150">
        <f t="shared" si="49"/>
        <v>2</v>
      </c>
      <c r="AC130" s="150">
        <f>AA130+10</f>
        <v>13.010299956639813</v>
      </c>
      <c r="AD130" s="151">
        <f t="shared" si="44"/>
        <v>20.000000000000007</v>
      </c>
    </row>
    <row r="131" spans="16:30" ht="15.75" thickBot="1" x14ac:dyDescent="0.3">
      <c r="P131" s="50"/>
      <c r="Q131" s="51"/>
      <c r="R131" s="51"/>
      <c r="S131" s="51"/>
      <c r="T131" s="52"/>
      <c r="U131" s="51"/>
      <c r="V131" s="50"/>
      <c r="W131" s="51"/>
      <c r="X131" s="51"/>
      <c r="Y131" s="52"/>
      <c r="Z131" s="51"/>
      <c r="AA131" s="53" t="s">
        <v>13</v>
      </c>
      <c r="AB131" s="64">
        <f>10*LOG(1/(COUNT(AB114:AB127))*SUM(AB114:AB127))</f>
        <v>83.081242505146491</v>
      </c>
      <c r="AC131" s="49"/>
      <c r="AD131" s="54"/>
    </row>
    <row r="132" spans="16:30" ht="15.75" thickBot="1" x14ac:dyDescent="0.3">
      <c r="P132" s="53"/>
      <c r="Q132" s="49"/>
      <c r="R132" s="49"/>
      <c r="S132" s="49"/>
      <c r="T132" s="54"/>
      <c r="U132" s="49"/>
      <c r="V132" s="53"/>
      <c r="W132" s="49"/>
      <c r="X132" s="49"/>
      <c r="Y132" s="54"/>
      <c r="Z132" s="49"/>
      <c r="AA132" s="53" t="s">
        <v>2</v>
      </c>
      <c r="AB132" s="64">
        <f>10*LOG(1/(COUNT(AB107:AB113,AB129:AB130))*SUM(AB107:AB113,AB129:AB130))</f>
        <v>3.0102999566398121</v>
      </c>
      <c r="AC132" s="49"/>
      <c r="AD132" s="54"/>
    </row>
    <row r="133" spans="16:30" x14ac:dyDescent="0.25">
      <c r="P133" s="53"/>
      <c r="Q133" s="49"/>
      <c r="R133" s="56" t="s">
        <v>12</v>
      </c>
      <c r="S133" s="57"/>
      <c r="T133" s="58" t="s">
        <v>11</v>
      </c>
      <c r="U133" s="57"/>
      <c r="V133" s="59"/>
      <c r="W133" s="56" t="s">
        <v>12</v>
      </c>
      <c r="X133" s="57"/>
      <c r="Y133" s="58" t="s">
        <v>11</v>
      </c>
      <c r="Z133" s="57"/>
      <c r="AA133" s="59"/>
      <c r="AB133" s="57" t="s">
        <v>12</v>
      </c>
      <c r="AC133" s="57"/>
      <c r="AD133" s="58" t="s">
        <v>11</v>
      </c>
    </row>
    <row r="134" spans="16:30" ht="15.75" thickBot="1" x14ac:dyDescent="0.3">
      <c r="P134" s="14"/>
      <c r="Q134" s="55"/>
      <c r="R134" s="60">
        <f>10*LOG(1/(COUNT(R107:R130))*SUM(R107:R130))</f>
        <v>0</v>
      </c>
      <c r="S134" s="61"/>
      <c r="T134" s="62">
        <f>10*LOG(1/(COUNT(T107:T130))*SUM(T107:T130))</f>
        <v>6.40978057358332</v>
      </c>
      <c r="U134" s="61"/>
      <c r="V134" s="63"/>
      <c r="W134" s="60">
        <f>10*LOG(1/(COUNT(W107:W130))*SUM(W107:W130))</f>
        <v>80.740410438709119</v>
      </c>
      <c r="X134" s="61"/>
      <c r="Y134" s="62">
        <f>10*LOG(1/(COUNT(Y107:Y130))*SUM(Y107:Y130))</f>
        <v>80.74041056230871</v>
      </c>
      <c r="Z134" s="61"/>
      <c r="AA134" s="63"/>
      <c r="AB134" s="64">
        <f>10*LOG(1/(COUNT(AB107:AB130))*SUM(AB107:AB130))</f>
        <v>80.740410475331217</v>
      </c>
      <c r="AC134" s="61"/>
      <c r="AD134" s="62">
        <f>10*LOG(1/(COUNT(AD107:AD130))*SUM(AD107:AD130))</f>
        <v>80.740410722530399</v>
      </c>
    </row>
    <row r="137" spans="16:30" x14ac:dyDescent="0.25">
      <c r="P137">
        <f>A14</f>
        <v>0</v>
      </c>
    </row>
    <row r="139" spans="16:30" ht="15.75" thickBot="1" x14ac:dyDescent="0.3">
      <c r="P139" s="303" t="s">
        <v>21</v>
      </c>
      <c r="Q139" s="303"/>
      <c r="R139" s="303"/>
      <c r="S139" s="303"/>
      <c r="T139" s="303"/>
    </row>
    <row r="140" spans="16:30" ht="45.75" thickBot="1" x14ac:dyDescent="0.3">
      <c r="P140" s="38" t="s">
        <v>14</v>
      </c>
      <c r="Q140" s="39" t="s">
        <v>15</v>
      </c>
      <c r="R140" s="40" t="s">
        <v>17</v>
      </c>
      <c r="S140" s="40" t="s">
        <v>16</v>
      </c>
      <c r="T140" s="41" t="s">
        <v>17</v>
      </c>
      <c r="U140" s="42"/>
      <c r="V140" s="39" t="s">
        <v>18</v>
      </c>
      <c r="W140" s="40" t="s">
        <v>17</v>
      </c>
      <c r="X140" s="40" t="s">
        <v>16</v>
      </c>
      <c r="Y140" s="41" t="s">
        <v>17</v>
      </c>
      <c r="Z140" s="43"/>
      <c r="AA140" s="39" t="s">
        <v>19</v>
      </c>
      <c r="AB140" s="40" t="s">
        <v>17</v>
      </c>
      <c r="AC140" s="40" t="s">
        <v>16</v>
      </c>
      <c r="AD140" s="41" t="s">
        <v>17</v>
      </c>
    </row>
    <row r="141" spans="16:30" ht="15.75" thickBot="1" x14ac:dyDescent="0.3">
      <c r="P141" s="30">
        <v>0</v>
      </c>
      <c r="Q141" s="32">
        <f>H14</f>
        <v>0</v>
      </c>
      <c r="R141" s="28">
        <f>(10^(Q141/10))</f>
        <v>1</v>
      </c>
      <c r="S141" s="28">
        <f>Q141+10</f>
        <v>10</v>
      </c>
      <c r="T141" s="33">
        <f t="shared" ref="T141:T164" si="51">(10^(S141/10))</f>
        <v>10</v>
      </c>
      <c r="U141" s="36"/>
      <c r="V141" s="32">
        <v>0</v>
      </c>
      <c r="W141" s="28">
        <f>(10^(V141/10))</f>
        <v>1</v>
      </c>
      <c r="X141" s="28">
        <f>V141+10</f>
        <v>10</v>
      </c>
      <c r="Y141" s="33">
        <f>(10^(X141/10))</f>
        <v>10</v>
      </c>
      <c r="Z141" s="36"/>
      <c r="AA141" s="34">
        <f>10*LOG10(10^(Q141/10)+10^(V141/10))</f>
        <v>3.0102999566398121</v>
      </c>
      <c r="AB141" s="147">
        <f>(10^(AA141/10))</f>
        <v>2</v>
      </c>
      <c r="AC141" s="147">
        <f>AA141+10</f>
        <v>13.010299956639813</v>
      </c>
      <c r="AD141" s="148">
        <f>(10^(AC141/10))</f>
        <v>20.000000000000007</v>
      </c>
    </row>
    <row r="142" spans="16:30" ht="15.75" thickBot="1" x14ac:dyDescent="0.3">
      <c r="P142" s="31">
        <v>4.1666666666666699E-2</v>
      </c>
      <c r="Q142" s="32">
        <f>Q141</f>
        <v>0</v>
      </c>
      <c r="R142" s="26">
        <f t="shared" ref="R142:R164" si="52">(10^(Q142/10))</f>
        <v>1</v>
      </c>
      <c r="S142" s="26">
        <f t="shared" ref="S142:S147" si="53">Q142+10</f>
        <v>10</v>
      </c>
      <c r="T142" s="35">
        <f t="shared" si="51"/>
        <v>10</v>
      </c>
      <c r="U142" s="37"/>
      <c r="V142" s="34">
        <f>V141</f>
        <v>0</v>
      </c>
      <c r="W142" s="26">
        <f t="shared" ref="W142:W164" si="54">(10^(V142/10))</f>
        <v>1</v>
      </c>
      <c r="X142" s="28">
        <f t="shared" ref="X142:X147" si="55">V142+10</f>
        <v>10</v>
      </c>
      <c r="Y142" s="35">
        <f t="shared" ref="Y142:Y164" si="56">(10^(X142/10))</f>
        <v>10</v>
      </c>
      <c r="Z142" s="37"/>
      <c r="AA142" s="34">
        <f t="shared" ref="AA142:AA164" si="57">10*LOG10(10^(Q142/10)+10^(V142/10))</f>
        <v>3.0102999566398121</v>
      </c>
      <c r="AB142" s="26">
        <f t="shared" ref="AB142:AB160" si="58">(10^(AA142/10))</f>
        <v>2</v>
      </c>
      <c r="AC142" s="147">
        <f t="shared" ref="AC142:AC147" si="59">AA142+10</f>
        <v>13.010299956639813</v>
      </c>
      <c r="AD142" s="27">
        <f t="shared" ref="AD142:AD164" si="60">(10^(AC142/10))</f>
        <v>20.000000000000007</v>
      </c>
    </row>
    <row r="143" spans="16:30" ht="15.75" thickBot="1" x14ac:dyDescent="0.3">
      <c r="P143" s="31">
        <v>8.3333333333333301E-2</v>
      </c>
      <c r="Q143" s="32">
        <f>Q141</f>
        <v>0</v>
      </c>
      <c r="R143" s="26">
        <f t="shared" si="52"/>
        <v>1</v>
      </c>
      <c r="S143" s="26">
        <f t="shared" si="53"/>
        <v>10</v>
      </c>
      <c r="T143" s="35">
        <f t="shared" si="51"/>
        <v>10</v>
      </c>
      <c r="U143" s="37"/>
      <c r="V143" s="34">
        <f t="shared" ref="V143:V161" si="61">V142</f>
        <v>0</v>
      </c>
      <c r="W143" s="26">
        <f t="shared" si="54"/>
        <v>1</v>
      </c>
      <c r="X143" s="28">
        <f t="shared" si="55"/>
        <v>10</v>
      </c>
      <c r="Y143" s="35">
        <f t="shared" si="56"/>
        <v>10</v>
      </c>
      <c r="Z143" s="37"/>
      <c r="AA143" s="34">
        <f t="shared" si="57"/>
        <v>3.0102999566398121</v>
      </c>
      <c r="AB143" s="26">
        <f t="shared" si="58"/>
        <v>2</v>
      </c>
      <c r="AC143" s="147">
        <f t="shared" si="59"/>
        <v>13.010299956639813</v>
      </c>
      <c r="AD143" s="27">
        <f t="shared" si="60"/>
        <v>20.000000000000007</v>
      </c>
    </row>
    <row r="144" spans="16:30" ht="15.75" thickBot="1" x14ac:dyDescent="0.3">
      <c r="P144" s="31">
        <v>0.125</v>
      </c>
      <c r="Q144" s="32">
        <f>Q141</f>
        <v>0</v>
      </c>
      <c r="R144" s="26">
        <f t="shared" si="52"/>
        <v>1</v>
      </c>
      <c r="S144" s="26">
        <f t="shared" si="53"/>
        <v>10</v>
      </c>
      <c r="T144" s="35">
        <f t="shared" si="51"/>
        <v>10</v>
      </c>
      <c r="U144" s="37"/>
      <c r="V144" s="34">
        <f t="shared" si="61"/>
        <v>0</v>
      </c>
      <c r="W144" s="26">
        <f t="shared" si="54"/>
        <v>1</v>
      </c>
      <c r="X144" s="28">
        <f t="shared" si="55"/>
        <v>10</v>
      </c>
      <c r="Y144" s="35">
        <f t="shared" si="56"/>
        <v>10</v>
      </c>
      <c r="Z144" s="37"/>
      <c r="AA144" s="34">
        <f t="shared" si="57"/>
        <v>3.0102999566398121</v>
      </c>
      <c r="AB144" s="26">
        <f t="shared" si="58"/>
        <v>2</v>
      </c>
      <c r="AC144" s="147">
        <f t="shared" si="59"/>
        <v>13.010299956639813</v>
      </c>
      <c r="AD144" s="27">
        <f t="shared" si="60"/>
        <v>20.000000000000007</v>
      </c>
    </row>
    <row r="145" spans="16:30" ht="15.75" thickBot="1" x14ac:dyDescent="0.3">
      <c r="P145" s="31">
        <v>0.16666666666666699</v>
      </c>
      <c r="Q145" s="32">
        <f>Q141</f>
        <v>0</v>
      </c>
      <c r="R145" s="26">
        <f t="shared" si="52"/>
        <v>1</v>
      </c>
      <c r="S145" s="26">
        <f t="shared" si="53"/>
        <v>10</v>
      </c>
      <c r="T145" s="35">
        <f t="shared" si="51"/>
        <v>10</v>
      </c>
      <c r="U145" s="37"/>
      <c r="V145" s="34">
        <f t="shared" si="61"/>
        <v>0</v>
      </c>
      <c r="W145" s="26">
        <f t="shared" si="54"/>
        <v>1</v>
      </c>
      <c r="X145" s="28">
        <f t="shared" si="55"/>
        <v>10</v>
      </c>
      <c r="Y145" s="35">
        <f t="shared" si="56"/>
        <v>10</v>
      </c>
      <c r="Z145" s="37"/>
      <c r="AA145" s="34">
        <f t="shared" si="57"/>
        <v>3.0102999566398121</v>
      </c>
      <c r="AB145" s="26">
        <f t="shared" si="58"/>
        <v>2</v>
      </c>
      <c r="AC145" s="147">
        <f t="shared" si="59"/>
        <v>13.010299956639813</v>
      </c>
      <c r="AD145" s="27">
        <f t="shared" si="60"/>
        <v>20.000000000000007</v>
      </c>
    </row>
    <row r="146" spans="16:30" ht="15.75" thickBot="1" x14ac:dyDescent="0.3">
      <c r="P146" s="31">
        <v>0.20833333333333301</v>
      </c>
      <c r="Q146" s="32">
        <f>Q141</f>
        <v>0</v>
      </c>
      <c r="R146" s="26">
        <f t="shared" si="52"/>
        <v>1</v>
      </c>
      <c r="S146" s="26">
        <f t="shared" si="53"/>
        <v>10</v>
      </c>
      <c r="T146" s="35">
        <f t="shared" si="51"/>
        <v>10</v>
      </c>
      <c r="U146" s="37"/>
      <c r="V146" s="34">
        <f t="shared" si="61"/>
        <v>0</v>
      </c>
      <c r="W146" s="26">
        <f t="shared" si="54"/>
        <v>1</v>
      </c>
      <c r="X146" s="28">
        <f t="shared" si="55"/>
        <v>10</v>
      </c>
      <c r="Y146" s="35">
        <f t="shared" si="56"/>
        <v>10</v>
      </c>
      <c r="Z146" s="37"/>
      <c r="AA146" s="34">
        <f t="shared" si="57"/>
        <v>3.0102999566398121</v>
      </c>
      <c r="AB146" s="26">
        <f t="shared" si="58"/>
        <v>2</v>
      </c>
      <c r="AC146" s="147">
        <f t="shared" si="59"/>
        <v>13.010299956639813</v>
      </c>
      <c r="AD146" s="27">
        <f t="shared" si="60"/>
        <v>20.000000000000007</v>
      </c>
    </row>
    <row r="147" spans="16:30" x14ac:dyDescent="0.25">
      <c r="P147" s="31">
        <v>0.25</v>
      </c>
      <c r="Q147" s="32">
        <f>Q141</f>
        <v>0</v>
      </c>
      <c r="R147" s="26">
        <f t="shared" si="52"/>
        <v>1</v>
      </c>
      <c r="S147" s="26">
        <f t="shared" si="53"/>
        <v>10</v>
      </c>
      <c r="T147" s="35">
        <f t="shared" si="51"/>
        <v>10</v>
      </c>
      <c r="U147" s="37"/>
      <c r="V147" s="34">
        <f t="shared" si="61"/>
        <v>0</v>
      </c>
      <c r="W147" s="26">
        <f t="shared" si="54"/>
        <v>1</v>
      </c>
      <c r="X147" s="28">
        <f t="shared" si="55"/>
        <v>10</v>
      </c>
      <c r="Y147" s="35">
        <f t="shared" si="56"/>
        <v>10</v>
      </c>
      <c r="Z147" s="37"/>
      <c r="AA147" s="34">
        <f t="shared" si="57"/>
        <v>3.0102999566398121</v>
      </c>
      <c r="AB147" s="26">
        <f t="shared" si="58"/>
        <v>2</v>
      </c>
      <c r="AC147" s="147">
        <f t="shared" si="59"/>
        <v>13.010299956639813</v>
      </c>
      <c r="AD147" s="27">
        <f t="shared" si="60"/>
        <v>20.000000000000007</v>
      </c>
    </row>
    <row r="148" spans="16:30" x14ac:dyDescent="0.25">
      <c r="P148" s="31">
        <v>0.29166666666666702</v>
      </c>
      <c r="Q148" s="32">
        <f>G14</f>
        <v>0</v>
      </c>
      <c r="R148" s="26">
        <f t="shared" si="52"/>
        <v>1</v>
      </c>
      <c r="S148" s="26">
        <f>Q148</f>
        <v>0</v>
      </c>
      <c r="T148" s="35">
        <f t="shared" si="51"/>
        <v>1</v>
      </c>
      <c r="U148" s="37"/>
      <c r="V148" s="34">
        <f>D74</f>
        <v>0</v>
      </c>
      <c r="W148" s="26">
        <f t="shared" si="54"/>
        <v>1</v>
      </c>
      <c r="X148" s="26">
        <f>V148</f>
        <v>0</v>
      </c>
      <c r="Y148" s="35">
        <f t="shared" si="56"/>
        <v>1</v>
      </c>
      <c r="Z148" s="37"/>
      <c r="AA148" s="34">
        <f t="shared" si="57"/>
        <v>3.0102999566398121</v>
      </c>
      <c r="AB148" s="26">
        <f t="shared" si="58"/>
        <v>2</v>
      </c>
      <c r="AC148" s="26">
        <f>AA148</f>
        <v>3.0102999566398121</v>
      </c>
      <c r="AD148" s="27">
        <f t="shared" si="60"/>
        <v>2</v>
      </c>
    </row>
    <row r="149" spans="16:30" x14ac:dyDescent="0.25">
      <c r="P149" s="31">
        <v>0.33333333333333298</v>
      </c>
      <c r="Q149" s="32">
        <f>Q148</f>
        <v>0</v>
      </c>
      <c r="R149" s="26">
        <f t="shared" si="52"/>
        <v>1</v>
      </c>
      <c r="S149" s="26">
        <f t="shared" ref="S149:S162" si="62">Q149</f>
        <v>0</v>
      </c>
      <c r="T149" s="35">
        <f t="shared" si="51"/>
        <v>1</v>
      </c>
      <c r="U149" s="37"/>
      <c r="V149" s="34">
        <f t="shared" si="61"/>
        <v>0</v>
      </c>
      <c r="W149" s="26">
        <f t="shared" si="54"/>
        <v>1</v>
      </c>
      <c r="X149" s="26">
        <f t="shared" ref="X149:X159" si="63">V149</f>
        <v>0</v>
      </c>
      <c r="Y149" s="35">
        <f t="shared" si="56"/>
        <v>1</v>
      </c>
      <c r="Z149" s="37"/>
      <c r="AA149" s="34">
        <f t="shared" si="57"/>
        <v>3.0102999566398121</v>
      </c>
      <c r="AB149" s="26">
        <f t="shared" si="58"/>
        <v>2</v>
      </c>
      <c r="AC149" s="26">
        <f t="shared" ref="AC149:AC159" si="64">AA149</f>
        <v>3.0102999566398121</v>
      </c>
      <c r="AD149" s="27">
        <f t="shared" si="60"/>
        <v>2</v>
      </c>
    </row>
    <row r="150" spans="16:30" x14ac:dyDescent="0.25">
      <c r="P150" s="31">
        <v>0.375</v>
      </c>
      <c r="Q150" s="32">
        <f>Q148</f>
        <v>0</v>
      </c>
      <c r="R150" s="26">
        <f t="shared" si="52"/>
        <v>1</v>
      </c>
      <c r="S150" s="26">
        <f t="shared" si="62"/>
        <v>0</v>
      </c>
      <c r="T150" s="35">
        <f t="shared" si="51"/>
        <v>1</v>
      </c>
      <c r="U150" s="37"/>
      <c r="V150" s="34">
        <f t="shared" si="61"/>
        <v>0</v>
      </c>
      <c r="W150" s="26">
        <f t="shared" si="54"/>
        <v>1</v>
      </c>
      <c r="X150" s="26">
        <f t="shared" si="63"/>
        <v>0</v>
      </c>
      <c r="Y150" s="35">
        <f t="shared" si="56"/>
        <v>1</v>
      </c>
      <c r="Z150" s="37"/>
      <c r="AA150" s="34">
        <f t="shared" si="57"/>
        <v>3.0102999566398121</v>
      </c>
      <c r="AB150" s="26">
        <f t="shared" si="58"/>
        <v>2</v>
      </c>
      <c r="AC150" s="26">
        <f t="shared" si="64"/>
        <v>3.0102999566398121</v>
      </c>
      <c r="AD150" s="27">
        <f t="shared" si="60"/>
        <v>2</v>
      </c>
    </row>
    <row r="151" spans="16:30" x14ac:dyDescent="0.25">
      <c r="P151" s="31">
        <v>0.41666666666666702</v>
      </c>
      <c r="Q151" s="32">
        <f>Q148</f>
        <v>0</v>
      </c>
      <c r="R151" s="26">
        <f t="shared" si="52"/>
        <v>1</v>
      </c>
      <c r="S151" s="26">
        <f t="shared" si="62"/>
        <v>0</v>
      </c>
      <c r="T151" s="35">
        <f t="shared" si="51"/>
        <v>1</v>
      </c>
      <c r="U151" s="37"/>
      <c r="V151" s="34">
        <f t="shared" si="61"/>
        <v>0</v>
      </c>
      <c r="W151" s="26">
        <f t="shared" si="54"/>
        <v>1</v>
      </c>
      <c r="X151" s="26">
        <f t="shared" si="63"/>
        <v>0</v>
      </c>
      <c r="Y151" s="35">
        <f t="shared" si="56"/>
        <v>1</v>
      </c>
      <c r="Z151" s="37"/>
      <c r="AA151" s="34">
        <f t="shared" si="57"/>
        <v>3.0102999566398121</v>
      </c>
      <c r="AB151" s="26">
        <f t="shared" si="58"/>
        <v>2</v>
      </c>
      <c r="AC151" s="26">
        <f t="shared" si="64"/>
        <v>3.0102999566398121</v>
      </c>
      <c r="AD151" s="27">
        <f t="shared" si="60"/>
        <v>2</v>
      </c>
    </row>
    <row r="152" spans="16:30" x14ac:dyDescent="0.25">
      <c r="P152" s="31">
        <v>0.45833333333333298</v>
      </c>
      <c r="Q152" s="32">
        <f>Q148</f>
        <v>0</v>
      </c>
      <c r="R152" s="26">
        <f t="shared" si="52"/>
        <v>1</v>
      </c>
      <c r="S152" s="26">
        <f t="shared" si="62"/>
        <v>0</v>
      </c>
      <c r="T152" s="35">
        <f t="shared" si="51"/>
        <v>1</v>
      </c>
      <c r="U152" s="37"/>
      <c r="V152" s="34">
        <f t="shared" si="61"/>
        <v>0</v>
      </c>
      <c r="W152" s="26">
        <f t="shared" si="54"/>
        <v>1</v>
      </c>
      <c r="X152" s="26">
        <f t="shared" si="63"/>
        <v>0</v>
      </c>
      <c r="Y152" s="35">
        <f t="shared" si="56"/>
        <v>1</v>
      </c>
      <c r="Z152" s="37"/>
      <c r="AA152" s="34">
        <f t="shared" si="57"/>
        <v>3.0102999566398121</v>
      </c>
      <c r="AB152" s="26">
        <f t="shared" si="58"/>
        <v>2</v>
      </c>
      <c r="AC152" s="26">
        <f t="shared" si="64"/>
        <v>3.0102999566398121</v>
      </c>
      <c r="AD152" s="27">
        <f t="shared" si="60"/>
        <v>2</v>
      </c>
    </row>
    <row r="153" spans="16:30" x14ac:dyDescent="0.25">
      <c r="P153" s="31">
        <v>0.5</v>
      </c>
      <c r="Q153" s="32">
        <f>Q148</f>
        <v>0</v>
      </c>
      <c r="R153" s="26">
        <f t="shared" si="52"/>
        <v>1</v>
      </c>
      <c r="S153" s="26">
        <f t="shared" si="62"/>
        <v>0</v>
      </c>
      <c r="T153" s="35">
        <f t="shared" si="51"/>
        <v>1</v>
      </c>
      <c r="U153" s="37"/>
      <c r="V153" s="34">
        <f t="shared" si="61"/>
        <v>0</v>
      </c>
      <c r="W153" s="26">
        <f t="shared" si="54"/>
        <v>1</v>
      </c>
      <c r="X153" s="26">
        <f t="shared" si="63"/>
        <v>0</v>
      </c>
      <c r="Y153" s="35">
        <f t="shared" si="56"/>
        <v>1</v>
      </c>
      <c r="Z153" s="37"/>
      <c r="AA153" s="34">
        <f t="shared" si="57"/>
        <v>3.0102999566398121</v>
      </c>
      <c r="AB153" s="26">
        <f t="shared" si="58"/>
        <v>2</v>
      </c>
      <c r="AC153" s="26">
        <f t="shared" si="64"/>
        <v>3.0102999566398121</v>
      </c>
      <c r="AD153" s="27">
        <f t="shared" si="60"/>
        <v>2</v>
      </c>
    </row>
    <row r="154" spans="16:30" x14ac:dyDescent="0.25">
      <c r="P154" s="31">
        <v>0.54166666666666696</v>
      </c>
      <c r="Q154" s="32">
        <f>Q148</f>
        <v>0</v>
      </c>
      <c r="R154" s="26">
        <f t="shared" si="52"/>
        <v>1</v>
      </c>
      <c r="S154" s="26">
        <f t="shared" si="62"/>
        <v>0</v>
      </c>
      <c r="T154" s="35">
        <f t="shared" si="51"/>
        <v>1</v>
      </c>
      <c r="U154" s="37"/>
      <c r="V154" s="34">
        <f t="shared" si="61"/>
        <v>0</v>
      </c>
      <c r="W154" s="26">
        <f t="shared" si="54"/>
        <v>1</v>
      </c>
      <c r="X154" s="26">
        <f t="shared" si="63"/>
        <v>0</v>
      </c>
      <c r="Y154" s="35">
        <f t="shared" si="56"/>
        <v>1</v>
      </c>
      <c r="Z154" s="37"/>
      <c r="AA154" s="34">
        <f t="shared" si="57"/>
        <v>3.0102999566398121</v>
      </c>
      <c r="AB154" s="26">
        <f t="shared" si="58"/>
        <v>2</v>
      </c>
      <c r="AC154" s="26">
        <f t="shared" si="64"/>
        <v>3.0102999566398121</v>
      </c>
      <c r="AD154" s="27">
        <f t="shared" si="60"/>
        <v>2</v>
      </c>
    </row>
    <row r="155" spans="16:30" x14ac:dyDescent="0.25">
      <c r="P155" s="31">
        <v>0.58333333333333304</v>
      </c>
      <c r="Q155" s="32">
        <f>Q148</f>
        <v>0</v>
      </c>
      <c r="R155" s="26">
        <f t="shared" si="52"/>
        <v>1</v>
      </c>
      <c r="S155" s="26">
        <f t="shared" si="62"/>
        <v>0</v>
      </c>
      <c r="T155" s="35">
        <f t="shared" si="51"/>
        <v>1</v>
      </c>
      <c r="U155" s="37"/>
      <c r="V155" s="34">
        <f t="shared" si="61"/>
        <v>0</v>
      </c>
      <c r="W155" s="26">
        <f t="shared" si="54"/>
        <v>1</v>
      </c>
      <c r="X155" s="26">
        <f t="shared" si="63"/>
        <v>0</v>
      </c>
      <c r="Y155" s="35">
        <f t="shared" si="56"/>
        <v>1</v>
      </c>
      <c r="Z155" s="37"/>
      <c r="AA155" s="34">
        <f t="shared" si="57"/>
        <v>3.0102999566398121</v>
      </c>
      <c r="AB155" s="26">
        <f t="shared" si="58"/>
        <v>2</v>
      </c>
      <c r="AC155" s="26">
        <f t="shared" si="64"/>
        <v>3.0102999566398121</v>
      </c>
      <c r="AD155" s="27">
        <f t="shared" si="60"/>
        <v>2</v>
      </c>
    </row>
    <row r="156" spans="16:30" x14ac:dyDescent="0.25">
      <c r="P156" s="31">
        <v>0.625</v>
      </c>
      <c r="Q156" s="32">
        <f>Q148</f>
        <v>0</v>
      </c>
      <c r="R156" s="26">
        <f t="shared" si="52"/>
        <v>1</v>
      </c>
      <c r="S156" s="26">
        <f t="shared" si="62"/>
        <v>0</v>
      </c>
      <c r="T156" s="35">
        <f t="shared" si="51"/>
        <v>1</v>
      </c>
      <c r="U156" s="37"/>
      <c r="V156" s="34">
        <f t="shared" si="61"/>
        <v>0</v>
      </c>
      <c r="W156" s="26">
        <f t="shared" si="54"/>
        <v>1</v>
      </c>
      <c r="X156" s="26">
        <f t="shared" si="63"/>
        <v>0</v>
      </c>
      <c r="Y156" s="35">
        <f t="shared" si="56"/>
        <v>1</v>
      </c>
      <c r="Z156" s="37"/>
      <c r="AA156" s="34">
        <f t="shared" si="57"/>
        <v>3.0102999566398121</v>
      </c>
      <c r="AB156" s="26">
        <f t="shared" si="58"/>
        <v>2</v>
      </c>
      <c r="AC156" s="26">
        <f t="shared" si="64"/>
        <v>3.0102999566398121</v>
      </c>
      <c r="AD156" s="27">
        <f t="shared" si="60"/>
        <v>2</v>
      </c>
    </row>
    <row r="157" spans="16:30" x14ac:dyDescent="0.25">
      <c r="P157" s="31">
        <v>0.66666666666666696</v>
      </c>
      <c r="Q157" s="32">
        <f>Q148</f>
        <v>0</v>
      </c>
      <c r="R157" s="26">
        <f t="shared" si="52"/>
        <v>1</v>
      </c>
      <c r="S157" s="26">
        <f t="shared" si="62"/>
        <v>0</v>
      </c>
      <c r="T157" s="35">
        <f t="shared" si="51"/>
        <v>1</v>
      </c>
      <c r="U157" s="37"/>
      <c r="V157" s="34">
        <f t="shared" si="61"/>
        <v>0</v>
      </c>
      <c r="W157" s="26">
        <f t="shared" si="54"/>
        <v>1</v>
      </c>
      <c r="X157" s="26">
        <f t="shared" si="63"/>
        <v>0</v>
      </c>
      <c r="Y157" s="35">
        <f t="shared" si="56"/>
        <v>1</v>
      </c>
      <c r="Z157" s="37"/>
      <c r="AA157" s="34">
        <f t="shared" si="57"/>
        <v>3.0102999566398121</v>
      </c>
      <c r="AB157" s="26">
        <f t="shared" si="58"/>
        <v>2</v>
      </c>
      <c r="AC157" s="26">
        <f t="shared" si="64"/>
        <v>3.0102999566398121</v>
      </c>
      <c r="AD157" s="27">
        <f t="shared" si="60"/>
        <v>2</v>
      </c>
    </row>
    <row r="158" spans="16:30" x14ac:dyDescent="0.25">
      <c r="P158" s="31">
        <v>0.70833333333333304</v>
      </c>
      <c r="Q158" s="32">
        <f>Q148</f>
        <v>0</v>
      </c>
      <c r="R158" s="26">
        <f t="shared" si="52"/>
        <v>1</v>
      </c>
      <c r="S158" s="26">
        <f t="shared" si="62"/>
        <v>0</v>
      </c>
      <c r="T158" s="35">
        <f t="shared" si="51"/>
        <v>1</v>
      </c>
      <c r="U158" s="37"/>
      <c r="V158" s="34">
        <f t="shared" si="61"/>
        <v>0</v>
      </c>
      <c r="W158" s="26">
        <f t="shared" si="54"/>
        <v>1</v>
      </c>
      <c r="X158" s="26">
        <f t="shared" si="63"/>
        <v>0</v>
      </c>
      <c r="Y158" s="35">
        <f t="shared" si="56"/>
        <v>1</v>
      </c>
      <c r="Z158" s="37"/>
      <c r="AA158" s="34">
        <f t="shared" si="57"/>
        <v>3.0102999566398121</v>
      </c>
      <c r="AB158" s="26">
        <f t="shared" si="58"/>
        <v>2</v>
      </c>
      <c r="AC158" s="26">
        <f t="shared" si="64"/>
        <v>3.0102999566398121</v>
      </c>
      <c r="AD158" s="27">
        <f t="shared" si="60"/>
        <v>2</v>
      </c>
    </row>
    <row r="159" spans="16:30" x14ac:dyDescent="0.25">
      <c r="P159" s="31">
        <v>0.75</v>
      </c>
      <c r="Q159" s="32">
        <f>Q148</f>
        <v>0</v>
      </c>
      <c r="R159" s="26">
        <f t="shared" si="52"/>
        <v>1</v>
      </c>
      <c r="S159" s="26">
        <f t="shared" si="62"/>
        <v>0</v>
      </c>
      <c r="T159" s="35">
        <f t="shared" si="51"/>
        <v>1</v>
      </c>
      <c r="U159" s="37"/>
      <c r="V159" s="34">
        <f t="shared" si="61"/>
        <v>0</v>
      </c>
      <c r="W159" s="26">
        <f t="shared" si="54"/>
        <v>1</v>
      </c>
      <c r="X159" s="26">
        <f t="shared" si="63"/>
        <v>0</v>
      </c>
      <c r="Y159" s="35">
        <f t="shared" si="56"/>
        <v>1</v>
      </c>
      <c r="Z159" s="37"/>
      <c r="AA159" s="34">
        <f t="shared" si="57"/>
        <v>3.0102999566398121</v>
      </c>
      <c r="AB159" s="26">
        <f t="shared" si="58"/>
        <v>2</v>
      </c>
      <c r="AC159" s="26">
        <f t="shared" si="64"/>
        <v>3.0102999566398121</v>
      </c>
      <c r="AD159" s="27">
        <f t="shared" si="60"/>
        <v>2</v>
      </c>
    </row>
    <row r="160" spans="16:30" x14ac:dyDescent="0.25">
      <c r="P160" s="31">
        <v>0.79166666666666696</v>
      </c>
      <c r="Q160" s="32">
        <f>Q148</f>
        <v>0</v>
      </c>
      <c r="R160" s="26">
        <f t="shared" si="52"/>
        <v>1</v>
      </c>
      <c r="S160" s="26">
        <f t="shared" si="62"/>
        <v>0</v>
      </c>
      <c r="T160" s="35">
        <f t="shared" si="51"/>
        <v>1</v>
      </c>
      <c r="U160" s="37"/>
      <c r="V160" s="34">
        <v>0</v>
      </c>
      <c r="W160" s="26">
        <f t="shared" si="54"/>
        <v>1</v>
      </c>
      <c r="X160" s="26">
        <v>0</v>
      </c>
      <c r="Y160" s="35">
        <f t="shared" si="56"/>
        <v>1</v>
      </c>
      <c r="Z160" s="37"/>
      <c r="AA160" s="34">
        <f t="shared" si="57"/>
        <v>3.0102999566398121</v>
      </c>
      <c r="AB160" s="26">
        <f t="shared" si="58"/>
        <v>2</v>
      </c>
      <c r="AC160" s="26">
        <f>AA160</f>
        <v>3.0102999566398121</v>
      </c>
      <c r="AD160" s="27">
        <f t="shared" si="60"/>
        <v>2</v>
      </c>
    </row>
    <row r="161" spans="16:30" x14ac:dyDescent="0.25">
      <c r="P161" s="31">
        <v>0.83333333333333304</v>
      </c>
      <c r="Q161" s="32">
        <f>Q148</f>
        <v>0</v>
      </c>
      <c r="R161" s="26">
        <f t="shared" si="52"/>
        <v>1</v>
      </c>
      <c r="S161" s="26">
        <f t="shared" si="62"/>
        <v>0</v>
      </c>
      <c r="T161" s="35">
        <f t="shared" si="51"/>
        <v>1</v>
      </c>
      <c r="U161" s="37"/>
      <c r="V161" s="34">
        <f t="shared" si="61"/>
        <v>0</v>
      </c>
      <c r="W161" s="26">
        <f t="shared" si="54"/>
        <v>1</v>
      </c>
      <c r="X161" s="26">
        <v>0</v>
      </c>
      <c r="Y161" s="35">
        <f t="shared" si="56"/>
        <v>1</v>
      </c>
      <c r="Z161" s="37"/>
      <c r="AA161" s="34">
        <f t="shared" si="57"/>
        <v>3.0102999566398121</v>
      </c>
      <c r="AB161" s="26">
        <f>(10^(AA161/10))</f>
        <v>2</v>
      </c>
      <c r="AC161" s="26">
        <f>AA161</f>
        <v>3.0102999566398121</v>
      </c>
      <c r="AD161" s="27">
        <f t="shared" si="60"/>
        <v>2</v>
      </c>
    </row>
    <row r="162" spans="16:30" x14ac:dyDescent="0.25">
      <c r="P162" s="31">
        <v>0.875</v>
      </c>
      <c r="Q162" s="32">
        <f>Q148</f>
        <v>0</v>
      </c>
      <c r="R162" s="26">
        <f t="shared" si="52"/>
        <v>1</v>
      </c>
      <c r="S162" s="26">
        <f t="shared" si="62"/>
        <v>0</v>
      </c>
      <c r="T162" s="35">
        <f t="shared" si="51"/>
        <v>1</v>
      </c>
      <c r="U162" s="37"/>
      <c r="V162" s="34">
        <f>V161</f>
        <v>0</v>
      </c>
      <c r="W162" s="26">
        <f t="shared" si="54"/>
        <v>1</v>
      </c>
      <c r="X162" s="26">
        <v>0</v>
      </c>
      <c r="Y162" s="35">
        <f t="shared" si="56"/>
        <v>1</v>
      </c>
      <c r="Z162" s="37"/>
      <c r="AA162" s="34">
        <f t="shared" si="57"/>
        <v>3.0102999566398121</v>
      </c>
      <c r="AB162" s="26">
        <f t="shared" ref="AB162:AB164" si="65">(10^(AA162/10))</f>
        <v>2</v>
      </c>
      <c r="AC162" s="26">
        <f>AA162</f>
        <v>3.0102999566398121</v>
      </c>
      <c r="AD162" s="27">
        <f t="shared" si="60"/>
        <v>2</v>
      </c>
    </row>
    <row r="163" spans="16:30" x14ac:dyDescent="0.25">
      <c r="P163" s="31">
        <v>0.91666666666666696</v>
      </c>
      <c r="Q163" s="32">
        <f>Q141</f>
        <v>0</v>
      </c>
      <c r="R163" s="26">
        <f t="shared" si="52"/>
        <v>1</v>
      </c>
      <c r="S163" s="26">
        <f>Q163+10</f>
        <v>10</v>
      </c>
      <c r="T163" s="35">
        <f t="shared" si="51"/>
        <v>10</v>
      </c>
      <c r="U163" s="37"/>
      <c r="V163" s="34">
        <v>0</v>
      </c>
      <c r="W163" s="26">
        <f t="shared" si="54"/>
        <v>1</v>
      </c>
      <c r="X163" s="28">
        <f t="shared" ref="X163:X164" si="66">V163+10</f>
        <v>10</v>
      </c>
      <c r="Y163" s="35">
        <f t="shared" si="56"/>
        <v>10</v>
      </c>
      <c r="Z163" s="37"/>
      <c r="AA163" s="34">
        <f t="shared" si="57"/>
        <v>3.0102999566398121</v>
      </c>
      <c r="AB163" s="26">
        <f t="shared" si="65"/>
        <v>2</v>
      </c>
      <c r="AC163" s="26">
        <f>AA163+10</f>
        <v>13.010299956639813</v>
      </c>
      <c r="AD163" s="27">
        <f t="shared" si="60"/>
        <v>20.000000000000007</v>
      </c>
    </row>
    <row r="164" spans="16:30" ht="15.75" thickBot="1" x14ac:dyDescent="0.3">
      <c r="P164" s="44">
        <v>0.95833333333333304</v>
      </c>
      <c r="Q164" s="32">
        <f>Q141</f>
        <v>0</v>
      </c>
      <c r="R164" s="46">
        <f t="shared" si="52"/>
        <v>1</v>
      </c>
      <c r="S164" s="46">
        <f>Q164+10</f>
        <v>10</v>
      </c>
      <c r="T164" s="47">
        <f t="shared" si="51"/>
        <v>10</v>
      </c>
      <c r="U164" s="48"/>
      <c r="V164" s="45">
        <v>0</v>
      </c>
      <c r="W164" s="46">
        <f t="shared" si="54"/>
        <v>1</v>
      </c>
      <c r="X164" s="28">
        <f t="shared" si="66"/>
        <v>10</v>
      </c>
      <c r="Y164" s="47">
        <f t="shared" si="56"/>
        <v>10</v>
      </c>
      <c r="Z164" s="48"/>
      <c r="AA164" s="34">
        <f t="shared" si="57"/>
        <v>3.0102999566398121</v>
      </c>
      <c r="AB164" s="150">
        <f t="shared" si="65"/>
        <v>2</v>
      </c>
      <c r="AC164" s="150">
        <f>AA164+10</f>
        <v>13.010299956639813</v>
      </c>
      <c r="AD164" s="151">
        <f t="shared" si="60"/>
        <v>20.000000000000007</v>
      </c>
    </row>
    <row r="165" spans="16:30" ht="15.75" thickBot="1" x14ac:dyDescent="0.3">
      <c r="P165" s="50"/>
      <c r="Q165" s="51"/>
      <c r="R165" s="51"/>
      <c r="S165" s="51"/>
      <c r="T165" s="52"/>
      <c r="U165" s="51"/>
      <c r="V165" s="50"/>
      <c r="W165" s="51"/>
      <c r="X165" s="51"/>
      <c r="Y165" s="52"/>
      <c r="Z165" s="51"/>
      <c r="AA165" s="53" t="s">
        <v>13</v>
      </c>
      <c r="AB165" s="64">
        <f>10*LOG(1/(COUNT(AB148:AB161))*SUM(AB148:AB161))</f>
        <v>3.0102999566398121</v>
      </c>
      <c r="AC165" s="49"/>
      <c r="AD165" s="54"/>
    </row>
    <row r="166" spans="16:30" ht="15.75" thickBot="1" x14ac:dyDescent="0.3">
      <c r="P166" s="53"/>
      <c r="Q166" s="49"/>
      <c r="R166" s="49"/>
      <c r="S166" s="49"/>
      <c r="T166" s="54"/>
      <c r="U166" s="49"/>
      <c r="V166" s="53"/>
      <c r="W166" s="49"/>
      <c r="X166" s="49"/>
      <c r="Y166" s="54"/>
      <c r="Z166" s="49"/>
      <c r="AA166" s="53" t="s">
        <v>2</v>
      </c>
      <c r="AB166" s="64">
        <f>10*LOG(1/(COUNT(AB141:AB147,AB163:AB164))*SUM(AB141:AB147,AB163:AB164))</f>
        <v>3.0102999566398121</v>
      </c>
      <c r="AC166" s="49"/>
      <c r="AD166" s="54"/>
    </row>
    <row r="167" spans="16:30" x14ac:dyDescent="0.25">
      <c r="P167" s="53"/>
      <c r="Q167" s="49"/>
      <c r="R167" s="56" t="s">
        <v>12</v>
      </c>
      <c r="S167" s="57"/>
      <c r="T167" s="58" t="s">
        <v>11</v>
      </c>
      <c r="U167" s="57"/>
      <c r="V167" s="59"/>
      <c r="W167" s="56" t="s">
        <v>12</v>
      </c>
      <c r="X167" s="57"/>
      <c r="Y167" s="58" t="s">
        <v>11</v>
      </c>
      <c r="Z167" s="57"/>
      <c r="AA167" s="59"/>
      <c r="AB167" s="57" t="s">
        <v>12</v>
      </c>
      <c r="AC167" s="57"/>
      <c r="AD167" s="58" t="s">
        <v>11</v>
      </c>
    </row>
    <row r="168" spans="16:30" ht="15.75" thickBot="1" x14ac:dyDescent="0.3">
      <c r="P168" s="14"/>
      <c r="Q168" s="55"/>
      <c r="R168" s="60">
        <f>10*LOG(1/(COUNT(R141:R164))*SUM(R141:R164))</f>
        <v>0</v>
      </c>
      <c r="S168" s="61"/>
      <c r="T168" s="62">
        <f>10*LOG(1/(COUNT(T141:T164))*SUM(T141:T164))</f>
        <v>6.40978057358332</v>
      </c>
      <c r="U168" s="61"/>
      <c r="V168" s="63"/>
      <c r="W168" s="60">
        <f>10*LOG(1/(COUNT(W141:W164))*SUM(W141:W164))</f>
        <v>0</v>
      </c>
      <c r="X168" s="61"/>
      <c r="Y168" s="62">
        <f>10*LOG(1/(COUNT(Y141:Y164))*SUM(Y141:Y164))</f>
        <v>6.40978057358332</v>
      </c>
      <c r="Z168" s="61"/>
      <c r="AA168" s="63"/>
      <c r="AB168" s="64">
        <f>10*LOG(1/(COUNT(AB141:AB164))*SUM(AB141:AB164))</f>
        <v>3.0102999566398121</v>
      </c>
      <c r="AC168" s="61"/>
      <c r="AD168" s="62">
        <f>10*LOG(1/(COUNT(AD141:AD164))*SUM(AD141:AD164))</f>
        <v>9.4200805302231334</v>
      </c>
    </row>
    <row r="171" spans="16:30" x14ac:dyDescent="0.25">
      <c r="P171">
        <f>A15</f>
        <v>0</v>
      </c>
    </row>
    <row r="173" spans="16:30" ht="15.75" thickBot="1" x14ac:dyDescent="0.3">
      <c r="P173" s="303" t="s">
        <v>21</v>
      </c>
      <c r="Q173" s="303"/>
      <c r="R173" s="303"/>
      <c r="S173" s="303"/>
      <c r="T173" s="303"/>
    </row>
    <row r="174" spans="16:30" ht="45.75" thickBot="1" x14ac:dyDescent="0.3">
      <c r="P174" s="38" t="s">
        <v>14</v>
      </c>
      <c r="Q174" s="39" t="s">
        <v>15</v>
      </c>
      <c r="R174" s="40" t="s">
        <v>17</v>
      </c>
      <c r="S174" s="40" t="s">
        <v>16</v>
      </c>
      <c r="T174" s="41" t="s">
        <v>17</v>
      </c>
      <c r="U174" s="42"/>
      <c r="V174" s="39" t="s">
        <v>18</v>
      </c>
      <c r="W174" s="40" t="s">
        <v>17</v>
      </c>
      <c r="X174" s="40" t="s">
        <v>16</v>
      </c>
      <c r="Y174" s="41" t="s">
        <v>17</v>
      </c>
      <c r="Z174" s="43"/>
      <c r="AA174" s="39" t="s">
        <v>19</v>
      </c>
      <c r="AB174" s="40" t="s">
        <v>17</v>
      </c>
      <c r="AC174" s="40" t="s">
        <v>16</v>
      </c>
      <c r="AD174" s="41" t="s">
        <v>17</v>
      </c>
    </row>
    <row r="175" spans="16:30" ht="15.75" thickBot="1" x14ac:dyDescent="0.3">
      <c r="P175" s="30">
        <v>0</v>
      </c>
      <c r="Q175" s="32">
        <f>H15</f>
        <v>0</v>
      </c>
      <c r="R175" s="28">
        <f>(10^(Q175/10))</f>
        <v>1</v>
      </c>
      <c r="S175" s="28">
        <f>Q175+10</f>
        <v>10</v>
      </c>
      <c r="T175" s="33">
        <f t="shared" ref="T175:T198" si="67">(10^(S175/10))</f>
        <v>10</v>
      </c>
      <c r="U175" s="36"/>
      <c r="V175" s="32">
        <v>0</v>
      </c>
      <c r="W175" s="28">
        <f>(10^(V175/10))</f>
        <v>1</v>
      </c>
      <c r="X175" s="28">
        <f>V175+10</f>
        <v>10</v>
      </c>
      <c r="Y175" s="33">
        <f>(10^(X175/10))</f>
        <v>10</v>
      </c>
      <c r="Z175" s="36"/>
      <c r="AA175" s="34">
        <f>10*LOG10(10^(Q175/10)+10^(V175/10))</f>
        <v>3.0102999566398121</v>
      </c>
      <c r="AB175" s="147">
        <f>(10^(AA175/10))</f>
        <v>2</v>
      </c>
      <c r="AC175" s="147">
        <f>AA175+10</f>
        <v>13.010299956639813</v>
      </c>
      <c r="AD175" s="148">
        <f>(10^(AC175/10))</f>
        <v>20.000000000000007</v>
      </c>
    </row>
    <row r="176" spans="16:30" ht="15.75" thickBot="1" x14ac:dyDescent="0.3">
      <c r="P176" s="31">
        <v>4.1666666666666699E-2</v>
      </c>
      <c r="Q176" s="32">
        <f>Q175</f>
        <v>0</v>
      </c>
      <c r="R176" s="26">
        <f t="shared" ref="R176:R198" si="68">(10^(Q176/10))</f>
        <v>1</v>
      </c>
      <c r="S176" s="26">
        <f t="shared" ref="S176:S181" si="69">Q176+10</f>
        <v>10</v>
      </c>
      <c r="T176" s="35">
        <f t="shared" si="67"/>
        <v>10</v>
      </c>
      <c r="U176" s="37"/>
      <c r="V176" s="34">
        <f>V175</f>
        <v>0</v>
      </c>
      <c r="W176" s="26">
        <f t="shared" ref="W176:W198" si="70">(10^(V176/10))</f>
        <v>1</v>
      </c>
      <c r="X176" s="28">
        <f t="shared" ref="X176:X181" si="71">V176+10</f>
        <v>10</v>
      </c>
      <c r="Y176" s="35">
        <f t="shared" ref="Y176:Y198" si="72">(10^(X176/10))</f>
        <v>10</v>
      </c>
      <c r="Z176" s="37"/>
      <c r="AA176" s="34">
        <f t="shared" ref="AA176:AA198" si="73">10*LOG10(10^(Q176/10)+10^(V176/10))</f>
        <v>3.0102999566398121</v>
      </c>
      <c r="AB176" s="26">
        <f t="shared" ref="AB176:AB194" si="74">(10^(AA176/10))</f>
        <v>2</v>
      </c>
      <c r="AC176" s="147">
        <f t="shared" ref="AC176:AC181" si="75">AA176+10</f>
        <v>13.010299956639813</v>
      </c>
      <c r="AD176" s="27">
        <f t="shared" ref="AD176:AD198" si="76">(10^(AC176/10))</f>
        <v>20.000000000000007</v>
      </c>
    </row>
    <row r="177" spans="16:30" ht="15.75" thickBot="1" x14ac:dyDescent="0.3">
      <c r="P177" s="31">
        <v>8.3333333333333301E-2</v>
      </c>
      <c r="Q177" s="32">
        <f>Q175</f>
        <v>0</v>
      </c>
      <c r="R177" s="26">
        <f t="shared" si="68"/>
        <v>1</v>
      </c>
      <c r="S177" s="26">
        <f t="shared" si="69"/>
        <v>10</v>
      </c>
      <c r="T177" s="35">
        <f t="shared" si="67"/>
        <v>10</v>
      </c>
      <c r="U177" s="37"/>
      <c r="V177" s="34">
        <f t="shared" ref="V177:V195" si="77">V176</f>
        <v>0</v>
      </c>
      <c r="W177" s="26">
        <f t="shared" si="70"/>
        <v>1</v>
      </c>
      <c r="X177" s="28">
        <f t="shared" si="71"/>
        <v>10</v>
      </c>
      <c r="Y177" s="35">
        <f t="shared" si="72"/>
        <v>10</v>
      </c>
      <c r="Z177" s="37"/>
      <c r="AA177" s="34">
        <f t="shared" si="73"/>
        <v>3.0102999566398121</v>
      </c>
      <c r="AB177" s="26">
        <f t="shared" si="74"/>
        <v>2</v>
      </c>
      <c r="AC177" s="147">
        <f t="shared" si="75"/>
        <v>13.010299956639813</v>
      </c>
      <c r="AD177" s="27">
        <f t="shared" si="76"/>
        <v>20.000000000000007</v>
      </c>
    </row>
    <row r="178" spans="16:30" ht="15.75" thickBot="1" x14ac:dyDescent="0.3">
      <c r="P178" s="31">
        <v>0.125</v>
      </c>
      <c r="Q178" s="32">
        <f>Q175</f>
        <v>0</v>
      </c>
      <c r="R178" s="26">
        <f t="shared" si="68"/>
        <v>1</v>
      </c>
      <c r="S178" s="26">
        <f t="shared" si="69"/>
        <v>10</v>
      </c>
      <c r="T178" s="35">
        <f t="shared" si="67"/>
        <v>10</v>
      </c>
      <c r="U178" s="37"/>
      <c r="V178" s="34">
        <f t="shared" si="77"/>
        <v>0</v>
      </c>
      <c r="W178" s="26">
        <f t="shared" si="70"/>
        <v>1</v>
      </c>
      <c r="X178" s="28">
        <f t="shared" si="71"/>
        <v>10</v>
      </c>
      <c r="Y178" s="35">
        <f t="shared" si="72"/>
        <v>10</v>
      </c>
      <c r="Z178" s="37"/>
      <c r="AA178" s="34">
        <f t="shared" si="73"/>
        <v>3.0102999566398121</v>
      </c>
      <c r="AB178" s="26">
        <f t="shared" si="74"/>
        <v>2</v>
      </c>
      <c r="AC178" s="147">
        <f t="shared" si="75"/>
        <v>13.010299956639813</v>
      </c>
      <c r="AD178" s="27">
        <f t="shared" si="76"/>
        <v>20.000000000000007</v>
      </c>
    </row>
    <row r="179" spans="16:30" ht="15.75" thickBot="1" x14ac:dyDescent="0.3">
      <c r="P179" s="31">
        <v>0.16666666666666699</v>
      </c>
      <c r="Q179" s="32">
        <f>Q175</f>
        <v>0</v>
      </c>
      <c r="R179" s="26">
        <f t="shared" si="68"/>
        <v>1</v>
      </c>
      <c r="S179" s="26">
        <f t="shared" si="69"/>
        <v>10</v>
      </c>
      <c r="T179" s="35">
        <f t="shared" si="67"/>
        <v>10</v>
      </c>
      <c r="U179" s="37"/>
      <c r="V179" s="34">
        <f t="shared" si="77"/>
        <v>0</v>
      </c>
      <c r="W179" s="26">
        <f t="shared" si="70"/>
        <v>1</v>
      </c>
      <c r="X179" s="28">
        <f t="shared" si="71"/>
        <v>10</v>
      </c>
      <c r="Y179" s="35">
        <f t="shared" si="72"/>
        <v>10</v>
      </c>
      <c r="Z179" s="37"/>
      <c r="AA179" s="34">
        <f t="shared" si="73"/>
        <v>3.0102999566398121</v>
      </c>
      <c r="AB179" s="26">
        <f t="shared" si="74"/>
        <v>2</v>
      </c>
      <c r="AC179" s="147">
        <f t="shared" si="75"/>
        <v>13.010299956639813</v>
      </c>
      <c r="AD179" s="27">
        <f t="shared" si="76"/>
        <v>20.000000000000007</v>
      </c>
    </row>
    <row r="180" spans="16:30" ht="15.75" thickBot="1" x14ac:dyDescent="0.3">
      <c r="P180" s="31">
        <v>0.20833333333333301</v>
      </c>
      <c r="Q180" s="32">
        <f>Q175</f>
        <v>0</v>
      </c>
      <c r="R180" s="26">
        <f t="shared" si="68"/>
        <v>1</v>
      </c>
      <c r="S180" s="26">
        <f t="shared" si="69"/>
        <v>10</v>
      </c>
      <c r="T180" s="35">
        <f t="shared" si="67"/>
        <v>10</v>
      </c>
      <c r="U180" s="37"/>
      <c r="V180" s="34">
        <f t="shared" si="77"/>
        <v>0</v>
      </c>
      <c r="W180" s="26">
        <f t="shared" si="70"/>
        <v>1</v>
      </c>
      <c r="X180" s="28">
        <f t="shared" si="71"/>
        <v>10</v>
      </c>
      <c r="Y180" s="35">
        <f t="shared" si="72"/>
        <v>10</v>
      </c>
      <c r="Z180" s="37"/>
      <c r="AA180" s="34">
        <f t="shared" si="73"/>
        <v>3.0102999566398121</v>
      </c>
      <c r="AB180" s="26">
        <f t="shared" si="74"/>
        <v>2</v>
      </c>
      <c r="AC180" s="147">
        <f t="shared" si="75"/>
        <v>13.010299956639813</v>
      </c>
      <c r="AD180" s="27">
        <f t="shared" si="76"/>
        <v>20.000000000000007</v>
      </c>
    </row>
    <row r="181" spans="16:30" x14ac:dyDescent="0.25">
      <c r="P181" s="31">
        <v>0.25</v>
      </c>
      <c r="Q181" s="32">
        <f>Q175</f>
        <v>0</v>
      </c>
      <c r="R181" s="26">
        <f t="shared" si="68"/>
        <v>1</v>
      </c>
      <c r="S181" s="26">
        <f t="shared" si="69"/>
        <v>10</v>
      </c>
      <c r="T181" s="35">
        <f t="shared" si="67"/>
        <v>10</v>
      </c>
      <c r="U181" s="37"/>
      <c r="V181" s="34">
        <f t="shared" si="77"/>
        <v>0</v>
      </c>
      <c r="W181" s="26">
        <f t="shared" si="70"/>
        <v>1</v>
      </c>
      <c r="X181" s="28">
        <f t="shared" si="71"/>
        <v>10</v>
      </c>
      <c r="Y181" s="35">
        <f t="shared" si="72"/>
        <v>10</v>
      </c>
      <c r="Z181" s="37"/>
      <c r="AA181" s="34">
        <f t="shared" si="73"/>
        <v>3.0102999566398121</v>
      </c>
      <c r="AB181" s="26">
        <f t="shared" si="74"/>
        <v>2</v>
      </c>
      <c r="AC181" s="147">
        <f t="shared" si="75"/>
        <v>13.010299956639813</v>
      </c>
      <c r="AD181" s="27">
        <f t="shared" si="76"/>
        <v>20.000000000000007</v>
      </c>
    </row>
    <row r="182" spans="16:30" x14ac:dyDescent="0.25">
      <c r="P182" s="31">
        <v>0.29166666666666702</v>
      </c>
      <c r="Q182" s="32">
        <f>G15</f>
        <v>0</v>
      </c>
      <c r="R182" s="26">
        <f t="shared" si="68"/>
        <v>1</v>
      </c>
      <c r="S182" s="26">
        <f>Q182</f>
        <v>0</v>
      </c>
      <c r="T182" s="35">
        <f t="shared" si="67"/>
        <v>1</v>
      </c>
      <c r="U182" s="37"/>
      <c r="V182" s="34">
        <f>E74</f>
        <v>0</v>
      </c>
      <c r="W182" s="26">
        <f t="shared" si="70"/>
        <v>1</v>
      </c>
      <c r="X182" s="26">
        <f>V182</f>
        <v>0</v>
      </c>
      <c r="Y182" s="35">
        <f t="shared" si="72"/>
        <v>1</v>
      </c>
      <c r="Z182" s="37"/>
      <c r="AA182" s="34">
        <f t="shared" si="73"/>
        <v>3.0102999566398121</v>
      </c>
      <c r="AB182" s="26">
        <f t="shared" si="74"/>
        <v>2</v>
      </c>
      <c r="AC182" s="26">
        <f>AA182</f>
        <v>3.0102999566398121</v>
      </c>
      <c r="AD182" s="27">
        <f t="shared" si="76"/>
        <v>2</v>
      </c>
    </row>
    <row r="183" spans="16:30" x14ac:dyDescent="0.25">
      <c r="P183" s="31">
        <v>0.33333333333333298</v>
      </c>
      <c r="Q183" s="32">
        <f>Q182</f>
        <v>0</v>
      </c>
      <c r="R183" s="26">
        <f t="shared" si="68"/>
        <v>1</v>
      </c>
      <c r="S183" s="26">
        <f t="shared" ref="S183:S196" si="78">Q183</f>
        <v>0</v>
      </c>
      <c r="T183" s="35">
        <f t="shared" si="67"/>
        <v>1</v>
      </c>
      <c r="U183" s="37"/>
      <c r="V183" s="34">
        <f t="shared" si="77"/>
        <v>0</v>
      </c>
      <c r="W183" s="26">
        <f t="shared" si="70"/>
        <v>1</v>
      </c>
      <c r="X183" s="26">
        <f t="shared" ref="X183:X193" si="79">V183</f>
        <v>0</v>
      </c>
      <c r="Y183" s="35">
        <f t="shared" si="72"/>
        <v>1</v>
      </c>
      <c r="Z183" s="37"/>
      <c r="AA183" s="34">
        <f t="shared" si="73"/>
        <v>3.0102999566398121</v>
      </c>
      <c r="AB183" s="26">
        <f t="shared" si="74"/>
        <v>2</v>
      </c>
      <c r="AC183" s="26">
        <f t="shared" ref="AC183:AC193" si="80">AA183</f>
        <v>3.0102999566398121</v>
      </c>
      <c r="AD183" s="27">
        <f t="shared" si="76"/>
        <v>2</v>
      </c>
    </row>
    <row r="184" spans="16:30" x14ac:dyDescent="0.25">
      <c r="P184" s="31">
        <v>0.375</v>
      </c>
      <c r="Q184" s="32">
        <f>Q182</f>
        <v>0</v>
      </c>
      <c r="R184" s="26">
        <f t="shared" si="68"/>
        <v>1</v>
      </c>
      <c r="S184" s="26">
        <f t="shared" si="78"/>
        <v>0</v>
      </c>
      <c r="T184" s="35">
        <f t="shared" si="67"/>
        <v>1</v>
      </c>
      <c r="U184" s="37"/>
      <c r="V184" s="34">
        <f t="shared" si="77"/>
        <v>0</v>
      </c>
      <c r="W184" s="26">
        <f t="shared" si="70"/>
        <v>1</v>
      </c>
      <c r="X184" s="26">
        <f t="shared" si="79"/>
        <v>0</v>
      </c>
      <c r="Y184" s="35">
        <f t="shared" si="72"/>
        <v>1</v>
      </c>
      <c r="Z184" s="37"/>
      <c r="AA184" s="34">
        <f t="shared" si="73"/>
        <v>3.0102999566398121</v>
      </c>
      <c r="AB184" s="26">
        <f t="shared" si="74"/>
        <v>2</v>
      </c>
      <c r="AC184" s="26">
        <f t="shared" si="80"/>
        <v>3.0102999566398121</v>
      </c>
      <c r="AD184" s="27">
        <f t="shared" si="76"/>
        <v>2</v>
      </c>
    </row>
    <row r="185" spans="16:30" x14ac:dyDescent="0.25">
      <c r="P185" s="31">
        <v>0.41666666666666702</v>
      </c>
      <c r="Q185" s="32">
        <f>Q182</f>
        <v>0</v>
      </c>
      <c r="R185" s="26">
        <f t="shared" si="68"/>
        <v>1</v>
      </c>
      <c r="S185" s="26">
        <f t="shared" si="78"/>
        <v>0</v>
      </c>
      <c r="T185" s="35">
        <f t="shared" si="67"/>
        <v>1</v>
      </c>
      <c r="U185" s="37"/>
      <c r="V185" s="34">
        <f t="shared" si="77"/>
        <v>0</v>
      </c>
      <c r="W185" s="26">
        <f t="shared" si="70"/>
        <v>1</v>
      </c>
      <c r="X185" s="26">
        <f t="shared" si="79"/>
        <v>0</v>
      </c>
      <c r="Y185" s="35">
        <f t="shared" si="72"/>
        <v>1</v>
      </c>
      <c r="Z185" s="37"/>
      <c r="AA185" s="34">
        <f t="shared" si="73"/>
        <v>3.0102999566398121</v>
      </c>
      <c r="AB185" s="26">
        <f t="shared" si="74"/>
        <v>2</v>
      </c>
      <c r="AC185" s="26">
        <f t="shared" si="80"/>
        <v>3.0102999566398121</v>
      </c>
      <c r="AD185" s="27">
        <f t="shared" si="76"/>
        <v>2</v>
      </c>
    </row>
    <row r="186" spans="16:30" x14ac:dyDescent="0.25">
      <c r="P186" s="31">
        <v>0.45833333333333298</v>
      </c>
      <c r="Q186" s="32">
        <f>Q182</f>
        <v>0</v>
      </c>
      <c r="R186" s="26">
        <f t="shared" si="68"/>
        <v>1</v>
      </c>
      <c r="S186" s="26">
        <f t="shared" si="78"/>
        <v>0</v>
      </c>
      <c r="T186" s="35">
        <f t="shared" si="67"/>
        <v>1</v>
      </c>
      <c r="U186" s="37"/>
      <c r="V186" s="34">
        <f t="shared" si="77"/>
        <v>0</v>
      </c>
      <c r="W186" s="26">
        <f t="shared" si="70"/>
        <v>1</v>
      </c>
      <c r="X186" s="26">
        <f t="shared" si="79"/>
        <v>0</v>
      </c>
      <c r="Y186" s="35">
        <f t="shared" si="72"/>
        <v>1</v>
      </c>
      <c r="Z186" s="37"/>
      <c r="AA186" s="34">
        <f t="shared" si="73"/>
        <v>3.0102999566398121</v>
      </c>
      <c r="AB186" s="26">
        <f t="shared" si="74"/>
        <v>2</v>
      </c>
      <c r="AC186" s="26">
        <f t="shared" si="80"/>
        <v>3.0102999566398121</v>
      </c>
      <c r="AD186" s="27">
        <f t="shared" si="76"/>
        <v>2</v>
      </c>
    </row>
    <row r="187" spans="16:30" x14ac:dyDescent="0.25">
      <c r="P187" s="31">
        <v>0.5</v>
      </c>
      <c r="Q187" s="32">
        <f>Q182</f>
        <v>0</v>
      </c>
      <c r="R187" s="26">
        <f t="shared" si="68"/>
        <v>1</v>
      </c>
      <c r="S187" s="26">
        <f t="shared" si="78"/>
        <v>0</v>
      </c>
      <c r="T187" s="35">
        <f t="shared" si="67"/>
        <v>1</v>
      </c>
      <c r="U187" s="37"/>
      <c r="V187" s="34">
        <f t="shared" si="77"/>
        <v>0</v>
      </c>
      <c r="W187" s="26">
        <f t="shared" si="70"/>
        <v>1</v>
      </c>
      <c r="X187" s="26">
        <f t="shared" si="79"/>
        <v>0</v>
      </c>
      <c r="Y187" s="35">
        <f t="shared" si="72"/>
        <v>1</v>
      </c>
      <c r="Z187" s="37"/>
      <c r="AA187" s="34">
        <f t="shared" si="73"/>
        <v>3.0102999566398121</v>
      </c>
      <c r="AB187" s="26">
        <f t="shared" si="74"/>
        <v>2</v>
      </c>
      <c r="AC187" s="26">
        <f t="shared" si="80"/>
        <v>3.0102999566398121</v>
      </c>
      <c r="AD187" s="27">
        <f t="shared" si="76"/>
        <v>2</v>
      </c>
    </row>
    <row r="188" spans="16:30" x14ac:dyDescent="0.25">
      <c r="P188" s="31">
        <v>0.54166666666666696</v>
      </c>
      <c r="Q188" s="32">
        <f>Q182</f>
        <v>0</v>
      </c>
      <c r="R188" s="26">
        <f t="shared" si="68"/>
        <v>1</v>
      </c>
      <c r="S188" s="26">
        <f t="shared" si="78"/>
        <v>0</v>
      </c>
      <c r="T188" s="35">
        <f t="shared" si="67"/>
        <v>1</v>
      </c>
      <c r="U188" s="37"/>
      <c r="V188" s="34">
        <f t="shared" si="77"/>
        <v>0</v>
      </c>
      <c r="W188" s="26">
        <f t="shared" si="70"/>
        <v>1</v>
      </c>
      <c r="X188" s="26">
        <f t="shared" si="79"/>
        <v>0</v>
      </c>
      <c r="Y188" s="35">
        <f t="shared" si="72"/>
        <v>1</v>
      </c>
      <c r="Z188" s="37"/>
      <c r="AA188" s="34">
        <f t="shared" si="73"/>
        <v>3.0102999566398121</v>
      </c>
      <c r="AB188" s="26">
        <f t="shared" si="74"/>
        <v>2</v>
      </c>
      <c r="AC188" s="26">
        <f t="shared" si="80"/>
        <v>3.0102999566398121</v>
      </c>
      <c r="AD188" s="27">
        <f t="shared" si="76"/>
        <v>2</v>
      </c>
    </row>
    <row r="189" spans="16:30" x14ac:dyDescent="0.25">
      <c r="P189" s="31">
        <v>0.58333333333333304</v>
      </c>
      <c r="Q189" s="32">
        <f>Q182</f>
        <v>0</v>
      </c>
      <c r="R189" s="26">
        <f t="shared" si="68"/>
        <v>1</v>
      </c>
      <c r="S189" s="26">
        <f t="shared" si="78"/>
        <v>0</v>
      </c>
      <c r="T189" s="35">
        <f t="shared" si="67"/>
        <v>1</v>
      </c>
      <c r="U189" s="37"/>
      <c r="V189" s="34">
        <f t="shared" si="77"/>
        <v>0</v>
      </c>
      <c r="W189" s="26">
        <f t="shared" si="70"/>
        <v>1</v>
      </c>
      <c r="X189" s="26">
        <f t="shared" si="79"/>
        <v>0</v>
      </c>
      <c r="Y189" s="35">
        <f t="shared" si="72"/>
        <v>1</v>
      </c>
      <c r="Z189" s="37"/>
      <c r="AA189" s="34">
        <f t="shared" si="73"/>
        <v>3.0102999566398121</v>
      </c>
      <c r="AB189" s="26">
        <f t="shared" si="74"/>
        <v>2</v>
      </c>
      <c r="AC189" s="26">
        <f t="shared" si="80"/>
        <v>3.0102999566398121</v>
      </c>
      <c r="AD189" s="27">
        <f t="shared" si="76"/>
        <v>2</v>
      </c>
    </row>
    <row r="190" spans="16:30" x14ac:dyDescent="0.25">
      <c r="P190" s="31">
        <v>0.625</v>
      </c>
      <c r="Q190" s="32">
        <f>Q182</f>
        <v>0</v>
      </c>
      <c r="R190" s="26">
        <f t="shared" si="68"/>
        <v>1</v>
      </c>
      <c r="S190" s="26">
        <f t="shared" si="78"/>
        <v>0</v>
      </c>
      <c r="T190" s="35">
        <f t="shared" si="67"/>
        <v>1</v>
      </c>
      <c r="U190" s="37"/>
      <c r="V190" s="34">
        <f t="shared" si="77"/>
        <v>0</v>
      </c>
      <c r="W190" s="26">
        <f t="shared" si="70"/>
        <v>1</v>
      </c>
      <c r="X190" s="26">
        <f t="shared" si="79"/>
        <v>0</v>
      </c>
      <c r="Y190" s="35">
        <f t="shared" si="72"/>
        <v>1</v>
      </c>
      <c r="Z190" s="37"/>
      <c r="AA190" s="34">
        <f t="shared" si="73"/>
        <v>3.0102999566398121</v>
      </c>
      <c r="AB190" s="26">
        <f t="shared" si="74"/>
        <v>2</v>
      </c>
      <c r="AC190" s="26">
        <f t="shared" si="80"/>
        <v>3.0102999566398121</v>
      </c>
      <c r="AD190" s="27">
        <f t="shared" si="76"/>
        <v>2</v>
      </c>
    </row>
    <row r="191" spans="16:30" x14ac:dyDescent="0.25">
      <c r="P191" s="31">
        <v>0.66666666666666696</v>
      </c>
      <c r="Q191" s="32">
        <f>Q182</f>
        <v>0</v>
      </c>
      <c r="R191" s="26">
        <f t="shared" si="68"/>
        <v>1</v>
      </c>
      <c r="S191" s="26">
        <f t="shared" si="78"/>
        <v>0</v>
      </c>
      <c r="T191" s="35">
        <f t="shared" si="67"/>
        <v>1</v>
      </c>
      <c r="U191" s="37"/>
      <c r="V191" s="34">
        <f t="shared" si="77"/>
        <v>0</v>
      </c>
      <c r="W191" s="26">
        <f t="shared" si="70"/>
        <v>1</v>
      </c>
      <c r="X191" s="26">
        <f t="shared" si="79"/>
        <v>0</v>
      </c>
      <c r="Y191" s="35">
        <f t="shared" si="72"/>
        <v>1</v>
      </c>
      <c r="Z191" s="37"/>
      <c r="AA191" s="34">
        <f t="shared" si="73"/>
        <v>3.0102999566398121</v>
      </c>
      <c r="AB191" s="26">
        <f t="shared" si="74"/>
        <v>2</v>
      </c>
      <c r="AC191" s="26">
        <f t="shared" si="80"/>
        <v>3.0102999566398121</v>
      </c>
      <c r="AD191" s="27">
        <f t="shared" si="76"/>
        <v>2</v>
      </c>
    </row>
    <row r="192" spans="16:30" x14ac:dyDescent="0.25">
      <c r="P192" s="31">
        <v>0.70833333333333304</v>
      </c>
      <c r="Q192" s="32">
        <f>Q182</f>
        <v>0</v>
      </c>
      <c r="R192" s="26">
        <f t="shared" si="68"/>
        <v>1</v>
      </c>
      <c r="S192" s="26">
        <f t="shared" si="78"/>
        <v>0</v>
      </c>
      <c r="T192" s="35">
        <f t="shared" si="67"/>
        <v>1</v>
      </c>
      <c r="U192" s="37"/>
      <c r="V192" s="34">
        <f t="shared" si="77"/>
        <v>0</v>
      </c>
      <c r="W192" s="26">
        <f t="shared" si="70"/>
        <v>1</v>
      </c>
      <c r="X192" s="26">
        <f t="shared" si="79"/>
        <v>0</v>
      </c>
      <c r="Y192" s="35">
        <f t="shared" si="72"/>
        <v>1</v>
      </c>
      <c r="Z192" s="37"/>
      <c r="AA192" s="34">
        <f t="shared" si="73"/>
        <v>3.0102999566398121</v>
      </c>
      <c r="AB192" s="26">
        <f t="shared" si="74"/>
        <v>2</v>
      </c>
      <c r="AC192" s="26">
        <f t="shared" si="80"/>
        <v>3.0102999566398121</v>
      </c>
      <c r="AD192" s="27">
        <f t="shared" si="76"/>
        <v>2</v>
      </c>
    </row>
    <row r="193" spans="16:30" x14ac:dyDescent="0.25">
      <c r="P193" s="31">
        <v>0.75</v>
      </c>
      <c r="Q193" s="32">
        <f>Q182</f>
        <v>0</v>
      </c>
      <c r="R193" s="26">
        <f t="shared" si="68"/>
        <v>1</v>
      </c>
      <c r="S193" s="26">
        <f t="shared" si="78"/>
        <v>0</v>
      </c>
      <c r="T193" s="35">
        <f t="shared" si="67"/>
        <v>1</v>
      </c>
      <c r="U193" s="37"/>
      <c r="V193" s="34">
        <f t="shared" si="77"/>
        <v>0</v>
      </c>
      <c r="W193" s="26">
        <f t="shared" si="70"/>
        <v>1</v>
      </c>
      <c r="X193" s="26">
        <f t="shared" si="79"/>
        <v>0</v>
      </c>
      <c r="Y193" s="35">
        <f t="shared" si="72"/>
        <v>1</v>
      </c>
      <c r="Z193" s="37"/>
      <c r="AA193" s="34">
        <f t="shared" si="73"/>
        <v>3.0102999566398121</v>
      </c>
      <c r="AB193" s="26">
        <f t="shared" si="74"/>
        <v>2</v>
      </c>
      <c r="AC193" s="26">
        <f t="shared" si="80"/>
        <v>3.0102999566398121</v>
      </c>
      <c r="AD193" s="27">
        <f t="shared" si="76"/>
        <v>2</v>
      </c>
    </row>
    <row r="194" spans="16:30" x14ac:dyDescent="0.25">
      <c r="P194" s="31">
        <v>0.79166666666666696</v>
      </c>
      <c r="Q194" s="32">
        <f>Q182</f>
        <v>0</v>
      </c>
      <c r="R194" s="26">
        <f t="shared" si="68"/>
        <v>1</v>
      </c>
      <c r="S194" s="26">
        <f t="shared" si="78"/>
        <v>0</v>
      </c>
      <c r="T194" s="35">
        <f t="shared" si="67"/>
        <v>1</v>
      </c>
      <c r="U194" s="37"/>
      <c r="V194" s="34">
        <v>0</v>
      </c>
      <c r="W194" s="26">
        <f t="shared" si="70"/>
        <v>1</v>
      </c>
      <c r="X194" s="26">
        <v>0</v>
      </c>
      <c r="Y194" s="35">
        <f t="shared" si="72"/>
        <v>1</v>
      </c>
      <c r="Z194" s="37"/>
      <c r="AA194" s="34">
        <f t="shared" si="73"/>
        <v>3.0102999566398121</v>
      </c>
      <c r="AB194" s="26">
        <f t="shared" si="74"/>
        <v>2</v>
      </c>
      <c r="AC194" s="26">
        <f>AA194</f>
        <v>3.0102999566398121</v>
      </c>
      <c r="AD194" s="27">
        <f t="shared" si="76"/>
        <v>2</v>
      </c>
    </row>
    <row r="195" spans="16:30" x14ac:dyDescent="0.25">
      <c r="P195" s="31">
        <v>0.83333333333333304</v>
      </c>
      <c r="Q195" s="32">
        <f>Q182</f>
        <v>0</v>
      </c>
      <c r="R195" s="26">
        <f t="shared" si="68"/>
        <v>1</v>
      </c>
      <c r="S195" s="26">
        <f t="shared" si="78"/>
        <v>0</v>
      </c>
      <c r="T195" s="35">
        <f t="shared" si="67"/>
        <v>1</v>
      </c>
      <c r="U195" s="37"/>
      <c r="V195" s="34">
        <f t="shared" si="77"/>
        <v>0</v>
      </c>
      <c r="W195" s="26">
        <f t="shared" si="70"/>
        <v>1</v>
      </c>
      <c r="X195" s="26">
        <v>0</v>
      </c>
      <c r="Y195" s="35">
        <f t="shared" si="72"/>
        <v>1</v>
      </c>
      <c r="Z195" s="37"/>
      <c r="AA195" s="34">
        <f t="shared" si="73"/>
        <v>3.0102999566398121</v>
      </c>
      <c r="AB195" s="26">
        <f>(10^(AA195/10))</f>
        <v>2</v>
      </c>
      <c r="AC195" s="26">
        <f>AA195</f>
        <v>3.0102999566398121</v>
      </c>
      <c r="AD195" s="27">
        <f t="shared" si="76"/>
        <v>2</v>
      </c>
    </row>
    <row r="196" spans="16:30" x14ac:dyDescent="0.25">
      <c r="P196" s="31">
        <v>0.875</v>
      </c>
      <c r="Q196" s="32">
        <f>Q182</f>
        <v>0</v>
      </c>
      <c r="R196" s="26">
        <f t="shared" si="68"/>
        <v>1</v>
      </c>
      <c r="S196" s="26">
        <f t="shared" si="78"/>
        <v>0</v>
      </c>
      <c r="T196" s="35">
        <f t="shared" si="67"/>
        <v>1</v>
      </c>
      <c r="U196" s="37"/>
      <c r="V196" s="34">
        <f>V195</f>
        <v>0</v>
      </c>
      <c r="W196" s="26">
        <f t="shared" si="70"/>
        <v>1</v>
      </c>
      <c r="X196" s="26">
        <v>0</v>
      </c>
      <c r="Y196" s="35">
        <f t="shared" si="72"/>
        <v>1</v>
      </c>
      <c r="Z196" s="37"/>
      <c r="AA196" s="34">
        <f t="shared" si="73"/>
        <v>3.0102999566398121</v>
      </c>
      <c r="AB196" s="26">
        <f t="shared" ref="AB196:AB198" si="81">(10^(AA196/10))</f>
        <v>2</v>
      </c>
      <c r="AC196" s="26">
        <f>AA196</f>
        <v>3.0102999566398121</v>
      </c>
      <c r="AD196" s="27">
        <f t="shared" si="76"/>
        <v>2</v>
      </c>
    </row>
    <row r="197" spans="16:30" x14ac:dyDescent="0.25">
      <c r="P197" s="31">
        <v>0.91666666666666696</v>
      </c>
      <c r="Q197" s="32">
        <f>Q175</f>
        <v>0</v>
      </c>
      <c r="R197" s="26">
        <f t="shared" si="68"/>
        <v>1</v>
      </c>
      <c r="S197" s="26">
        <f>Q197+10</f>
        <v>10</v>
      </c>
      <c r="T197" s="35">
        <f t="shared" si="67"/>
        <v>10</v>
      </c>
      <c r="U197" s="37"/>
      <c r="V197" s="34">
        <v>0</v>
      </c>
      <c r="W197" s="26">
        <f t="shared" si="70"/>
        <v>1</v>
      </c>
      <c r="X197" s="28">
        <f t="shared" ref="X197:X198" si="82">V197+10</f>
        <v>10</v>
      </c>
      <c r="Y197" s="35">
        <f t="shared" si="72"/>
        <v>10</v>
      </c>
      <c r="Z197" s="37"/>
      <c r="AA197" s="34">
        <f t="shared" si="73"/>
        <v>3.0102999566398121</v>
      </c>
      <c r="AB197" s="26">
        <f t="shared" si="81"/>
        <v>2</v>
      </c>
      <c r="AC197" s="26">
        <f>AA197+10</f>
        <v>13.010299956639813</v>
      </c>
      <c r="AD197" s="27">
        <f t="shared" si="76"/>
        <v>20.000000000000007</v>
      </c>
    </row>
    <row r="198" spans="16:30" ht="15.75" thickBot="1" x14ac:dyDescent="0.3">
      <c r="P198" s="44">
        <v>0.95833333333333304</v>
      </c>
      <c r="Q198" s="32">
        <f>Q175</f>
        <v>0</v>
      </c>
      <c r="R198" s="46">
        <f t="shared" si="68"/>
        <v>1</v>
      </c>
      <c r="S198" s="46">
        <f>Q198+10</f>
        <v>10</v>
      </c>
      <c r="T198" s="47">
        <f t="shared" si="67"/>
        <v>10</v>
      </c>
      <c r="U198" s="48"/>
      <c r="V198" s="45">
        <v>0</v>
      </c>
      <c r="W198" s="46">
        <f t="shared" si="70"/>
        <v>1</v>
      </c>
      <c r="X198" s="28">
        <f t="shared" si="82"/>
        <v>10</v>
      </c>
      <c r="Y198" s="47">
        <f t="shared" si="72"/>
        <v>10</v>
      </c>
      <c r="Z198" s="48"/>
      <c r="AA198" s="34">
        <f t="shared" si="73"/>
        <v>3.0102999566398121</v>
      </c>
      <c r="AB198" s="150">
        <f t="shared" si="81"/>
        <v>2</v>
      </c>
      <c r="AC198" s="150">
        <f>AA198+10</f>
        <v>13.010299956639813</v>
      </c>
      <c r="AD198" s="151">
        <f t="shared" si="76"/>
        <v>20.000000000000007</v>
      </c>
    </row>
    <row r="199" spans="16:30" ht="15.75" thickBot="1" x14ac:dyDescent="0.3">
      <c r="P199" s="50"/>
      <c r="Q199" s="51"/>
      <c r="R199" s="51"/>
      <c r="S199" s="51"/>
      <c r="T199" s="52"/>
      <c r="U199" s="51"/>
      <c r="V199" s="50"/>
      <c r="W199" s="51"/>
      <c r="X199" s="51"/>
      <c r="Y199" s="52"/>
      <c r="Z199" s="51"/>
      <c r="AA199" s="53" t="s">
        <v>13</v>
      </c>
      <c r="AB199" s="64">
        <f>10*LOG(1/(COUNT(AB182:AB195))*SUM(AB182:AB195))</f>
        <v>3.0102999566398121</v>
      </c>
      <c r="AC199" s="49"/>
      <c r="AD199" s="54"/>
    </row>
    <row r="200" spans="16:30" ht="15.75" thickBot="1" x14ac:dyDescent="0.3">
      <c r="P200" s="53"/>
      <c r="Q200" s="49"/>
      <c r="R200" s="49"/>
      <c r="S200" s="49"/>
      <c r="T200" s="54"/>
      <c r="U200" s="49"/>
      <c r="V200" s="53"/>
      <c r="W200" s="49"/>
      <c r="X200" s="49"/>
      <c r="Y200" s="54"/>
      <c r="Z200" s="49"/>
      <c r="AA200" s="53" t="s">
        <v>2</v>
      </c>
      <c r="AB200" s="64">
        <f>10*LOG(1/(COUNT(AB175:AB181,AB197:AB198))*SUM(AB175:AB181,AB197:AB198))</f>
        <v>3.0102999566398121</v>
      </c>
      <c r="AC200" s="49"/>
      <c r="AD200" s="54"/>
    </row>
    <row r="201" spans="16:30" x14ac:dyDescent="0.25">
      <c r="P201" s="53"/>
      <c r="Q201" s="49"/>
      <c r="R201" s="56" t="s">
        <v>12</v>
      </c>
      <c r="S201" s="57"/>
      <c r="T201" s="58" t="s">
        <v>11</v>
      </c>
      <c r="U201" s="57"/>
      <c r="V201" s="59"/>
      <c r="W201" s="56" t="s">
        <v>12</v>
      </c>
      <c r="X201" s="57"/>
      <c r="Y201" s="58" t="s">
        <v>11</v>
      </c>
      <c r="Z201" s="57"/>
      <c r="AA201" s="59"/>
      <c r="AB201" s="57" t="s">
        <v>12</v>
      </c>
      <c r="AC201" s="57"/>
      <c r="AD201" s="58" t="s">
        <v>11</v>
      </c>
    </row>
    <row r="202" spans="16:30" ht="15.75" thickBot="1" x14ac:dyDescent="0.3">
      <c r="P202" s="14"/>
      <c r="Q202" s="55"/>
      <c r="R202" s="60">
        <f>10*LOG(1/(COUNT(R175:R198))*SUM(R175:R198))</f>
        <v>0</v>
      </c>
      <c r="S202" s="61"/>
      <c r="T202" s="62">
        <f>10*LOG(1/(COUNT(T175:T198))*SUM(T175:T198))</f>
        <v>6.40978057358332</v>
      </c>
      <c r="U202" s="61"/>
      <c r="V202" s="63"/>
      <c r="W202" s="60">
        <f>10*LOG(1/(COUNT(W175:W198))*SUM(W175:W198))</f>
        <v>0</v>
      </c>
      <c r="X202" s="61"/>
      <c r="Y202" s="62">
        <f>10*LOG(1/(COUNT(Y175:Y198))*SUM(Y175:Y198))</f>
        <v>6.40978057358332</v>
      </c>
      <c r="Z202" s="61"/>
      <c r="AA202" s="63"/>
      <c r="AB202" s="64">
        <f>10*LOG(1/(COUNT(AB175:AB198))*SUM(AB175:AB198))</f>
        <v>3.0102999566398121</v>
      </c>
      <c r="AC202" s="61"/>
      <c r="AD202" s="62">
        <f>10*LOG(1/(COUNT(AD175:AD198))*SUM(AD175:AD198))</f>
        <v>9.4200805302231334</v>
      </c>
    </row>
    <row r="205" spans="16:30" x14ac:dyDescent="0.25">
      <c r="P205">
        <f>A16</f>
        <v>0</v>
      </c>
    </row>
    <row r="207" spans="16:30" ht="15.75" thickBot="1" x14ac:dyDescent="0.3">
      <c r="P207" s="303" t="s">
        <v>21</v>
      </c>
      <c r="Q207" s="303"/>
      <c r="R207" s="303"/>
      <c r="S207" s="303"/>
      <c r="T207" s="303"/>
    </row>
    <row r="208" spans="16:30" ht="45.75" thickBot="1" x14ac:dyDescent="0.3">
      <c r="P208" s="38" t="s">
        <v>14</v>
      </c>
      <c r="Q208" s="39" t="s">
        <v>15</v>
      </c>
      <c r="R208" s="40" t="s">
        <v>17</v>
      </c>
      <c r="S208" s="40" t="s">
        <v>16</v>
      </c>
      <c r="T208" s="41" t="s">
        <v>17</v>
      </c>
      <c r="U208" s="42"/>
      <c r="V208" s="39" t="s">
        <v>18</v>
      </c>
      <c r="W208" s="40" t="s">
        <v>17</v>
      </c>
      <c r="X208" s="40" t="s">
        <v>16</v>
      </c>
      <c r="Y208" s="41" t="s">
        <v>17</v>
      </c>
      <c r="Z208" s="43"/>
      <c r="AA208" s="39" t="s">
        <v>19</v>
      </c>
      <c r="AB208" s="40" t="s">
        <v>17</v>
      </c>
      <c r="AC208" s="40" t="s">
        <v>16</v>
      </c>
      <c r="AD208" s="41" t="s">
        <v>17</v>
      </c>
    </row>
    <row r="209" spans="16:30" ht="15.75" thickBot="1" x14ac:dyDescent="0.3">
      <c r="P209" s="30">
        <v>0</v>
      </c>
      <c r="Q209" s="32">
        <f>H16</f>
        <v>0</v>
      </c>
      <c r="R209" s="28">
        <f>(10^(Q209/10))</f>
        <v>1</v>
      </c>
      <c r="S209" s="28">
        <f>Q209+10</f>
        <v>10</v>
      </c>
      <c r="T209" s="33">
        <f t="shared" ref="T209:T232" si="83">(10^(S209/10))</f>
        <v>10</v>
      </c>
      <c r="U209" s="36"/>
      <c r="V209" s="32">
        <v>0</v>
      </c>
      <c r="W209" s="28">
        <f>(10^(V209/10))</f>
        <v>1</v>
      </c>
      <c r="X209" s="28">
        <f>V209+10</f>
        <v>10</v>
      </c>
      <c r="Y209" s="33">
        <f>(10^(X209/10))</f>
        <v>10</v>
      </c>
      <c r="Z209" s="36"/>
      <c r="AA209" s="34">
        <f>10*LOG10(10^(Q209/10)+10^(V209/10))</f>
        <v>3.0102999566398121</v>
      </c>
      <c r="AB209" s="147">
        <f>(10^(AA209/10))</f>
        <v>2</v>
      </c>
      <c r="AC209" s="147">
        <f>AA209+10</f>
        <v>13.010299956639813</v>
      </c>
      <c r="AD209" s="148">
        <f>(10^(AC209/10))</f>
        <v>20.000000000000007</v>
      </c>
    </row>
    <row r="210" spans="16:30" ht="15.75" thickBot="1" x14ac:dyDescent="0.3">
      <c r="P210" s="31">
        <v>4.1666666666666699E-2</v>
      </c>
      <c r="Q210" s="32">
        <f>Q209</f>
        <v>0</v>
      </c>
      <c r="R210" s="26">
        <f t="shared" ref="R210:R232" si="84">(10^(Q210/10))</f>
        <v>1</v>
      </c>
      <c r="S210" s="26">
        <f t="shared" ref="S210:S215" si="85">Q210+10</f>
        <v>10</v>
      </c>
      <c r="T210" s="35">
        <f t="shared" si="83"/>
        <v>10</v>
      </c>
      <c r="U210" s="37"/>
      <c r="V210" s="34">
        <f>V209</f>
        <v>0</v>
      </c>
      <c r="W210" s="26">
        <f t="shared" ref="W210:W232" si="86">(10^(V210/10))</f>
        <v>1</v>
      </c>
      <c r="X210" s="28">
        <f t="shared" ref="X210:X215" si="87">V210+10</f>
        <v>10</v>
      </c>
      <c r="Y210" s="35">
        <f t="shared" ref="Y210:Y232" si="88">(10^(X210/10))</f>
        <v>10</v>
      </c>
      <c r="Z210" s="37"/>
      <c r="AA210" s="34">
        <f t="shared" ref="AA210:AA232" si="89">10*LOG10(10^(Q210/10)+10^(V210/10))</f>
        <v>3.0102999566398121</v>
      </c>
      <c r="AB210" s="26">
        <f t="shared" ref="AB210:AB228" si="90">(10^(AA210/10))</f>
        <v>2</v>
      </c>
      <c r="AC210" s="147">
        <f t="shared" ref="AC210:AC215" si="91">AA210+10</f>
        <v>13.010299956639813</v>
      </c>
      <c r="AD210" s="27">
        <f t="shared" ref="AD210:AD232" si="92">(10^(AC210/10))</f>
        <v>20.000000000000007</v>
      </c>
    </row>
    <row r="211" spans="16:30" ht="15.75" thickBot="1" x14ac:dyDescent="0.3">
      <c r="P211" s="31">
        <v>8.3333333333333301E-2</v>
      </c>
      <c r="Q211" s="32">
        <f>Q209</f>
        <v>0</v>
      </c>
      <c r="R211" s="26">
        <f t="shared" si="84"/>
        <v>1</v>
      </c>
      <c r="S211" s="26">
        <f t="shared" si="85"/>
        <v>10</v>
      </c>
      <c r="T211" s="35">
        <f t="shared" si="83"/>
        <v>10</v>
      </c>
      <c r="U211" s="37"/>
      <c r="V211" s="34">
        <f t="shared" ref="V211:V229" si="93">V210</f>
        <v>0</v>
      </c>
      <c r="W211" s="26">
        <f t="shared" si="86"/>
        <v>1</v>
      </c>
      <c r="X211" s="28">
        <f t="shared" si="87"/>
        <v>10</v>
      </c>
      <c r="Y211" s="35">
        <f t="shared" si="88"/>
        <v>10</v>
      </c>
      <c r="Z211" s="37"/>
      <c r="AA211" s="34">
        <f t="shared" si="89"/>
        <v>3.0102999566398121</v>
      </c>
      <c r="AB211" s="26">
        <f t="shared" si="90"/>
        <v>2</v>
      </c>
      <c r="AC211" s="147">
        <f t="shared" si="91"/>
        <v>13.010299956639813</v>
      </c>
      <c r="AD211" s="27">
        <f t="shared" si="92"/>
        <v>20.000000000000007</v>
      </c>
    </row>
    <row r="212" spans="16:30" ht="15.75" thickBot="1" x14ac:dyDescent="0.3">
      <c r="P212" s="31">
        <v>0.125</v>
      </c>
      <c r="Q212" s="32">
        <f>Q209</f>
        <v>0</v>
      </c>
      <c r="R212" s="26">
        <f t="shared" si="84"/>
        <v>1</v>
      </c>
      <c r="S212" s="26">
        <f t="shared" si="85"/>
        <v>10</v>
      </c>
      <c r="T212" s="35">
        <f t="shared" si="83"/>
        <v>10</v>
      </c>
      <c r="U212" s="37"/>
      <c r="V212" s="34">
        <f t="shared" si="93"/>
        <v>0</v>
      </c>
      <c r="W212" s="26">
        <f t="shared" si="86"/>
        <v>1</v>
      </c>
      <c r="X212" s="28">
        <f t="shared" si="87"/>
        <v>10</v>
      </c>
      <c r="Y212" s="35">
        <f t="shared" si="88"/>
        <v>10</v>
      </c>
      <c r="Z212" s="37"/>
      <c r="AA212" s="34">
        <f t="shared" si="89"/>
        <v>3.0102999566398121</v>
      </c>
      <c r="AB212" s="26">
        <f t="shared" si="90"/>
        <v>2</v>
      </c>
      <c r="AC212" s="147">
        <f t="shared" si="91"/>
        <v>13.010299956639813</v>
      </c>
      <c r="AD212" s="27">
        <f t="shared" si="92"/>
        <v>20.000000000000007</v>
      </c>
    </row>
    <row r="213" spans="16:30" ht="15.75" thickBot="1" x14ac:dyDescent="0.3">
      <c r="P213" s="31">
        <v>0.16666666666666699</v>
      </c>
      <c r="Q213" s="32">
        <f>Q209</f>
        <v>0</v>
      </c>
      <c r="R213" s="26">
        <f t="shared" si="84"/>
        <v>1</v>
      </c>
      <c r="S213" s="26">
        <f t="shared" si="85"/>
        <v>10</v>
      </c>
      <c r="T213" s="35">
        <f t="shared" si="83"/>
        <v>10</v>
      </c>
      <c r="U213" s="37"/>
      <c r="V213" s="34">
        <f t="shared" si="93"/>
        <v>0</v>
      </c>
      <c r="W213" s="26">
        <f t="shared" si="86"/>
        <v>1</v>
      </c>
      <c r="X213" s="28">
        <f t="shared" si="87"/>
        <v>10</v>
      </c>
      <c r="Y213" s="35">
        <f t="shared" si="88"/>
        <v>10</v>
      </c>
      <c r="Z213" s="37"/>
      <c r="AA213" s="34">
        <f t="shared" si="89"/>
        <v>3.0102999566398121</v>
      </c>
      <c r="AB213" s="26">
        <f t="shared" si="90"/>
        <v>2</v>
      </c>
      <c r="AC213" s="147">
        <f t="shared" si="91"/>
        <v>13.010299956639813</v>
      </c>
      <c r="AD213" s="27">
        <f t="shared" si="92"/>
        <v>20.000000000000007</v>
      </c>
    </row>
    <row r="214" spans="16:30" ht="15.75" thickBot="1" x14ac:dyDescent="0.3">
      <c r="P214" s="31">
        <v>0.20833333333333301</v>
      </c>
      <c r="Q214" s="32">
        <f>Q209</f>
        <v>0</v>
      </c>
      <c r="R214" s="26">
        <f t="shared" si="84"/>
        <v>1</v>
      </c>
      <c r="S214" s="26">
        <f t="shared" si="85"/>
        <v>10</v>
      </c>
      <c r="T214" s="35">
        <f t="shared" si="83"/>
        <v>10</v>
      </c>
      <c r="U214" s="37"/>
      <c r="V214" s="34">
        <f t="shared" si="93"/>
        <v>0</v>
      </c>
      <c r="W214" s="26">
        <f t="shared" si="86"/>
        <v>1</v>
      </c>
      <c r="X214" s="28">
        <f t="shared" si="87"/>
        <v>10</v>
      </c>
      <c r="Y214" s="35">
        <f t="shared" si="88"/>
        <v>10</v>
      </c>
      <c r="Z214" s="37"/>
      <c r="AA214" s="34">
        <f t="shared" si="89"/>
        <v>3.0102999566398121</v>
      </c>
      <c r="AB214" s="26">
        <f t="shared" si="90"/>
        <v>2</v>
      </c>
      <c r="AC214" s="147">
        <f t="shared" si="91"/>
        <v>13.010299956639813</v>
      </c>
      <c r="AD214" s="27">
        <f t="shared" si="92"/>
        <v>20.000000000000007</v>
      </c>
    </row>
    <row r="215" spans="16:30" x14ac:dyDescent="0.25">
      <c r="P215" s="31">
        <v>0.25</v>
      </c>
      <c r="Q215" s="32">
        <f>Q209</f>
        <v>0</v>
      </c>
      <c r="R215" s="26">
        <f t="shared" si="84"/>
        <v>1</v>
      </c>
      <c r="S215" s="26">
        <f t="shared" si="85"/>
        <v>10</v>
      </c>
      <c r="T215" s="35">
        <f t="shared" si="83"/>
        <v>10</v>
      </c>
      <c r="U215" s="37"/>
      <c r="V215" s="34">
        <f t="shared" si="93"/>
        <v>0</v>
      </c>
      <c r="W215" s="26">
        <f t="shared" si="86"/>
        <v>1</v>
      </c>
      <c r="X215" s="28">
        <f t="shared" si="87"/>
        <v>10</v>
      </c>
      <c r="Y215" s="35">
        <f t="shared" si="88"/>
        <v>10</v>
      </c>
      <c r="Z215" s="37"/>
      <c r="AA215" s="34">
        <f t="shared" si="89"/>
        <v>3.0102999566398121</v>
      </c>
      <c r="AB215" s="26">
        <f t="shared" si="90"/>
        <v>2</v>
      </c>
      <c r="AC215" s="147">
        <f t="shared" si="91"/>
        <v>13.010299956639813</v>
      </c>
      <c r="AD215" s="27">
        <f t="shared" si="92"/>
        <v>20.000000000000007</v>
      </c>
    </row>
    <row r="216" spans="16:30" x14ac:dyDescent="0.25">
      <c r="P216" s="31">
        <v>0.29166666666666702</v>
      </c>
      <c r="Q216" s="32">
        <f>G16</f>
        <v>0</v>
      </c>
      <c r="R216" s="26">
        <f t="shared" si="84"/>
        <v>1</v>
      </c>
      <c r="S216" s="26">
        <f>Q216</f>
        <v>0</v>
      </c>
      <c r="T216" s="35">
        <f t="shared" si="83"/>
        <v>1</v>
      </c>
      <c r="U216" s="37"/>
      <c r="V216" s="34">
        <f>F74</f>
        <v>0</v>
      </c>
      <c r="W216" s="26">
        <f t="shared" si="86"/>
        <v>1</v>
      </c>
      <c r="X216" s="26">
        <f>V216</f>
        <v>0</v>
      </c>
      <c r="Y216" s="35">
        <f t="shared" si="88"/>
        <v>1</v>
      </c>
      <c r="Z216" s="37"/>
      <c r="AA216" s="34">
        <f t="shared" si="89"/>
        <v>3.0102999566398121</v>
      </c>
      <c r="AB216" s="26">
        <f t="shared" si="90"/>
        <v>2</v>
      </c>
      <c r="AC216" s="26">
        <f>AA216</f>
        <v>3.0102999566398121</v>
      </c>
      <c r="AD216" s="27">
        <f t="shared" si="92"/>
        <v>2</v>
      </c>
    </row>
    <row r="217" spans="16:30" x14ac:dyDescent="0.25">
      <c r="P217" s="31">
        <v>0.33333333333333298</v>
      </c>
      <c r="Q217" s="32">
        <f>Q216</f>
        <v>0</v>
      </c>
      <c r="R217" s="26">
        <f t="shared" si="84"/>
        <v>1</v>
      </c>
      <c r="S217" s="26">
        <f t="shared" ref="S217:S230" si="94">Q217</f>
        <v>0</v>
      </c>
      <c r="T217" s="35">
        <f t="shared" si="83"/>
        <v>1</v>
      </c>
      <c r="U217" s="37"/>
      <c r="V217" s="34">
        <f t="shared" si="93"/>
        <v>0</v>
      </c>
      <c r="W217" s="26">
        <f t="shared" si="86"/>
        <v>1</v>
      </c>
      <c r="X217" s="26">
        <f t="shared" ref="X217:X227" si="95">V217</f>
        <v>0</v>
      </c>
      <c r="Y217" s="35">
        <f t="shared" si="88"/>
        <v>1</v>
      </c>
      <c r="Z217" s="37"/>
      <c r="AA217" s="34">
        <f t="shared" si="89"/>
        <v>3.0102999566398121</v>
      </c>
      <c r="AB217" s="26">
        <f t="shared" si="90"/>
        <v>2</v>
      </c>
      <c r="AC217" s="26">
        <f t="shared" ref="AC217:AC227" si="96">AA217</f>
        <v>3.0102999566398121</v>
      </c>
      <c r="AD217" s="27">
        <f t="shared" si="92"/>
        <v>2</v>
      </c>
    </row>
    <row r="218" spans="16:30" x14ac:dyDescent="0.25">
      <c r="P218" s="31">
        <v>0.375</v>
      </c>
      <c r="Q218" s="32">
        <f>Q216</f>
        <v>0</v>
      </c>
      <c r="R218" s="26">
        <f t="shared" si="84"/>
        <v>1</v>
      </c>
      <c r="S218" s="26">
        <f t="shared" si="94"/>
        <v>0</v>
      </c>
      <c r="T218" s="35">
        <f t="shared" si="83"/>
        <v>1</v>
      </c>
      <c r="U218" s="37"/>
      <c r="V218" s="34">
        <f t="shared" si="93"/>
        <v>0</v>
      </c>
      <c r="W218" s="26">
        <f t="shared" si="86"/>
        <v>1</v>
      </c>
      <c r="X218" s="26">
        <f t="shared" si="95"/>
        <v>0</v>
      </c>
      <c r="Y218" s="35">
        <f t="shared" si="88"/>
        <v>1</v>
      </c>
      <c r="Z218" s="37"/>
      <c r="AA218" s="34">
        <f t="shared" si="89"/>
        <v>3.0102999566398121</v>
      </c>
      <c r="AB218" s="26">
        <f t="shared" si="90"/>
        <v>2</v>
      </c>
      <c r="AC218" s="26">
        <f t="shared" si="96"/>
        <v>3.0102999566398121</v>
      </c>
      <c r="AD218" s="27">
        <f t="shared" si="92"/>
        <v>2</v>
      </c>
    </row>
    <row r="219" spans="16:30" x14ac:dyDescent="0.25">
      <c r="P219" s="31">
        <v>0.41666666666666702</v>
      </c>
      <c r="Q219" s="32">
        <f>Q216</f>
        <v>0</v>
      </c>
      <c r="R219" s="26">
        <f t="shared" si="84"/>
        <v>1</v>
      </c>
      <c r="S219" s="26">
        <f t="shared" si="94"/>
        <v>0</v>
      </c>
      <c r="T219" s="35">
        <f t="shared" si="83"/>
        <v>1</v>
      </c>
      <c r="U219" s="37"/>
      <c r="V219" s="34">
        <f t="shared" si="93"/>
        <v>0</v>
      </c>
      <c r="W219" s="26">
        <f t="shared" si="86"/>
        <v>1</v>
      </c>
      <c r="X219" s="26">
        <f t="shared" si="95"/>
        <v>0</v>
      </c>
      <c r="Y219" s="35">
        <f t="shared" si="88"/>
        <v>1</v>
      </c>
      <c r="Z219" s="37"/>
      <c r="AA219" s="34">
        <f t="shared" si="89"/>
        <v>3.0102999566398121</v>
      </c>
      <c r="AB219" s="26">
        <f t="shared" si="90"/>
        <v>2</v>
      </c>
      <c r="AC219" s="26">
        <f t="shared" si="96"/>
        <v>3.0102999566398121</v>
      </c>
      <c r="AD219" s="27">
        <f t="shared" si="92"/>
        <v>2</v>
      </c>
    </row>
    <row r="220" spans="16:30" x14ac:dyDescent="0.25">
      <c r="P220" s="31">
        <v>0.45833333333333298</v>
      </c>
      <c r="Q220" s="32">
        <f>Q216</f>
        <v>0</v>
      </c>
      <c r="R220" s="26">
        <f t="shared" si="84"/>
        <v>1</v>
      </c>
      <c r="S220" s="26">
        <f t="shared" si="94"/>
        <v>0</v>
      </c>
      <c r="T220" s="35">
        <f t="shared" si="83"/>
        <v>1</v>
      </c>
      <c r="U220" s="37"/>
      <c r="V220" s="34">
        <f t="shared" si="93"/>
        <v>0</v>
      </c>
      <c r="W220" s="26">
        <f t="shared" si="86"/>
        <v>1</v>
      </c>
      <c r="X220" s="26">
        <f t="shared" si="95"/>
        <v>0</v>
      </c>
      <c r="Y220" s="35">
        <f t="shared" si="88"/>
        <v>1</v>
      </c>
      <c r="Z220" s="37"/>
      <c r="AA220" s="34">
        <f t="shared" si="89"/>
        <v>3.0102999566398121</v>
      </c>
      <c r="AB220" s="26">
        <f t="shared" si="90"/>
        <v>2</v>
      </c>
      <c r="AC220" s="26">
        <f t="shared" si="96"/>
        <v>3.0102999566398121</v>
      </c>
      <c r="AD220" s="27">
        <f t="shared" si="92"/>
        <v>2</v>
      </c>
    </row>
    <row r="221" spans="16:30" x14ac:dyDescent="0.25">
      <c r="P221" s="31">
        <v>0.5</v>
      </c>
      <c r="Q221" s="32">
        <f>Q216</f>
        <v>0</v>
      </c>
      <c r="R221" s="26">
        <f t="shared" si="84"/>
        <v>1</v>
      </c>
      <c r="S221" s="26">
        <f t="shared" si="94"/>
        <v>0</v>
      </c>
      <c r="T221" s="35">
        <f t="shared" si="83"/>
        <v>1</v>
      </c>
      <c r="U221" s="37"/>
      <c r="V221" s="34">
        <f t="shared" si="93"/>
        <v>0</v>
      </c>
      <c r="W221" s="26">
        <f t="shared" si="86"/>
        <v>1</v>
      </c>
      <c r="X221" s="26">
        <f t="shared" si="95"/>
        <v>0</v>
      </c>
      <c r="Y221" s="35">
        <f t="shared" si="88"/>
        <v>1</v>
      </c>
      <c r="Z221" s="37"/>
      <c r="AA221" s="34">
        <f t="shared" si="89"/>
        <v>3.0102999566398121</v>
      </c>
      <c r="AB221" s="26">
        <f t="shared" si="90"/>
        <v>2</v>
      </c>
      <c r="AC221" s="26">
        <f t="shared" si="96"/>
        <v>3.0102999566398121</v>
      </c>
      <c r="AD221" s="27">
        <f t="shared" si="92"/>
        <v>2</v>
      </c>
    </row>
    <row r="222" spans="16:30" x14ac:dyDescent="0.25">
      <c r="P222" s="31">
        <v>0.54166666666666696</v>
      </c>
      <c r="Q222" s="32">
        <f>Q216</f>
        <v>0</v>
      </c>
      <c r="R222" s="26">
        <f t="shared" si="84"/>
        <v>1</v>
      </c>
      <c r="S222" s="26">
        <f t="shared" si="94"/>
        <v>0</v>
      </c>
      <c r="T222" s="35">
        <f t="shared" si="83"/>
        <v>1</v>
      </c>
      <c r="U222" s="37"/>
      <c r="V222" s="34">
        <f t="shared" si="93"/>
        <v>0</v>
      </c>
      <c r="W222" s="26">
        <f t="shared" si="86"/>
        <v>1</v>
      </c>
      <c r="X222" s="26">
        <f t="shared" si="95"/>
        <v>0</v>
      </c>
      <c r="Y222" s="35">
        <f t="shared" si="88"/>
        <v>1</v>
      </c>
      <c r="Z222" s="37"/>
      <c r="AA222" s="34">
        <f t="shared" si="89"/>
        <v>3.0102999566398121</v>
      </c>
      <c r="AB222" s="26">
        <f t="shared" si="90"/>
        <v>2</v>
      </c>
      <c r="AC222" s="26">
        <f t="shared" si="96"/>
        <v>3.0102999566398121</v>
      </c>
      <c r="AD222" s="27">
        <f t="shared" si="92"/>
        <v>2</v>
      </c>
    </row>
    <row r="223" spans="16:30" x14ac:dyDescent="0.25">
      <c r="P223" s="31">
        <v>0.58333333333333304</v>
      </c>
      <c r="Q223" s="32">
        <f>Q216</f>
        <v>0</v>
      </c>
      <c r="R223" s="26">
        <f t="shared" si="84"/>
        <v>1</v>
      </c>
      <c r="S223" s="26">
        <f t="shared" si="94"/>
        <v>0</v>
      </c>
      <c r="T223" s="35">
        <f t="shared" si="83"/>
        <v>1</v>
      </c>
      <c r="U223" s="37"/>
      <c r="V223" s="34">
        <f t="shared" si="93"/>
        <v>0</v>
      </c>
      <c r="W223" s="26">
        <f t="shared" si="86"/>
        <v>1</v>
      </c>
      <c r="X223" s="26">
        <f t="shared" si="95"/>
        <v>0</v>
      </c>
      <c r="Y223" s="35">
        <f t="shared" si="88"/>
        <v>1</v>
      </c>
      <c r="Z223" s="37"/>
      <c r="AA223" s="34">
        <f t="shared" si="89"/>
        <v>3.0102999566398121</v>
      </c>
      <c r="AB223" s="26">
        <f t="shared" si="90"/>
        <v>2</v>
      </c>
      <c r="AC223" s="26">
        <f t="shared" si="96"/>
        <v>3.0102999566398121</v>
      </c>
      <c r="AD223" s="27">
        <f t="shared" si="92"/>
        <v>2</v>
      </c>
    </row>
    <row r="224" spans="16:30" x14ac:dyDescent="0.25">
      <c r="P224" s="31">
        <v>0.625</v>
      </c>
      <c r="Q224" s="32">
        <f>Q216</f>
        <v>0</v>
      </c>
      <c r="R224" s="26">
        <f t="shared" si="84"/>
        <v>1</v>
      </c>
      <c r="S224" s="26">
        <f t="shared" si="94"/>
        <v>0</v>
      </c>
      <c r="T224" s="35">
        <f t="shared" si="83"/>
        <v>1</v>
      </c>
      <c r="U224" s="37"/>
      <c r="V224" s="34">
        <f t="shared" si="93"/>
        <v>0</v>
      </c>
      <c r="W224" s="26">
        <f t="shared" si="86"/>
        <v>1</v>
      </c>
      <c r="X224" s="26">
        <f t="shared" si="95"/>
        <v>0</v>
      </c>
      <c r="Y224" s="35">
        <f t="shared" si="88"/>
        <v>1</v>
      </c>
      <c r="Z224" s="37"/>
      <c r="AA224" s="34">
        <f t="shared" si="89"/>
        <v>3.0102999566398121</v>
      </c>
      <c r="AB224" s="26">
        <f t="shared" si="90"/>
        <v>2</v>
      </c>
      <c r="AC224" s="26">
        <f t="shared" si="96"/>
        <v>3.0102999566398121</v>
      </c>
      <c r="AD224" s="27">
        <f t="shared" si="92"/>
        <v>2</v>
      </c>
    </row>
    <row r="225" spans="16:30" x14ac:dyDescent="0.25">
      <c r="P225" s="31">
        <v>0.66666666666666696</v>
      </c>
      <c r="Q225" s="32">
        <f>Q216</f>
        <v>0</v>
      </c>
      <c r="R225" s="26">
        <f t="shared" si="84"/>
        <v>1</v>
      </c>
      <c r="S225" s="26">
        <f t="shared" si="94"/>
        <v>0</v>
      </c>
      <c r="T225" s="35">
        <f t="shared" si="83"/>
        <v>1</v>
      </c>
      <c r="U225" s="37"/>
      <c r="V225" s="34">
        <f t="shared" si="93"/>
        <v>0</v>
      </c>
      <c r="W225" s="26">
        <f t="shared" si="86"/>
        <v>1</v>
      </c>
      <c r="X225" s="26">
        <f t="shared" si="95"/>
        <v>0</v>
      </c>
      <c r="Y225" s="35">
        <f t="shared" si="88"/>
        <v>1</v>
      </c>
      <c r="Z225" s="37"/>
      <c r="AA225" s="34">
        <f t="shared" si="89"/>
        <v>3.0102999566398121</v>
      </c>
      <c r="AB225" s="26">
        <f t="shared" si="90"/>
        <v>2</v>
      </c>
      <c r="AC225" s="26">
        <f t="shared" si="96"/>
        <v>3.0102999566398121</v>
      </c>
      <c r="AD225" s="27">
        <f t="shared" si="92"/>
        <v>2</v>
      </c>
    </row>
    <row r="226" spans="16:30" x14ac:dyDescent="0.25">
      <c r="P226" s="31">
        <v>0.70833333333333304</v>
      </c>
      <c r="Q226" s="32">
        <f>Q216</f>
        <v>0</v>
      </c>
      <c r="R226" s="26">
        <f t="shared" si="84"/>
        <v>1</v>
      </c>
      <c r="S226" s="26">
        <f t="shared" si="94"/>
        <v>0</v>
      </c>
      <c r="T226" s="35">
        <f t="shared" si="83"/>
        <v>1</v>
      </c>
      <c r="U226" s="37"/>
      <c r="V226" s="34">
        <f t="shared" si="93"/>
        <v>0</v>
      </c>
      <c r="W226" s="26">
        <f t="shared" si="86"/>
        <v>1</v>
      </c>
      <c r="X226" s="26">
        <f t="shared" si="95"/>
        <v>0</v>
      </c>
      <c r="Y226" s="35">
        <f t="shared" si="88"/>
        <v>1</v>
      </c>
      <c r="Z226" s="37"/>
      <c r="AA226" s="34">
        <f t="shared" si="89"/>
        <v>3.0102999566398121</v>
      </c>
      <c r="AB226" s="26">
        <f t="shared" si="90"/>
        <v>2</v>
      </c>
      <c r="AC226" s="26">
        <f t="shared" si="96"/>
        <v>3.0102999566398121</v>
      </c>
      <c r="AD226" s="27">
        <f t="shared" si="92"/>
        <v>2</v>
      </c>
    </row>
    <row r="227" spans="16:30" x14ac:dyDescent="0.25">
      <c r="P227" s="31">
        <v>0.75</v>
      </c>
      <c r="Q227" s="32">
        <f>Q216</f>
        <v>0</v>
      </c>
      <c r="R227" s="26">
        <f t="shared" si="84"/>
        <v>1</v>
      </c>
      <c r="S227" s="26">
        <f t="shared" si="94"/>
        <v>0</v>
      </c>
      <c r="T227" s="35">
        <f t="shared" si="83"/>
        <v>1</v>
      </c>
      <c r="U227" s="37"/>
      <c r="V227" s="34">
        <f t="shared" si="93"/>
        <v>0</v>
      </c>
      <c r="W227" s="26">
        <f t="shared" si="86"/>
        <v>1</v>
      </c>
      <c r="X227" s="26">
        <f t="shared" si="95"/>
        <v>0</v>
      </c>
      <c r="Y227" s="35">
        <f t="shared" si="88"/>
        <v>1</v>
      </c>
      <c r="Z227" s="37"/>
      <c r="AA227" s="34">
        <f t="shared" si="89"/>
        <v>3.0102999566398121</v>
      </c>
      <c r="AB227" s="26">
        <f t="shared" si="90"/>
        <v>2</v>
      </c>
      <c r="AC227" s="26">
        <f t="shared" si="96"/>
        <v>3.0102999566398121</v>
      </c>
      <c r="AD227" s="27">
        <f t="shared" si="92"/>
        <v>2</v>
      </c>
    </row>
    <row r="228" spans="16:30" x14ac:dyDescent="0.25">
      <c r="P228" s="31">
        <v>0.79166666666666696</v>
      </c>
      <c r="Q228" s="32">
        <f>Q216</f>
        <v>0</v>
      </c>
      <c r="R228" s="26">
        <f t="shared" si="84"/>
        <v>1</v>
      </c>
      <c r="S228" s="26">
        <f t="shared" si="94"/>
        <v>0</v>
      </c>
      <c r="T228" s="35">
        <f t="shared" si="83"/>
        <v>1</v>
      </c>
      <c r="U228" s="37"/>
      <c r="V228" s="34">
        <v>0</v>
      </c>
      <c r="W228" s="26">
        <f t="shared" si="86"/>
        <v>1</v>
      </c>
      <c r="X228" s="26">
        <v>0</v>
      </c>
      <c r="Y228" s="35">
        <f t="shared" si="88"/>
        <v>1</v>
      </c>
      <c r="Z228" s="37"/>
      <c r="AA228" s="34">
        <f t="shared" si="89"/>
        <v>3.0102999566398121</v>
      </c>
      <c r="AB228" s="26">
        <f t="shared" si="90"/>
        <v>2</v>
      </c>
      <c r="AC228" s="26">
        <f>AA228</f>
        <v>3.0102999566398121</v>
      </c>
      <c r="AD228" s="27">
        <f t="shared" si="92"/>
        <v>2</v>
      </c>
    </row>
    <row r="229" spans="16:30" x14ac:dyDescent="0.25">
      <c r="P229" s="31">
        <v>0.83333333333333304</v>
      </c>
      <c r="Q229" s="32">
        <f>Q216</f>
        <v>0</v>
      </c>
      <c r="R229" s="26">
        <f t="shared" si="84"/>
        <v>1</v>
      </c>
      <c r="S229" s="26">
        <f t="shared" si="94"/>
        <v>0</v>
      </c>
      <c r="T229" s="35">
        <f t="shared" si="83"/>
        <v>1</v>
      </c>
      <c r="U229" s="37"/>
      <c r="V229" s="34">
        <f t="shared" si="93"/>
        <v>0</v>
      </c>
      <c r="W229" s="26">
        <f t="shared" si="86"/>
        <v>1</v>
      </c>
      <c r="X229" s="26">
        <v>0</v>
      </c>
      <c r="Y229" s="35">
        <f t="shared" si="88"/>
        <v>1</v>
      </c>
      <c r="Z229" s="37"/>
      <c r="AA229" s="34">
        <f t="shared" si="89"/>
        <v>3.0102999566398121</v>
      </c>
      <c r="AB229" s="26">
        <f>(10^(AA229/10))</f>
        <v>2</v>
      </c>
      <c r="AC229" s="26">
        <f>AA229</f>
        <v>3.0102999566398121</v>
      </c>
      <c r="AD229" s="27">
        <f t="shared" si="92"/>
        <v>2</v>
      </c>
    </row>
    <row r="230" spans="16:30" x14ac:dyDescent="0.25">
      <c r="P230" s="31">
        <v>0.875</v>
      </c>
      <c r="Q230" s="32">
        <f>Q216</f>
        <v>0</v>
      </c>
      <c r="R230" s="26">
        <f t="shared" si="84"/>
        <v>1</v>
      </c>
      <c r="S230" s="26">
        <f t="shared" si="94"/>
        <v>0</v>
      </c>
      <c r="T230" s="35">
        <f t="shared" si="83"/>
        <v>1</v>
      </c>
      <c r="U230" s="37"/>
      <c r="V230" s="34">
        <f>V229</f>
        <v>0</v>
      </c>
      <c r="W230" s="26">
        <f t="shared" si="86"/>
        <v>1</v>
      </c>
      <c r="X230" s="26">
        <v>0</v>
      </c>
      <c r="Y230" s="35">
        <f t="shared" si="88"/>
        <v>1</v>
      </c>
      <c r="Z230" s="37"/>
      <c r="AA230" s="34">
        <f t="shared" si="89"/>
        <v>3.0102999566398121</v>
      </c>
      <c r="AB230" s="26">
        <f t="shared" ref="AB230:AB232" si="97">(10^(AA230/10))</f>
        <v>2</v>
      </c>
      <c r="AC230" s="26">
        <f>AA230</f>
        <v>3.0102999566398121</v>
      </c>
      <c r="AD230" s="27">
        <f t="shared" si="92"/>
        <v>2</v>
      </c>
    </row>
    <row r="231" spans="16:30" x14ac:dyDescent="0.25">
      <c r="P231" s="31">
        <v>0.91666666666666696</v>
      </c>
      <c r="Q231" s="32">
        <f>Q209</f>
        <v>0</v>
      </c>
      <c r="R231" s="26">
        <f t="shared" si="84"/>
        <v>1</v>
      </c>
      <c r="S231" s="26">
        <f>Q231+10</f>
        <v>10</v>
      </c>
      <c r="T231" s="35">
        <f t="shared" si="83"/>
        <v>10</v>
      </c>
      <c r="U231" s="37"/>
      <c r="V231" s="34">
        <v>0</v>
      </c>
      <c r="W231" s="26">
        <f t="shared" si="86"/>
        <v>1</v>
      </c>
      <c r="X231" s="28">
        <f t="shared" ref="X231:X232" si="98">V231+10</f>
        <v>10</v>
      </c>
      <c r="Y231" s="35">
        <f t="shared" si="88"/>
        <v>10</v>
      </c>
      <c r="Z231" s="37"/>
      <c r="AA231" s="34">
        <f t="shared" si="89"/>
        <v>3.0102999566398121</v>
      </c>
      <c r="AB231" s="26">
        <f t="shared" si="97"/>
        <v>2</v>
      </c>
      <c r="AC231" s="26">
        <f>AA231+10</f>
        <v>13.010299956639813</v>
      </c>
      <c r="AD231" s="27">
        <f t="shared" si="92"/>
        <v>20.000000000000007</v>
      </c>
    </row>
    <row r="232" spans="16:30" ht="15.75" thickBot="1" x14ac:dyDescent="0.3">
      <c r="P232" s="44">
        <v>0.95833333333333304</v>
      </c>
      <c r="Q232" s="32">
        <f>Q209</f>
        <v>0</v>
      </c>
      <c r="R232" s="46">
        <f t="shared" si="84"/>
        <v>1</v>
      </c>
      <c r="S232" s="46">
        <f>Q232+10</f>
        <v>10</v>
      </c>
      <c r="T232" s="47">
        <f t="shared" si="83"/>
        <v>10</v>
      </c>
      <c r="U232" s="48"/>
      <c r="V232" s="45">
        <v>0</v>
      </c>
      <c r="W232" s="46">
        <f t="shared" si="86"/>
        <v>1</v>
      </c>
      <c r="X232" s="28">
        <f t="shared" si="98"/>
        <v>10</v>
      </c>
      <c r="Y232" s="47">
        <f t="shared" si="88"/>
        <v>10</v>
      </c>
      <c r="Z232" s="48"/>
      <c r="AA232" s="34">
        <f t="shared" si="89"/>
        <v>3.0102999566398121</v>
      </c>
      <c r="AB232" s="150">
        <f t="shared" si="97"/>
        <v>2</v>
      </c>
      <c r="AC232" s="150">
        <f>AA232+10</f>
        <v>13.010299956639813</v>
      </c>
      <c r="AD232" s="151">
        <f t="shared" si="92"/>
        <v>20.000000000000007</v>
      </c>
    </row>
    <row r="233" spans="16:30" ht="15.75" thickBot="1" x14ac:dyDescent="0.3">
      <c r="P233" s="50"/>
      <c r="Q233" s="51"/>
      <c r="R233" s="51"/>
      <c r="S233" s="51"/>
      <c r="T233" s="52"/>
      <c r="U233" s="51"/>
      <c r="V233" s="50"/>
      <c r="W233" s="51"/>
      <c r="X233" s="51"/>
      <c r="Y233" s="52"/>
      <c r="Z233" s="51"/>
      <c r="AA233" s="53" t="s">
        <v>13</v>
      </c>
      <c r="AB233" s="64">
        <f>10*LOG(1/(COUNT(AB216:AB229))*SUM(AB216:AB229))</f>
        <v>3.0102999566398121</v>
      </c>
      <c r="AC233" s="49"/>
      <c r="AD233" s="54"/>
    </row>
    <row r="234" spans="16:30" ht="15.75" thickBot="1" x14ac:dyDescent="0.3">
      <c r="P234" s="53"/>
      <c r="Q234" s="49"/>
      <c r="R234" s="49"/>
      <c r="S234" s="49"/>
      <c r="T234" s="54"/>
      <c r="U234" s="49"/>
      <c r="V234" s="53"/>
      <c r="W234" s="49"/>
      <c r="X234" s="49"/>
      <c r="Y234" s="54"/>
      <c r="Z234" s="49"/>
      <c r="AA234" s="53" t="s">
        <v>2</v>
      </c>
      <c r="AB234" s="64">
        <f>10*LOG(1/(COUNT(AB209:AB215,AB231:AB232))*SUM(AB209:AB215,AB231:AB232))</f>
        <v>3.0102999566398121</v>
      </c>
      <c r="AC234" s="49"/>
      <c r="AD234" s="54"/>
    </row>
    <row r="235" spans="16:30" x14ac:dyDescent="0.25">
      <c r="P235" s="53"/>
      <c r="Q235" s="49"/>
      <c r="R235" s="56" t="s">
        <v>12</v>
      </c>
      <c r="S235" s="57"/>
      <c r="T235" s="58" t="s">
        <v>11</v>
      </c>
      <c r="U235" s="57"/>
      <c r="V235" s="59"/>
      <c r="W235" s="56" t="s">
        <v>12</v>
      </c>
      <c r="X235" s="57"/>
      <c r="Y235" s="58" t="s">
        <v>11</v>
      </c>
      <c r="Z235" s="57"/>
      <c r="AA235" s="59"/>
      <c r="AB235" s="57" t="s">
        <v>12</v>
      </c>
      <c r="AC235" s="57"/>
      <c r="AD235" s="58" t="s">
        <v>11</v>
      </c>
    </row>
    <row r="236" spans="16:30" ht="15.75" thickBot="1" x14ac:dyDescent="0.3">
      <c r="P236" s="14"/>
      <c r="Q236" s="55"/>
      <c r="R236" s="60">
        <f>10*LOG(1/(COUNT(R209:R232))*SUM(R209:R232))</f>
        <v>0</v>
      </c>
      <c r="S236" s="61"/>
      <c r="T236" s="62">
        <f>10*LOG(1/(COUNT(T209:T232))*SUM(T209:T232))</f>
        <v>6.40978057358332</v>
      </c>
      <c r="U236" s="61"/>
      <c r="V236" s="63"/>
      <c r="W236" s="60">
        <f>10*LOG(1/(COUNT(W209:W232))*SUM(W209:W232))</f>
        <v>0</v>
      </c>
      <c r="X236" s="61"/>
      <c r="Y236" s="62">
        <f>10*LOG(1/(COUNT(Y209:Y232))*SUM(Y209:Y232))</f>
        <v>6.40978057358332</v>
      </c>
      <c r="Z236" s="61"/>
      <c r="AA236" s="63"/>
      <c r="AB236" s="64">
        <f>10*LOG(1/(COUNT(AB209:AB232))*SUM(AB209:AB232))</f>
        <v>3.0102999566398121</v>
      </c>
      <c r="AC236" s="61"/>
      <c r="AD236" s="62">
        <f>10*LOG(1/(COUNT(AD209:AD232))*SUM(AD209:AD232))</f>
        <v>9.4200805302231334</v>
      </c>
    </row>
    <row r="239" spans="16:30" x14ac:dyDescent="0.25">
      <c r="P239">
        <f>A17</f>
        <v>0</v>
      </c>
    </row>
    <row r="241" spans="16:30" ht="15.75" thickBot="1" x14ac:dyDescent="0.3">
      <c r="P241" s="303" t="s">
        <v>21</v>
      </c>
      <c r="Q241" s="303"/>
      <c r="R241" s="303"/>
      <c r="S241" s="303"/>
      <c r="T241" s="303"/>
    </row>
    <row r="242" spans="16:30" ht="45.75" thickBot="1" x14ac:dyDescent="0.3">
      <c r="P242" s="38" t="s">
        <v>14</v>
      </c>
      <c r="Q242" s="39" t="s">
        <v>15</v>
      </c>
      <c r="R242" s="40" t="s">
        <v>17</v>
      </c>
      <c r="S242" s="40" t="s">
        <v>16</v>
      </c>
      <c r="T242" s="41" t="s">
        <v>17</v>
      </c>
      <c r="U242" s="42"/>
      <c r="V242" s="39" t="s">
        <v>18</v>
      </c>
      <c r="W242" s="40" t="s">
        <v>17</v>
      </c>
      <c r="X242" s="40" t="s">
        <v>16</v>
      </c>
      <c r="Y242" s="41" t="s">
        <v>17</v>
      </c>
      <c r="Z242" s="43"/>
      <c r="AA242" s="39" t="s">
        <v>19</v>
      </c>
      <c r="AB242" s="40" t="s">
        <v>17</v>
      </c>
      <c r="AC242" s="40" t="s">
        <v>16</v>
      </c>
      <c r="AD242" s="41" t="s">
        <v>17</v>
      </c>
    </row>
    <row r="243" spans="16:30" ht="15.75" thickBot="1" x14ac:dyDescent="0.3">
      <c r="P243" s="30">
        <v>0</v>
      </c>
      <c r="Q243" s="32">
        <f>H17</f>
        <v>0</v>
      </c>
      <c r="R243" s="28">
        <f>(10^(Q243/10))</f>
        <v>1</v>
      </c>
      <c r="S243" s="28">
        <f>Q243+10</f>
        <v>10</v>
      </c>
      <c r="T243" s="33">
        <f t="shared" ref="T243:T266" si="99">(10^(S243/10))</f>
        <v>10</v>
      </c>
      <c r="U243" s="36"/>
      <c r="V243" s="32">
        <v>0</v>
      </c>
      <c r="W243" s="28">
        <f>(10^(V243/10))</f>
        <v>1</v>
      </c>
      <c r="X243" s="28">
        <f>V243+10</f>
        <v>10</v>
      </c>
      <c r="Y243" s="33">
        <f>(10^(X243/10))</f>
        <v>10</v>
      </c>
      <c r="Z243" s="36"/>
      <c r="AA243" s="34">
        <f>10*LOG10(10^(Q243/10)+10^(V243/10))</f>
        <v>3.0102999566398121</v>
      </c>
      <c r="AB243" s="147">
        <f>(10^(AA243/10))</f>
        <v>2</v>
      </c>
      <c r="AC243" s="147">
        <f>AA243+10</f>
        <v>13.010299956639813</v>
      </c>
      <c r="AD243" s="148">
        <f>(10^(AC243/10))</f>
        <v>20.000000000000007</v>
      </c>
    </row>
    <row r="244" spans="16:30" ht="15.75" thickBot="1" x14ac:dyDescent="0.3">
      <c r="P244" s="31">
        <v>4.1666666666666699E-2</v>
      </c>
      <c r="Q244" s="32">
        <f>Q243</f>
        <v>0</v>
      </c>
      <c r="R244" s="26">
        <f t="shared" ref="R244:R266" si="100">(10^(Q244/10))</f>
        <v>1</v>
      </c>
      <c r="S244" s="26">
        <f t="shared" ref="S244:S249" si="101">Q244+10</f>
        <v>10</v>
      </c>
      <c r="T244" s="35">
        <f t="shared" si="99"/>
        <v>10</v>
      </c>
      <c r="U244" s="37"/>
      <c r="V244" s="34">
        <f>V243</f>
        <v>0</v>
      </c>
      <c r="W244" s="26">
        <f t="shared" ref="W244:W266" si="102">(10^(V244/10))</f>
        <v>1</v>
      </c>
      <c r="X244" s="28">
        <f t="shared" ref="X244:X249" si="103">V244+10</f>
        <v>10</v>
      </c>
      <c r="Y244" s="35">
        <f t="shared" ref="Y244:Y266" si="104">(10^(X244/10))</f>
        <v>10</v>
      </c>
      <c r="Z244" s="37"/>
      <c r="AA244" s="34">
        <f t="shared" ref="AA244:AA266" si="105">10*LOG10(10^(Q244/10)+10^(V244/10))</f>
        <v>3.0102999566398121</v>
      </c>
      <c r="AB244" s="26">
        <f t="shared" ref="AB244:AB262" si="106">(10^(AA244/10))</f>
        <v>2</v>
      </c>
      <c r="AC244" s="147">
        <f t="shared" ref="AC244:AC249" si="107">AA244+10</f>
        <v>13.010299956639813</v>
      </c>
      <c r="AD244" s="27">
        <f t="shared" ref="AD244:AD266" si="108">(10^(AC244/10))</f>
        <v>20.000000000000007</v>
      </c>
    </row>
    <row r="245" spans="16:30" ht="15.75" thickBot="1" x14ac:dyDescent="0.3">
      <c r="P245" s="31">
        <v>8.3333333333333301E-2</v>
      </c>
      <c r="Q245" s="32">
        <f>Q243</f>
        <v>0</v>
      </c>
      <c r="R245" s="26">
        <f t="shared" si="100"/>
        <v>1</v>
      </c>
      <c r="S245" s="26">
        <f t="shared" si="101"/>
        <v>10</v>
      </c>
      <c r="T245" s="35">
        <f t="shared" si="99"/>
        <v>10</v>
      </c>
      <c r="U245" s="37"/>
      <c r="V245" s="34">
        <f t="shared" ref="V245:V263" si="109">V244</f>
        <v>0</v>
      </c>
      <c r="W245" s="26">
        <f t="shared" si="102"/>
        <v>1</v>
      </c>
      <c r="X245" s="28">
        <f t="shared" si="103"/>
        <v>10</v>
      </c>
      <c r="Y245" s="35">
        <f t="shared" si="104"/>
        <v>10</v>
      </c>
      <c r="Z245" s="37"/>
      <c r="AA245" s="34">
        <f t="shared" si="105"/>
        <v>3.0102999566398121</v>
      </c>
      <c r="AB245" s="26">
        <f t="shared" si="106"/>
        <v>2</v>
      </c>
      <c r="AC245" s="147">
        <f t="shared" si="107"/>
        <v>13.010299956639813</v>
      </c>
      <c r="AD245" s="27">
        <f t="shared" si="108"/>
        <v>20.000000000000007</v>
      </c>
    </row>
    <row r="246" spans="16:30" ht="15.75" thickBot="1" x14ac:dyDescent="0.3">
      <c r="P246" s="31">
        <v>0.125</v>
      </c>
      <c r="Q246" s="32">
        <f>Q243</f>
        <v>0</v>
      </c>
      <c r="R246" s="26">
        <f t="shared" si="100"/>
        <v>1</v>
      </c>
      <c r="S246" s="26">
        <f t="shared" si="101"/>
        <v>10</v>
      </c>
      <c r="T246" s="35">
        <f t="shared" si="99"/>
        <v>10</v>
      </c>
      <c r="U246" s="37"/>
      <c r="V246" s="34">
        <f t="shared" si="109"/>
        <v>0</v>
      </c>
      <c r="W246" s="26">
        <f t="shared" si="102"/>
        <v>1</v>
      </c>
      <c r="X246" s="28">
        <f t="shared" si="103"/>
        <v>10</v>
      </c>
      <c r="Y246" s="35">
        <f t="shared" si="104"/>
        <v>10</v>
      </c>
      <c r="Z246" s="37"/>
      <c r="AA246" s="34">
        <f t="shared" si="105"/>
        <v>3.0102999566398121</v>
      </c>
      <c r="AB246" s="26">
        <f t="shared" si="106"/>
        <v>2</v>
      </c>
      <c r="AC246" s="147">
        <f t="shared" si="107"/>
        <v>13.010299956639813</v>
      </c>
      <c r="AD246" s="27">
        <f t="shared" si="108"/>
        <v>20.000000000000007</v>
      </c>
    </row>
    <row r="247" spans="16:30" ht="15.75" thickBot="1" x14ac:dyDescent="0.3">
      <c r="P247" s="31">
        <v>0.16666666666666699</v>
      </c>
      <c r="Q247" s="32">
        <f>Q243</f>
        <v>0</v>
      </c>
      <c r="R247" s="26">
        <f t="shared" si="100"/>
        <v>1</v>
      </c>
      <c r="S247" s="26">
        <f t="shared" si="101"/>
        <v>10</v>
      </c>
      <c r="T247" s="35">
        <f t="shared" si="99"/>
        <v>10</v>
      </c>
      <c r="U247" s="37"/>
      <c r="V247" s="34">
        <f t="shared" si="109"/>
        <v>0</v>
      </c>
      <c r="W247" s="26">
        <f t="shared" si="102"/>
        <v>1</v>
      </c>
      <c r="X247" s="28">
        <f t="shared" si="103"/>
        <v>10</v>
      </c>
      <c r="Y247" s="35">
        <f t="shared" si="104"/>
        <v>10</v>
      </c>
      <c r="Z247" s="37"/>
      <c r="AA247" s="34">
        <f t="shared" si="105"/>
        <v>3.0102999566398121</v>
      </c>
      <c r="AB247" s="26">
        <f t="shared" si="106"/>
        <v>2</v>
      </c>
      <c r="AC247" s="147">
        <f t="shared" si="107"/>
        <v>13.010299956639813</v>
      </c>
      <c r="AD247" s="27">
        <f t="shared" si="108"/>
        <v>20.000000000000007</v>
      </c>
    </row>
    <row r="248" spans="16:30" ht="15.75" thickBot="1" x14ac:dyDescent="0.3">
      <c r="P248" s="31">
        <v>0.20833333333333301</v>
      </c>
      <c r="Q248" s="32">
        <f>Q243</f>
        <v>0</v>
      </c>
      <c r="R248" s="26">
        <f t="shared" si="100"/>
        <v>1</v>
      </c>
      <c r="S248" s="26">
        <f t="shared" si="101"/>
        <v>10</v>
      </c>
      <c r="T248" s="35">
        <f t="shared" si="99"/>
        <v>10</v>
      </c>
      <c r="U248" s="37"/>
      <c r="V248" s="34">
        <f t="shared" si="109"/>
        <v>0</v>
      </c>
      <c r="W248" s="26">
        <f t="shared" si="102"/>
        <v>1</v>
      </c>
      <c r="X248" s="28">
        <f t="shared" si="103"/>
        <v>10</v>
      </c>
      <c r="Y248" s="35">
        <f t="shared" si="104"/>
        <v>10</v>
      </c>
      <c r="Z248" s="37"/>
      <c r="AA248" s="34">
        <f t="shared" si="105"/>
        <v>3.0102999566398121</v>
      </c>
      <c r="AB248" s="26">
        <f t="shared" si="106"/>
        <v>2</v>
      </c>
      <c r="AC248" s="147">
        <f t="shared" si="107"/>
        <v>13.010299956639813</v>
      </c>
      <c r="AD248" s="27">
        <f t="shared" si="108"/>
        <v>20.000000000000007</v>
      </c>
    </row>
    <row r="249" spans="16:30" x14ac:dyDescent="0.25">
      <c r="P249" s="31">
        <v>0.25</v>
      </c>
      <c r="Q249" s="32">
        <f>Q243</f>
        <v>0</v>
      </c>
      <c r="R249" s="26">
        <f t="shared" si="100"/>
        <v>1</v>
      </c>
      <c r="S249" s="26">
        <f t="shared" si="101"/>
        <v>10</v>
      </c>
      <c r="T249" s="35">
        <f t="shared" si="99"/>
        <v>10</v>
      </c>
      <c r="U249" s="37"/>
      <c r="V249" s="34">
        <f t="shared" si="109"/>
        <v>0</v>
      </c>
      <c r="W249" s="26">
        <f t="shared" si="102"/>
        <v>1</v>
      </c>
      <c r="X249" s="28">
        <f t="shared" si="103"/>
        <v>10</v>
      </c>
      <c r="Y249" s="35">
        <f t="shared" si="104"/>
        <v>10</v>
      </c>
      <c r="Z249" s="37"/>
      <c r="AA249" s="34">
        <f t="shared" si="105"/>
        <v>3.0102999566398121</v>
      </c>
      <c r="AB249" s="26">
        <f t="shared" si="106"/>
        <v>2</v>
      </c>
      <c r="AC249" s="147">
        <f t="shared" si="107"/>
        <v>13.010299956639813</v>
      </c>
      <c r="AD249" s="27">
        <f t="shared" si="108"/>
        <v>20.000000000000007</v>
      </c>
    </row>
    <row r="250" spans="16:30" x14ac:dyDescent="0.25">
      <c r="P250" s="31">
        <v>0.29166666666666702</v>
      </c>
      <c r="Q250" s="32">
        <f>G17</f>
        <v>0</v>
      </c>
      <c r="R250" s="26">
        <f t="shared" si="100"/>
        <v>1</v>
      </c>
      <c r="S250" s="26">
        <f>Q250</f>
        <v>0</v>
      </c>
      <c r="T250" s="35">
        <f t="shared" si="99"/>
        <v>1</v>
      </c>
      <c r="U250" s="37"/>
      <c r="V250" s="34">
        <f>G74</f>
        <v>0</v>
      </c>
      <c r="W250" s="26">
        <f t="shared" si="102"/>
        <v>1</v>
      </c>
      <c r="X250" s="26">
        <f>V250</f>
        <v>0</v>
      </c>
      <c r="Y250" s="35">
        <f t="shared" si="104"/>
        <v>1</v>
      </c>
      <c r="Z250" s="37"/>
      <c r="AA250" s="34">
        <f t="shared" si="105"/>
        <v>3.0102999566398121</v>
      </c>
      <c r="AB250" s="26">
        <f t="shared" si="106"/>
        <v>2</v>
      </c>
      <c r="AC250" s="26">
        <f>AA250</f>
        <v>3.0102999566398121</v>
      </c>
      <c r="AD250" s="27">
        <f t="shared" si="108"/>
        <v>2</v>
      </c>
    </row>
    <row r="251" spans="16:30" x14ac:dyDescent="0.25">
      <c r="P251" s="31">
        <v>0.33333333333333298</v>
      </c>
      <c r="Q251" s="32">
        <f>Q250</f>
        <v>0</v>
      </c>
      <c r="R251" s="26">
        <f t="shared" si="100"/>
        <v>1</v>
      </c>
      <c r="S251" s="26">
        <f t="shared" ref="S251:S264" si="110">Q251</f>
        <v>0</v>
      </c>
      <c r="T251" s="35">
        <f t="shared" si="99"/>
        <v>1</v>
      </c>
      <c r="U251" s="37"/>
      <c r="V251" s="34">
        <f t="shared" si="109"/>
        <v>0</v>
      </c>
      <c r="W251" s="26">
        <f t="shared" si="102"/>
        <v>1</v>
      </c>
      <c r="X251" s="26">
        <f t="shared" ref="X251:X261" si="111">V251</f>
        <v>0</v>
      </c>
      <c r="Y251" s="35">
        <f t="shared" si="104"/>
        <v>1</v>
      </c>
      <c r="Z251" s="37"/>
      <c r="AA251" s="34">
        <f t="shared" si="105"/>
        <v>3.0102999566398121</v>
      </c>
      <c r="AB251" s="26">
        <f t="shared" si="106"/>
        <v>2</v>
      </c>
      <c r="AC251" s="26">
        <f t="shared" ref="AC251:AC261" si="112">AA251</f>
        <v>3.0102999566398121</v>
      </c>
      <c r="AD251" s="27">
        <f t="shared" si="108"/>
        <v>2</v>
      </c>
    </row>
    <row r="252" spans="16:30" x14ac:dyDescent="0.25">
      <c r="P252" s="31">
        <v>0.375</v>
      </c>
      <c r="Q252" s="32">
        <f>Q250</f>
        <v>0</v>
      </c>
      <c r="R252" s="26">
        <f t="shared" si="100"/>
        <v>1</v>
      </c>
      <c r="S252" s="26">
        <f t="shared" si="110"/>
        <v>0</v>
      </c>
      <c r="T252" s="35">
        <f t="shared" si="99"/>
        <v>1</v>
      </c>
      <c r="U252" s="37"/>
      <c r="V252" s="34">
        <f t="shared" si="109"/>
        <v>0</v>
      </c>
      <c r="W252" s="26">
        <f t="shared" si="102"/>
        <v>1</v>
      </c>
      <c r="X252" s="26">
        <f t="shared" si="111"/>
        <v>0</v>
      </c>
      <c r="Y252" s="35">
        <f t="shared" si="104"/>
        <v>1</v>
      </c>
      <c r="Z252" s="37"/>
      <c r="AA252" s="34">
        <f t="shared" si="105"/>
        <v>3.0102999566398121</v>
      </c>
      <c r="AB252" s="26">
        <f t="shared" si="106"/>
        <v>2</v>
      </c>
      <c r="AC252" s="26">
        <f t="shared" si="112"/>
        <v>3.0102999566398121</v>
      </c>
      <c r="AD252" s="27">
        <f t="shared" si="108"/>
        <v>2</v>
      </c>
    </row>
    <row r="253" spans="16:30" x14ac:dyDescent="0.25">
      <c r="P253" s="31">
        <v>0.41666666666666702</v>
      </c>
      <c r="Q253" s="32">
        <f>Q250</f>
        <v>0</v>
      </c>
      <c r="R253" s="26">
        <f t="shared" si="100"/>
        <v>1</v>
      </c>
      <c r="S253" s="26">
        <f t="shared" si="110"/>
        <v>0</v>
      </c>
      <c r="T253" s="35">
        <f t="shared" si="99"/>
        <v>1</v>
      </c>
      <c r="U253" s="37"/>
      <c r="V253" s="34">
        <f t="shared" si="109"/>
        <v>0</v>
      </c>
      <c r="W253" s="26">
        <f t="shared" si="102"/>
        <v>1</v>
      </c>
      <c r="X253" s="26">
        <f t="shared" si="111"/>
        <v>0</v>
      </c>
      <c r="Y253" s="35">
        <f t="shared" si="104"/>
        <v>1</v>
      </c>
      <c r="Z253" s="37"/>
      <c r="AA253" s="34">
        <f t="shared" si="105"/>
        <v>3.0102999566398121</v>
      </c>
      <c r="AB253" s="26">
        <f t="shared" si="106"/>
        <v>2</v>
      </c>
      <c r="AC253" s="26">
        <f t="shared" si="112"/>
        <v>3.0102999566398121</v>
      </c>
      <c r="AD253" s="27">
        <f t="shared" si="108"/>
        <v>2</v>
      </c>
    </row>
    <row r="254" spans="16:30" x14ac:dyDescent="0.25">
      <c r="P254" s="31">
        <v>0.45833333333333298</v>
      </c>
      <c r="Q254" s="32">
        <f>Q250</f>
        <v>0</v>
      </c>
      <c r="R254" s="26">
        <f t="shared" si="100"/>
        <v>1</v>
      </c>
      <c r="S254" s="26">
        <f t="shared" si="110"/>
        <v>0</v>
      </c>
      <c r="T254" s="35">
        <f t="shared" si="99"/>
        <v>1</v>
      </c>
      <c r="U254" s="37"/>
      <c r="V254" s="34">
        <f t="shared" si="109"/>
        <v>0</v>
      </c>
      <c r="W254" s="26">
        <f t="shared" si="102"/>
        <v>1</v>
      </c>
      <c r="X254" s="26">
        <f t="shared" si="111"/>
        <v>0</v>
      </c>
      <c r="Y254" s="35">
        <f t="shared" si="104"/>
        <v>1</v>
      </c>
      <c r="Z254" s="37"/>
      <c r="AA254" s="34">
        <f t="shared" si="105"/>
        <v>3.0102999566398121</v>
      </c>
      <c r="AB254" s="26">
        <f t="shared" si="106"/>
        <v>2</v>
      </c>
      <c r="AC254" s="26">
        <f t="shared" si="112"/>
        <v>3.0102999566398121</v>
      </c>
      <c r="AD254" s="27">
        <f t="shared" si="108"/>
        <v>2</v>
      </c>
    </row>
    <row r="255" spans="16:30" x14ac:dyDescent="0.25">
      <c r="P255" s="31">
        <v>0.5</v>
      </c>
      <c r="Q255" s="32">
        <f>Q250</f>
        <v>0</v>
      </c>
      <c r="R255" s="26">
        <f t="shared" si="100"/>
        <v>1</v>
      </c>
      <c r="S255" s="26">
        <f t="shared" si="110"/>
        <v>0</v>
      </c>
      <c r="T255" s="35">
        <f t="shared" si="99"/>
        <v>1</v>
      </c>
      <c r="U255" s="37"/>
      <c r="V255" s="34">
        <f t="shared" si="109"/>
        <v>0</v>
      </c>
      <c r="W255" s="26">
        <f t="shared" si="102"/>
        <v>1</v>
      </c>
      <c r="X255" s="26">
        <f t="shared" si="111"/>
        <v>0</v>
      </c>
      <c r="Y255" s="35">
        <f t="shared" si="104"/>
        <v>1</v>
      </c>
      <c r="Z255" s="37"/>
      <c r="AA255" s="34">
        <f t="shared" si="105"/>
        <v>3.0102999566398121</v>
      </c>
      <c r="AB255" s="26">
        <f t="shared" si="106"/>
        <v>2</v>
      </c>
      <c r="AC255" s="26">
        <f t="shared" si="112"/>
        <v>3.0102999566398121</v>
      </c>
      <c r="AD255" s="27">
        <f t="shared" si="108"/>
        <v>2</v>
      </c>
    </row>
    <row r="256" spans="16:30" x14ac:dyDescent="0.25">
      <c r="P256" s="31">
        <v>0.54166666666666696</v>
      </c>
      <c r="Q256" s="32">
        <f>Q250</f>
        <v>0</v>
      </c>
      <c r="R256" s="26">
        <f t="shared" si="100"/>
        <v>1</v>
      </c>
      <c r="S256" s="26">
        <f t="shared" si="110"/>
        <v>0</v>
      </c>
      <c r="T256" s="35">
        <f t="shared" si="99"/>
        <v>1</v>
      </c>
      <c r="U256" s="37"/>
      <c r="V256" s="34">
        <f t="shared" si="109"/>
        <v>0</v>
      </c>
      <c r="W256" s="26">
        <f t="shared" si="102"/>
        <v>1</v>
      </c>
      <c r="X256" s="26">
        <f t="shared" si="111"/>
        <v>0</v>
      </c>
      <c r="Y256" s="35">
        <f t="shared" si="104"/>
        <v>1</v>
      </c>
      <c r="Z256" s="37"/>
      <c r="AA256" s="34">
        <f t="shared" si="105"/>
        <v>3.0102999566398121</v>
      </c>
      <c r="AB256" s="26">
        <f t="shared" si="106"/>
        <v>2</v>
      </c>
      <c r="AC256" s="26">
        <f t="shared" si="112"/>
        <v>3.0102999566398121</v>
      </c>
      <c r="AD256" s="27">
        <f t="shared" si="108"/>
        <v>2</v>
      </c>
    </row>
    <row r="257" spans="16:30" x14ac:dyDescent="0.25">
      <c r="P257" s="31">
        <v>0.58333333333333304</v>
      </c>
      <c r="Q257" s="32">
        <f>Q250</f>
        <v>0</v>
      </c>
      <c r="R257" s="26">
        <f t="shared" si="100"/>
        <v>1</v>
      </c>
      <c r="S257" s="26">
        <f t="shared" si="110"/>
        <v>0</v>
      </c>
      <c r="T257" s="35">
        <f t="shared" si="99"/>
        <v>1</v>
      </c>
      <c r="U257" s="37"/>
      <c r="V257" s="34">
        <f t="shared" si="109"/>
        <v>0</v>
      </c>
      <c r="W257" s="26">
        <f t="shared" si="102"/>
        <v>1</v>
      </c>
      <c r="X257" s="26">
        <f t="shared" si="111"/>
        <v>0</v>
      </c>
      <c r="Y257" s="35">
        <f t="shared" si="104"/>
        <v>1</v>
      </c>
      <c r="Z257" s="37"/>
      <c r="AA257" s="34">
        <f t="shared" si="105"/>
        <v>3.0102999566398121</v>
      </c>
      <c r="AB257" s="26">
        <f t="shared" si="106"/>
        <v>2</v>
      </c>
      <c r="AC257" s="26">
        <f t="shared" si="112"/>
        <v>3.0102999566398121</v>
      </c>
      <c r="AD257" s="27">
        <f t="shared" si="108"/>
        <v>2</v>
      </c>
    </row>
    <row r="258" spans="16:30" x14ac:dyDescent="0.25">
      <c r="P258" s="31">
        <v>0.625</v>
      </c>
      <c r="Q258" s="32">
        <f>Q250</f>
        <v>0</v>
      </c>
      <c r="R258" s="26">
        <f t="shared" si="100"/>
        <v>1</v>
      </c>
      <c r="S258" s="26">
        <f t="shared" si="110"/>
        <v>0</v>
      </c>
      <c r="T258" s="35">
        <f t="shared" si="99"/>
        <v>1</v>
      </c>
      <c r="U258" s="37"/>
      <c r="V258" s="34">
        <f t="shared" si="109"/>
        <v>0</v>
      </c>
      <c r="W258" s="26">
        <f t="shared" si="102"/>
        <v>1</v>
      </c>
      <c r="X258" s="26">
        <f t="shared" si="111"/>
        <v>0</v>
      </c>
      <c r="Y258" s="35">
        <f t="shared" si="104"/>
        <v>1</v>
      </c>
      <c r="Z258" s="37"/>
      <c r="AA258" s="34">
        <f t="shared" si="105"/>
        <v>3.0102999566398121</v>
      </c>
      <c r="AB258" s="26">
        <f t="shared" si="106"/>
        <v>2</v>
      </c>
      <c r="AC258" s="26">
        <f t="shared" si="112"/>
        <v>3.0102999566398121</v>
      </c>
      <c r="AD258" s="27">
        <f t="shared" si="108"/>
        <v>2</v>
      </c>
    </row>
    <row r="259" spans="16:30" x14ac:dyDescent="0.25">
      <c r="P259" s="31">
        <v>0.66666666666666696</v>
      </c>
      <c r="Q259" s="32">
        <f>Q250</f>
        <v>0</v>
      </c>
      <c r="R259" s="26">
        <f t="shared" si="100"/>
        <v>1</v>
      </c>
      <c r="S259" s="26">
        <f t="shared" si="110"/>
        <v>0</v>
      </c>
      <c r="T259" s="35">
        <f t="shared" si="99"/>
        <v>1</v>
      </c>
      <c r="U259" s="37"/>
      <c r="V259" s="34">
        <f t="shared" si="109"/>
        <v>0</v>
      </c>
      <c r="W259" s="26">
        <f t="shared" si="102"/>
        <v>1</v>
      </c>
      <c r="X259" s="26">
        <f t="shared" si="111"/>
        <v>0</v>
      </c>
      <c r="Y259" s="35">
        <f t="shared" si="104"/>
        <v>1</v>
      </c>
      <c r="Z259" s="37"/>
      <c r="AA259" s="34">
        <f t="shared" si="105"/>
        <v>3.0102999566398121</v>
      </c>
      <c r="AB259" s="26">
        <f t="shared" si="106"/>
        <v>2</v>
      </c>
      <c r="AC259" s="26">
        <f t="shared" si="112"/>
        <v>3.0102999566398121</v>
      </c>
      <c r="AD259" s="27">
        <f t="shared" si="108"/>
        <v>2</v>
      </c>
    </row>
    <row r="260" spans="16:30" x14ac:dyDescent="0.25">
      <c r="P260" s="31">
        <v>0.70833333333333304</v>
      </c>
      <c r="Q260" s="32">
        <f>Q250</f>
        <v>0</v>
      </c>
      <c r="R260" s="26">
        <f t="shared" si="100"/>
        <v>1</v>
      </c>
      <c r="S260" s="26">
        <f t="shared" si="110"/>
        <v>0</v>
      </c>
      <c r="T260" s="35">
        <f t="shared" si="99"/>
        <v>1</v>
      </c>
      <c r="U260" s="37"/>
      <c r="V260" s="34">
        <f t="shared" si="109"/>
        <v>0</v>
      </c>
      <c r="W260" s="26">
        <f t="shared" si="102"/>
        <v>1</v>
      </c>
      <c r="X260" s="26">
        <f t="shared" si="111"/>
        <v>0</v>
      </c>
      <c r="Y260" s="35">
        <f t="shared" si="104"/>
        <v>1</v>
      </c>
      <c r="Z260" s="37"/>
      <c r="AA260" s="34">
        <f t="shared" si="105"/>
        <v>3.0102999566398121</v>
      </c>
      <c r="AB260" s="26">
        <f t="shared" si="106"/>
        <v>2</v>
      </c>
      <c r="AC260" s="26">
        <f t="shared" si="112"/>
        <v>3.0102999566398121</v>
      </c>
      <c r="AD260" s="27">
        <f t="shared" si="108"/>
        <v>2</v>
      </c>
    </row>
    <row r="261" spans="16:30" x14ac:dyDescent="0.25">
      <c r="P261" s="31">
        <v>0.75</v>
      </c>
      <c r="Q261" s="32">
        <f>Q250</f>
        <v>0</v>
      </c>
      <c r="R261" s="26">
        <f t="shared" si="100"/>
        <v>1</v>
      </c>
      <c r="S261" s="26">
        <f t="shared" si="110"/>
        <v>0</v>
      </c>
      <c r="T261" s="35">
        <f t="shared" si="99"/>
        <v>1</v>
      </c>
      <c r="U261" s="37"/>
      <c r="V261" s="34">
        <f t="shared" si="109"/>
        <v>0</v>
      </c>
      <c r="W261" s="26">
        <f t="shared" si="102"/>
        <v>1</v>
      </c>
      <c r="X261" s="26">
        <f t="shared" si="111"/>
        <v>0</v>
      </c>
      <c r="Y261" s="35">
        <f t="shared" si="104"/>
        <v>1</v>
      </c>
      <c r="Z261" s="37"/>
      <c r="AA261" s="34">
        <f t="shared" si="105"/>
        <v>3.0102999566398121</v>
      </c>
      <c r="AB261" s="26">
        <f t="shared" si="106"/>
        <v>2</v>
      </c>
      <c r="AC261" s="26">
        <f t="shared" si="112"/>
        <v>3.0102999566398121</v>
      </c>
      <c r="AD261" s="27">
        <f t="shared" si="108"/>
        <v>2</v>
      </c>
    </row>
    <row r="262" spans="16:30" x14ac:dyDescent="0.25">
      <c r="P262" s="31">
        <v>0.79166666666666696</v>
      </c>
      <c r="Q262" s="32">
        <f>Q250</f>
        <v>0</v>
      </c>
      <c r="R262" s="26">
        <f t="shared" si="100"/>
        <v>1</v>
      </c>
      <c r="S262" s="26">
        <f t="shared" si="110"/>
        <v>0</v>
      </c>
      <c r="T262" s="35">
        <f t="shared" si="99"/>
        <v>1</v>
      </c>
      <c r="U262" s="37"/>
      <c r="V262" s="34">
        <v>0</v>
      </c>
      <c r="W262" s="26">
        <f t="shared" si="102"/>
        <v>1</v>
      </c>
      <c r="X262" s="26">
        <v>0</v>
      </c>
      <c r="Y262" s="35">
        <f t="shared" si="104"/>
        <v>1</v>
      </c>
      <c r="Z262" s="37"/>
      <c r="AA262" s="34">
        <f t="shared" si="105"/>
        <v>3.0102999566398121</v>
      </c>
      <c r="AB262" s="26">
        <f t="shared" si="106"/>
        <v>2</v>
      </c>
      <c r="AC262" s="26">
        <f>AA262</f>
        <v>3.0102999566398121</v>
      </c>
      <c r="AD262" s="27">
        <f t="shared" si="108"/>
        <v>2</v>
      </c>
    </row>
    <row r="263" spans="16:30" x14ac:dyDescent="0.25">
      <c r="P263" s="31">
        <v>0.83333333333333304</v>
      </c>
      <c r="Q263" s="32">
        <f>Q250</f>
        <v>0</v>
      </c>
      <c r="R263" s="26">
        <f t="shared" si="100"/>
        <v>1</v>
      </c>
      <c r="S263" s="26">
        <f t="shared" si="110"/>
        <v>0</v>
      </c>
      <c r="T263" s="35">
        <f t="shared" si="99"/>
        <v>1</v>
      </c>
      <c r="U263" s="37"/>
      <c r="V263" s="34">
        <f t="shared" si="109"/>
        <v>0</v>
      </c>
      <c r="W263" s="26">
        <f t="shared" si="102"/>
        <v>1</v>
      </c>
      <c r="X263" s="26">
        <v>0</v>
      </c>
      <c r="Y263" s="35">
        <f t="shared" si="104"/>
        <v>1</v>
      </c>
      <c r="Z263" s="37"/>
      <c r="AA263" s="34">
        <f t="shared" si="105"/>
        <v>3.0102999566398121</v>
      </c>
      <c r="AB263" s="26">
        <f>(10^(AA263/10))</f>
        <v>2</v>
      </c>
      <c r="AC263" s="26">
        <f>AA263</f>
        <v>3.0102999566398121</v>
      </c>
      <c r="AD263" s="27">
        <f t="shared" si="108"/>
        <v>2</v>
      </c>
    </row>
    <row r="264" spans="16:30" x14ac:dyDescent="0.25">
      <c r="P264" s="31">
        <v>0.875</v>
      </c>
      <c r="Q264" s="32">
        <f>Q250</f>
        <v>0</v>
      </c>
      <c r="R264" s="26">
        <f t="shared" si="100"/>
        <v>1</v>
      </c>
      <c r="S264" s="26">
        <f t="shared" si="110"/>
        <v>0</v>
      </c>
      <c r="T264" s="35">
        <f t="shared" si="99"/>
        <v>1</v>
      </c>
      <c r="U264" s="37"/>
      <c r="V264" s="34">
        <f>V263</f>
        <v>0</v>
      </c>
      <c r="W264" s="26">
        <f t="shared" si="102"/>
        <v>1</v>
      </c>
      <c r="X264" s="26">
        <v>0</v>
      </c>
      <c r="Y264" s="35">
        <f t="shared" si="104"/>
        <v>1</v>
      </c>
      <c r="Z264" s="37"/>
      <c r="AA264" s="34">
        <f t="shared" si="105"/>
        <v>3.0102999566398121</v>
      </c>
      <c r="AB264" s="26">
        <f t="shared" ref="AB264:AB266" si="113">(10^(AA264/10))</f>
        <v>2</v>
      </c>
      <c r="AC264" s="26">
        <f>AA264</f>
        <v>3.0102999566398121</v>
      </c>
      <c r="AD264" s="27">
        <f t="shared" si="108"/>
        <v>2</v>
      </c>
    </row>
    <row r="265" spans="16:30" x14ac:dyDescent="0.25">
      <c r="P265" s="31">
        <v>0.91666666666666696</v>
      </c>
      <c r="Q265" s="32">
        <f>Q243</f>
        <v>0</v>
      </c>
      <c r="R265" s="26">
        <f t="shared" si="100"/>
        <v>1</v>
      </c>
      <c r="S265" s="26">
        <f>Q265+10</f>
        <v>10</v>
      </c>
      <c r="T265" s="35">
        <f t="shared" si="99"/>
        <v>10</v>
      </c>
      <c r="U265" s="37"/>
      <c r="V265" s="34">
        <v>0</v>
      </c>
      <c r="W265" s="26">
        <f t="shared" si="102"/>
        <v>1</v>
      </c>
      <c r="X265" s="28">
        <f t="shared" ref="X265:X266" si="114">V265+10</f>
        <v>10</v>
      </c>
      <c r="Y265" s="35">
        <f t="shared" si="104"/>
        <v>10</v>
      </c>
      <c r="Z265" s="37"/>
      <c r="AA265" s="34">
        <f t="shared" si="105"/>
        <v>3.0102999566398121</v>
      </c>
      <c r="AB265" s="26">
        <f t="shared" si="113"/>
        <v>2</v>
      </c>
      <c r="AC265" s="26">
        <f>AA265+10</f>
        <v>13.010299956639813</v>
      </c>
      <c r="AD265" s="27">
        <f t="shared" si="108"/>
        <v>20.000000000000007</v>
      </c>
    </row>
    <row r="266" spans="16:30" ht="15.75" thickBot="1" x14ac:dyDescent="0.3">
      <c r="P266" s="44">
        <v>0.95833333333333304</v>
      </c>
      <c r="Q266" s="32">
        <f>Q243</f>
        <v>0</v>
      </c>
      <c r="R266" s="46">
        <f t="shared" si="100"/>
        <v>1</v>
      </c>
      <c r="S266" s="46">
        <f>Q266+10</f>
        <v>10</v>
      </c>
      <c r="T266" s="47">
        <f t="shared" si="99"/>
        <v>10</v>
      </c>
      <c r="U266" s="48"/>
      <c r="V266" s="45">
        <v>0</v>
      </c>
      <c r="W266" s="46">
        <f t="shared" si="102"/>
        <v>1</v>
      </c>
      <c r="X266" s="28">
        <f t="shared" si="114"/>
        <v>10</v>
      </c>
      <c r="Y266" s="47">
        <f t="shared" si="104"/>
        <v>10</v>
      </c>
      <c r="Z266" s="48"/>
      <c r="AA266" s="34">
        <f t="shared" si="105"/>
        <v>3.0102999566398121</v>
      </c>
      <c r="AB266" s="150">
        <f t="shared" si="113"/>
        <v>2</v>
      </c>
      <c r="AC266" s="150">
        <f>AA266+10</f>
        <v>13.010299956639813</v>
      </c>
      <c r="AD266" s="151">
        <f t="shared" si="108"/>
        <v>20.000000000000007</v>
      </c>
    </row>
    <row r="267" spans="16:30" ht="15.75" thickBot="1" x14ac:dyDescent="0.3">
      <c r="P267" s="50"/>
      <c r="Q267" s="51"/>
      <c r="R267" s="51"/>
      <c r="S267" s="51"/>
      <c r="T267" s="52"/>
      <c r="U267" s="51"/>
      <c r="V267" s="50"/>
      <c r="W267" s="51"/>
      <c r="X267" s="51"/>
      <c r="Y267" s="52"/>
      <c r="Z267" s="51"/>
      <c r="AA267" s="53" t="s">
        <v>13</v>
      </c>
      <c r="AB267" s="64">
        <f>10*LOG(1/(COUNT(AB250:AB263))*SUM(AB250:AB263))</f>
        <v>3.0102999566398121</v>
      </c>
      <c r="AC267" s="49"/>
      <c r="AD267" s="54"/>
    </row>
    <row r="268" spans="16:30" ht="15.75" thickBot="1" x14ac:dyDescent="0.3">
      <c r="P268" s="53"/>
      <c r="Q268" s="49"/>
      <c r="R268" s="49"/>
      <c r="S268" s="49"/>
      <c r="T268" s="54"/>
      <c r="U268" s="49"/>
      <c r="V268" s="53"/>
      <c r="W268" s="49"/>
      <c r="X268" s="49"/>
      <c r="Y268" s="54"/>
      <c r="Z268" s="49"/>
      <c r="AA268" s="53" t="s">
        <v>2</v>
      </c>
      <c r="AB268" s="64">
        <f>10*LOG(1/(COUNT(AB243:AB249,AB265:AB266))*SUM(AB243:AB249,AB265:AB266))</f>
        <v>3.0102999566398121</v>
      </c>
      <c r="AC268" s="49"/>
      <c r="AD268" s="54"/>
    </row>
    <row r="269" spans="16:30" x14ac:dyDescent="0.25">
      <c r="P269" s="53"/>
      <c r="Q269" s="49"/>
      <c r="R269" s="56" t="s">
        <v>12</v>
      </c>
      <c r="S269" s="57"/>
      <c r="T269" s="58" t="s">
        <v>11</v>
      </c>
      <c r="U269" s="57"/>
      <c r="V269" s="59"/>
      <c r="W269" s="56" t="s">
        <v>12</v>
      </c>
      <c r="X269" s="57"/>
      <c r="Y269" s="58" t="s">
        <v>11</v>
      </c>
      <c r="Z269" s="57"/>
      <c r="AA269" s="59"/>
      <c r="AB269" s="57" t="s">
        <v>12</v>
      </c>
      <c r="AC269" s="57"/>
      <c r="AD269" s="58" t="s">
        <v>11</v>
      </c>
    </row>
    <row r="270" spans="16:30" ht="15.75" thickBot="1" x14ac:dyDescent="0.3">
      <c r="P270" s="14"/>
      <c r="Q270" s="55"/>
      <c r="R270" s="60">
        <f>10*LOG(1/(COUNT(R243:R266))*SUM(R243:R266))</f>
        <v>0</v>
      </c>
      <c r="S270" s="61"/>
      <c r="T270" s="62">
        <f>10*LOG(1/(COUNT(T243:T266))*SUM(T243:T266))</f>
        <v>6.40978057358332</v>
      </c>
      <c r="U270" s="61"/>
      <c r="V270" s="63"/>
      <c r="W270" s="60">
        <f>10*LOG(1/(COUNT(W243:W266))*SUM(W243:W266))</f>
        <v>0</v>
      </c>
      <c r="X270" s="61"/>
      <c r="Y270" s="62">
        <f>10*LOG(1/(COUNT(Y243:Y266))*SUM(Y243:Y266))</f>
        <v>6.40978057358332</v>
      </c>
      <c r="Z270" s="61"/>
      <c r="AA270" s="63"/>
      <c r="AB270" s="64">
        <f>10*LOG(1/(COUNT(AB243:AB266))*SUM(AB243:AB266))</f>
        <v>3.0102999566398121</v>
      </c>
      <c r="AC270" s="61"/>
      <c r="AD270" s="62">
        <f>10*LOG(1/(COUNT(AD243:AD266))*SUM(AD243:AD266))</f>
        <v>9.4200805302231334</v>
      </c>
    </row>
    <row r="273" spans="16:30" x14ac:dyDescent="0.25">
      <c r="P273">
        <f>A18</f>
        <v>0</v>
      </c>
    </row>
    <row r="275" spans="16:30" ht="15.75" thickBot="1" x14ac:dyDescent="0.3">
      <c r="P275" s="303" t="s">
        <v>21</v>
      </c>
      <c r="Q275" s="303"/>
      <c r="R275" s="303"/>
      <c r="S275" s="303"/>
      <c r="T275" s="303"/>
    </row>
    <row r="276" spans="16:30" ht="45.75" thickBot="1" x14ac:dyDescent="0.3">
      <c r="P276" s="38" t="s">
        <v>14</v>
      </c>
      <c r="Q276" s="39" t="s">
        <v>15</v>
      </c>
      <c r="R276" s="40" t="s">
        <v>17</v>
      </c>
      <c r="S276" s="40" t="s">
        <v>16</v>
      </c>
      <c r="T276" s="41" t="s">
        <v>17</v>
      </c>
      <c r="U276" s="42"/>
      <c r="V276" s="39" t="s">
        <v>18</v>
      </c>
      <c r="W276" s="40" t="s">
        <v>17</v>
      </c>
      <c r="X276" s="40" t="s">
        <v>16</v>
      </c>
      <c r="Y276" s="41" t="s">
        <v>17</v>
      </c>
      <c r="Z276" s="43"/>
      <c r="AA276" s="39" t="s">
        <v>19</v>
      </c>
      <c r="AB276" s="40" t="s">
        <v>17</v>
      </c>
      <c r="AC276" s="40" t="s">
        <v>16</v>
      </c>
      <c r="AD276" s="41" t="s">
        <v>17</v>
      </c>
    </row>
    <row r="277" spans="16:30" ht="15.75" thickBot="1" x14ac:dyDescent="0.3">
      <c r="P277" s="30">
        <v>0</v>
      </c>
      <c r="Q277" s="32">
        <f>H18</f>
        <v>0</v>
      </c>
      <c r="R277" s="28">
        <f>(10^(Q277/10))</f>
        <v>1</v>
      </c>
      <c r="S277" s="28">
        <f>Q277+10</f>
        <v>10</v>
      </c>
      <c r="T277" s="33">
        <f t="shared" ref="T277:T300" si="115">(10^(S277/10))</f>
        <v>10</v>
      </c>
      <c r="U277" s="36"/>
      <c r="V277" s="32">
        <v>0</v>
      </c>
      <c r="W277" s="28">
        <f>(10^(V277/10))</f>
        <v>1</v>
      </c>
      <c r="X277" s="28">
        <f>V277+10</f>
        <v>10</v>
      </c>
      <c r="Y277" s="33">
        <f>(10^(X277/10))</f>
        <v>10</v>
      </c>
      <c r="Z277" s="36"/>
      <c r="AA277" s="34">
        <f>10*LOG10(10^(Q277/10)+10^(V277/10))</f>
        <v>3.0102999566398121</v>
      </c>
      <c r="AB277" s="147">
        <f>(10^(AA277/10))</f>
        <v>2</v>
      </c>
      <c r="AC277" s="147">
        <f>AA277+10</f>
        <v>13.010299956639813</v>
      </c>
      <c r="AD277" s="148">
        <f>(10^(AC277/10))</f>
        <v>20.000000000000007</v>
      </c>
    </row>
    <row r="278" spans="16:30" ht="15.75" thickBot="1" x14ac:dyDescent="0.3">
      <c r="P278" s="31">
        <v>4.1666666666666699E-2</v>
      </c>
      <c r="Q278" s="32">
        <f>Q277</f>
        <v>0</v>
      </c>
      <c r="R278" s="26">
        <f t="shared" ref="R278:R300" si="116">(10^(Q278/10))</f>
        <v>1</v>
      </c>
      <c r="S278" s="26">
        <f t="shared" ref="S278:S283" si="117">Q278+10</f>
        <v>10</v>
      </c>
      <c r="T278" s="35">
        <f t="shared" si="115"/>
        <v>10</v>
      </c>
      <c r="U278" s="37"/>
      <c r="V278" s="34">
        <f>V277</f>
        <v>0</v>
      </c>
      <c r="W278" s="26">
        <f t="shared" ref="W278:W300" si="118">(10^(V278/10))</f>
        <v>1</v>
      </c>
      <c r="X278" s="28">
        <f t="shared" ref="X278:X283" si="119">V278+10</f>
        <v>10</v>
      </c>
      <c r="Y278" s="35">
        <f t="shared" ref="Y278:Y300" si="120">(10^(X278/10))</f>
        <v>10</v>
      </c>
      <c r="Z278" s="37"/>
      <c r="AA278" s="34">
        <f t="shared" ref="AA278:AA300" si="121">10*LOG10(10^(Q278/10)+10^(V278/10))</f>
        <v>3.0102999566398121</v>
      </c>
      <c r="AB278" s="26">
        <f t="shared" ref="AB278:AB296" si="122">(10^(AA278/10))</f>
        <v>2</v>
      </c>
      <c r="AC278" s="147">
        <f t="shared" ref="AC278:AC283" si="123">AA278+10</f>
        <v>13.010299956639813</v>
      </c>
      <c r="AD278" s="27">
        <f t="shared" ref="AD278:AD300" si="124">(10^(AC278/10))</f>
        <v>20.000000000000007</v>
      </c>
    </row>
    <row r="279" spans="16:30" ht="15.75" thickBot="1" x14ac:dyDescent="0.3">
      <c r="P279" s="31">
        <v>8.3333333333333301E-2</v>
      </c>
      <c r="Q279" s="32">
        <f>Q277</f>
        <v>0</v>
      </c>
      <c r="R279" s="26">
        <f t="shared" si="116"/>
        <v>1</v>
      </c>
      <c r="S279" s="26">
        <f t="shared" si="117"/>
        <v>10</v>
      </c>
      <c r="T279" s="35">
        <f t="shared" si="115"/>
        <v>10</v>
      </c>
      <c r="U279" s="37"/>
      <c r="V279" s="34">
        <f t="shared" ref="V279:V297" si="125">V278</f>
        <v>0</v>
      </c>
      <c r="W279" s="26">
        <f t="shared" si="118"/>
        <v>1</v>
      </c>
      <c r="X279" s="28">
        <f t="shared" si="119"/>
        <v>10</v>
      </c>
      <c r="Y279" s="35">
        <f t="shared" si="120"/>
        <v>10</v>
      </c>
      <c r="Z279" s="37"/>
      <c r="AA279" s="34">
        <f t="shared" si="121"/>
        <v>3.0102999566398121</v>
      </c>
      <c r="AB279" s="26">
        <f t="shared" si="122"/>
        <v>2</v>
      </c>
      <c r="AC279" s="147">
        <f t="shared" si="123"/>
        <v>13.010299956639813</v>
      </c>
      <c r="AD279" s="27">
        <f t="shared" si="124"/>
        <v>20.000000000000007</v>
      </c>
    </row>
    <row r="280" spans="16:30" ht="15.75" thickBot="1" x14ac:dyDescent="0.3">
      <c r="P280" s="31">
        <v>0.125</v>
      </c>
      <c r="Q280" s="32">
        <f>Q277</f>
        <v>0</v>
      </c>
      <c r="R280" s="26">
        <f t="shared" si="116"/>
        <v>1</v>
      </c>
      <c r="S280" s="26">
        <f t="shared" si="117"/>
        <v>10</v>
      </c>
      <c r="T280" s="35">
        <f t="shared" si="115"/>
        <v>10</v>
      </c>
      <c r="U280" s="37"/>
      <c r="V280" s="34">
        <f t="shared" si="125"/>
        <v>0</v>
      </c>
      <c r="W280" s="26">
        <f t="shared" si="118"/>
        <v>1</v>
      </c>
      <c r="X280" s="28">
        <f t="shared" si="119"/>
        <v>10</v>
      </c>
      <c r="Y280" s="35">
        <f t="shared" si="120"/>
        <v>10</v>
      </c>
      <c r="Z280" s="37"/>
      <c r="AA280" s="34">
        <f t="shared" si="121"/>
        <v>3.0102999566398121</v>
      </c>
      <c r="AB280" s="26">
        <f t="shared" si="122"/>
        <v>2</v>
      </c>
      <c r="AC280" s="147">
        <f t="shared" si="123"/>
        <v>13.010299956639813</v>
      </c>
      <c r="AD280" s="27">
        <f t="shared" si="124"/>
        <v>20.000000000000007</v>
      </c>
    </row>
    <row r="281" spans="16:30" ht="15.75" thickBot="1" x14ac:dyDescent="0.3">
      <c r="P281" s="31">
        <v>0.16666666666666699</v>
      </c>
      <c r="Q281" s="32">
        <f>Q277</f>
        <v>0</v>
      </c>
      <c r="R281" s="26">
        <f t="shared" si="116"/>
        <v>1</v>
      </c>
      <c r="S281" s="26">
        <f t="shared" si="117"/>
        <v>10</v>
      </c>
      <c r="T281" s="35">
        <f t="shared" si="115"/>
        <v>10</v>
      </c>
      <c r="U281" s="37"/>
      <c r="V281" s="34">
        <f t="shared" si="125"/>
        <v>0</v>
      </c>
      <c r="W281" s="26">
        <f t="shared" si="118"/>
        <v>1</v>
      </c>
      <c r="X281" s="28">
        <f t="shared" si="119"/>
        <v>10</v>
      </c>
      <c r="Y281" s="35">
        <f t="shared" si="120"/>
        <v>10</v>
      </c>
      <c r="Z281" s="37"/>
      <c r="AA281" s="34">
        <f t="shared" si="121"/>
        <v>3.0102999566398121</v>
      </c>
      <c r="AB281" s="26">
        <f t="shared" si="122"/>
        <v>2</v>
      </c>
      <c r="AC281" s="147">
        <f t="shared" si="123"/>
        <v>13.010299956639813</v>
      </c>
      <c r="AD281" s="27">
        <f t="shared" si="124"/>
        <v>20.000000000000007</v>
      </c>
    </row>
    <row r="282" spans="16:30" ht="15.75" thickBot="1" x14ac:dyDescent="0.3">
      <c r="P282" s="31">
        <v>0.20833333333333301</v>
      </c>
      <c r="Q282" s="32">
        <f>Q277</f>
        <v>0</v>
      </c>
      <c r="R282" s="26">
        <f t="shared" si="116"/>
        <v>1</v>
      </c>
      <c r="S282" s="26">
        <f t="shared" si="117"/>
        <v>10</v>
      </c>
      <c r="T282" s="35">
        <f t="shared" si="115"/>
        <v>10</v>
      </c>
      <c r="U282" s="37"/>
      <c r="V282" s="34">
        <f t="shared" si="125"/>
        <v>0</v>
      </c>
      <c r="W282" s="26">
        <f t="shared" si="118"/>
        <v>1</v>
      </c>
      <c r="X282" s="28">
        <f t="shared" si="119"/>
        <v>10</v>
      </c>
      <c r="Y282" s="35">
        <f t="shared" si="120"/>
        <v>10</v>
      </c>
      <c r="Z282" s="37"/>
      <c r="AA282" s="34">
        <f t="shared" si="121"/>
        <v>3.0102999566398121</v>
      </c>
      <c r="AB282" s="26">
        <f t="shared" si="122"/>
        <v>2</v>
      </c>
      <c r="AC282" s="147">
        <f t="shared" si="123"/>
        <v>13.010299956639813</v>
      </c>
      <c r="AD282" s="27">
        <f t="shared" si="124"/>
        <v>20.000000000000007</v>
      </c>
    </row>
    <row r="283" spans="16:30" x14ac:dyDescent="0.25">
      <c r="P283" s="31">
        <v>0.25</v>
      </c>
      <c r="Q283" s="32">
        <f>Q277</f>
        <v>0</v>
      </c>
      <c r="R283" s="26">
        <f t="shared" si="116"/>
        <v>1</v>
      </c>
      <c r="S283" s="26">
        <f t="shared" si="117"/>
        <v>10</v>
      </c>
      <c r="T283" s="35">
        <f t="shared" si="115"/>
        <v>10</v>
      </c>
      <c r="U283" s="37"/>
      <c r="V283" s="34">
        <f t="shared" si="125"/>
        <v>0</v>
      </c>
      <c r="W283" s="26">
        <f t="shared" si="118"/>
        <v>1</v>
      </c>
      <c r="X283" s="28">
        <f t="shared" si="119"/>
        <v>10</v>
      </c>
      <c r="Y283" s="35">
        <f t="shared" si="120"/>
        <v>10</v>
      </c>
      <c r="Z283" s="37"/>
      <c r="AA283" s="34">
        <f t="shared" si="121"/>
        <v>3.0102999566398121</v>
      </c>
      <c r="AB283" s="26">
        <f t="shared" si="122"/>
        <v>2</v>
      </c>
      <c r="AC283" s="147">
        <f t="shared" si="123"/>
        <v>13.010299956639813</v>
      </c>
      <c r="AD283" s="27">
        <f t="shared" si="124"/>
        <v>20.000000000000007</v>
      </c>
    </row>
    <row r="284" spans="16:30" x14ac:dyDescent="0.25">
      <c r="P284" s="31">
        <v>0.29166666666666702</v>
      </c>
      <c r="Q284" s="32">
        <f>G18</f>
        <v>0</v>
      </c>
      <c r="R284" s="26">
        <f t="shared" si="116"/>
        <v>1</v>
      </c>
      <c r="S284" s="26">
        <f>Q284</f>
        <v>0</v>
      </c>
      <c r="T284" s="35">
        <f t="shared" si="115"/>
        <v>1</v>
      </c>
      <c r="U284" s="37"/>
      <c r="V284" s="34">
        <f>H74</f>
        <v>0</v>
      </c>
      <c r="W284" s="26">
        <f t="shared" si="118"/>
        <v>1</v>
      </c>
      <c r="X284" s="26">
        <f>V284</f>
        <v>0</v>
      </c>
      <c r="Y284" s="35">
        <f t="shared" si="120"/>
        <v>1</v>
      </c>
      <c r="Z284" s="37"/>
      <c r="AA284" s="34">
        <f t="shared" si="121"/>
        <v>3.0102999566398121</v>
      </c>
      <c r="AB284" s="26">
        <f t="shared" si="122"/>
        <v>2</v>
      </c>
      <c r="AC284" s="26">
        <f>AA284</f>
        <v>3.0102999566398121</v>
      </c>
      <c r="AD284" s="27">
        <f t="shared" si="124"/>
        <v>2</v>
      </c>
    </row>
    <row r="285" spans="16:30" x14ac:dyDescent="0.25">
      <c r="P285" s="31">
        <v>0.33333333333333298</v>
      </c>
      <c r="Q285" s="32">
        <f>Q284</f>
        <v>0</v>
      </c>
      <c r="R285" s="26">
        <f t="shared" si="116"/>
        <v>1</v>
      </c>
      <c r="S285" s="26">
        <f t="shared" ref="S285:S298" si="126">Q285</f>
        <v>0</v>
      </c>
      <c r="T285" s="35">
        <f t="shared" si="115"/>
        <v>1</v>
      </c>
      <c r="U285" s="37"/>
      <c r="V285" s="34">
        <f t="shared" si="125"/>
        <v>0</v>
      </c>
      <c r="W285" s="26">
        <f t="shared" si="118"/>
        <v>1</v>
      </c>
      <c r="X285" s="26">
        <f t="shared" ref="X285:X295" si="127">V285</f>
        <v>0</v>
      </c>
      <c r="Y285" s="35">
        <f t="shared" si="120"/>
        <v>1</v>
      </c>
      <c r="Z285" s="37"/>
      <c r="AA285" s="34">
        <f t="shared" si="121"/>
        <v>3.0102999566398121</v>
      </c>
      <c r="AB285" s="26">
        <f t="shared" si="122"/>
        <v>2</v>
      </c>
      <c r="AC285" s="26">
        <f t="shared" ref="AC285:AC295" si="128">AA285</f>
        <v>3.0102999566398121</v>
      </c>
      <c r="AD285" s="27">
        <f t="shared" si="124"/>
        <v>2</v>
      </c>
    </row>
    <row r="286" spans="16:30" x14ac:dyDescent="0.25">
      <c r="P286" s="31">
        <v>0.375</v>
      </c>
      <c r="Q286" s="32">
        <f>Q284</f>
        <v>0</v>
      </c>
      <c r="R286" s="26">
        <f t="shared" si="116"/>
        <v>1</v>
      </c>
      <c r="S286" s="26">
        <f t="shared" si="126"/>
        <v>0</v>
      </c>
      <c r="T286" s="35">
        <f t="shared" si="115"/>
        <v>1</v>
      </c>
      <c r="U286" s="37"/>
      <c r="V286" s="34">
        <f t="shared" si="125"/>
        <v>0</v>
      </c>
      <c r="W286" s="26">
        <f t="shared" si="118"/>
        <v>1</v>
      </c>
      <c r="X286" s="26">
        <f t="shared" si="127"/>
        <v>0</v>
      </c>
      <c r="Y286" s="35">
        <f t="shared" si="120"/>
        <v>1</v>
      </c>
      <c r="Z286" s="37"/>
      <c r="AA286" s="34">
        <f t="shared" si="121"/>
        <v>3.0102999566398121</v>
      </c>
      <c r="AB286" s="26">
        <f t="shared" si="122"/>
        <v>2</v>
      </c>
      <c r="AC286" s="26">
        <f t="shared" si="128"/>
        <v>3.0102999566398121</v>
      </c>
      <c r="AD286" s="27">
        <f t="shared" si="124"/>
        <v>2</v>
      </c>
    </row>
    <row r="287" spans="16:30" x14ac:dyDescent="0.25">
      <c r="P287" s="31">
        <v>0.41666666666666702</v>
      </c>
      <c r="Q287" s="32">
        <f>Q284</f>
        <v>0</v>
      </c>
      <c r="R287" s="26">
        <f t="shared" si="116"/>
        <v>1</v>
      </c>
      <c r="S287" s="26">
        <f t="shared" si="126"/>
        <v>0</v>
      </c>
      <c r="T287" s="35">
        <f t="shared" si="115"/>
        <v>1</v>
      </c>
      <c r="U287" s="37"/>
      <c r="V287" s="34">
        <f t="shared" si="125"/>
        <v>0</v>
      </c>
      <c r="W287" s="26">
        <f t="shared" si="118"/>
        <v>1</v>
      </c>
      <c r="X287" s="26">
        <f t="shared" si="127"/>
        <v>0</v>
      </c>
      <c r="Y287" s="35">
        <f t="shared" si="120"/>
        <v>1</v>
      </c>
      <c r="Z287" s="37"/>
      <c r="AA287" s="34">
        <f t="shared" si="121"/>
        <v>3.0102999566398121</v>
      </c>
      <c r="AB287" s="26">
        <f t="shared" si="122"/>
        <v>2</v>
      </c>
      <c r="AC287" s="26">
        <f t="shared" si="128"/>
        <v>3.0102999566398121</v>
      </c>
      <c r="AD287" s="27">
        <f t="shared" si="124"/>
        <v>2</v>
      </c>
    </row>
    <row r="288" spans="16:30" x14ac:dyDescent="0.25">
      <c r="P288" s="31">
        <v>0.45833333333333298</v>
      </c>
      <c r="Q288" s="32">
        <f>Q284</f>
        <v>0</v>
      </c>
      <c r="R288" s="26">
        <f t="shared" si="116"/>
        <v>1</v>
      </c>
      <c r="S288" s="26">
        <f t="shared" si="126"/>
        <v>0</v>
      </c>
      <c r="T288" s="35">
        <f t="shared" si="115"/>
        <v>1</v>
      </c>
      <c r="U288" s="37"/>
      <c r="V288" s="34">
        <f t="shared" si="125"/>
        <v>0</v>
      </c>
      <c r="W288" s="26">
        <f t="shared" si="118"/>
        <v>1</v>
      </c>
      <c r="X288" s="26">
        <f t="shared" si="127"/>
        <v>0</v>
      </c>
      <c r="Y288" s="35">
        <f t="shared" si="120"/>
        <v>1</v>
      </c>
      <c r="Z288" s="37"/>
      <c r="AA288" s="34">
        <f t="shared" si="121"/>
        <v>3.0102999566398121</v>
      </c>
      <c r="AB288" s="26">
        <f t="shared" si="122"/>
        <v>2</v>
      </c>
      <c r="AC288" s="26">
        <f t="shared" si="128"/>
        <v>3.0102999566398121</v>
      </c>
      <c r="AD288" s="27">
        <f t="shared" si="124"/>
        <v>2</v>
      </c>
    </row>
    <row r="289" spans="16:30" x14ac:dyDescent="0.25">
      <c r="P289" s="31">
        <v>0.5</v>
      </c>
      <c r="Q289" s="32">
        <f>Q284</f>
        <v>0</v>
      </c>
      <c r="R289" s="26">
        <f t="shared" si="116"/>
        <v>1</v>
      </c>
      <c r="S289" s="26">
        <f t="shared" si="126"/>
        <v>0</v>
      </c>
      <c r="T289" s="35">
        <f t="shared" si="115"/>
        <v>1</v>
      </c>
      <c r="U289" s="37"/>
      <c r="V289" s="34">
        <f t="shared" si="125"/>
        <v>0</v>
      </c>
      <c r="W289" s="26">
        <f t="shared" si="118"/>
        <v>1</v>
      </c>
      <c r="X289" s="26">
        <f t="shared" si="127"/>
        <v>0</v>
      </c>
      <c r="Y289" s="35">
        <f t="shared" si="120"/>
        <v>1</v>
      </c>
      <c r="Z289" s="37"/>
      <c r="AA289" s="34">
        <f t="shared" si="121"/>
        <v>3.0102999566398121</v>
      </c>
      <c r="AB289" s="26">
        <f t="shared" si="122"/>
        <v>2</v>
      </c>
      <c r="AC289" s="26">
        <f t="shared" si="128"/>
        <v>3.0102999566398121</v>
      </c>
      <c r="AD289" s="27">
        <f t="shared" si="124"/>
        <v>2</v>
      </c>
    </row>
    <row r="290" spans="16:30" x14ac:dyDescent="0.25">
      <c r="P290" s="31">
        <v>0.54166666666666696</v>
      </c>
      <c r="Q290" s="32">
        <f>Q284</f>
        <v>0</v>
      </c>
      <c r="R290" s="26">
        <f t="shared" si="116"/>
        <v>1</v>
      </c>
      <c r="S290" s="26">
        <f t="shared" si="126"/>
        <v>0</v>
      </c>
      <c r="T290" s="35">
        <f t="shared" si="115"/>
        <v>1</v>
      </c>
      <c r="U290" s="37"/>
      <c r="V290" s="34">
        <f t="shared" si="125"/>
        <v>0</v>
      </c>
      <c r="W290" s="26">
        <f t="shared" si="118"/>
        <v>1</v>
      </c>
      <c r="X290" s="26">
        <f t="shared" si="127"/>
        <v>0</v>
      </c>
      <c r="Y290" s="35">
        <f t="shared" si="120"/>
        <v>1</v>
      </c>
      <c r="Z290" s="37"/>
      <c r="AA290" s="34">
        <f t="shared" si="121"/>
        <v>3.0102999566398121</v>
      </c>
      <c r="AB290" s="26">
        <f t="shared" si="122"/>
        <v>2</v>
      </c>
      <c r="AC290" s="26">
        <f t="shared" si="128"/>
        <v>3.0102999566398121</v>
      </c>
      <c r="AD290" s="27">
        <f t="shared" si="124"/>
        <v>2</v>
      </c>
    </row>
    <row r="291" spans="16:30" x14ac:dyDescent="0.25">
      <c r="P291" s="31">
        <v>0.58333333333333304</v>
      </c>
      <c r="Q291" s="32">
        <f>Q284</f>
        <v>0</v>
      </c>
      <c r="R291" s="26">
        <f t="shared" si="116"/>
        <v>1</v>
      </c>
      <c r="S291" s="26">
        <f t="shared" si="126"/>
        <v>0</v>
      </c>
      <c r="T291" s="35">
        <f t="shared" si="115"/>
        <v>1</v>
      </c>
      <c r="U291" s="37"/>
      <c r="V291" s="34">
        <f t="shared" si="125"/>
        <v>0</v>
      </c>
      <c r="W291" s="26">
        <f t="shared" si="118"/>
        <v>1</v>
      </c>
      <c r="X291" s="26">
        <f t="shared" si="127"/>
        <v>0</v>
      </c>
      <c r="Y291" s="35">
        <f t="shared" si="120"/>
        <v>1</v>
      </c>
      <c r="Z291" s="37"/>
      <c r="AA291" s="34">
        <f t="shared" si="121"/>
        <v>3.0102999566398121</v>
      </c>
      <c r="AB291" s="26">
        <f t="shared" si="122"/>
        <v>2</v>
      </c>
      <c r="AC291" s="26">
        <f t="shared" si="128"/>
        <v>3.0102999566398121</v>
      </c>
      <c r="AD291" s="27">
        <f t="shared" si="124"/>
        <v>2</v>
      </c>
    </row>
    <row r="292" spans="16:30" x14ac:dyDescent="0.25">
      <c r="P292" s="31">
        <v>0.625</v>
      </c>
      <c r="Q292" s="32">
        <f>Q284</f>
        <v>0</v>
      </c>
      <c r="R292" s="26">
        <f t="shared" si="116"/>
        <v>1</v>
      </c>
      <c r="S292" s="26">
        <f t="shared" si="126"/>
        <v>0</v>
      </c>
      <c r="T292" s="35">
        <f t="shared" si="115"/>
        <v>1</v>
      </c>
      <c r="U292" s="37"/>
      <c r="V292" s="34">
        <f t="shared" si="125"/>
        <v>0</v>
      </c>
      <c r="W292" s="26">
        <f t="shared" si="118"/>
        <v>1</v>
      </c>
      <c r="X292" s="26">
        <f t="shared" si="127"/>
        <v>0</v>
      </c>
      <c r="Y292" s="35">
        <f t="shared" si="120"/>
        <v>1</v>
      </c>
      <c r="Z292" s="37"/>
      <c r="AA292" s="34">
        <f t="shared" si="121"/>
        <v>3.0102999566398121</v>
      </c>
      <c r="AB292" s="26">
        <f t="shared" si="122"/>
        <v>2</v>
      </c>
      <c r="AC292" s="26">
        <f t="shared" si="128"/>
        <v>3.0102999566398121</v>
      </c>
      <c r="AD292" s="27">
        <f t="shared" si="124"/>
        <v>2</v>
      </c>
    </row>
    <row r="293" spans="16:30" x14ac:dyDescent="0.25">
      <c r="P293" s="31">
        <v>0.66666666666666696</v>
      </c>
      <c r="Q293" s="32">
        <f>Q284</f>
        <v>0</v>
      </c>
      <c r="R293" s="26">
        <f t="shared" si="116"/>
        <v>1</v>
      </c>
      <c r="S293" s="26">
        <f t="shared" si="126"/>
        <v>0</v>
      </c>
      <c r="T293" s="35">
        <f t="shared" si="115"/>
        <v>1</v>
      </c>
      <c r="U293" s="37"/>
      <c r="V293" s="34">
        <f t="shared" si="125"/>
        <v>0</v>
      </c>
      <c r="W293" s="26">
        <f t="shared" si="118"/>
        <v>1</v>
      </c>
      <c r="X293" s="26">
        <f t="shared" si="127"/>
        <v>0</v>
      </c>
      <c r="Y293" s="35">
        <f t="shared" si="120"/>
        <v>1</v>
      </c>
      <c r="Z293" s="37"/>
      <c r="AA293" s="34">
        <f t="shared" si="121"/>
        <v>3.0102999566398121</v>
      </c>
      <c r="AB293" s="26">
        <f t="shared" si="122"/>
        <v>2</v>
      </c>
      <c r="AC293" s="26">
        <f t="shared" si="128"/>
        <v>3.0102999566398121</v>
      </c>
      <c r="AD293" s="27">
        <f t="shared" si="124"/>
        <v>2</v>
      </c>
    </row>
    <row r="294" spans="16:30" x14ac:dyDescent="0.25">
      <c r="P294" s="31">
        <v>0.70833333333333304</v>
      </c>
      <c r="Q294" s="32">
        <f>Q284</f>
        <v>0</v>
      </c>
      <c r="R294" s="26">
        <f t="shared" si="116"/>
        <v>1</v>
      </c>
      <c r="S294" s="26">
        <f t="shared" si="126"/>
        <v>0</v>
      </c>
      <c r="T294" s="35">
        <f t="shared" si="115"/>
        <v>1</v>
      </c>
      <c r="U294" s="37"/>
      <c r="V294" s="34">
        <f t="shared" si="125"/>
        <v>0</v>
      </c>
      <c r="W294" s="26">
        <f t="shared" si="118"/>
        <v>1</v>
      </c>
      <c r="X294" s="26">
        <f t="shared" si="127"/>
        <v>0</v>
      </c>
      <c r="Y294" s="35">
        <f t="shared" si="120"/>
        <v>1</v>
      </c>
      <c r="Z294" s="37"/>
      <c r="AA294" s="34">
        <f t="shared" si="121"/>
        <v>3.0102999566398121</v>
      </c>
      <c r="AB294" s="26">
        <f t="shared" si="122"/>
        <v>2</v>
      </c>
      <c r="AC294" s="26">
        <f t="shared" si="128"/>
        <v>3.0102999566398121</v>
      </c>
      <c r="AD294" s="27">
        <f t="shared" si="124"/>
        <v>2</v>
      </c>
    </row>
    <row r="295" spans="16:30" x14ac:dyDescent="0.25">
      <c r="P295" s="31">
        <v>0.75</v>
      </c>
      <c r="Q295" s="32">
        <f>Q284</f>
        <v>0</v>
      </c>
      <c r="R295" s="26">
        <f t="shared" si="116"/>
        <v>1</v>
      </c>
      <c r="S295" s="26">
        <f t="shared" si="126"/>
        <v>0</v>
      </c>
      <c r="T295" s="35">
        <f t="shared" si="115"/>
        <v>1</v>
      </c>
      <c r="U295" s="37"/>
      <c r="V295" s="34">
        <f t="shared" si="125"/>
        <v>0</v>
      </c>
      <c r="W295" s="26">
        <f t="shared" si="118"/>
        <v>1</v>
      </c>
      <c r="X295" s="26">
        <f t="shared" si="127"/>
        <v>0</v>
      </c>
      <c r="Y295" s="35">
        <f t="shared" si="120"/>
        <v>1</v>
      </c>
      <c r="Z295" s="37"/>
      <c r="AA295" s="34">
        <f t="shared" si="121"/>
        <v>3.0102999566398121</v>
      </c>
      <c r="AB295" s="26">
        <f t="shared" si="122"/>
        <v>2</v>
      </c>
      <c r="AC295" s="26">
        <f t="shared" si="128"/>
        <v>3.0102999566398121</v>
      </c>
      <c r="AD295" s="27">
        <f t="shared" si="124"/>
        <v>2</v>
      </c>
    </row>
    <row r="296" spans="16:30" x14ac:dyDescent="0.25">
      <c r="P296" s="31">
        <v>0.79166666666666696</v>
      </c>
      <c r="Q296" s="32">
        <f>Q284</f>
        <v>0</v>
      </c>
      <c r="R296" s="26">
        <f t="shared" si="116"/>
        <v>1</v>
      </c>
      <c r="S296" s="26">
        <f t="shared" si="126"/>
        <v>0</v>
      </c>
      <c r="T296" s="35">
        <f t="shared" si="115"/>
        <v>1</v>
      </c>
      <c r="U296" s="37"/>
      <c r="V296" s="34">
        <v>0</v>
      </c>
      <c r="W296" s="26">
        <f t="shared" si="118"/>
        <v>1</v>
      </c>
      <c r="X296" s="26">
        <v>0</v>
      </c>
      <c r="Y296" s="35">
        <f t="shared" si="120"/>
        <v>1</v>
      </c>
      <c r="Z296" s="37"/>
      <c r="AA296" s="34">
        <f t="shared" si="121"/>
        <v>3.0102999566398121</v>
      </c>
      <c r="AB296" s="26">
        <f t="shared" si="122"/>
        <v>2</v>
      </c>
      <c r="AC296" s="26">
        <f>AA296</f>
        <v>3.0102999566398121</v>
      </c>
      <c r="AD296" s="27">
        <f t="shared" si="124"/>
        <v>2</v>
      </c>
    </row>
    <row r="297" spans="16:30" x14ac:dyDescent="0.25">
      <c r="P297" s="31">
        <v>0.83333333333333304</v>
      </c>
      <c r="Q297" s="32">
        <f>Q284</f>
        <v>0</v>
      </c>
      <c r="R297" s="26">
        <f t="shared" si="116"/>
        <v>1</v>
      </c>
      <c r="S297" s="26">
        <f t="shared" si="126"/>
        <v>0</v>
      </c>
      <c r="T297" s="35">
        <f t="shared" si="115"/>
        <v>1</v>
      </c>
      <c r="U297" s="37"/>
      <c r="V297" s="34">
        <f t="shared" si="125"/>
        <v>0</v>
      </c>
      <c r="W297" s="26">
        <f t="shared" si="118"/>
        <v>1</v>
      </c>
      <c r="X297" s="26">
        <v>0</v>
      </c>
      <c r="Y297" s="35">
        <f t="shared" si="120"/>
        <v>1</v>
      </c>
      <c r="Z297" s="37"/>
      <c r="AA297" s="34">
        <f t="shared" si="121"/>
        <v>3.0102999566398121</v>
      </c>
      <c r="AB297" s="26">
        <f>(10^(AA297/10))</f>
        <v>2</v>
      </c>
      <c r="AC297" s="26">
        <f>AA297</f>
        <v>3.0102999566398121</v>
      </c>
      <c r="AD297" s="27">
        <f t="shared" si="124"/>
        <v>2</v>
      </c>
    </row>
    <row r="298" spans="16:30" x14ac:dyDescent="0.25">
      <c r="P298" s="31">
        <v>0.875</v>
      </c>
      <c r="Q298" s="32">
        <f>Q284</f>
        <v>0</v>
      </c>
      <c r="R298" s="26">
        <f t="shared" si="116"/>
        <v>1</v>
      </c>
      <c r="S298" s="26">
        <f t="shared" si="126"/>
        <v>0</v>
      </c>
      <c r="T298" s="35">
        <f t="shared" si="115"/>
        <v>1</v>
      </c>
      <c r="U298" s="37"/>
      <c r="V298" s="34">
        <f>V297</f>
        <v>0</v>
      </c>
      <c r="W298" s="26">
        <f t="shared" si="118"/>
        <v>1</v>
      </c>
      <c r="X298" s="26">
        <v>0</v>
      </c>
      <c r="Y298" s="35">
        <f t="shared" si="120"/>
        <v>1</v>
      </c>
      <c r="Z298" s="37"/>
      <c r="AA298" s="34">
        <f t="shared" si="121"/>
        <v>3.0102999566398121</v>
      </c>
      <c r="AB298" s="26">
        <f t="shared" ref="AB298:AB300" si="129">(10^(AA298/10))</f>
        <v>2</v>
      </c>
      <c r="AC298" s="26">
        <f>AA298</f>
        <v>3.0102999566398121</v>
      </c>
      <c r="AD298" s="27">
        <f t="shared" si="124"/>
        <v>2</v>
      </c>
    </row>
    <row r="299" spans="16:30" x14ac:dyDescent="0.25">
      <c r="P299" s="31">
        <v>0.91666666666666696</v>
      </c>
      <c r="Q299" s="32">
        <f>Q277</f>
        <v>0</v>
      </c>
      <c r="R299" s="26">
        <f t="shared" si="116"/>
        <v>1</v>
      </c>
      <c r="S299" s="26">
        <f>Q299+10</f>
        <v>10</v>
      </c>
      <c r="T299" s="35">
        <f t="shared" si="115"/>
        <v>10</v>
      </c>
      <c r="U299" s="37"/>
      <c r="V299" s="34">
        <v>0</v>
      </c>
      <c r="W299" s="26">
        <f t="shared" si="118"/>
        <v>1</v>
      </c>
      <c r="X299" s="28">
        <f t="shared" ref="X299:X300" si="130">V299+10</f>
        <v>10</v>
      </c>
      <c r="Y299" s="35">
        <f t="shared" si="120"/>
        <v>10</v>
      </c>
      <c r="Z299" s="37"/>
      <c r="AA299" s="34">
        <f t="shared" si="121"/>
        <v>3.0102999566398121</v>
      </c>
      <c r="AB299" s="26">
        <f t="shared" si="129"/>
        <v>2</v>
      </c>
      <c r="AC299" s="26">
        <f>AA299+10</f>
        <v>13.010299956639813</v>
      </c>
      <c r="AD299" s="27">
        <f t="shared" si="124"/>
        <v>20.000000000000007</v>
      </c>
    </row>
    <row r="300" spans="16:30" ht="15.75" thickBot="1" x14ac:dyDescent="0.3">
      <c r="P300" s="44">
        <v>0.95833333333333304</v>
      </c>
      <c r="Q300" s="32">
        <f>Q277</f>
        <v>0</v>
      </c>
      <c r="R300" s="46">
        <f t="shared" si="116"/>
        <v>1</v>
      </c>
      <c r="S300" s="46">
        <f>Q300+10</f>
        <v>10</v>
      </c>
      <c r="T300" s="47">
        <f t="shared" si="115"/>
        <v>10</v>
      </c>
      <c r="U300" s="48"/>
      <c r="V300" s="45">
        <v>0</v>
      </c>
      <c r="W300" s="46">
        <f t="shared" si="118"/>
        <v>1</v>
      </c>
      <c r="X300" s="28">
        <f t="shared" si="130"/>
        <v>10</v>
      </c>
      <c r="Y300" s="47">
        <f t="shared" si="120"/>
        <v>10</v>
      </c>
      <c r="Z300" s="48"/>
      <c r="AA300" s="34">
        <f t="shared" si="121"/>
        <v>3.0102999566398121</v>
      </c>
      <c r="AB300" s="150">
        <f t="shared" si="129"/>
        <v>2</v>
      </c>
      <c r="AC300" s="150">
        <f>AA300+10</f>
        <v>13.010299956639813</v>
      </c>
      <c r="AD300" s="151">
        <f t="shared" si="124"/>
        <v>20.000000000000007</v>
      </c>
    </row>
    <row r="301" spans="16:30" ht="15.75" thickBot="1" x14ac:dyDescent="0.3">
      <c r="P301" s="50"/>
      <c r="Q301" s="51"/>
      <c r="R301" s="51"/>
      <c r="S301" s="51"/>
      <c r="T301" s="52"/>
      <c r="U301" s="51"/>
      <c r="V301" s="50"/>
      <c r="W301" s="51"/>
      <c r="X301" s="51"/>
      <c r="Y301" s="52"/>
      <c r="Z301" s="51"/>
      <c r="AA301" s="53" t="s">
        <v>13</v>
      </c>
      <c r="AB301" s="64">
        <f>10*LOG(1/(COUNT(AB284:AB297))*SUM(AB284:AB297))</f>
        <v>3.0102999566398121</v>
      </c>
      <c r="AC301" s="49"/>
      <c r="AD301" s="54"/>
    </row>
    <row r="302" spans="16:30" ht="15.75" thickBot="1" x14ac:dyDescent="0.3">
      <c r="P302" s="53"/>
      <c r="Q302" s="49"/>
      <c r="R302" s="49"/>
      <c r="S302" s="49"/>
      <c r="T302" s="54"/>
      <c r="U302" s="49"/>
      <c r="V302" s="53"/>
      <c r="W302" s="49"/>
      <c r="X302" s="49"/>
      <c r="Y302" s="54"/>
      <c r="Z302" s="49"/>
      <c r="AA302" s="53" t="s">
        <v>2</v>
      </c>
      <c r="AB302" s="64">
        <f>10*LOG(1/(COUNT(AB277:AB283,AB299:AB300))*SUM(AB277:AB283,AB299:AB300))</f>
        <v>3.0102999566398121</v>
      </c>
      <c r="AC302" s="49"/>
      <c r="AD302" s="54"/>
    </row>
    <row r="303" spans="16:30" x14ac:dyDescent="0.25">
      <c r="P303" s="53"/>
      <c r="Q303" s="49"/>
      <c r="R303" s="56" t="s">
        <v>12</v>
      </c>
      <c r="S303" s="57"/>
      <c r="T303" s="58" t="s">
        <v>11</v>
      </c>
      <c r="U303" s="57"/>
      <c r="V303" s="59"/>
      <c r="W303" s="56" t="s">
        <v>12</v>
      </c>
      <c r="X303" s="57"/>
      <c r="Y303" s="58" t="s">
        <v>11</v>
      </c>
      <c r="Z303" s="57"/>
      <c r="AA303" s="59"/>
      <c r="AB303" s="57" t="s">
        <v>12</v>
      </c>
      <c r="AC303" s="57"/>
      <c r="AD303" s="58" t="s">
        <v>11</v>
      </c>
    </row>
    <row r="304" spans="16:30" ht="15.75" thickBot="1" x14ac:dyDescent="0.3">
      <c r="P304" s="14"/>
      <c r="Q304" s="55"/>
      <c r="R304" s="60">
        <f>10*LOG(1/(COUNT(R277:R300))*SUM(R277:R300))</f>
        <v>0</v>
      </c>
      <c r="S304" s="61"/>
      <c r="T304" s="62">
        <f>10*LOG(1/(COUNT(T277:T300))*SUM(T277:T300))</f>
        <v>6.40978057358332</v>
      </c>
      <c r="U304" s="61"/>
      <c r="V304" s="63"/>
      <c r="W304" s="60">
        <f>10*LOG(1/(COUNT(W277:W300))*SUM(W277:W300))</f>
        <v>0</v>
      </c>
      <c r="X304" s="61"/>
      <c r="Y304" s="62">
        <f>10*LOG(1/(COUNT(Y277:Y300))*SUM(Y277:Y300))</f>
        <v>6.40978057358332</v>
      </c>
      <c r="Z304" s="61"/>
      <c r="AA304" s="63"/>
      <c r="AB304" s="64">
        <f>10*LOG(1/(COUNT(AB277:AB300))*SUM(AB277:AB300))</f>
        <v>3.0102999566398121</v>
      </c>
      <c r="AC304" s="61"/>
      <c r="AD304" s="62">
        <f>10*LOG(1/(COUNT(AD277:AD300))*SUM(AD277:AD300))</f>
        <v>9.4200805302231334</v>
      </c>
    </row>
  </sheetData>
  <mergeCells count="26">
    <mergeCell ref="P139:T139"/>
    <mergeCell ref="P173:T173"/>
    <mergeCell ref="P207:T207"/>
    <mergeCell ref="P241:T241"/>
    <mergeCell ref="P275:T275"/>
    <mergeCell ref="P105:T105"/>
    <mergeCell ref="A9:A11"/>
    <mergeCell ref="B9:B11"/>
    <mergeCell ref="C9:D9"/>
    <mergeCell ref="E9:H9"/>
    <mergeCell ref="A22:A24"/>
    <mergeCell ref="B22:C22"/>
    <mergeCell ref="E22:H22"/>
    <mergeCell ref="A38:A39"/>
    <mergeCell ref="B38:B39"/>
    <mergeCell ref="A58:A59"/>
    <mergeCell ref="P71:T71"/>
    <mergeCell ref="A77:A78"/>
    <mergeCell ref="A1:H1"/>
    <mergeCell ref="AA1:AB2"/>
    <mergeCell ref="AC1:AE1"/>
    <mergeCell ref="A2:H2"/>
    <mergeCell ref="A3:H3"/>
    <mergeCell ref="L3:L5"/>
    <mergeCell ref="AA3:AA6"/>
    <mergeCell ref="A4:H4"/>
  </mergeCells>
  <conditionalFormatting sqref="B60:B73 D60:H73">
    <cfRule type="expression" dxfId="10" priority="1">
      <formula>B60=0</formula>
    </cfRule>
  </conditionalFormatting>
  <dataValidations count="3">
    <dataValidation type="list" allowBlank="1" showInputMessage="1" showErrorMessage="1" sqref="B40:B53" xr:uid="{14FAAD92-57B2-4AD5-B1EA-49150ACCCD3D}">
      <formula1>$AP$1:$AP$16</formula1>
    </dataValidation>
    <dataValidation type="list" allowBlank="1" showInputMessage="1" showErrorMessage="1" sqref="B32:B35 B12:B20 B6" xr:uid="{9AE88909-4327-4C12-873D-879053507328}">
      <formula1>$AB$3:$AB$6</formula1>
    </dataValidation>
    <dataValidation type="list" allowBlank="1" showInputMessage="1" showErrorMessage="1" sqref="A40:A53" xr:uid="{9C28CC3E-6EDA-4275-B799-D41AB87FBA92}">
      <formula1>$AJ$2:$AJ$65</formula1>
    </dataValidation>
  </dataValidations>
  <pageMargins left="0.7" right="0.7" top="0.75" bottom="0.75" header="0.3" footer="0.3"/>
  <pageSetup scale="40" orientation="portrait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C7209B-8BCC-4F43-B6AA-BBCFF96BB815}">
  <dimension ref="A1:AR304"/>
  <sheetViews>
    <sheetView zoomScaleNormal="100" workbookViewId="0">
      <selection activeCell="H32" sqref="H32"/>
    </sheetView>
  </sheetViews>
  <sheetFormatPr defaultRowHeight="15" x14ac:dyDescent="0.25"/>
  <cols>
    <col min="1" max="1" width="31.140625" customWidth="1"/>
    <col min="2" max="2" width="27" bestFit="1" customWidth="1"/>
    <col min="3" max="4" width="23.140625" customWidth="1"/>
    <col min="5" max="5" width="27.85546875" customWidth="1"/>
    <col min="6" max="6" width="30.28515625" customWidth="1"/>
    <col min="7" max="7" width="22.85546875" customWidth="1"/>
    <col min="8" max="8" width="24.7109375" customWidth="1"/>
    <col min="9" max="11" width="9.140625" customWidth="1"/>
    <col min="12" max="12" width="18.7109375" hidden="1" customWidth="1"/>
    <col min="13" max="14" width="20" hidden="1" customWidth="1"/>
    <col min="15" max="15" width="9.140625" hidden="1" customWidth="1"/>
    <col min="16" max="20" width="12.7109375" hidden="1" customWidth="1"/>
    <col min="21" max="21" width="2.7109375" hidden="1" customWidth="1"/>
    <col min="22" max="22" width="12.7109375" hidden="1" customWidth="1"/>
    <col min="23" max="23" width="15.42578125" hidden="1" customWidth="1"/>
    <col min="24" max="25" width="12.7109375" hidden="1" customWidth="1"/>
    <col min="26" max="26" width="2.5703125" hidden="1" customWidth="1"/>
    <col min="27" max="27" width="17" hidden="1" customWidth="1"/>
    <col min="28" max="28" width="17.42578125" hidden="1" customWidth="1"/>
    <col min="29" max="30" width="12.7109375" hidden="1" customWidth="1"/>
    <col min="31" max="35" width="9.140625" hidden="1" customWidth="1"/>
    <col min="36" max="36" width="33.42578125" hidden="1" customWidth="1"/>
    <col min="37" max="37" width="12.140625" hidden="1" customWidth="1"/>
    <col min="38" max="40" width="16.140625" hidden="1" customWidth="1"/>
    <col min="41" max="44" width="9.140625" hidden="1" customWidth="1"/>
    <col min="45" max="117" width="9.140625" customWidth="1"/>
  </cols>
  <sheetData>
    <row r="1" spans="1:42" ht="21.75" thickBot="1" x14ac:dyDescent="0.4">
      <c r="A1" s="304" t="s">
        <v>173</v>
      </c>
      <c r="B1" s="304"/>
      <c r="C1" s="304"/>
      <c r="D1" s="304"/>
      <c r="E1" s="304"/>
      <c r="F1" s="304"/>
      <c r="G1" s="304"/>
      <c r="H1" s="304"/>
      <c r="AA1" s="295" t="s">
        <v>36</v>
      </c>
      <c r="AB1" s="296"/>
      <c r="AC1" s="280" t="s">
        <v>35</v>
      </c>
      <c r="AD1" s="281"/>
      <c r="AE1" s="282"/>
      <c r="AJ1" s="188" t="s">
        <v>70</v>
      </c>
      <c r="AK1" s="189" t="s">
        <v>71</v>
      </c>
      <c r="AL1" s="189" t="s">
        <v>72</v>
      </c>
      <c r="AM1" s="189" t="s">
        <v>73</v>
      </c>
      <c r="AN1" s="190" t="s">
        <v>74</v>
      </c>
      <c r="AP1">
        <v>1</v>
      </c>
    </row>
    <row r="2" spans="1:42" ht="21.75" thickBot="1" x14ac:dyDescent="0.4">
      <c r="A2" s="304" t="s">
        <v>148</v>
      </c>
      <c r="B2" s="304"/>
      <c r="C2" s="304"/>
      <c r="D2" s="304"/>
      <c r="E2" s="304"/>
      <c r="F2" s="304"/>
      <c r="G2" s="304"/>
      <c r="H2" s="304"/>
      <c r="AA2" s="297"/>
      <c r="AB2" s="298"/>
      <c r="AC2" s="123" t="s">
        <v>3</v>
      </c>
      <c r="AD2" s="124" t="s">
        <v>32</v>
      </c>
      <c r="AE2" s="125" t="s">
        <v>33</v>
      </c>
      <c r="AJ2" s="186" t="s">
        <v>75</v>
      </c>
      <c r="AK2" s="187" t="s">
        <v>76</v>
      </c>
      <c r="AL2" s="187">
        <v>50</v>
      </c>
      <c r="AM2" s="187">
        <v>85</v>
      </c>
      <c r="AN2" s="29" t="s">
        <v>77</v>
      </c>
      <c r="AP2">
        <v>2</v>
      </c>
    </row>
    <row r="3" spans="1:42" ht="22.15" customHeight="1" x14ac:dyDescent="0.35">
      <c r="A3" s="304" t="s">
        <v>147</v>
      </c>
      <c r="B3" s="304"/>
      <c r="C3" s="304"/>
      <c r="D3" s="304"/>
      <c r="E3" s="304"/>
      <c r="F3" s="304"/>
      <c r="G3" s="304"/>
      <c r="H3" s="304"/>
      <c r="L3" s="306" t="s">
        <v>42</v>
      </c>
      <c r="M3" s="25" t="s">
        <v>25</v>
      </c>
      <c r="N3" s="15" t="s">
        <v>26</v>
      </c>
      <c r="O3" s="15" t="s">
        <v>27</v>
      </c>
      <c r="P3" s="15" t="s">
        <v>28</v>
      </c>
      <c r="Q3" s="15" t="s">
        <v>29</v>
      </c>
      <c r="R3" s="15" t="s">
        <v>30</v>
      </c>
      <c r="S3" s="16" t="s">
        <v>31</v>
      </c>
      <c r="AA3" s="283" t="s">
        <v>34</v>
      </c>
      <c r="AB3" s="120" t="s">
        <v>3</v>
      </c>
      <c r="AC3" s="127">
        <v>55</v>
      </c>
      <c r="AD3" s="128">
        <v>57</v>
      </c>
      <c r="AE3" s="129">
        <v>60</v>
      </c>
      <c r="AF3" s="119">
        <v>1</v>
      </c>
      <c r="AJ3" s="183" t="s">
        <v>78</v>
      </c>
      <c r="AK3" s="167" t="s">
        <v>76</v>
      </c>
      <c r="AL3" s="167">
        <v>20</v>
      </c>
      <c r="AM3" s="167">
        <v>85</v>
      </c>
      <c r="AN3" s="27">
        <v>84</v>
      </c>
      <c r="AP3">
        <v>3</v>
      </c>
    </row>
    <row r="4" spans="1:42" ht="19.5" customHeight="1" x14ac:dyDescent="0.35">
      <c r="A4" s="304" t="s">
        <v>144</v>
      </c>
      <c r="B4" s="304"/>
      <c r="C4" s="304"/>
      <c r="D4" s="304"/>
      <c r="E4" s="304"/>
      <c r="F4" s="304"/>
      <c r="G4" s="304"/>
      <c r="H4" s="304"/>
      <c r="L4" s="307"/>
      <c r="M4" s="135"/>
      <c r="N4" s="136"/>
      <c r="O4" s="136"/>
      <c r="P4" s="136"/>
      <c r="Q4" s="136"/>
      <c r="R4" s="136"/>
      <c r="S4" s="137"/>
      <c r="AA4" s="284"/>
      <c r="AB4" s="138"/>
      <c r="AC4" s="139"/>
      <c r="AD4" s="140"/>
      <c r="AE4" s="141"/>
      <c r="AF4" s="119"/>
      <c r="AJ4" s="183" t="s">
        <v>79</v>
      </c>
      <c r="AK4" s="167" t="s">
        <v>76</v>
      </c>
      <c r="AL4" s="167">
        <v>40</v>
      </c>
      <c r="AM4" s="167">
        <v>80</v>
      </c>
      <c r="AN4" s="27">
        <v>78</v>
      </c>
      <c r="AP4">
        <v>4</v>
      </c>
    </row>
    <row r="5" spans="1:42" ht="15" customHeight="1" thickBot="1" x14ac:dyDescent="0.4">
      <c r="A5" s="116"/>
      <c r="B5" s="116"/>
      <c r="C5" s="235"/>
      <c r="D5" s="235"/>
      <c r="E5" s="235"/>
      <c r="F5" s="235"/>
      <c r="G5" s="235"/>
      <c r="H5" s="235"/>
      <c r="L5" s="307"/>
      <c r="M5" s="13" t="s">
        <v>20</v>
      </c>
      <c r="N5" s="5" t="s">
        <v>20</v>
      </c>
      <c r="O5" s="5" t="s">
        <v>20</v>
      </c>
      <c r="P5" s="5" t="s">
        <v>20</v>
      </c>
      <c r="Q5" s="5" t="s">
        <v>20</v>
      </c>
      <c r="R5" s="5" t="s">
        <v>20</v>
      </c>
      <c r="S5" s="6" t="s">
        <v>20</v>
      </c>
      <c r="AA5" s="285"/>
      <c r="AB5" s="121" t="s">
        <v>32</v>
      </c>
      <c r="AC5" s="130">
        <v>57</v>
      </c>
      <c r="AD5" s="126">
        <v>60</v>
      </c>
      <c r="AE5" s="131">
        <v>65</v>
      </c>
      <c r="AF5" s="119">
        <v>2</v>
      </c>
      <c r="AJ5" s="183" t="s">
        <v>80</v>
      </c>
      <c r="AK5" s="167" t="s">
        <v>76</v>
      </c>
      <c r="AL5" s="167">
        <v>20</v>
      </c>
      <c r="AM5" s="167">
        <v>80</v>
      </c>
      <c r="AN5" s="27" t="s">
        <v>77</v>
      </c>
      <c r="AP5">
        <v>5</v>
      </c>
    </row>
    <row r="6" spans="1:42" ht="15" customHeight="1" thickBot="1" x14ac:dyDescent="0.4">
      <c r="A6" s="118" t="s">
        <v>49</v>
      </c>
      <c r="B6" s="117" t="s">
        <v>33</v>
      </c>
      <c r="C6" s="235"/>
      <c r="D6" s="235"/>
      <c r="E6" s="235"/>
      <c r="F6" s="235"/>
      <c r="G6" s="235"/>
      <c r="H6" s="235"/>
      <c r="L6" s="171" t="str">
        <f t="shared" ref="L6:L19" si="0">A60</f>
        <v>Crane</v>
      </c>
      <c r="M6" s="88">
        <f>IF(AND($E40&gt;=0.5,$C$12&gt;0),SQRT((($C$12-$B$25)^2)+(($C$25-$D$12)^2)),"")</f>
        <v>184.70634017238365</v>
      </c>
      <c r="N6" s="89" t="str">
        <f t="shared" ref="N6:N19" si="1">IF(AND($E40&gt;=0.5,$C$13&gt;0),SQRT((($C$13-$B$26)^2)+(($C$26-$D$13)^2)),"")</f>
        <v/>
      </c>
      <c r="O6" s="89" t="str">
        <f t="shared" ref="O6:P19" si="2">IF(AND($E40&gt;=0.5,$C$15&gt;0),SQRT((($C$15-$B$28)^2)+(($C$28-$D$15)^2)),"")</f>
        <v/>
      </c>
      <c r="P6" s="89" t="str">
        <f t="shared" si="2"/>
        <v/>
      </c>
      <c r="Q6" s="89" t="str">
        <f t="shared" ref="Q6:Q19" si="3">IF(AND($E40&gt;=0.5,$C$16&gt;0),SQRT((($C$16-$B$29)^2)+(($C$29-$D$16)^2)),"")</f>
        <v/>
      </c>
      <c r="R6" s="89" t="str">
        <f t="shared" ref="R6:R19" si="4">IF(AND($E40&gt;=0.5,$C$17&gt;0),SQRT((($C$17-$B$30)^2)+(($C$30-$D$17)^2)),"")</f>
        <v/>
      </c>
      <c r="S6" s="90" t="str">
        <f t="shared" ref="S6:S19" si="5">IF(AND($E40&gt;=0.5,$C$18&gt;0),SQRT((($C$18-$B$31)^2)+(($C$31-$D$18)^2)),"")</f>
        <v/>
      </c>
      <c r="AA6" s="286"/>
      <c r="AB6" s="122" t="s">
        <v>33</v>
      </c>
      <c r="AC6" s="132">
        <v>60</v>
      </c>
      <c r="AD6" s="133">
        <v>65</v>
      </c>
      <c r="AE6" s="134">
        <v>70</v>
      </c>
      <c r="AF6" s="119">
        <v>3</v>
      </c>
      <c r="AJ6" s="183" t="s">
        <v>81</v>
      </c>
      <c r="AK6" s="167" t="s">
        <v>82</v>
      </c>
      <c r="AL6" s="167">
        <v>100</v>
      </c>
      <c r="AM6" s="167">
        <v>94</v>
      </c>
      <c r="AN6" s="27" t="s">
        <v>77</v>
      </c>
      <c r="AP6">
        <v>6</v>
      </c>
    </row>
    <row r="7" spans="1:42" ht="15" customHeight="1" x14ac:dyDescent="0.35">
      <c r="A7" s="235"/>
      <c r="B7" s="235"/>
      <c r="C7" s="235"/>
      <c r="D7" s="235"/>
      <c r="E7" s="235"/>
      <c r="F7" s="235"/>
      <c r="G7" s="235"/>
      <c r="H7" s="235"/>
      <c r="L7" s="172" t="str">
        <f t="shared" si="0"/>
        <v>Vibratory Pile Driver</v>
      </c>
      <c r="M7" s="91">
        <f>IF(AND($E41&gt;=0.5,$C$12&gt;0),SQRT((($C$12-$B$25)^2)+(($C$25-$D$12)^2)),"")</f>
        <v>184.70634017238365</v>
      </c>
      <c r="N7" s="92" t="str">
        <f t="shared" si="1"/>
        <v/>
      </c>
      <c r="O7" s="92" t="str">
        <f t="shared" si="2"/>
        <v/>
      </c>
      <c r="P7" s="92" t="str">
        <f t="shared" si="2"/>
        <v/>
      </c>
      <c r="Q7" s="92" t="str">
        <f t="shared" si="3"/>
        <v/>
      </c>
      <c r="R7" s="92" t="str">
        <f t="shared" si="4"/>
        <v/>
      </c>
      <c r="S7" s="93" t="str">
        <f t="shared" si="5"/>
        <v/>
      </c>
      <c r="AC7" s="119">
        <v>1</v>
      </c>
      <c r="AD7" s="119">
        <v>2</v>
      </c>
      <c r="AE7" s="119">
        <v>3</v>
      </c>
      <c r="AF7" s="119"/>
      <c r="AJ7" s="183" t="s">
        <v>83</v>
      </c>
      <c r="AK7" s="167" t="s">
        <v>76</v>
      </c>
      <c r="AL7" s="167">
        <v>50</v>
      </c>
      <c r="AM7" s="167">
        <v>80</v>
      </c>
      <c r="AN7" s="27">
        <v>83</v>
      </c>
      <c r="AP7">
        <v>7</v>
      </c>
    </row>
    <row r="8" spans="1:42" ht="15" customHeight="1" thickBot="1" x14ac:dyDescent="0.3">
      <c r="A8" s="8" t="s">
        <v>45</v>
      </c>
      <c r="L8" s="172" t="str">
        <f t="shared" si="0"/>
        <v>Pickup Truck</v>
      </c>
      <c r="M8" s="91">
        <f>IF(AND($E42&gt;=0.5,$C$12&gt;0),SQRT((($C$12-$B$25)^2)+(($C$25-$D$12)^2)),"")</f>
        <v>184.70634017238365</v>
      </c>
      <c r="N8" s="92" t="str">
        <f t="shared" si="1"/>
        <v/>
      </c>
      <c r="O8" s="92" t="str">
        <f t="shared" si="2"/>
        <v/>
      </c>
      <c r="P8" s="92" t="str">
        <f t="shared" si="2"/>
        <v/>
      </c>
      <c r="Q8" s="92" t="str">
        <f t="shared" si="3"/>
        <v/>
      </c>
      <c r="R8" s="92" t="str">
        <f t="shared" si="4"/>
        <v/>
      </c>
      <c r="S8" s="93" t="str">
        <f t="shared" si="5"/>
        <v/>
      </c>
      <c r="AJ8" s="183" t="s">
        <v>84</v>
      </c>
      <c r="AK8" s="167" t="s">
        <v>76</v>
      </c>
      <c r="AL8" s="167">
        <v>20</v>
      </c>
      <c r="AM8" s="167">
        <v>85</v>
      </c>
      <c r="AN8" s="27">
        <v>84</v>
      </c>
      <c r="AP8">
        <v>8</v>
      </c>
    </row>
    <row r="9" spans="1:42" ht="15" customHeight="1" thickBot="1" x14ac:dyDescent="0.3">
      <c r="A9" s="293" t="s">
        <v>0</v>
      </c>
      <c r="B9" s="293" t="s">
        <v>1</v>
      </c>
      <c r="C9" s="289" t="s">
        <v>22</v>
      </c>
      <c r="D9" s="290"/>
      <c r="E9" s="291" t="s">
        <v>53</v>
      </c>
      <c r="F9" s="291"/>
      <c r="G9" s="291"/>
      <c r="H9" s="292"/>
      <c r="L9" s="172" t="str">
        <f t="shared" si="0"/>
        <v>Front End Loader</v>
      </c>
      <c r="M9" s="91">
        <f>IF(AND($E43&gt;=0.5,$C$12&gt;0),SQRT((($C$12-$B$25)^2)+(($C$25-$D$12)^2)),"")</f>
        <v>184.70634017238365</v>
      </c>
      <c r="N9" s="92" t="str">
        <f t="shared" si="1"/>
        <v/>
      </c>
      <c r="O9" s="92" t="str">
        <f t="shared" si="2"/>
        <v/>
      </c>
      <c r="P9" s="92" t="str">
        <f t="shared" si="2"/>
        <v/>
      </c>
      <c r="Q9" s="92" t="str">
        <f t="shared" si="3"/>
        <v/>
      </c>
      <c r="R9" s="92" t="str">
        <f t="shared" si="4"/>
        <v/>
      </c>
      <c r="S9" s="93" t="str">
        <f t="shared" si="5"/>
        <v/>
      </c>
      <c r="AB9" s="119">
        <f t="shared" ref="AB9:AB15" si="6">IF(B12="Residential",1,IF(B12="Commercial",2,IF(B12="industrial",3,0)))</f>
        <v>1</v>
      </c>
      <c r="AJ9" s="183" t="s">
        <v>85</v>
      </c>
      <c r="AK9" s="167" t="s">
        <v>82</v>
      </c>
      <c r="AL9" s="167">
        <v>20</v>
      </c>
      <c r="AM9" s="167">
        <v>93</v>
      </c>
      <c r="AN9" s="27">
        <v>87</v>
      </c>
      <c r="AP9">
        <v>9</v>
      </c>
    </row>
    <row r="10" spans="1:42" ht="15" customHeight="1" x14ac:dyDescent="0.25">
      <c r="A10" s="300"/>
      <c r="B10" s="300"/>
      <c r="C10" s="114" t="s">
        <v>23</v>
      </c>
      <c r="D10" s="115" t="s">
        <v>24</v>
      </c>
      <c r="E10" s="162" t="s">
        <v>12</v>
      </c>
      <c r="F10" s="163" t="s">
        <v>11</v>
      </c>
      <c r="G10" s="23" t="s">
        <v>13</v>
      </c>
      <c r="H10" s="24" t="s">
        <v>2</v>
      </c>
      <c r="L10" s="172" t="str">
        <f t="shared" si="0"/>
        <v>Trencher</v>
      </c>
      <c r="M10" s="91">
        <f>IF(AND($E44&gt;=0.5,$C$12&gt;0),SQRT((($C$12-$B$25)^2)+(($C$25-$D$12)^2)),"")</f>
        <v>184.70634017238365</v>
      </c>
      <c r="N10" s="92" t="str">
        <f t="shared" si="1"/>
        <v/>
      </c>
      <c r="O10" s="92" t="str">
        <f t="shared" si="2"/>
        <v/>
      </c>
      <c r="P10" s="92" t="str">
        <f t="shared" si="2"/>
        <v/>
      </c>
      <c r="Q10" s="92" t="str">
        <f t="shared" si="3"/>
        <v/>
      </c>
      <c r="R10" s="92" t="str">
        <f t="shared" si="4"/>
        <v/>
      </c>
      <c r="S10" s="93" t="str">
        <f t="shared" si="5"/>
        <v/>
      </c>
      <c r="AB10" s="119">
        <f t="shared" si="6"/>
        <v>0</v>
      </c>
      <c r="AJ10" s="183" t="s">
        <v>86</v>
      </c>
      <c r="AK10" s="167" t="s">
        <v>76</v>
      </c>
      <c r="AL10" s="167">
        <v>20</v>
      </c>
      <c r="AM10" s="167">
        <v>80</v>
      </c>
      <c r="AN10" s="27">
        <v>83</v>
      </c>
      <c r="AP10">
        <v>10</v>
      </c>
    </row>
    <row r="11" spans="1:42" ht="15" customHeight="1" thickBot="1" x14ac:dyDescent="0.3">
      <c r="A11" s="301"/>
      <c r="B11" s="301"/>
      <c r="C11" s="86" t="s">
        <v>20</v>
      </c>
      <c r="D11" s="87" t="s">
        <v>20</v>
      </c>
      <c r="E11" s="13" t="s">
        <v>5</v>
      </c>
      <c r="F11" s="6" t="s">
        <v>5</v>
      </c>
      <c r="G11" s="13" t="s">
        <v>5</v>
      </c>
      <c r="H11" s="6" t="s">
        <v>5</v>
      </c>
      <c r="L11" s="172" t="str">
        <f t="shared" si="0"/>
        <v>Crane</v>
      </c>
      <c r="M11" s="91">
        <f>IF(AND($E45&gt;=0.5,$C$12&gt;0),SQRT((($C$12-$B$26)^2)+(($C$26-$D$12)^2)),"")</f>
        <v>440.02597105148857</v>
      </c>
      <c r="N11" s="92" t="str">
        <f t="shared" si="1"/>
        <v/>
      </c>
      <c r="O11" s="92" t="str">
        <f t="shared" si="2"/>
        <v/>
      </c>
      <c r="P11" s="92" t="str">
        <f t="shared" si="2"/>
        <v/>
      </c>
      <c r="Q11" s="92" t="str">
        <f t="shared" si="3"/>
        <v/>
      </c>
      <c r="R11" s="92" t="str">
        <f t="shared" si="4"/>
        <v/>
      </c>
      <c r="S11" s="93" t="str">
        <f t="shared" si="5"/>
        <v/>
      </c>
      <c r="AB11" s="119">
        <f t="shared" si="6"/>
        <v>0</v>
      </c>
      <c r="AJ11" s="183" t="s">
        <v>87</v>
      </c>
      <c r="AK11" s="167" t="s">
        <v>76</v>
      </c>
      <c r="AL11" s="167">
        <v>40</v>
      </c>
      <c r="AM11" s="167">
        <v>80</v>
      </c>
      <c r="AN11" s="27">
        <v>78</v>
      </c>
      <c r="AP11">
        <v>11</v>
      </c>
    </row>
    <row r="12" spans="1:42" ht="15" customHeight="1" thickBot="1" x14ac:dyDescent="0.3">
      <c r="A12" s="240" t="s">
        <v>174</v>
      </c>
      <c r="B12" s="241" t="s">
        <v>3</v>
      </c>
      <c r="C12" s="242">
        <v>255458.38</v>
      </c>
      <c r="D12" s="243">
        <v>4258574.21</v>
      </c>
      <c r="E12" s="244">
        <v>38.6</v>
      </c>
      <c r="F12" s="245">
        <v>42</v>
      </c>
      <c r="G12" s="246">
        <v>40</v>
      </c>
      <c r="H12" s="247">
        <v>34</v>
      </c>
      <c r="L12" s="172" t="str">
        <f t="shared" si="0"/>
        <v>Vibratory Pile Driver</v>
      </c>
      <c r="M12" s="91">
        <f>IF(AND($E46&gt;=0.5,$C$12&gt;0),SQRT((($C$12-$B$26)^2)+(($C$26-$D$12)^2)),"")</f>
        <v>440.02597105148857</v>
      </c>
      <c r="N12" s="92" t="str">
        <f t="shared" si="1"/>
        <v/>
      </c>
      <c r="O12" s="92" t="str">
        <f t="shared" si="2"/>
        <v/>
      </c>
      <c r="P12" s="92" t="str">
        <f t="shared" si="2"/>
        <v/>
      </c>
      <c r="Q12" s="92" t="str">
        <f t="shared" si="3"/>
        <v/>
      </c>
      <c r="R12" s="92" t="str">
        <f t="shared" si="4"/>
        <v/>
      </c>
      <c r="S12" s="93" t="str">
        <f t="shared" si="5"/>
        <v/>
      </c>
      <c r="AB12" s="119">
        <f t="shared" si="6"/>
        <v>0</v>
      </c>
      <c r="AJ12" s="183" t="s">
        <v>88</v>
      </c>
      <c r="AK12" s="167" t="s">
        <v>76</v>
      </c>
      <c r="AL12" s="167">
        <v>15</v>
      </c>
      <c r="AM12" s="167">
        <v>83</v>
      </c>
      <c r="AN12" s="27" t="s">
        <v>77</v>
      </c>
      <c r="AP12">
        <v>12</v>
      </c>
    </row>
    <row r="13" spans="1:42" ht="15" hidden="1" customHeight="1" x14ac:dyDescent="0.25">
      <c r="A13" s="228"/>
      <c r="B13" s="238"/>
      <c r="C13" s="174"/>
      <c r="D13" s="211"/>
      <c r="E13" s="17"/>
      <c r="F13" s="160"/>
      <c r="G13" s="239"/>
      <c r="H13" s="78"/>
      <c r="L13" s="172" t="str">
        <f t="shared" si="0"/>
        <v>Pickup Truck</v>
      </c>
      <c r="M13" s="91">
        <f>IF(AND($E47&gt;=0.5,$C$12&gt;0),SQRT((($C$12-$B$26)^2)+(($C$26-$D$12)^2)),"")</f>
        <v>440.02597105148857</v>
      </c>
      <c r="N13" s="92" t="str">
        <f t="shared" si="1"/>
        <v/>
      </c>
      <c r="O13" s="92" t="str">
        <f t="shared" si="2"/>
        <v/>
      </c>
      <c r="P13" s="92" t="str">
        <f t="shared" si="2"/>
        <v/>
      </c>
      <c r="Q13" s="92" t="str">
        <f t="shared" si="3"/>
        <v/>
      </c>
      <c r="R13" s="92" t="str">
        <f t="shared" si="4"/>
        <v/>
      </c>
      <c r="S13" s="93" t="str">
        <f t="shared" si="5"/>
        <v/>
      </c>
      <c r="AB13" s="119">
        <f t="shared" si="6"/>
        <v>0</v>
      </c>
      <c r="AJ13" s="183" t="s">
        <v>89</v>
      </c>
      <c r="AK13" s="167" t="s">
        <v>76</v>
      </c>
      <c r="AL13" s="167">
        <v>40</v>
      </c>
      <c r="AM13" s="167">
        <v>85</v>
      </c>
      <c r="AN13" s="27">
        <v>79</v>
      </c>
      <c r="AP13">
        <v>13</v>
      </c>
    </row>
    <row r="14" spans="1:42" ht="15" hidden="1" customHeight="1" x14ac:dyDescent="0.25">
      <c r="A14" s="212"/>
      <c r="B14" s="84"/>
      <c r="C14" s="176"/>
      <c r="D14" s="213"/>
      <c r="E14" s="112"/>
      <c r="F14" s="109"/>
      <c r="G14" s="75"/>
      <c r="H14" s="2"/>
      <c r="L14" s="172" t="str">
        <f t="shared" si="0"/>
        <v>Front End Loader</v>
      </c>
      <c r="M14" s="91">
        <f>IF(AND($E48&gt;=0.5,$C$12&gt;0),SQRT((($C$12-$B$26)^2)+(($C$26-$D$12)^2)),"")</f>
        <v>440.02597105148857</v>
      </c>
      <c r="N14" s="92" t="str">
        <f t="shared" si="1"/>
        <v/>
      </c>
      <c r="O14" s="92" t="str">
        <f t="shared" si="2"/>
        <v/>
      </c>
      <c r="P14" s="92" t="str">
        <f t="shared" si="2"/>
        <v/>
      </c>
      <c r="Q14" s="92" t="str">
        <f t="shared" si="3"/>
        <v/>
      </c>
      <c r="R14" s="92" t="str">
        <f t="shared" si="4"/>
        <v/>
      </c>
      <c r="S14" s="93" t="str">
        <f t="shared" si="5"/>
        <v/>
      </c>
      <c r="AB14" s="119">
        <f t="shared" si="6"/>
        <v>0</v>
      </c>
      <c r="AJ14" s="183" t="s">
        <v>90</v>
      </c>
      <c r="AK14" s="167" t="s">
        <v>76</v>
      </c>
      <c r="AL14" s="167">
        <v>20</v>
      </c>
      <c r="AM14" s="167">
        <v>82</v>
      </c>
      <c r="AN14" s="27">
        <v>81</v>
      </c>
      <c r="AP14">
        <v>14</v>
      </c>
    </row>
    <row r="15" spans="1:42" ht="15" hidden="1" customHeight="1" x14ac:dyDescent="0.25">
      <c r="A15" s="212"/>
      <c r="B15" s="84"/>
      <c r="C15" s="176"/>
      <c r="D15" s="213"/>
      <c r="E15" s="112"/>
      <c r="F15" s="109"/>
      <c r="G15" s="75"/>
      <c r="H15" s="2"/>
      <c r="L15" s="172" t="str">
        <f t="shared" si="0"/>
        <v>Trencher</v>
      </c>
      <c r="M15" s="91">
        <f>IF(AND($E49&gt;=0.5,$C$12&gt;0),SQRT((($C$12-$B$26)^2)+(($C$26-$D$12)^2)),"")</f>
        <v>440.02597105148857</v>
      </c>
      <c r="N15" s="92" t="str">
        <f t="shared" si="1"/>
        <v/>
      </c>
      <c r="O15" s="92" t="str">
        <f t="shared" si="2"/>
        <v/>
      </c>
      <c r="P15" s="92" t="str">
        <f t="shared" si="2"/>
        <v/>
      </c>
      <c r="Q15" s="92" t="str">
        <f t="shared" si="3"/>
        <v/>
      </c>
      <c r="R15" s="92" t="str">
        <f t="shared" si="4"/>
        <v/>
      </c>
      <c r="S15" s="93" t="str">
        <f t="shared" si="5"/>
        <v/>
      </c>
      <c r="AB15" s="119">
        <f t="shared" si="6"/>
        <v>0</v>
      </c>
      <c r="AJ15" s="183" t="s">
        <v>91</v>
      </c>
      <c r="AK15" s="167" t="s">
        <v>76</v>
      </c>
      <c r="AL15" s="167">
        <v>20</v>
      </c>
      <c r="AM15" s="167">
        <v>90</v>
      </c>
      <c r="AN15" s="27">
        <v>90</v>
      </c>
      <c r="AP15">
        <v>15</v>
      </c>
    </row>
    <row r="16" spans="1:42" ht="15" hidden="1" customHeight="1" x14ac:dyDescent="0.25">
      <c r="A16" s="212"/>
      <c r="B16" s="84"/>
      <c r="C16" s="176"/>
      <c r="D16" s="213"/>
      <c r="E16" s="112"/>
      <c r="F16" s="109"/>
      <c r="G16" s="75"/>
      <c r="H16" s="2"/>
      <c r="L16" s="172" t="str">
        <f t="shared" si="0"/>
        <v/>
      </c>
      <c r="M16" s="91">
        <f>IF(AND($E50&gt;=0.5,$C$12&gt;0),SQRT((($C$12-$B$25)^2)+(($C$25-$D$12)^2)),"")</f>
        <v>184.70634017238365</v>
      </c>
      <c r="N16" s="92" t="str">
        <f t="shared" si="1"/>
        <v/>
      </c>
      <c r="O16" s="92" t="str">
        <f t="shared" si="2"/>
        <v/>
      </c>
      <c r="P16" s="92" t="str">
        <f t="shared" si="2"/>
        <v/>
      </c>
      <c r="Q16" s="92" t="str">
        <f t="shared" si="3"/>
        <v/>
      </c>
      <c r="R16" s="92" t="str">
        <f t="shared" si="4"/>
        <v/>
      </c>
      <c r="S16" s="93" t="str">
        <f t="shared" si="5"/>
        <v/>
      </c>
      <c r="AB16" s="119"/>
      <c r="AJ16" s="183" t="s">
        <v>92</v>
      </c>
      <c r="AK16" s="167" t="s">
        <v>76</v>
      </c>
      <c r="AL16" s="167">
        <v>16</v>
      </c>
      <c r="AM16" s="167">
        <v>85</v>
      </c>
      <c r="AN16" s="27">
        <v>81</v>
      </c>
      <c r="AP16">
        <v>0</v>
      </c>
    </row>
    <row r="17" spans="1:40" s="49" customFormat="1" hidden="1" x14ac:dyDescent="0.25">
      <c r="A17" s="212"/>
      <c r="B17" s="84"/>
      <c r="C17" s="176"/>
      <c r="D17" s="213"/>
      <c r="E17" s="112" t="str">
        <f>IF(G17&gt;0,R270,"")</f>
        <v/>
      </c>
      <c r="F17" s="109" t="str">
        <f>IF(G17&gt;0,T270,"")</f>
        <v/>
      </c>
      <c r="G17" s="75"/>
      <c r="H17" s="2"/>
      <c r="L17" s="172" t="str">
        <f t="shared" si="0"/>
        <v/>
      </c>
      <c r="M17" s="91">
        <f>IF(AND($E51&gt;=0.5,$C$12&gt;0),SQRT((($C$12-$B$25)^2)+(($C$25-$D$12)^2)),"")</f>
        <v>184.70634017238365</v>
      </c>
      <c r="N17" s="92" t="str">
        <f t="shared" si="1"/>
        <v/>
      </c>
      <c r="O17" s="92" t="str">
        <f t="shared" si="2"/>
        <v/>
      </c>
      <c r="P17" s="92" t="str">
        <f t="shared" si="2"/>
        <v/>
      </c>
      <c r="Q17" s="92" t="str">
        <f t="shared" si="3"/>
        <v/>
      </c>
      <c r="R17" s="92" t="str">
        <f t="shared" si="4"/>
        <v/>
      </c>
      <c r="S17" s="93" t="str">
        <f t="shared" si="5"/>
        <v/>
      </c>
      <c r="T17"/>
      <c r="AB17" s="119">
        <f>IF(B6="Residential",1,IF(B6="Commercial",2,IF(B6="industrial",3,0)))</f>
        <v>3</v>
      </c>
      <c r="AJ17" s="183" t="s">
        <v>93</v>
      </c>
      <c r="AK17" s="167" t="s">
        <v>76</v>
      </c>
      <c r="AL17" s="167">
        <v>40</v>
      </c>
      <c r="AM17" s="167">
        <v>85</v>
      </c>
      <c r="AN17" s="27">
        <v>82</v>
      </c>
    </row>
    <row r="18" spans="1:40" ht="15.75" hidden="1" thickBot="1" x14ac:dyDescent="0.3">
      <c r="A18" s="214"/>
      <c r="B18" s="85"/>
      <c r="C18" s="178"/>
      <c r="D18" s="215"/>
      <c r="E18" s="113" t="str">
        <f>IF(G18&gt;0,R304,"")</f>
        <v/>
      </c>
      <c r="F18" s="110" t="str">
        <f>IF(G18&gt;0,T304,"")</f>
        <v/>
      </c>
      <c r="G18" s="76"/>
      <c r="H18" s="3"/>
      <c r="L18" s="172" t="str">
        <f t="shared" si="0"/>
        <v/>
      </c>
      <c r="M18" s="91">
        <f>IF(AND($E52&gt;=0.5,$C$12&gt;0),SQRT((($C$12-$B$25)^2)+(($C$25-$D$12)^2)),"")</f>
        <v>184.70634017238365</v>
      </c>
      <c r="N18" s="92" t="str">
        <f t="shared" si="1"/>
        <v/>
      </c>
      <c r="O18" s="92" t="str">
        <f t="shared" si="2"/>
        <v/>
      </c>
      <c r="P18" s="92" t="str">
        <f t="shared" si="2"/>
        <v/>
      </c>
      <c r="Q18" s="92" t="str">
        <f t="shared" si="3"/>
        <v/>
      </c>
      <c r="R18" s="92" t="str">
        <f t="shared" si="4"/>
        <v/>
      </c>
      <c r="S18" s="93" t="str">
        <f t="shared" si="5"/>
        <v/>
      </c>
      <c r="AJ18" s="183" t="s">
        <v>94</v>
      </c>
      <c r="AK18" s="167" t="s">
        <v>76</v>
      </c>
      <c r="AL18" s="167">
        <v>20</v>
      </c>
      <c r="AM18" s="167">
        <v>84</v>
      </c>
      <c r="AN18" s="27">
        <v>79</v>
      </c>
    </row>
    <row r="19" spans="1:40" ht="15.75" x14ac:dyDescent="0.25">
      <c r="A19" s="19" t="s">
        <v>61</v>
      </c>
      <c r="B19" s="143"/>
      <c r="C19" s="144"/>
      <c r="D19" s="144"/>
      <c r="E19" s="145"/>
      <c r="F19" s="145"/>
      <c r="G19" s="82"/>
      <c r="H19" s="82"/>
      <c r="L19" s="172" t="str">
        <f t="shared" si="0"/>
        <v/>
      </c>
      <c r="M19" s="91">
        <f>IF(AND($E53&gt;=0.5,$C$12&gt;0),SQRT((($C$12-$B$25)^2)+(($C$25-$D$12)^2)),"")</f>
        <v>184.70634017238365</v>
      </c>
      <c r="N19" s="92" t="str">
        <f t="shared" si="1"/>
        <v/>
      </c>
      <c r="O19" s="92" t="str">
        <f t="shared" si="2"/>
        <v/>
      </c>
      <c r="P19" s="92" t="str">
        <f t="shared" si="2"/>
        <v/>
      </c>
      <c r="Q19" s="92" t="str">
        <f t="shared" si="3"/>
        <v/>
      </c>
      <c r="R19" s="92" t="str">
        <f t="shared" si="4"/>
        <v/>
      </c>
      <c r="S19" s="93" t="str">
        <f t="shared" si="5"/>
        <v/>
      </c>
      <c r="AJ19" s="183" t="s">
        <v>95</v>
      </c>
      <c r="AK19" s="167" t="s">
        <v>76</v>
      </c>
      <c r="AL19" s="167">
        <v>50</v>
      </c>
      <c r="AM19" s="167">
        <v>80</v>
      </c>
      <c r="AN19" s="27">
        <v>80</v>
      </c>
    </row>
    <row r="20" spans="1:40" ht="14.25" customHeight="1" thickBot="1" x14ac:dyDescent="0.3">
      <c r="A20" s="19"/>
      <c r="B20" s="143"/>
      <c r="C20" s="144"/>
      <c r="D20" s="144"/>
      <c r="E20" s="145"/>
      <c r="F20" s="145"/>
      <c r="G20" s="82"/>
      <c r="H20" s="82"/>
      <c r="L20" s="97"/>
      <c r="AJ20" s="183" t="s">
        <v>96</v>
      </c>
      <c r="AK20" s="167" t="s">
        <v>76</v>
      </c>
      <c r="AL20" s="167">
        <v>40</v>
      </c>
      <c r="AM20" s="167">
        <v>84</v>
      </c>
      <c r="AN20" s="27">
        <v>76</v>
      </c>
    </row>
    <row r="21" spans="1:40" ht="75.75" thickBot="1" x14ac:dyDescent="0.3">
      <c r="A21" s="8" t="s">
        <v>69</v>
      </c>
      <c r="L21" s="236" t="s">
        <v>42</v>
      </c>
      <c r="M21" s="25" t="s">
        <v>25</v>
      </c>
      <c r="N21" s="15" t="s">
        <v>26</v>
      </c>
      <c r="O21" s="15" t="s">
        <v>27</v>
      </c>
      <c r="P21" s="15" t="s">
        <v>28</v>
      </c>
      <c r="Q21" s="15" t="s">
        <v>29</v>
      </c>
      <c r="R21" s="15" t="s">
        <v>30</v>
      </c>
      <c r="S21" s="16" t="s">
        <v>31</v>
      </c>
      <c r="AJ21" s="183" t="s">
        <v>97</v>
      </c>
      <c r="AK21" s="167" t="s">
        <v>76</v>
      </c>
      <c r="AL21" s="167">
        <v>40</v>
      </c>
      <c r="AM21" s="167">
        <v>85</v>
      </c>
      <c r="AN21" s="27">
        <v>81</v>
      </c>
    </row>
    <row r="22" spans="1:40" ht="15.75" thickBot="1" x14ac:dyDescent="0.3">
      <c r="A22" s="293" t="s">
        <v>154</v>
      </c>
      <c r="B22" s="289" t="s">
        <v>22</v>
      </c>
      <c r="C22" s="290"/>
      <c r="E22" s="302"/>
      <c r="F22" s="302"/>
      <c r="G22" s="302"/>
      <c r="H22" s="302"/>
      <c r="L22" s="220"/>
      <c r="M22" s="13" t="s">
        <v>6</v>
      </c>
      <c r="N22" s="5" t="s">
        <v>6</v>
      </c>
      <c r="O22" s="5" t="s">
        <v>6</v>
      </c>
      <c r="P22" s="5" t="s">
        <v>6</v>
      </c>
      <c r="Q22" s="5" t="s">
        <v>6</v>
      </c>
      <c r="R22" s="5" t="s">
        <v>6</v>
      </c>
      <c r="S22" s="6" t="s">
        <v>6</v>
      </c>
      <c r="AJ22" s="183" t="s">
        <v>98</v>
      </c>
      <c r="AK22" s="167" t="s">
        <v>76</v>
      </c>
      <c r="AL22" s="167">
        <v>40</v>
      </c>
      <c r="AM22" s="167">
        <v>84</v>
      </c>
      <c r="AN22" s="27">
        <v>74</v>
      </c>
    </row>
    <row r="23" spans="1:40" x14ac:dyDescent="0.25">
      <c r="A23" s="300"/>
      <c r="B23" s="114" t="s">
        <v>23</v>
      </c>
      <c r="C23" s="115" t="s">
        <v>24</v>
      </c>
      <c r="E23" s="237"/>
      <c r="H23" s="237"/>
      <c r="L23" s="101" t="str">
        <f t="shared" ref="L23:L36" si="7">IF(ISBLANK(A40),"",A40)</f>
        <v>Crane</v>
      </c>
      <c r="M23" s="98">
        <f t="shared" ref="M23:S36" si="8">IFERROR(CONVERT(M6,"m","ft"),"")</f>
        <v>605.99192969942135</v>
      </c>
      <c r="N23" s="89" t="str">
        <f t="shared" si="8"/>
        <v/>
      </c>
      <c r="O23" s="89" t="str">
        <f t="shared" si="8"/>
        <v/>
      </c>
      <c r="P23" s="89" t="str">
        <f t="shared" si="8"/>
        <v/>
      </c>
      <c r="Q23" s="89" t="str">
        <f t="shared" si="8"/>
        <v/>
      </c>
      <c r="R23" s="89" t="str">
        <f t="shared" si="8"/>
        <v/>
      </c>
      <c r="S23" s="90" t="str">
        <f t="shared" si="8"/>
        <v/>
      </c>
      <c r="AJ23" s="183" t="s">
        <v>99</v>
      </c>
      <c r="AK23" s="167" t="s">
        <v>76</v>
      </c>
      <c r="AL23" s="167">
        <v>40</v>
      </c>
      <c r="AM23" s="167">
        <v>80</v>
      </c>
      <c r="AN23" s="27">
        <v>79</v>
      </c>
    </row>
    <row r="24" spans="1:40" ht="15.75" thickBot="1" x14ac:dyDescent="0.3">
      <c r="A24" s="301"/>
      <c r="B24" s="86" t="s">
        <v>20</v>
      </c>
      <c r="C24" s="87" t="s">
        <v>20</v>
      </c>
      <c r="E24" s="237"/>
      <c r="H24" s="237"/>
      <c r="L24" s="102" t="str">
        <f t="shared" si="7"/>
        <v>Vibratory Pile Driver</v>
      </c>
      <c r="M24" s="99">
        <f t="shared" si="8"/>
        <v>605.99192969942135</v>
      </c>
      <c r="N24" s="92" t="str">
        <f t="shared" si="8"/>
        <v/>
      </c>
      <c r="O24" s="92" t="str">
        <f t="shared" si="8"/>
        <v/>
      </c>
      <c r="P24" s="92" t="str">
        <f t="shared" si="8"/>
        <v/>
      </c>
      <c r="Q24" s="92" t="str">
        <f t="shared" si="8"/>
        <v/>
      </c>
      <c r="R24" s="92" t="str">
        <f t="shared" si="8"/>
        <v/>
      </c>
      <c r="S24" s="93" t="str">
        <f t="shared" si="8"/>
        <v/>
      </c>
      <c r="AJ24" s="183" t="s">
        <v>100</v>
      </c>
      <c r="AK24" s="167" t="s">
        <v>76</v>
      </c>
      <c r="AL24" s="167">
        <v>50</v>
      </c>
      <c r="AM24" s="167">
        <v>82</v>
      </c>
      <c r="AN24" s="27">
        <v>81</v>
      </c>
    </row>
    <row r="25" spans="1:40" x14ac:dyDescent="0.25">
      <c r="A25" s="168" t="s">
        <v>150</v>
      </c>
      <c r="B25" s="229">
        <v>255453.43</v>
      </c>
      <c r="C25" s="175">
        <v>4258389.57</v>
      </c>
      <c r="E25" s="166"/>
      <c r="H25" s="20"/>
      <c r="L25" s="102" t="str">
        <f t="shared" si="7"/>
        <v>Pickup Truck</v>
      </c>
      <c r="M25" s="99">
        <f t="shared" si="8"/>
        <v>605.99192969942135</v>
      </c>
      <c r="N25" s="92" t="str">
        <f t="shared" si="8"/>
        <v/>
      </c>
      <c r="O25" s="92" t="str">
        <f t="shared" si="8"/>
        <v/>
      </c>
      <c r="P25" s="92" t="str">
        <f t="shared" si="8"/>
        <v/>
      </c>
      <c r="Q25" s="92" t="str">
        <f t="shared" si="8"/>
        <v/>
      </c>
      <c r="R25" s="92" t="str">
        <f t="shared" si="8"/>
        <v/>
      </c>
      <c r="S25" s="93" t="str">
        <f t="shared" si="8"/>
        <v/>
      </c>
      <c r="AJ25" s="183" t="s">
        <v>101</v>
      </c>
      <c r="AK25" s="167" t="s">
        <v>76</v>
      </c>
      <c r="AL25" s="167">
        <v>50</v>
      </c>
      <c r="AM25" s="167">
        <v>70</v>
      </c>
      <c r="AN25" s="27">
        <v>73</v>
      </c>
    </row>
    <row r="26" spans="1:40" x14ac:dyDescent="0.25">
      <c r="A26" s="169" t="s">
        <v>153</v>
      </c>
      <c r="B26" s="230">
        <v>255507.64</v>
      </c>
      <c r="C26" s="177">
        <v>4258136.95</v>
      </c>
      <c r="E26" s="166"/>
      <c r="H26" s="20"/>
      <c r="L26" s="102" t="str">
        <f t="shared" si="7"/>
        <v>Front End Loader</v>
      </c>
      <c r="M26" s="99">
        <f t="shared" si="8"/>
        <v>605.99192969942135</v>
      </c>
      <c r="N26" s="92" t="str">
        <f t="shared" si="8"/>
        <v/>
      </c>
      <c r="O26" s="92" t="str">
        <f t="shared" si="8"/>
        <v/>
      </c>
      <c r="P26" s="92" t="str">
        <f t="shared" si="8"/>
        <v/>
      </c>
      <c r="Q26" s="92" t="str">
        <f t="shared" si="8"/>
        <v/>
      </c>
      <c r="R26" s="92" t="str">
        <f t="shared" si="8"/>
        <v/>
      </c>
      <c r="S26" s="93" t="str">
        <f t="shared" si="8"/>
        <v/>
      </c>
      <c r="AJ26" s="183" t="s">
        <v>102</v>
      </c>
      <c r="AK26" s="167" t="s">
        <v>76</v>
      </c>
      <c r="AL26" s="167">
        <v>40</v>
      </c>
      <c r="AM26" s="167">
        <v>85</v>
      </c>
      <c r="AN26" s="27">
        <v>83</v>
      </c>
    </row>
    <row r="27" spans="1:40" x14ac:dyDescent="0.25">
      <c r="A27" s="169"/>
      <c r="B27" s="230"/>
      <c r="C27" s="177"/>
      <c r="E27" s="166"/>
      <c r="H27" s="20"/>
      <c r="L27" s="102" t="str">
        <f t="shared" si="7"/>
        <v>Trencher</v>
      </c>
      <c r="M27" s="99">
        <f t="shared" si="8"/>
        <v>605.99192969942135</v>
      </c>
      <c r="N27" s="92" t="str">
        <f t="shared" si="8"/>
        <v/>
      </c>
      <c r="O27" s="92" t="str">
        <f t="shared" si="8"/>
        <v/>
      </c>
      <c r="P27" s="92" t="str">
        <f t="shared" si="8"/>
        <v/>
      </c>
      <c r="Q27" s="92" t="str">
        <f t="shared" si="8"/>
        <v/>
      </c>
      <c r="R27" s="92" t="str">
        <f t="shared" si="8"/>
        <v/>
      </c>
      <c r="S27" s="93" t="str">
        <f t="shared" si="8"/>
        <v/>
      </c>
      <c r="AJ27" s="183" t="s">
        <v>103</v>
      </c>
      <c r="AK27" s="167" t="s">
        <v>76</v>
      </c>
      <c r="AL27" s="167">
        <v>40</v>
      </c>
      <c r="AM27" s="167">
        <v>85</v>
      </c>
      <c r="AN27" s="27" t="s">
        <v>77</v>
      </c>
    </row>
    <row r="28" spans="1:40" x14ac:dyDescent="0.25">
      <c r="A28" s="169" t="str">
        <f t="shared" ref="A28:A31" si="9">IF(ISBLANK(A15),"",A15)</f>
        <v/>
      </c>
      <c r="B28" s="230"/>
      <c r="C28" s="177"/>
      <c r="E28" s="166"/>
      <c r="H28" s="20"/>
      <c r="L28" s="102" t="str">
        <f t="shared" si="7"/>
        <v>Crane</v>
      </c>
      <c r="M28" s="99">
        <f t="shared" si="8"/>
        <v>1443.6547606676133</v>
      </c>
      <c r="N28" s="92" t="str">
        <f t="shared" si="8"/>
        <v/>
      </c>
      <c r="O28" s="92" t="str">
        <f t="shared" si="8"/>
        <v/>
      </c>
      <c r="P28" s="92" t="str">
        <f t="shared" si="8"/>
        <v/>
      </c>
      <c r="Q28" s="92" t="str">
        <f t="shared" si="8"/>
        <v/>
      </c>
      <c r="R28" s="92" t="str">
        <f t="shared" si="8"/>
        <v/>
      </c>
      <c r="S28" s="93" t="str">
        <f t="shared" si="8"/>
        <v/>
      </c>
      <c r="AJ28" s="183" t="s">
        <v>104</v>
      </c>
      <c r="AK28" s="167" t="s">
        <v>76</v>
      </c>
      <c r="AL28" s="167">
        <v>40</v>
      </c>
      <c r="AM28" s="167">
        <v>85</v>
      </c>
      <c r="AN28" s="27">
        <v>87</v>
      </c>
    </row>
    <row r="29" spans="1:40" x14ac:dyDescent="0.25">
      <c r="A29" s="169" t="str">
        <f t="shared" si="9"/>
        <v/>
      </c>
      <c r="B29" s="230"/>
      <c r="C29" s="177"/>
      <c r="E29" s="166"/>
      <c r="H29" s="20"/>
      <c r="L29" s="102" t="str">
        <f t="shared" si="7"/>
        <v>Vibratory Pile Driver</v>
      </c>
      <c r="M29" s="99">
        <f t="shared" si="8"/>
        <v>1443.6547606676133</v>
      </c>
      <c r="N29" s="92" t="str">
        <f t="shared" si="8"/>
        <v/>
      </c>
      <c r="O29" s="92" t="str">
        <f t="shared" si="8"/>
        <v/>
      </c>
      <c r="P29" s="92" t="str">
        <f t="shared" si="8"/>
        <v/>
      </c>
      <c r="Q29" s="92" t="str">
        <f t="shared" si="8"/>
        <v/>
      </c>
      <c r="R29" s="92" t="str">
        <f t="shared" si="8"/>
        <v/>
      </c>
      <c r="S29" s="93" t="str">
        <f t="shared" si="8"/>
        <v/>
      </c>
      <c r="AJ29" s="183" t="s">
        <v>105</v>
      </c>
      <c r="AK29" s="167" t="s">
        <v>76</v>
      </c>
      <c r="AL29" s="167">
        <v>25</v>
      </c>
      <c r="AM29" s="167">
        <v>80</v>
      </c>
      <c r="AN29" s="27">
        <v>82</v>
      </c>
    </row>
    <row r="30" spans="1:40" x14ac:dyDescent="0.25">
      <c r="A30" s="169" t="str">
        <f t="shared" si="9"/>
        <v/>
      </c>
      <c r="B30" s="230"/>
      <c r="C30" s="177"/>
      <c r="E30" s="166"/>
      <c r="H30" s="20"/>
      <c r="L30" s="102" t="str">
        <f t="shared" si="7"/>
        <v>Pickup Truck</v>
      </c>
      <c r="M30" s="99">
        <f t="shared" si="8"/>
        <v>1443.6547606676133</v>
      </c>
      <c r="N30" s="92" t="str">
        <f t="shared" si="8"/>
        <v/>
      </c>
      <c r="O30" s="92" t="str">
        <f t="shared" si="8"/>
        <v/>
      </c>
      <c r="P30" s="92" t="str">
        <f t="shared" si="8"/>
        <v/>
      </c>
      <c r="Q30" s="92" t="str">
        <f t="shared" si="8"/>
        <v/>
      </c>
      <c r="R30" s="92" t="str">
        <f t="shared" si="8"/>
        <v/>
      </c>
      <c r="S30" s="93" t="str">
        <f t="shared" si="8"/>
        <v/>
      </c>
      <c r="AJ30" s="183" t="s">
        <v>106</v>
      </c>
      <c r="AK30" s="167" t="s">
        <v>82</v>
      </c>
      <c r="AL30" s="167">
        <v>10</v>
      </c>
      <c r="AM30" s="167">
        <v>90</v>
      </c>
      <c r="AN30" s="27" t="s">
        <v>77</v>
      </c>
    </row>
    <row r="31" spans="1:40" ht="15.75" thickBot="1" x14ac:dyDescent="0.3">
      <c r="A31" s="170" t="str">
        <f t="shared" si="9"/>
        <v/>
      </c>
      <c r="B31" s="231"/>
      <c r="C31" s="179"/>
      <c r="E31" s="166"/>
      <c r="H31" s="20"/>
      <c r="L31" s="102" t="str">
        <f t="shared" si="7"/>
        <v>Front End Loader</v>
      </c>
      <c r="M31" s="99">
        <f t="shared" si="8"/>
        <v>1443.6547606676133</v>
      </c>
      <c r="N31" s="92" t="str">
        <f t="shared" si="8"/>
        <v/>
      </c>
      <c r="O31" s="92" t="str">
        <f t="shared" si="8"/>
        <v/>
      </c>
      <c r="P31" s="92" t="str">
        <f t="shared" si="8"/>
        <v/>
      </c>
      <c r="Q31" s="92" t="str">
        <f t="shared" si="8"/>
        <v/>
      </c>
      <c r="R31" s="92" t="str">
        <f t="shared" si="8"/>
        <v/>
      </c>
      <c r="S31" s="93" t="str">
        <f t="shared" si="8"/>
        <v/>
      </c>
      <c r="AJ31" s="183" t="s">
        <v>107</v>
      </c>
      <c r="AK31" s="167" t="s">
        <v>82</v>
      </c>
      <c r="AL31" s="167">
        <v>20</v>
      </c>
      <c r="AM31" s="167">
        <v>95</v>
      </c>
      <c r="AN31" s="27">
        <v>101</v>
      </c>
    </row>
    <row r="32" spans="1:40" ht="15.75" x14ac:dyDescent="0.25">
      <c r="A32" s="19" t="s">
        <v>155</v>
      </c>
      <c r="B32" s="143"/>
      <c r="C32" s="144"/>
      <c r="D32" s="144"/>
      <c r="E32" s="145"/>
      <c r="H32" s="82"/>
      <c r="L32" s="102" t="str">
        <f t="shared" si="7"/>
        <v>Trencher</v>
      </c>
      <c r="M32" s="99">
        <f t="shared" si="8"/>
        <v>1443.6547606676133</v>
      </c>
      <c r="N32" s="92" t="str">
        <f t="shared" si="8"/>
        <v/>
      </c>
      <c r="O32" s="92" t="str">
        <f t="shared" si="8"/>
        <v/>
      </c>
      <c r="P32" s="92" t="str">
        <f t="shared" si="8"/>
        <v/>
      </c>
      <c r="Q32" s="92" t="str">
        <f t="shared" si="8"/>
        <v/>
      </c>
      <c r="R32" s="92" t="str">
        <f t="shared" si="8"/>
        <v/>
      </c>
      <c r="S32" s="93" t="str">
        <f t="shared" si="8"/>
        <v/>
      </c>
      <c r="AJ32" s="183" t="s">
        <v>108</v>
      </c>
      <c r="AK32" s="167" t="s">
        <v>82</v>
      </c>
      <c r="AL32" s="167">
        <v>20</v>
      </c>
      <c r="AM32" s="167">
        <v>85</v>
      </c>
      <c r="AN32" s="27">
        <v>89</v>
      </c>
    </row>
    <row r="33" spans="1:40" ht="15.75" x14ac:dyDescent="0.25">
      <c r="A33" s="19" t="s">
        <v>156</v>
      </c>
      <c r="B33" s="143"/>
      <c r="C33" s="144"/>
      <c r="D33" s="144"/>
      <c r="E33" s="145"/>
      <c r="F33" s="145"/>
      <c r="G33" s="82"/>
      <c r="H33" s="82"/>
      <c r="L33" s="102" t="str">
        <f t="shared" si="7"/>
        <v/>
      </c>
      <c r="M33" s="99">
        <f t="shared" si="8"/>
        <v>605.99192969942135</v>
      </c>
      <c r="N33" s="92" t="str">
        <f t="shared" si="8"/>
        <v/>
      </c>
      <c r="O33" s="92" t="str">
        <f t="shared" si="8"/>
        <v/>
      </c>
      <c r="P33" s="92" t="str">
        <f t="shared" si="8"/>
        <v/>
      </c>
      <c r="Q33" s="92" t="str">
        <f t="shared" si="8"/>
        <v/>
      </c>
      <c r="R33" s="92" t="str">
        <f t="shared" si="8"/>
        <v/>
      </c>
      <c r="S33" s="93" t="str">
        <f t="shared" si="8"/>
        <v/>
      </c>
      <c r="AJ33" s="183" t="s">
        <v>109</v>
      </c>
      <c r="AK33" s="167" t="s">
        <v>76</v>
      </c>
      <c r="AL33" s="167">
        <v>20</v>
      </c>
      <c r="AM33" s="167">
        <v>85</v>
      </c>
      <c r="AN33" s="27">
        <v>75</v>
      </c>
    </row>
    <row r="34" spans="1:40" ht="16.5" customHeight="1" x14ac:dyDescent="0.25">
      <c r="A34" s="9"/>
      <c r="B34" s="143"/>
      <c r="C34" s="144"/>
      <c r="D34" s="144"/>
      <c r="E34" s="145"/>
      <c r="F34" s="145"/>
      <c r="G34" s="82"/>
      <c r="H34" s="82"/>
      <c r="L34" s="102" t="str">
        <f t="shared" si="7"/>
        <v/>
      </c>
      <c r="M34" s="99">
        <f t="shared" si="8"/>
        <v>605.99192969942135</v>
      </c>
      <c r="N34" s="92" t="str">
        <f t="shared" si="8"/>
        <v/>
      </c>
      <c r="O34" s="92" t="str">
        <f t="shared" si="8"/>
        <v/>
      </c>
      <c r="P34" s="92" t="str">
        <f t="shared" si="8"/>
        <v/>
      </c>
      <c r="Q34" s="92" t="str">
        <f t="shared" si="8"/>
        <v/>
      </c>
      <c r="R34" s="92" t="str">
        <f t="shared" si="8"/>
        <v/>
      </c>
      <c r="S34" s="93" t="str">
        <f t="shared" si="8"/>
        <v/>
      </c>
      <c r="AJ34" s="183" t="s">
        <v>110</v>
      </c>
      <c r="AK34" s="167" t="s">
        <v>82</v>
      </c>
      <c r="AL34" s="167">
        <v>20</v>
      </c>
      <c r="AM34" s="167">
        <v>90</v>
      </c>
      <c r="AN34" s="27">
        <v>90</v>
      </c>
    </row>
    <row r="35" spans="1:40" x14ac:dyDescent="0.25">
      <c r="A35" s="19"/>
      <c r="B35" s="143"/>
      <c r="C35" s="144"/>
      <c r="D35" s="144"/>
      <c r="E35" s="145"/>
      <c r="F35" s="145"/>
      <c r="G35" s="82"/>
      <c r="H35" s="82"/>
      <c r="L35" s="102" t="str">
        <f t="shared" si="7"/>
        <v/>
      </c>
      <c r="M35" s="99">
        <f t="shared" si="8"/>
        <v>605.99192969942135</v>
      </c>
      <c r="N35" s="92" t="str">
        <f t="shared" si="8"/>
        <v/>
      </c>
      <c r="O35" s="92" t="str">
        <f t="shared" si="8"/>
        <v/>
      </c>
      <c r="P35" s="92" t="str">
        <f t="shared" si="8"/>
        <v/>
      </c>
      <c r="Q35" s="92" t="str">
        <f t="shared" si="8"/>
        <v/>
      </c>
      <c r="R35" s="92" t="str">
        <f t="shared" si="8"/>
        <v/>
      </c>
      <c r="S35" s="93" t="str">
        <f t="shared" si="8"/>
        <v/>
      </c>
      <c r="AJ35" s="183" t="s">
        <v>111</v>
      </c>
      <c r="AK35" s="167" t="s">
        <v>76</v>
      </c>
      <c r="AL35" s="167">
        <v>20</v>
      </c>
      <c r="AM35" s="167">
        <v>85</v>
      </c>
      <c r="AN35" s="27">
        <v>90</v>
      </c>
    </row>
    <row r="36" spans="1:40" ht="15.75" thickBot="1" x14ac:dyDescent="0.3">
      <c r="A36" s="82"/>
      <c r="B36" s="82"/>
      <c r="C36" s="82"/>
      <c r="D36" s="82"/>
      <c r="E36" s="82"/>
      <c r="F36" s="49"/>
      <c r="G36" s="49"/>
      <c r="H36" s="49"/>
      <c r="L36" s="103" t="str">
        <f t="shared" si="7"/>
        <v/>
      </c>
      <c r="M36" s="100">
        <f t="shared" si="8"/>
        <v>605.99192969942135</v>
      </c>
      <c r="N36" s="95" t="str">
        <f t="shared" si="8"/>
        <v/>
      </c>
      <c r="O36" s="95" t="str">
        <f t="shared" si="8"/>
        <v/>
      </c>
      <c r="P36" s="95" t="str">
        <f t="shared" si="8"/>
        <v/>
      </c>
      <c r="Q36" s="95" t="str">
        <f t="shared" si="8"/>
        <v/>
      </c>
      <c r="R36" s="95" t="str">
        <f t="shared" si="8"/>
        <v/>
      </c>
      <c r="S36" s="96" t="str">
        <f t="shared" si="8"/>
        <v/>
      </c>
      <c r="AJ36" s="183" t="s">
        <v>112</v>
      </c>
      <c r="AK36" s="167" t="s">
        <v>76</v>
      </c>
      <c r="AL36" s="167">
        <v>50</v>
      </c>
      <c r="AM36" s="167">
        <v>85</v>
      </c>
      <c r="AN36" s="27">
        <v>77</v>
      </c>
    </row>
    <row r="37" spans="1:40" ht="15.75" thickBot="1" x14ac:dyDescent="0.3">
      <c r="A37" s="9" t="s">
        <v>44</v>
      </c>
      <c r="B37" s="1"/>
      <c r="C37" s="1"/>
      <c r="D37" s="1"/>
      <c r="E37" s="82"/>
      <c r="F37" s="49"/>
      <c r="G37" s="49"/>
      <c r="H37" s="49"/>
      <c r="L37" s="221"/>
      <c r="M37" s="222"/>
      <c r="N37" s="222"/>
      <c r="O37" s="222"/>
      <c r="P37" s="222"/>
      <c r="Q37" s="222"/>
      <c r="R37" s="222"/>
      <c r="S37" s="222"/>
      <c r="AJ37" s="183" t="s">
        <v>113</v>
      </c>
      <c r="AK37" s="167" t="s">
        <v>76</v>
      </c>
      <c r="AL37" s="167">
        <v>40</v>
      </c>
      <c r="AM37" s="167">
        <v>55</v>
      </c>
      <c r="AN37" s="27">
        <v>75</v>
      </c>
    </row>
    <row r="38" spans="1:40" ht="32.25" x14ac:dyDescent="0.25">
      <c r="A38" s="293" t="s">
        <v>0</v>
      </c>
      <c r="B38" s="287" t="s">
        <v>63</v>
      </c>
      <c r="C38" s="162" t="s">
        <v>141</v>
      </c>
      <c r="D38" s="15" t="s">
        <v>55</v>
      </c>
      <c r="E38" s="16" t="s">
        <v>54</v>
      </c>
      <c r="H38" s="182"/>
      <c r="L38" s="221"/>
      <c r="M38" s="222"/>
      <c r="N38" s="222"/>
      <c r="O38" s="222"/>
      <c r="P38" s="222"/>
      <c r="Q38" s="222"/>
      <c r="R38" s="222"/>
      <c r="S38" s="222"/>
      <c r="AJ38" s="183" t="s">
        <v>114</v>
      </c>
      <c r="AK38" s="167" t="s">
        <v>76</v>
      </c>
      <c r="AL38" s="167">
        <v>50</v>
      </c>
      <c r="AM38" s="167">
        <v>85</v>
      </c>
      <c r="AN38" s="27">
        <v>85</v>
      </c>
    </row>
    <row r="39" spans="1:40" ht="15.75" thickBot="1" x14ac:dyDescent="0.3">
      <c r="A39" s="294"/>
      <c r="B39" s="299"/>
      <c r="C39" s="164" t="s">
        <v>68</v>
      </c>
      <c r="D39" s="209" t="s">
        <v>6</v>
      </c>
      <c r="E39" s="7" t="s">
        <v>5</v>
      </c>
      <c r="H39" s="180"/>
      <c r="L39" s="221"/>
      <c r="M39" s="222"/>
      <c r="N39" s="222"/>
      <c r="O39" s="222"/>
      <c r="P39" s="222"/>
      <c r="Q39" s="222"/>
      <c r="R39" s="222"/>
      <c r="S39" s="222"/>
      <c r="AJ39" s="183" t="s">
        <v>115</v>
      </c>
      <c r="AK39" s="167" t="s">
        <v>76</v>
      </c>
      <c r="AL39" s="167">
        <v>50</v>
      </c>
      <c r="AM39" s="167">
        <v>77</v>
      </c>
      <c r="AN39" s="27">
        <v>81</v>
      </c>
    </row>
    <row r="40" spans="1:40" x14ac:dyDescent="0.25">
      <c r="A40" s="77" t="s">
        <v>92</v>
      </c>
      <c r="B40" s="191">
        <v>1</v>
      </c>
      <c r="C40" s="201">
        <f t="shared" ref="C40:C46" si="10">IFERROR(VLOOKUP(A40,$AJ$1:$AN$64,3,FALSE),"")</f>
        <v>16</v>
      </c>
      <c r="D40" s="218">
        <f t="shared" ref="D40:D46" si="11">IF(ISBLANK(A40),"",50)</f>
        <v>50</v>
      </c>
      <c r="E40" s="202">
        <f>IFERROR(IF(VLOOKUP(A40,$AJ$1:$AN$64,5,FALSE)="N/A",VLOOKUP(A40,$AJ$1:$AN$64,4,FALSE),VLOOKUP(A40,$AJ$1:$AN$64,5,FALSE)),"")</f>
        <v>81</v>
      </c>
      <c r="H40" s="181"/>
      <c r="AJ40" s="183" t="s">
        <v>116</v>
      </c>
      <c r="AK40" s="167" t="s">
        <v>76</v>
      </c>
      <c r="AL40" s="167">
        <v>100</v>
      </c>
      <c r="AM40" s="167">
        <v>82</v>
      </c>
      <c r="AN40" s="27">
        <v>73</v>
      </c>
    </row>
    <row r="41" spans="1:40" x14ac:dyDescent="0.25">
      <c r="A41" s="77" t="s">
        <v>132</v>
      </c>
      <c r="B41" s="71">
        <v>1</v>
      </c>
      <c r="C41" s="201">
        <f t="shared" si="10"/>
        <v>20</v>
      </c>
      <c r="D41" s="198">
        <f t="shared" si="11"/>
        <v>50</v>
      </c>
      <c r="E41" s="202">
        <f>IFERROR(IF(VLOOKUP(A41,$AJ$1:$AN$64,5,FALSE)="N/A",VLOOKUP(A41,$AJ$1:$AN$64,4,FALSE),VLOOKUP(A41,$AJ$1:$AN$64,5,FALSE)),"")</f>
        <v>101</v>
      </c>
      <c r="G41" s="22"/>
      <c r="H41" s="181"/>
      <c r="AJ41" s="183" t="s">
        <v>117</v>
      </c>
      <c r="AK41" s="167" t="s">
        <v>82</v>
      </c>
      <c r="AL41" s="167">
        <v>20</v>
      </c>
      <c r="AM41" s="167">
        <v>85</v>
      </c>
      <c r="AN41" s="27">
        <v>79</v>
      </c>
    </row>
    <row r="42" spans="1:40" x14ac:dyDescent="0.25">
      <c r="A42" s="77" t="s">
        <v>113</v>
      </c>
      <c r="B42" s="71">
        <v>1</v>
      </c>
      <c r="C42" s="201">
        <f t="shared" si="10"/>
        <v>40</v>
      </c>
      <c r="D42" s="198">
        <f t="shared" si="11"/>
        <v>50</v>
      </c>
      <c r="E42" s="202">
        <f>IFERROR(IF(VLOOKUP(A42,$AJ$1:$AN$64,5,FALSE)="N/A",VLOOKUP(A42,$AJ$1:$AN$64,4,FALSE),VLOOKUP(A42,$AJ$1:$AN$64,5,FALSE)),"")</f>
        <v>75</v>
      </c>
      <c r="H42" s="181"/>
      <c r="AJ42" s="183" t="s">
        <v>118</v>
      </c>
      <c r="AK42" s="167" t="s">
        <v>76</v>
      </c>
      <c r="AL42" s="167">
        <v>20</v>
      </c>
      <c r="AM42" s="167">
        <v>85</v>
      </c>
      <c r="AN42" s="27">
        <v>81</v>
      </c>
    </row>
    <row r="43" spans="1:40" x14ac:dyDescent="0.25">
      <c r="A43" s="77" t="s">
        <v>99</v>
      </c>
      <c r="B43" s="71">
        <v>1</v>
      </c>
      <c r="C43" s="201">
        <f t="shared" si="10"/>
        <v>40</v>
      </c>
      <c r="D43" s="198">
        <f t="shared" si="11"/>
        <v>50</v>
      </c>
      <c r="E43" s="202">
        <f>IFERROR(IF(VLOOKUP(A43,$AJ$1:$AN$64,5,FALSE)="N/A",VLOOKUP(A43,$AJ$1:$AN$64,4,FALSE),VLOOKUP(A43,$AJ$1:$AN$64,5,FALSE)),"")</f>
        <v>79</v>
      </c>
      <c r="H43" s="181"/>
      <c r="AC43" s="22"/>
      <c r="AJ43" s="183" t="s">
        <v>119</v>
      </c>
      <c r="AK43" s="167" t="s">
        <v>76</v>
      </c>
      <c r="AL43" s="167">
        <v>20</v>
      </c>
      <c r="AM43" s="167">
        <v>85</v>
      </c>
      <c r="AN43" s="27">
        <v>80</v>
      </c>
    </row>
    <row r="44" spans="1:40" x14ac:dyDescent="0.25">
      <c r="A44" s="77" t="s">
        <v>152</v>
      </c>
      <c r="B44" s="71">
        <v>1</v>
      </c>
      <c r="C44" s="201">
        <f t="shared" si="10"/>
        <v>50</v>
      </c>
      <c r="D44" s="198">
        <f t="shared" si="11"/>
        <v>50</v>
      </c>
      <c r="E44" s="202">
        <f>IFERROR(IF(VLOOKUP(A44,$AJ$1:$AN$64,5,FALSE)="N/A",VLOOKUP(A44,$AJ$1:$AN$64,4,FALSE),VLOOKUP(A44,$AJ$1:$AN$64,5,FALSE)),"")</f>
        <v>80</v>
      </c>
      <c r="H44" s="181"/>
      <c r="AJ44" s="183" t="s">
        <v>120</v>
      </c>
      <c r="AK44" s="167" t="s">
        <v>76</v>
      </c>
      <c r="AL44" s="167">
        <v>20</v>
      </c>
      <c r="AM44" s="167">
        <v>85</v>
      </c>
      <c r="AN44" s="27">
        <v>96</v>
      </c>
    </row>
    <row r="45" spans="1:40" x14ac:dyDescent="0.25">
      <c r="A45" s="77" t="s">
        <v>92</v>
      </c>
      <c r="B45" s="71">
        <v>2</v>
      </c>
      <c r="C45" s="201">
        <f t="shared" si="10"/>
        <v>16</v>
      </c>
      <c r="D45" s="198">
        <f t="shared" si="11"/>
        <v>50</v>
      </c>
      <c r="E45" s="202">
        <f t="shared" ref="E45:E49" si="12">IFERROR(IF(VLOOKUP(A45,$AJ$1:$AN$64,5,FALSE)="N/A",VLOOKUP(A45,$AJ$1:$AN$64,4,FALSE),VLOOKUP(A45,$AJ$1:$AN$64,5,FALSE)),"")</f>
        <v>81</v>
      </c>
      <c r="H45" s="181"/>
      <c r="AJ45" s="183" t="s">
        <v>121</v>
      </c>
      <c r="AK45" s="167" t="s">
        <v>76</v>
      </c>
      <c r="AL45" s="167">
        <v>40</v>
      </c>
      <c r="AM45" s="167">
        <v>85</v>
      </c>
      <c r="AN45" s="27">
        <v>84</v>
      </c>
    </row>
    <row r="46" spans="1:40" x14ac:dyDescent="0.25">
      <c r="A46" s="77" t="s">
        <v>132</v>
      </c>
      <c r="B46" s="71">
        <v>2</v>
      </c>
      <c r="C46" s="201">
        <f t="shared" si="10"/>
        <v>20</v>
      </c>
      <c r="D46" s="198">
        <f t="shared" si="11"/>
        <v>50</v>
      </c>
      <c r="E46" s="202">
        <f t="shared" si="12"/>
        <v>101</v>
      </c>
      <c r="H46" s="181"/>
      <c r="AJ46" s="183" t="s">
        <v>122</v>
      </c>
      <c r="AK46" s="167" t="s">
        <v>76</v>
      </c>
      <c r="AL46" s="167">
        <v>40</v>
      </c>
      <c r="AM46" s="167">
        <v>85</v>
      </c>
      <c r="AN46" s="27">
        <v>96</v>
      </c>
    </row>
    <row r="47" spans="1:40" x14ac:dyDescent="0.25">
      <c r="A47" s="77" t="s">
        <v>113</v>
      </c>
      <c r="B47" s="71">
        <v>2</v>
      </c>
      <c r="C47" s="201">
        <v>40</v>
      </c>
      <c r="D47" s="198">
        <v>50</v>
      </c>
      <c r="E47" s="202">
        <f t="shared" si="12"/>
        <v>75</v>
      </c>
      <c r="H47" s="181"/>
      <c r="AJ47" s="183" t="s">
        <v>123</v>
      </c>
      <c r="AK47" s="167" t="s">
        <v>76</v>
      </c>
      <c r="AL47" s="167">
        <v>100</v>
      </c>
      <c r="AM47" s="167">
        <v>78</v>
      </c>
      <c r="AN47" s="27">
        <v>78</v>
      </c>
    </row>
    <row r="48" spans="1:40" x14ac:dyDescent="0.25">
      <c r="A48" s="77" t="s">
        <v>99</v>
      </c>
      <c r="B48" s="71">
        <v>2</v>
      </c>
      <c r="C48" s="201">
        <f t="shared" ref="C48:C53" si="13">IFERROR(VLOOKUP(A48,$AJ$1:$AN$64,3,FALSE),"")</f>
        <v>40</v>
      </c>
      <c r="D48" s="198">
        <f t="shared" ref="D48:D53" si="14">IF(ISBLANK(A48),"",50)</f>
        <v>50</v>
      </c>
      <c r="E48" s="202">
        <f t="shared" si="12"/>
        <v>79</v>
      </c>
      <c r="H48" s="181"/>
      <c r="AJ48" s="183" t="s">
        <v>152</v>
      </c>
      <c r="AK48" s="167" t="s">
        <v>76</v>
      </c>
      <c r="AL48" s="167">
        <v>50</v>
      </c>
      <c r="AM48" s="167">
        <v>82</v>
      </c>
      <c r="AN48" s="27">
        <v>80</v>
      </c>
    </row>
    <row r="49" spans="1:40" x14ac:dyDescent="0.25">
      <c r="A49" s="77" t="s">
        <v>152</v>
      </c>
      <c r="B49" s="71">
        <v>2</v>
      </c>
      <c r="C49" s="201">
        <f t="shared" si="13"/>
        <v>50</v>
      </c>
      <c r="D49" s="198">
        <f t="shared" si="14"/>
        <v>50</v>
      </c>
      <c r="E49" s="202">
        <f t="shared" si="12"/>
        <v>80</v>
      </c>
      <c r="H49" s="181"/>
      <c r="AJ49" s="183" t="s">
        <v>125</v>
      </c>
      <c r="AK49" s="167" t="s">
        <v>76</v>
      </c>
      <c r="AL49" s="167">
        <v>50</v>
      </c>
      <c r="AM49" s="167">
        <v>80</v>
      </c>
      <c r="AN49" s="27" t="s">
        <v>77</v>
      </c>
    </row>
    <row r="50" spans="1:40" x14ac:dyDescent="0.25">
      <c r="A50" s="77"/>
      <c r="B50" s="71"/>
      <c r="C50" s="201" t="str">
        <f t="shared" si="13"/>
        <v/>
      </c>
      <c r="D50" s="198" t="str">
        <f t="shared" si="14"/>
        <v/>
      </c>
      <c r="E50" s="202" t="str">
        <f>IFERROR(IF(VLOOKUP(A50,$AJ$1:$AN$64,5,FALSE)="N/A",VLOOKUP(A50,$AJ$1:$AN$64,4,FALSE),VLOOKUP(A50,$AJ$1:$AN$64,5,FALSE)),"")</f>
        <v/>
      </c>
      <c r="H50" s="181"/>
      <c r="AJ50" s="183" t="s">
        <v>126</v>
      </c>
      <c r="AK50" s="167" t="s">
        <v>76</v>
      </c>
      <c r="AL50" s="167">
        <v>40</v>
      </c>
      <c r="AM50" s="167">
        <v>84</v>
      </c>
      <c r="AN50" s="27" t="s">
        <v>77</v>
      </c>
    </row>
    <row r="51" spans="1:40" x14ac:dyDescent="0.25">
      <c r="A51" s="77"/>
      <c r="B51" s="71"/>
      <c r="C51" s="201" t="str">
        <f t="shared" si="13"/>
        <v/>
      </c>
      <c r="D51" s="198" t="str">
        <f t="shared" si="14"/>
        <v/>
      </c>
      <c r="E51" s="202" t="str">
        <f>IFERROR(IF(VLOOKUP(A51,$AJ$1:$AN$64,5,FALSE)="N/A",VLOOKUP(A51,$AJ$1:$AN$64,4,FALSE),VLOOKUP(A51,$AJ$1:$AN$64,5,FALSE)),"")</f>
        <v/>
      </c>
      <c r="H51" s="181"/>
      <c r="AJ51" s="183" t="s">
        <v>127</v>
      </c>
      <c r="AK51" s="167" t="s">
        <v>76</v>
      </c>
      <c r="AL51" s="167">
        <v>40</v>
      </c>
      <c r="AM51" s="167">
        <v>85</v>
      </c>
      <c r="AN51" s="27">
        <v>85</v>
      </c>
    </row>
    <row r="52" spans="1:40" x14ac:dyDescent="0.25">
      <c r="A52" s="77"/>
      <c r="B52" s="71"/>
      <c r="C52" s="201" t="str">
        <f t="shared" si="13"/>
        <v/>
      </c>
      <c r="D52" s="198" t="str">
        <f t="shared" si="14"/>
        <v/>
      </c>
      <c r="E52" s="202" t="str">
        <f>IFERROR(IF(VLOOKUP(A52,$AJ$1:$AN$64,5,FALSE)="N/A",VLOOKUP(A52,$AJ$1:$AN$64,4,FALSE),VLOOKUP(A52,$AJ$1:$AN$64,5,FALSE)),"")</f>
        <v/>
      </c>
      <c r="H52" s="181"/>
      <c r="AJ52" s="183" t="s">
        <v>128</v>
      </c>
      <c r="AK52" s="167" t="s">
        <v>76</v>
      </c>
      <c r="AL52" s="167">
        <v>10</v>
      </c>
      <c r="AM52" s="167">
        <v>80</v>
      </c>
      <c r="AN52" s="27">
        <v>82</v>
      </c>
    </row>
    <row r="53" spans="1:40" ht="15.75" thickBot="1" x14ac:dyDescent="0.3">
      <c r="A53" s="14"/>
      <c r="B53" s="72"/>
      <c r="C53" s="203" t="str">
        <f t="shared" si="13"/>
        <v/>
      </c>
      <c r="D53" s="204" t="str">
        <f t="shared" si="14"/>
        <v/>
      </c>
      <c r="E53" s="205" t="str">
        <f>IFERROR(IF(VLOOKUP(A53,$AJ$1:$AN$64,5,FALSE)="N/A",VLOOKUP(A53,$AJ$1:$AN$64,4,FALSE),VLOOKUP(A53,$AJ$1:$AN$64,5,FALSE)),"")</f>
        <v/>
      </c>
      <c r="H53" s="181"/>
      <c r="AJ53" s="183" t="s">
        <v>129</v>
      </c>
      <c r="AK53" s="167" t="s">
        <v>76</v>
      </c>
      <c r="AL53" s="167">
        <v>100</v>
      </c>
      <c r="AM53" s="167">
        <v>85</v>
      </c>
      <c r="AN53" s="27">
        <v>79</v>
      </c>
    </row>
    <row r="54" spans="1:40" ht="15.75" x14ac:dyDescent="0.25">
      <c r="A54" s="19" t="s">
        <v>142</v>
      </c>
      <c r="AJ54" s="183" t="s">
        <v>130</v>
      </c>
      <c r="AK54" s="167" t="s">
        <v>76</v>
      </c>
      <c r="AL54" s="167">
        <v>50</v>
      </c>
      <c r="AM54" s="167">
        <v>85</v>
      </c>
      <c r="AN54" s="27">
        <v>87</v>
      </c>
    </row>
    <row r="55" spans="1:40" x14ac:dyDescent="0.25">
      <c r="A55" s="19"/>
      <c r="AJ55" s="183" t="s">
        <v>131</v>
      </c>
      <c r="AK55" s="167" t="s">
        <v>76</v>
      </c>
      <c r="AL55" s="167">
        <v>20</v>
      </c>
      <c r="AM55" s="167">
        <v>80</v>
      </c>
      <c r="AN55" s="27">
        <v>80</v>
      </c>
    </row>
    <row r="56" spans="1:40" x14ac:dyDescent="0.25">
      <c r="AJ56" s="183" t="s">
        <v>132</v>
      </c>
      <c r="AK56" s="167" t="s">
        <v>76</v>
      </c>
      <c r="AL56" s="167">
        <v>20</v>
      </c>
      <c r="AM56" s="167">
        <v>95</v>
      </c>
      <c r="AN56" s="27">
        <v>101</v>
      </c>
    </row>
    <row r="57" spans="1:40" ht="15.75" thickBot="1" x14ac:dyDescent="0.3">
      <c r="A57" s="8" t="s">
        <v>7</v>
      </c>
      <c r="AJ57" s="183" t="s">
        <v>133</v>
      </c>
      <c r="AK57" s="167" t="s">
        <v>76</v>
      </c>
      <c r="AL57" s="167">
        <v>5</v>
      </c>
      <c r="AM57" s="167">
        <v>85</v>
      </c>
      <c r="AN57" s="27">
        <v>83</v>
      </c>
    </row>
    <row r="58" spans="1:40" ht="30" x14ac:dyDescent="0.25">
      <c r="A58" s="293" t="s">
        <v>4</v>
      </c>
      <c r="B58" s="106" t="str">
        <f>IF(ISBLANK(A12),"",CONCATENATE("Leq - @ ",A12))</f>
        <v>Leq - @ NSA 22 - Residence</v>
      </c>
      <c r="C58" s="106" t="str">
        <f>IF(ISBLANK(A12),"",CONCATENATE("Leq - @ ",A12))</f>
        <v>Leq - @ NSA 22 - Residence</v>
      </c>
      <c r="D58" s="248"/>
      <c r="E58" s="248"/>
      <c r="F58" s="248"/>
      <c r="G58" s="248"/>
      <c r="H58" s="248"/>
      <c r="AJ58" s="183" t="s">
        <v>134</v>
      </c>
      <c r="AK58" s="167" t="s">
        <v>76</v>
      </c>
      <c r="AL58" s="167">
        <v>40</v>
      </c>
      <c r="AM58" s="167">
        <v>73</v>
      </c>
      <c r="AN58" s="27">
        <v>74</v>
      </c>
    </row>
    <row r="59" spans="1:40" ht="18.75" thickBot="1" x14ac:dyDescent="0.3">
      <c r="A59" s="301"/>
      <c r="B59" s="226" t="s">
        <v>185</v>
      </c>
      <c r="C59" s="226" t="s">
        <v>186</v>
      </c>
      <c r="D59" s="269"/>
      <c r="E59" s="269"/>
      <c r="F59" s="269"/>
      <c r="G59" s="269"/>
      <c r="H59" s="269"/>
      <c r="AJ59" s="183" t="s">
        <v>135</v>
      </c>
      <c r="AK59" s="167" t="s">
        <v>76</v>
      </c>
      <c r="AL59" s="167">
        <v>100</v>
      </c>
      <c r="AM59" s="167"/>
      <c r="AN59" s="27">
        <v>77</v>
      </c>
    </row>
    <row r="60" spans="1:40" x14ac:dyDescent="0.25">
      <c r="A60" s="223" t="str">
        <f>IF(ISBLANK(A40),"",A40)</f>
        <v>Crane</v>
      </c>
      <c r="B60" s="273">
        <f>IFERROR($E40-(20*LOG10(M23/$D40))+10*LOG($C40/100)+10*LOG($B40),0)</f>
        <v>51.371263103562704</v>
      </c>
      <c r="C60" s="274">
        <f>IFERROR($E40-(20*LOG10(M23/$D40))+10*LOG(100/100)+10*LOG($B40),0)</f>
        <v>59.330063277003454</v>
      </c>
      <c r="D60" s="166"/>
      <c r="E60" s="166"/>
      <c r="F60" s="166"/>
      <c r="G60" s="166"/>
      <c r="H60" s="166"/>
      <c r="AJ60" s="183" t="s">
        <v>136</v>
      </c>
      <c r="AK60" s="167"/>
      <c r="AL60" s="167">
        <v>100</v>
      </c>
      <c r="AM60" s="167"/>
      <c r="AN60" s="27">
        <v>84</v>
      </c>
    </row>
    <row r="61" spans="1:40" x14ac:dyDescent="0.25">
      <c r="A61" s="224" t="str">
        <f>IF(ISBLANK(A41),"",A41)</f>
        <v>Vibratory Pile Driver</v>
      </c>
      <c r="B61" s="275">
        <f t="shared" ref="B61:C69" si="15">IFERROR($E41-(20*LOG10(M24/$D41))+10*LOG($C41/100)+10*LOG($B41),0)</f>
        <v>72.340363233643274</v>
      </c>
      <c r="C61" s="276">
        <f t="shared" ref="C61:C64" si="16">IFERROR($E41-(20*LOG10(M24/$D41))+10*LOG(100/100)+10*LOG($B41),0)</f>
        <v>79.330063277003461</v>
      </c>
      <c r="D61" s="166"/>
      <c r="E61" s="166"/>
      <c r="F61" s="166"/>
      <c r="G61" s="166"/>
      <c r="H61" s="166"/>
      <c r="AJ61" s="183" t="s">
        <v>137</v>
      </c>
      <c r="AK61" s="167"/>
      <c r="AL61" s="167">
        <v>100</v>
      </c>
      <c r="AM61" s="167"/>
      <c r="AN61" s="27">
        <v>80</v>
      </c>
    </row>
    <row r="62" spans="1:40" x14ac:dyDescent="0.25">
      <c r="A62" s="224" t="str">
        <f t="shared" ref="A62:A73" si="17">IF(ISBLANK(A42),"",A42)</f>
        <v>Pickup Truck</v>
      </c>
      <c r="B62" s="275">
        <f t="shared" si="15"/>
        <v>49.350663190283079</v>
      </c>
      <c r="C62" s="276">
        <f t="shared" si="16"/>
        <v>53.330063277003454</v>
      </c>
      <c r="D62" s="166"/>
      <c r="E62" s="166"/>
      <c r="F62" s="166"/>
      <c r="G62" s="166"/>
      <c r="H62" s="166"/>
      <c r="AJ62" s="183" t="s">
        <v>138</v>
      </c>
      <c r="AK62" s="167"/>
      <c r="AL62" s="167">
        <v>100</v>
      </c>
      <c r="AM62" s="167"/>
      <c r="AN62" s="27">
        <v>85</v>
      </c>
    </row>
    <row r="63" spans="1:40" x14ac:dyDescent="0.25">
      <c r="A63" s="224" t="str">
        <f t="shared" si="17"/>
        <v>Front End Loader</v>
      </c>
      <c r="B63" s="275">
        <f t="shared" si="15"/>
        <v>53.350663190283079</v>
      </c>
      <c r="C63" s="276">
        <f t="shared" si="16"/>
        <v>57.330063277003454</v>
      </c>
      <c r="D63" s="166"/>
      <c r="E63" s="166"/>
      <c r="F63" s="166"/>
      <c r="G63" s="166"/>
      <c r="H63" s="166"/>
      <c r="AJ63" s="183" t="s">
        <v>139</v>
      </c>
      <c r="AK63" s="167"/>
      <c r="AL63" s="167">
        <v>100</v>
      </c>
      <c r="AM63" s="167"/>
      <c r="AN63" s="27">
        <v>82</v>
      </c>
    </row>
    <row r="64" spans="1:40" ht="15" customHeight="1" thickBot="1" x14ac:dyDescent="0.3">
      <c r="A64" s="224" t="str">
        <f t="shared" si="17"/>
        <v>Trencher</v>
      </c>
      <c r="B64" s="275">
        <f t="shared" si="15"/>
        <v>55.319763320363641</v>
      </c>
      <c r="C64" s="276">
        <f t="shared" si="16"/>
        <v>58.330063277003454</v>
      </c>
      <c r="D64" s="166"/>
      <c r="E64" s="166"/>
      <c r="F64" s="166"/>
      <c r="G64" s="166"/>
      <c r="H64" s="166"/>
      <c r="AJ64" s="184" t="s">
        <v>140</v>
      </c>
      <c r="AK64" s="185"/>
      <c r="AL64" s="185">
        <v>100</v>
      </c>
      <c r="AM64" s="185"/>
      <c r="AN64" s="151">
        <v>83</v>
      </c>
    </row>
    <row r="65" spans="1:30" x14ac:dyDescent="0.25">
      <c r="A65" s="224" t="str">
        <f t="shared" si="17"/>
        <v>Crane</v>
      </c>
      <c r="B65" s="275">
        <f t="shared" si="15"/>
        <v>46.841632923024711</v>
      </c>
      <c r="C65" s="276">
        <f>IFERROR($E45-(20*LOG10(N28/$D45))+10*LOG($C45/100)+10*LOG($B45),0)</f>
        <v>0</v>
      </c>
      <c r="D65" s="166"/>
      <c r="E65" s="166"/>
      <c r="F65" s="166"/>
      <c r="G65" s="166"/>
      <c r="H65" s="166"/>
    </row>
    <row r="66" spans="1:30" x14ac:dyDescent="0.25">
      <c r="A66" s="224" t="str">
        <f t="shared" si="17"/>
        <v>Vibratory Pile Driver</v>
      </c>
      <c r="B66" s="275">
        <f t="shared" si="15"/>
        <v>67.810733053105281</v>
      </c>
      <c r="C66" s="276">
        <f t="shared" si="15"/>
        <v>0</v>
      </c>
      <c r="D66" s="166"/>
      <c r="E66" s="166"/>
      <c r="F66" s="166"/>
      <c r="G66" s="166"/>
      <c r="H66" s="166"/>
    </row>
    <row r="67" spans="1:30" x14ac:dyDescent="0.25">
      <c r="A67" s="224" t="str">
        <f t="shared" si="17"/>
        <v>Pickup Truck</v>
      </c>
      <c r="B67" s="275">
        <f t="shared" si="15"/>
        <v>44.821033009745086</v>
      </c>
      <c r="C67" s="276">
        <f t="shared" si="15"/>
        <v>0</v>
      </c>
      <c r="D67" s="166"/>
      <c r="E67" s="166"/>
      <c r="F67" s="166"/>
      <c r="G67" s="166"/>
      <c r="H67" s="166"/>
    </row>
    <row r="68" spans="1:30" x14ac:dyDescent="0.25">
      <c r="A68" s="224" t="str">
        <f t="shared" si="17"/>
        <v>Front End Loader</v>
      </c>
      <c r="B68" s="275">
        <f t="shared" si="15"/>
        <v>48.821033009745086</v>
      </c>
      <c r="C68" s="276">
        <f t="shared" si="15"/>
        <v>0</v>
      </c>
      <c r="D68" s="166"/>
      <c r="E68" s="166"/>
      <c r="F68" s="166"/>
      <c r="G68" s="166"/>
      <c r="H68" s="166"/>
    </row>
    <row r="69" spans="1:30" x14ac:dyDescent="0.25">
      <c r="A69" s="224" t="str">
        <f t="shared" si="17"/>
        <v>Trencher</v>
      </c>
      <c r="B69" s="275">
        <f t="shared" si="15"/>
        <v>50.790133139825649</v>
      </c>
      <c r="C69" s="276">
        <f t="shared" si="15"/>
        <v>0</v>
      </c>
      <c r="D69" s="166"/>
      <c r="E69" s="166"/>
      <c r="F69" s="166"/>
      <c r="G69" s="166"/>
      <c r="H69" s="166"/>
      <c r="P69" t="str">
        <f>A12</f>
        <v>NSA 22 - Residence</v>
      </c>
    </row>
    <row r="70" spans="1:30" x14ac:dyDescent="0.25">
      <c r="A70" s="224" t="str">
        <f t="shared" si="17"/>
        <v/>
      </c>
      <c r="B70" s="275">
        <f>IFERROR($E50-(20*LOG10(M33/$D50))+10*LOG($C50/100)+10*LOG(#REF!/12)+10*LOG($B50),0)</f>
        <v>0</v>
      </c>
      <c r="C70" s="278">
        <f>IFERROR($E50-(20*LOG10(N33/$D50))+10*LOG($C50/100)+10*LOG(#REF!/12)+10*LOG($B50),0)</f>
        <v>0</v>
      </c>
      <c r="D70" s="166"/>
      <c r="E70" s="166"/>
      <c r="F70" s="166"/>
      <c r="G70" s="166"/>
      <c r="H70" s="166"/>
    </row>
    <row r="71" spans="1:30" ht="15.75" thickBot="1" x14ac:dyDescent="0.3">
      <c r="A71" s="224" t="str">
        <f t="shared" si="17"/>
        <v/>
      </c>
      <c r="B71" s="275">
        <f>IFERROR($E51-(20*LOG10(M34/$D51))+10*LOG($C51/100)+10*LOG(#REF!/12)+10*LOG($B51),0)</f>
        <v>0</v>
      </c>
      <c r="C71" s="278">
        <f>IFERROR($E51-(20*LOG10(N34/$D51))+10*LOG($C51/100)+10*LOG(#REF!/12)+10*LOG($B51),0)</f>
        <v>0</v>
      </c>
      <c r="D71" s="166"/>
      <c r="E71" s="166"/>
      <c r="F71" s="166"/>
      <c r="G71" s="166"/>
      <c r="H71" s="166"/>
      <c r="P71" s="303" t="s">
        <v>21</v>
      </c>
      <c r="Q71" s="303"/>
      <c r="R71" s="303"/>
      <c r="S71" s="303"/>
      <c r="T71" s="303"/>
    </row>
    <row r="72" spans="1:30" ht="17.25" customHeight="1" thickBot="1" x14ac:dyDescent="0.3">
      <c r="A72" s="224" t="str">
        <f t="shared" si="17"/>
        <v/>
      </c>
      <c r="B72" s="275">
        <f>IFERROR($E52-(20*LOG10(M35/$D52))+10*LOG($C52/100)+10*LOG(#REF!/12)+10*LOG($B52),0)</f>
        <v>0</v>
      </c>
      <c r="C72" s="278">
        <f>IFERROR($E52-(20*LOG10(N35/$D52))+10*LOG($C52/100)+10*LOG(#REF!/12)+10*LOG($B52),0)</f>
        <v>0</v>
      </c>
      <c r="D72" s="166"/>
      <c r="E72" s="166"/>
      <c r="F72" s="166"/>
      <c r="G72" s="166"/>
      <c r="H72" s="166"/>
      <c r="P72" s="38" t="s">
        <v>14</v>
      </c>
      <c r="Q72" s="39" t="s">
        <v>15</v>
      </c>
      <c r="R72" s="40" t="s">
        <v>17</v>
      </c>
      <c r="S72" s="40" t="s">
        <v>16</v>
      </c>
      <c r="T72" s="41" t="s">
        <v>17</v>
      </c>
      <c r="U72" s="42"/>
      <c r="V72" s="39" t="s">
        <v>18</v>
      </c>
      <c r="W72" s="40" t="s">
        <v>17</v>
      </c>
      <c r="X72" s="40" t="s">
        <v>16</v>
      </c>
      <c r="Y72" s="41" t="s">
        <v>17</v>
      </c>
      <c r="Z72" s="43"/>
      <c r="AA72" s="39" t="s">
        <v>19</v>
      </c>
      <c r="AB72" s="40" t="s">
        <v>17</v>
      </c>
      <c r="AC72" s="40" t="s">
        <v>16</v>
      </c>
      <c r="AD72" s="41" t="s">
        <v>17</v>
      </c>
    </row>
    <row r="73" spans="1:30" ht="15.75" thickBot="1" x14ac:dyDescent="0.3">
      <c r="A73" s="225" t="str">
        <f t="shared" si="17"/>
        <v/>
      </c>
      <c r="B73" s="277">
        <f>IFERROR($E53-(20*LOG10(M36/$D53))+10*LOG($C53/100)+10*LOG(#REF!/12)+10*LOG($B53),0)</f>
        <v>0</v>
      </c>
      <c r="C73" s="279">
        <f>IFERROR($E53-(20*LOG10(N36/$D53))+10*LOG($C53/100)+10*LOG(#REF!/12)+10*LOG($B53),0)</f>
        <v>0</v>
      </c>
      <c r="D73" s="166"/>
      <c r="E73" s="166"/>
      <c r="F73" s="166"/>
      <c r="G73" s="166"/>
      <c r="H73" s="166"/>
      <c r="P73" s="30">
        <v>0</v>
      </c>
      <c r="Q73" s="32">
        <f>H12</f>
        <v>34</v>
      </c>
      <c r="R73" s="28">
        <f>(10^(Q73/10))</f>
        <v>2511.8864315095811</v>
      </c>
      <c r="S73" s="28">
        <f>Q73+10</f>
        <v>44</v>
      </c>
      <c r="T73" s="33">
        <f t="shared" ref="T73:T96" si="18">(10^(S73/10))</f>
        <v>25118.86431509586</v>
      </c>
      <c r="U73" s="36"/>
      <c r="V73" s="32">
        <v>0</v>
      </c>
      <c r="W73" s="28">
        <f>(10^(V73/10))</f>
        <v>1</v>
      </c>
      <c r="X73" s="28">
        <f>V73+10</f>
        <v>10</v>
      </c>
      <c r="Y73" s="33">
        <f>(10^(X73/10))</f>
        <v>10</v>
      </c>
      <c r="Z73" s="36"/>
      <c r="AA73" s="34">
        <f>10*LOG10(10^(Q73/10)+10^(V73/10))</f>
        <v>34.001728613409902</v>
      </c>
      <c r="AB73" s="147">
        <f>(10^(AA73/10))</f>
        <v>2512.8864315095802</v>
      </c>
      <c r="AC73" s="147">
        <f>AA73+10</f>
        <v>44.001728613409902</v>
      </c>
      <c r="AD73" s="148">
        <f>(10^(AC73/10))</f>
        <v>25128.864315095783</v>
      </c>
    </row>
    <row r="74" spans="1:30" ht="18" thickBot="1" x14ac:dyDescent="0.3">
      <c r="A74" s="219" t="s">
        <v>43</v>
      </c>
      <c r="B74" s="227">
        <f>IF(B60=0,0,10*LOG10(10^(B60/10)+10^(B61/10)+10^(B62/10)+10^(B63/10)+10^(B64/10)+10^(B65/10)+10^(B66/10)+10^(B67/10)+10^(B68/10)+10^(B69/10)+10^(B70/10)+10^(B71/10)+10^(B72/10)+10^(B73/10)))</f>
        <v>73.844663438591866</v>
      </c>
      <c r="C74" s="227">
        <f>MAX(C60:C73)</f>
        <v>79.330063277003461</v>
      </c>
      <c r="D74" s="249"/>
      <c r="E74" s="249"/>
      <c r="F74" s="249"/>
      <c r="G74" s="249"/>
      <c r="H74" s="249"/>
      <c r="P74" s="31">
        <v>4.1666666666666699E-2</v>
      </c>
      <c r="Q74" s="34">
        <f>H12</f>
        <v>34</v>
      </c>
      <c r="R74" s="26">
        <f t="shared" ref="R74:R96" si="19">(10^(Q74/10))</f>
        <v>2511.8864315095811</v>
      </c>
      <c r="S74" s="26">
        <f t="shared" ref="S74:S79" si="20">Q74+10</f>
        <v>44</v>
      </c>
      <c r="T74" s="35">
        <f t="shared" si="18"/>
        <v>25118.86431509586</v>
      </c>
      <c r="U74" s="37"/>
      <c r="V74" s="34">
        <f>V73</f>
        <v>0</v>
      </c>
      <c r="W74" s="26">
        <f t="shared" ref="W74:W96" si="21">(10^(V74/10))</f>
        <v>1</v>
      </c>
      <c r="X74" s="28">
        <f t="shared" ref="X74:X79" si="22">V74+10</f>
        <v>10</v>
      </c>
      <c r="Y74" s="35">
        <f t="shared" ref="Y74:Y96" si="23">(10^(X74/10))</f>
        <v>10</v>
      </c>
      <c r="Z74" s="37"/>
      <c r="AA74" s="34">
        <f t="shared" ref="AA74:AA96" si="24">10*LOG10(10^(Q74/10)+10^(V74/10))</f>
        <v>34.001728613409902</v>
      </c>
      <c r="AB74" s="26">
        <f t="shared" ref="AB74:AB96" si="25">(10^(AA74/10))</f>
        <v>2512.8864315095802</v>
      </c>
      <c r="AC74" s="147">
        <f t="shared" ref="AC74:AC79" si="26">AA74+10</f>
        <v>44.001728613409902</v>
      </c>
      <c r="AD74" s="27">
        <f t="shared" ref="AD74:AD96" si="27">(10^(AC74/10))</f>
        <v>25128.864315095783</v>
      </c>
    </row>
    <row r="75" spans="1:30" ht="16.5" thickBot="1" x14ac:dyDescent="0.3">
      <c r="A75" s="19" t="s">
        <v>57</v>
      </c>
      <c r="P75" s="31">
        <v>8.3333333333333301E-2</v>
      </c>
      <c r="Q75" s="34">
        <f>H12</f>
        <v>34</v>
      </c>
      <c r="R75" s="26">
        <f t="shared" si="19"/>
        <v>2511.8864315095811</v>
      </c>
      <c r="S75" s="26">
        <f t="shared" si="20"/>
        <v>44</v>
      </c>
      <c r="T75" s="35">
        <f t="shared" si="18"/>
        <v>25118.86431509586</v>
      </c>
      <c r="U75" s="37"/>
      <c r="V75" s="34">
        <f>V74</f>
        <v>0</v>
      </c>
      <c r="W75" s="26">
        <f t="shared" si="21"/>
        <v>1</v>
      </c>
      <c r="X75" s="28">
        <f t="shared" si="22"/>
        <v>10</v>
      </c>
      <c r="Y75" s="35">
        <f t="shared" si="23"/>
        <v>10</v>
      </c>
      <c r="Z75" s="37"/>
      <c r="AA75" s="34">
        <f t="shared" si="24"/>
        <v>34.001728613409902</v>
      </c>
      <c r="AB75" s="26">
        <f t="shared" si="25"/>
        <v>2512.8864315095802</v>
      </c>
      <c r="AC75" s="147">
        <f t="shared" si="26"/>
        <v>44.001728613409902</v>
      </c>
      <c r="AD75" s="27">
        <f t="shared" si="27"/>
        <v>25128.864315095783</v>
      </c>
    </row>
    <row r="76" spans="1:30" ht="15.75" thickBot="1" x14ac:dyDescent="0.3">
      <c r="P76" s="31">
        <v>0.125</v>
      </c>
      <c r="Q76" s="34">
        <f>H12</f>
        <v>34</v>
      </c>
      <c r="R76" s="26">
        <f t="shared" si="19"/>
        <v>2511.8864315095811</v>
      </c>
      <c r="S76" s="26">
        <f t="shared" si="20"/>
        <v>44</v>
      </c>
      <c r="T76" s="35">
        <f t="shared" si="18"/>
        <v>25118.86431509586</v>
      </c>
      <c r="U76" s="37"/>
      <c r="V76" s="34">
        <f t="shared" ref="V76:V93" si="28">V75</f>
        <v>0</v>
      </c>
      <c r="W76" s="26">
        <f t="shared" si="21"/>
        <v>1</v>
      </c>
      <c r="X76" s="28">
        <f t="shared" si="22"/>
        <v>10</v>
      </c>
      <c r="Y76" s="35">
        <f t="shared" si="23"/>
        <v>10</v>
      </c>
      <c r="Z76" s="37"/>
      <c r="AA76" s="34">
        <f t="shared" si="24"/>
        <v>34.001728613409902</v>
      </c>
      <c r="AB76" s="26">
        <f t="shared" si="25"/>
        <v>2512.8864315095802</v>
      </c>
      <c r="AC76" s="147">
        <f t="shared" si="26"/>
        <v>44.001728613409902</v>
      </c>
      <c r="AD76" s="27">
        <f t="shared" si="27"/>
        <v>25128.864315095783</v>
      </c>
    </row>
    <row r="77" spans="1:30" ht="45.75" thickBot="1" x14ac:dyDescent="0.3">
      <c r="A77" s="287" t="s">
        <v>10</v>
      </c>
      <c r="B77" s="162" t="s">
        <v>145</v>
      </c>
      <c r="C77" s="163" t="s">
        <v>146</v>
      </c>
      <c r="D77" s="73" t="s">
        <v>48</v>
      </c>
      <c r="E77" s="73" t="s">
        <v>59</v>
      </c>
      <c r="F77" s="73" t="s">
        <v>158</v>
      </c>
      <c r="G77" s="15" t="s">
        <v>47</v>
      </c>
      <c r="H77" s="16" t="s">
        <v>46</v>
      </c>
      <c r="P77" s="31">
        <v>0.16666666666666699</v>
      </c>
      <c r="Q77" s="34">
        <f>H12</f>
        <v>34</v>
      </c>
      <c r="R77" s="26">
        <f t="shared" si="19"/>
        <v>2511.8864315095811</v>
      </c>
      <c r="S77" s="26">
        <f t="shared" si="20"/>
        <v>44</v>
      </c>
      <c r="T77" s="35">
        <f t="shared" si="18"/>
        <v>25118.86431509586</v>
      </c>
      <c r="U77" s="37"/>
      <c r="V77" s="34">
        <f t="shared" si="28"/>
        <v>0</v>
      </c>
      <c r="W77" s="26">
        <f t="shared" si="21"/>
        <v>1</v>
      </c>
      <c r="X77" s="28">
        <f t="shared" si="22"/>
        <v>10</v>
      </c>
      <c r="Y77" s="35">
        <f t="shared" si="23"/>
        <v>10</v>
      </c>
      <c r="Z77" s="37"/>
      <c r="AA77" s="34">
        <f t="shared" si="24"/>
        <v>34.001728613409902</v>
      </c>
      <c r="AB77" s="26">
        <f t="shared" si="25"/>
        <v>2512.8864315095802</v>
      </c>
      <c r="AC77" s="147">
        <f t="shared" si="26"/>
        <v>44.001728613409902</v>
      </c>
      <c r="AD77" s="27">
        <f t="shared" si="27"/>
        <v>25128.864315095783</v>
      </c>
    </row>
    <row r="78" spans="1:30" ht="15.75" thickBot="1" x14ac:dyDescent="0.3">
      <c r="A78" s="288"/>
      <c r="B78" s="80" t="s">
        <v>5</v>
      </c>
      <c r="C78" s="81" t="s">
        <v>5</v>
      </c>
      <c r="D78" s="156" t="s">
        <v>5</v>
      </c>
      <c r="E78" s="156" t="s">
        <v>5</v>
      </c>
      <c r="F78" s="156" t="s">
        <v>5</v>
      </c>
      <c r="G78" s="155" t="s">
        <v>5</v>
      </c>
      <c r="H78" s="81" t="s">
        <v>5</v>
      </c>
      <c r="P78" s="31">
        <v>0.20833333333333301</v>
      </c>
      <c r="Q78" s="34">
        <f>H12</f>
        <v>34</v>
      </c>
      <c r="R78" s="26">
        <f t="shared" si="19"/>
        <v>2511.8864315095811</v>
      </c>
      <c r="S78" s="26">
        <f t="shared" si="20"/>
        <v>44</v>
      </c>
      <c r="T78" s="35">
        <f t="shared" si="18"/>
        <v>25118.86431509586</v>
      </c>
      <c r="U78" s="37"/>
      <c r="V78" s="34">
        <f t="shared" si="28"/>
        <v>0</v>
      </c>
      <c r="W78" s="26">
        <f t="shared" si="21"/>
        <v>1</v>
      </c>
      <c r="X78" s="28">
        <f t="shared" si="22"/>
        <v>10</v>
      </c>
      <c r="Y78" s="35">
        <f t="shared" si="23"/>
        <v>10</v>
      </c>
      <c r="Z78" s="37"/>
      <c r="AA78" s="34">
        <f t="shared" si="24"/>
        <v>34.001728613409902</v>
      </c>
      <c r="AB78" s="26">
        <f t="shared" si="25"/>
        <v>2512.8864315095802</v>
      </c>
      <c r="AC78" s="147">
        <f t="shared" si="26"/>
        <v>44.001728613409902</v>
      </c>
      <c r="AD78" s="27">
        <f t="shared" si="27"/>
        <v>25128.864315095783</v>
      </c>
    </row>
    <row r="79" spans="1:30" x14ac:dyDescent="0.25">
      <c r="A79" s="77" t="str">
        <f t="shared" ref="A79:A85" si="29">IF(ISBLANK(A12),"",A12)</f>
        <v>NSA 22 - Residence</v>
      </c>
      <c r="B79" s="17">
        <f>IF(B$74&lt;=0,"",B$74)</f>
        <v>73.844663438591866</v>
      </c>
      <c r="C79" s="160">
        <f>C74</f>
        <v>79.330063277003461</v>
      </c>
      <c r="D79" s="157">
        <f>IF(G12&gt;0,AB100,"")</f>
        <v>70.836940375102301</v>
      </c>
      <c r="E79" s="157">
        <f>IF(G12&gt;0,AB97,"")</f>
        <v>73.177285639335295</v>
      </c>
      <c r="F79" s="157">
        <f>IF(G12&gt;0,AB98,"")</f>
        <v>34.001728613409902</v>
      </c>
      <c r="G79" s="154">
        <f>IF(G12&gt;0,AD100,"")</f>
        <v>70.839976957528847</v>
      </c>
      <c r="H79" s="160">
        <f t="shared" ref="H79:H85" si="30">IF(B79="","",G79-F12)</f>
        <v>28.839976957528847</v>
      </c>
      <c r="P79" s="31">
        <v>0.25</v>
      </c>
      <c r="Q79" s="34">
        <f>H12</f>
        <v>34</v>
      </c>
      <c r="R79" s="26">
        <f t="shared" si="19"/>
        <v>2511.8864315095811</v>
      </c>
      <c r="S79" s="26">
        <f t="shared" si="20"/>
        <v>44</v>
      </c>
      <c r="T79" s="35">
        <f t="shared" si="18"/>
        <v>25118.86431509586</v>
      </c>
      <c r="U79" s="37"/>
      <c r="V79" s="34">
        <f t="shared" si="28"/>
        <v>0</v>
      </c>
      <c r="W79" s="26">
        <f t="shared" si="21"/>
        <v>1</v>
      </c>
      <c r="X79" s="28">
        <f t="shared" si="22"/>
        <v>10</v>
      </c>
      <c r="Y79" s="35">
        <f t="shared" si="23"/>
        <v>10</v>
      </c>
      <c r="Z79" s="37"/>
      <c r="AA79" s="34">
        <f t="shared" si="24"/>
        <v>34.001728613409902</v>
      </c>
      <c r="AB79" s="26">
        <f t="shared" si="25"/>
        <v>2512.8864315095802</v>
      </c>
      <c r="AC79" s="147">
        <f t="shared" si="26"/>
        <v>44.001728613409902</v>
      </c>
      <c r="AD79" s="27">
        <f t="shared" si="27"/>
        <v>25128.864315095783</v>
      </c>
    </row>
    <row r="80" spans="1:30" ht="14.45" hidden="1" customHeight="1" x14ac:dyDescent="0.25">
      <c r="A80" s="11" t="str">
        <f t="shared" si="29"/>
        <v/>
      </c>
      <c r="B80" s="112">
        <f>IF(C$74&lt;=0,"",C$74)</f>
        <v>79.330063277003461</v>
      </c>
      <c r="C80" s="109">
        <f>IF(C$74=0,"",MAX(C60:C73))</f>
        <v>79.330063277003461</v>
      </c>
      <c r="D80" s="158" t="str">
        <f>IF(G13&gt;0,AB134,"")</f>
        <v/>
      </c>
      <c r="E80" s="158" t="str">
        <f>IF(G13&gt;0,AB131,"")</f>
        <v/>
      </c>
      <c r="F80" s="157" t="str">
        <f>IF(G13&gt;0,AB132,"")</f>
        <v/>
      </c>
      <c r="G80" s="152" t="str">
        <f>IF(G13&gt;0,AD134,"")</f>
        <v/>
      </c>
      <c r="H80" s="109" t="e">
        <f t="shared" si="30"/>
        <v>#VALUE!</v>
      </c>
      <c r="P80" s="31">
        <v>0.29166666666666702</v>
      </c>
      <c r="Q80" s="34">
        <f>G12</f>
        <v>40</v>
      </c>
      <c r="R80" s="26">
        <f t="shared" si="19"/>
        <v>10000</v>
      </c>
      <c r="S80" s="26">
        <f>Q80</f>
        <v>40</v>
      </c>
      <c r="T80" s="35">
        <f t="shared" si="18"/>
        <v>10000</v>
      </c>
      <c r="U80" s="37"/>
      <c r="V80" s="34">
        <f>B74</f>
        <v>73.844663438591866</v>
      </c>
      <c r="W80" s="26">
        <f t="shared" si="21"/>
        <v>24236301.353252199</v>
      </c>
      <c r="X80" s="26">
        <f>V80</f>
        <v>73.844663438591866</v>
      </c>
      <c r="Y80" s="35">
        <f t="shared" si="23"/>
        <v>24236301.353252199</v>
      </c>
      <c r="Z80" s="37"/>
      <c r="AA80" s="34">
        <f t="shared" si="24"/>
        <v>73.846454986338145</v>
      </c>
      <c r="AB80" s="26">
        <f t="shared" si="25"/>
        <v>24246301.35325221</v>
      </c>
      <c r="AC80" s="26">
        <f>AA80</f>
        <v>73.846454986338145</v>
      </c>
      <c r="AD80" s="27">
        <f t="shared" si="27"/>
        <v>24246301.35325221</v>
      </c>
    </row>
    <row r="81" spans="1:30" ht="14.45" hidden="1" customHeight="1" x14ac:dyDescent="0.25">
      <c r="A81" s="11" t="str">
        <f t="shared" si="29"/>
        <v/>
      </c>
      <c r="B81" s="112" t="str">
        <f>IF(D$74&lt;=0,"",D$74)</f>
        <v/>
      </c>
      <c r="C81" s="109" t="str">
        <f>IF(D$74=0,"",MAX(D60:D73))</f>
        <v/>
      </c>
      <c r="D81" s="158" t="str">
        <f>IF(G14&gt;0,AB168,"")</f>
        <v/>
      </c>
      <c r="E81" s="158" t="str">
        <f>IF(G14&gt;0,AB165,"")</f>
        <v/>
      </c>
      <c r="F81" s="157" t="str">
        <f>IF(G14&gt;0,AB166,"")</f>
        <v/>
      </c>
      <c r="G81" s="152" t="str">
        <f>IF(G14&gt;0,AD168,"")</f>
        <v/>
      </c>
      <c r="H81" s="109" t="str">
        <f t="shared" si="30"/>
        <v/>
      </c>
      <c r="P81" s="31">
        <v>0.33333333333333298</v>
      </c>
      <c r="Q81" s="34">
        <f>G12</f>
        <v>40</v>
      </c>
      <c r="R81" s="26">
        <f t="shared" si="19"/>
        <v>10000</v>
      </c>
      <c r="S81" s="26">
        <f t="shared" ref="S81:S94" si="31">Q81</f>
        <v>40</v>
      </c>
      <c r="T81" s="35">
        <f t="shared" si="18"/>
        <v>10000</v>
      </c>
      <c r="U81" s="37"/>
      <c r="V81" s="34">
        <f t="shared" si="28"/>
        <v>73.844663438591866</v>
      </c>
      <c r="W81" s="26">
        <f t="shared" si="21"/>
        <v>24236301.353252199</v>
      </c>
      <c r="X81" s="26">
        <f t="shared" ref="X81:X91" si="32">V81</f>
        <v>73.844663438591866</v>
      </c>
      <c r="Y81" s="35">
        <f t="shared" si="23"/>
        <v>24236301.353252199</v>
      </c>
      <c r="Z81" s="37"/>
      <c r="AA81" s="34">
        <f t="shared" si="24"/>
        <v>73.846454986338145</v>
      </c>
      <c r="AB81" s="26">
        <f t="shared" si="25"/>
        <v>24246301.35325221</v>
      </c>
      <c r="AC81" s="26">
        <f t="shared" ref="AC81:AC91" si="33">AA81</f>
        <v>73.846454986338145</v>
      </c>
      <c r="AD81" s="27">
        <f t="shared" si="27"/>
        <v>24246301.35325221</v>
      </c>
    </row>
    <row r="82" spans="1:30" ht="14.45" hidden="1" customHeight="1" x14ac:dyDescent="0.25">
      <c r="A82" s="11" t="str">
        <f t="shared" si="29"/>
        <v/>
      </c>
      <c r="B82" s="112" t="str">
        <f>IF(E$74&lt;=0,"",E$74)</f>
        <v/>
      </c>
      <c r="C82" s="109" t="str">
        <f>IF(E$74=0,"",MAX(E60:E73))</f>
        <v/>
      </c>
      <c r="D82" s="158" t="str">
        <f>IF(G15&gt;0,AB202,"")</f>
        <v/>
      </c>
      <c r="E82" s="158" t="str">
        <f>IF(G15&gt;0,AB199,"")</f>
        <v/>
      </c>
      <c r="F82" s="157" t="str">
        <f>IF(G15&gt;0,AB200,"")</f>
        <v/>
      </c>
      <c r="G82" s="152" t="str">
        <f>IF(G15&gt;0,AD202,"")</f>
        <v/>
      </c>
      <c r="H82" s="109" t="str">
        <f t="shared" si="30"/>
        <v/>
      </c>
      <c r="P82" s="31">
        <v>0.375</v>
      </c>
      <c r="Q82" s="34">
        <f>G12</f>
        <v>40</v>
      </c>
      <c r="R82" s="26">
        <f t="shared" si="19"/>
        <v>10000</v>
      </c>
      <c r="S82" s="26">
        <f t="shared" si="31"/>
        <v>40</v>
      </c>
      <c r="T82" s="35">
        <f t="shared" si="18"/>
        <v>10000</v>
      </c>
      <c r="U82" s="37"/>
      <c r="V82" s="34">
        <f t="shared" si="28"/>
        <v>73.844663438591866</v>
      </c>
      <c r="W82" s="26">
        <f t="shared" si="21"/>
        <v>24236301.353252199</v>
      </c>
      <c r="X82" s="26">
        <f t="shared" si="32"/>
        <v>73.844663438591866</v>
      </c>
      <c r="Y82" s="35">
        <f t="shared" si="23"/>
        <v>24236301.353252199</v>
      </c>
      <c r="Z82" s="37"/>
      <c r="AA82" s="34">
        <f t="shared" si="24"/>
        <v>73.846454986338145</v>
      </c>
      <c r="AB82" s="26">
        <f t="shared" si="25"/>
        <v>24246301.35325221</v>
      </c>
      <c r="AC82" s="26">
        <f t="shared" si="33"/>
        <v>73.846454986338145</v>
      </c>
      <c r="AD82" s="27">
        <f t="shared" si="27"/>
        <v>24246301.35325221</v>
      </c>
    </row>
    <row r="83" spans="1:30" ht="14.45" hidden="1" customHeight="1" x14ac:dyDescent="0.25">
      <c r="A83" s="11" t="str">
        <f t="shared" si="29"/>
        <v/>
      </c>
      <c r="B83" s="112" t="str">
        <f>IF(F$74&lt;=0,"",F$74)</f>
        <v/>
      </c>
      <c r="C83" s="109" t="str">
        <f>IF(F$74=0,"",MAX(F60:F73))</f>
        <v/>
      </c>
      <c r="D83" s="158" t="str">
        <f>IF(G16&gt;0,AB236,"")</f>
        <v/>
      </c>
      <c r="E83" s="158" t="str">
        <f>IF(G16&gt;0,AB233,"")</f>
        <v/>
      </c>
      <c r="F83" s="157" t="str">
        <f>IF(G16&gt;0,AB234,"")</f>
        <v/>
      </c>
      <c r="G83" s="152" t="str">
        <f>IF(G16&gt;0,AD236,"")</f>
        <v/>
      </c>
      <c r="H83" s="109" t="str">
        <f t="shared" si="30"/>
        <v/>
      </c>
      <c r="P83" s="31">
        <v>0.41666666666666702</v>
      </c>
      <c r="Q83" s="34">
        <f>G12</f>
        <v>40</v>
      </c>
      <c r="R83" s="26">
        <f t="shared" si="19"/>
        <v>10000</v>
      </c>
      <c r="S83" s="26">
        <f t="shared" si="31"/>
        <v>40</v>
      </c>
      <c r="T83" s="35">
        <f t="shared" si="18"/>
        <v>10000</v>
      </c>
      <c r="U83" s="37"/>
      <c r="V83" s="34">
        <f t="shared" si="28"/>
        <v>73.844663438591866</v>
      </c>
      <c r="W83" s="26">
        <f t="shared" si="21"/>
        <v>24236301.353252199</v>
      </c>
      <c r="X83" s="26">
        <f t="shared" si="32"/>
        <v>73.844663438591866</v>
      </c>
      <c r="Y83" s="35">
        <f t="shared" si="23"/>
        <v>24236301.353252199</v>
      </c>
      <c r="Z83" s="37"/>
      <c r="AA83" s="34">
        <f t="shared" si="24"/>
        <v>73.846454986338145</v>
      </c>
      <c r="AB83" s="26">
        <f t="shared" si="25"/>
        <v>24246301.35325221</v>
      </c>
      <c r="AC83" s="26">
        <f t="shared" si="33"/>
        <v>73.846454986338145</v>
      </c>
      <c r="AD83" s="27">
        <f t="shared" si="27"/>
        <v>24246301.35325221</v>
      </c>
    </row>
    <row r="84" spans="1:30" ht="14.45" hidden="1" customHeight="1" x14ac:dyDescent="0.25">
      <c r="A84" s="11" t="str">
        <f t="shared" si="29"/>
        <v/>
      </c>
      <c r="B84" s="112" t="str">
        <f>IF(G$74&lt;=0,"",G$74)</f>
        <v/>
      </c>
      <c r="C84" s="109" t="str">
        <f>IF(G$74&lt;=0,"",MAX(G60:G73))</f>
        <v/>
      </c>
      <c r="D84" s="158" t="str">
        <f>IF(G17&gt;0,AB270,"")</f>
        <v/>
      </c>
      <c r="E84" s="158" t="str">
        <f>IF(G17&gt;0,AB267,"")</f>
        <v/>
      </c>
      <c r="F84" s="157" t="str">
        <f>IF(G17&gt;0,AB268,"")</f>
        <v/>
      </c>
      <c r="G84" s="152" t="str">
        <f>IF(G17&gt;0,AD270,"")</f>
        <v/>
      </c>
      <c r="H84" s="109" t="str">
        <f t="shared" si="30"/>
        <v/>
      </c>
      <c r="P84" s="31">
        <v>0.45833333333333298</v>
      </c>
      <c r="Q84" s="34">
        <f>G12</f>
        <v>40</v>
      </c>
      <c r="R84" s="26">
        <f t="shared" si="19"/>
        <v>10000</v>
      </c>
      <c r="S84" s="26">
        <f t="shared" si="31"/>
        <v>40</v>
      </c>
      <c r="T84" s="35">
        <f t="shared" si="18"/>
        <v>10000</v>
      </c>
      <c r="U84" s="37"/>
      <c r="V84" s="34">
        <f t="shared" si="28"/>
        <v>73.844663438591866</v>
      </c>
      <c r="W84" s="26">
        <f t="shared" si="21"/>
        <v>24236301.353252199</v>
      </c>
      <c r="X84" s="26">
        <f t="shared" si="32"/>
        <v>73.844663438591866</v>
      </c>
      <c r="Y84" s="35">
        <f t="shared" si="23"/>
        <v>24236301.353252199</v>
      </c>
      <c r="Z84" s="37"/>
      <c r="AA84" s="34">
        <f t="shared" si="24"/>
        <v>73.846454986338145</v>
      </c>
      <c r="AB84" s="26">
        <f t="shared" si="25"/>
        <v>24246301.35325221</v>
      </c>
      <c r="AC84" s="26">
        <f t="shared" si="33"/>
        <v>73.846454986338145</v>
      </c>
      <c r="AD84" s="27">
        <f t="shared" si="27"/>
        <v>24246301.35325221</v>
      </c>
    </row>
    <row r="85" spans="1:30" ht="15" hidden="1" customHeight="1" thickBot="1" x14ac:dyDescent="0.3">
      <c r="A85" s="12" t="str">
        <f t="shared" si="29"/>
        <v/>
      </c>
      <c r="B85" s="113" t="str">
        <f>IF(H$74&lt;=0,"",H$74)</f>
        <v/>
      </c>
      <c r="C85" s="110" t="str">
        <f>IF(H$74=0,"",MAX(H60:H73))</f>
        <v/>
      </c>
      <c r="D85" s="159" t="str">
        <f>IF(G18&gt;0,AB304,"")</f>
        <v/>
      </c>
      <c r="E85" s="159" t="str">
        <f>IF(G18&gt;0,AB301,"")</f>
        <v/>
      </c>
      <c r="F85" s="161" t="str">
        <f>IF(G18&gt;0,AB302,"")</f>
        <v/>
      </c>
      <c r="G85" s="153" t="str">
        <f>IF(G18&gt;0,AD304,"")</f>
        <v/>
      </c>
      <c r="H85" s="110" t="str">
        <f t="shared" si="30"/>
        <v/>
      </c>
      <c r="P85" s="31">
        <v>0.5</v>
      </c>
      <c r="Q85" s="34">
        <f>G12</f>
        <v>40</v>
      </c>
      <c r="R85" s="26">
        <f t="shared" si="19"/>
        <v>10000</v>
      </c>
      <c r="S85" s="26">
        <f t="shared" si="31"/>
        <v>40</v>
      </c>
      <c r="T85" s="35">
        <f t="shared" si="18"/>
        <v>10000</v>
      </c>
      <c r="U85" s="37"/>
      <c r="V85" s="34">
        <f t="shared" si="28"/>
        <v>73.844663438591866</v>
      </c>
      <c r="W85" s="26">
        <f t="shared" si="21"/>
        <v>24236301.353252199</v>
      </c>
      <c r="X85" s="26">
        <f t="shared" si="32"/>
        <v>73.844663438591866</v>
      </c>
      <c r="Y85" s="35">
        <f t="shared" si="23"/>
        <v>24236301.353252199</v>
      </c>
      <c r="Z85" s="37"/>
      <c r="AA85" s="34">
        <f t="shared" si="24"/>
        <v>73.846454986338145</v>
      </c>
      <c r="AB85" s="26">
        <f t="shared" si="25"/>
        <v>24246301.35325221</v>
      </c>
      <c r="AC85" s="26">
        <f t="shared" si="33"/>
        <v>73.846454986338145</v>
      </c>
      <c r="AD85" s="27">
        <f t="shared" si="27"/>
        <v>24246301.35325221</v>
      </c>
    </row>
    <row r="86" spans="1:30" ht="15.75" x14ac:dyDescent="0.25">
      <c r="A86" s="142" t="s">
        <v>58</v>
      </c>
      <c r="P86" s="31">
        <v>0.54166666666666696</v>
      </c>
      <c r="Q86" s="34">
        <f>G12</f>
        <v>40</v>
      </c>
      <c r="R86" s="26">
        <f t="shared" si="19"/>
        <v>10000</v>
      </c>
      <c r="S86" s="26">
        <f t="shared" si="31"/>
        <v>40</v>
      </c>
      <c r="T86" s="35">
        <f t="shared" si="18"/>
        <v>10000</v>
      </c>
      <c r="U86" s="37"/>
      <c r="V86" s="34">
        <f t="shared" si="28"/>
        <v>73.844663438591866</v>
      </c>
      <c r="W86" s="26">
        <f t="shared" si="21"/>
        <v>24236301.353252199</v>
      </c>
      <c r="X86" s="26">
        <f t="shared" si="32"/>
        <v>73.844663438591866</v>
      </c>
      <c r="Y86" s="35">
        <f t="shared" si="23"/>
        <v>24236301.353252199</v>
      </c>
      <c r="Z86" s="37"/>
      <c r="AA86" s="34">
        <f t="shared" si="24"/>
        <v>73.846454986338145</v>
      </c>
      <c r="AB86" s="26">
        <f t="shared" si="25"/>
        <v>24246301.35325221</v>
      </c>
      <c r="AC86" s="26">
        <f t="shared" si="33"/>
        <v>73.846454986338145</v>
      </c>
      <c r="AD86" s="27">
        <f t="shared" si="27"/>
        <v>24246301.35325221</v>
      </c>
    </row>
    <row r="87" spans="1:30" ht="15.75" x14ac:dyDescent="0.25">
      <c r="A87" s="142" t="s">
        <v>157</v>
      </c>
      <c r="P87" s="31">
        <v>0.58333333333333304</v>
      </c>
      <c r="Q87" s="34">
        <f>G12</f>
        <v>40</v>
      </c>
      <c r="R87" s="26">
        <f t="shared" si="19"/>
        <v>10000</v>
      </c>
      <c r="S87" s="26">
        <f t="shared" si="31"/>
        <v>40</v>
      </c>
      <c r="T87" s="35">
        <f t="shared" si="18"/>
        <v>10000</v>
      </c>
      <c r="U87" s="37"/>
      <c r="V87" s="34">
        <f t="shared" si="28"/>
        <v>73.844663438591866</v>
      </c>
      <c r="W87" s="26">
        <f t="shared" si="21"/>
        <v>24236301.353252199</v>
      </c>
      <c r="X87" s="26">
        <f t="shared" si="32"/>
        <v>73.844663438591866</v>
      </c>
      <c r="Y87" s="35">
        <f t="shared" si="23"/>
        <v>24236301.353252199</v>
      </c>
      <c r="Z87" s="37"/>
      <c r="AA87" s="34">
        <f t="shared" si="24"/>
        <v>73.846454986338145</v>
      </c>
      <c r="AB87" s="26">
        <f t="shared" si="25"/>
        <v>24246301.35325221</v>
      </c>
      <c r="AC87" s="26">
        <f t="shared" si="33"/>
        <v>73.846454986338145</v>
      </c>
      <c r="AD87" s="27">
        <f t="shared" si="27"/>
        <v>24246301.35325221</v>
      </c>
    </row>
    <row r="88" spans="1:30" x14ac:dyDescent="0.25">
      <c r="P88" s="31">
        <v>0.625</v>
      </c>
      <c r="Q88" s="34">
        <f>G12</f>
        <v>40</v>
      </c>
      <c r="R88" s="26">
        <f t="shared" si="19"/>
        <v>10000</v>
      </c>
      <c r="S88" s="26">
        <f t="shared" si="31"/>
        <v>40</v>
      </c>
      <c r="T88" s="35">
        <f t="shared" si="18"/>
        <v>10000</v>
      </c>
      <c r="U88" s="37"/>
      <c r="V88" s="34">
        <f t="shared" si="28"/>
        <v>73.844663438591866</v>
      </c>
      <c r="W88" s="26">
        <f t="shared" si="21"/>
        <v>24236301.353252199</v>
      </c>
      <c r="X88" s="26">
        <f t="shared" si="32"/>
        <v>73.844663438591866</v>
      </c>
      <c r="Y88" s="35">
        <f t="shared" si="23"/>
        <v>24236301.353252199</v>
      </c>
      <c r="Z88" s="37"/>
      <c r="AA88" s="34">
        <f t="shared" si="24"/>
        <v>73.846454986338145</v>
      </c>
      <c r="AB88" s="26">
        <f t="shared" si="25"/>
        <v>24246301.35325221</v>
      </c>
      <c r="AC88" s="26">
        <f t="shared" si="33"/>
        <v>73.846454986338145</v>
      </c>
      <c r="AD88" s="27">
        <f t="shared" si="27"/>
        <v>24246301.35325221</v>
      </c>
    </row>
    <row r="89" spans="1:30" x14ac:dyDescent="0.25">
      <c r="P89" s="31">
        <v>0.66666666666666696</v>
      </c>
      <c r="Q89" s="34">
        <f>G12</f>
        <v>40</v>
      </c>
      <c r="R89" s="26">
        <f t="shared" si="19"/>
        <v>10000</v>
      </c>
      <c r="S89" s="26">
        <f t="shared" si="31"/>
        <v>40</v>
      </c>
      <c r="T89" s="35">
        <f t="shared" si="18"/>
        <v>10000</v>
      </c>
      <c r="U89" s="37"/>
      <c r="V89" s="34">
        <f t="shared" si="28"/>
        <v>73.844663438591866</v>
      </c>
      <c r="W89" s="26">
        <f t="shared" si="21"/>
        <v>24236301.353252199</v>
      </c>
      <c r="X89" s="26">
        <f t="shared" si="32"/>
        <v>73.844663438591866</v>
      </c>
      <c r="Y89" s="35">
        <f t="shared" si="23"/>
        <v>24236301.353252199</v>
      </c>
      <c r="Z89" s="37"/>
      <c r="AA89" s="34">
        <f t="shared" si="24"/>
        <v>73.846454986338145</v>
      </c>
      <c r="AB89" s="26">
        <f t="shared" si="25"/>
        <v>24246301.35325221</v>
      </c>
      <c r="AC89" s="26">
        <f t="shared" si="33"/>
        <v>73.846454986338145</v>
      </c>
      <c r="AD89" s="27">
        <f t="shared" si="27"/>
        <v>24246301.35325221</v>
      </c>
    </row>
    <row r="90" spans="1:30" x14ac:dyDescent="0.25">
      <c r="F90" s="22"/>
      <c r="P90" s="31">
        <v>0.70833333333333304</v>
      </c>
      <c r="Q90" s="34">
        <f>G12</f>
        <v>40</v>
      </c>
      <c r="R90" s="26">
        <f t="shared" si="19"/>
        <v>10000</v>
      </c>
      <c r="S90" s="26">
        <f t="shared" si="31"/>
        <v>40</v>
      </c>
      <c r="T90" s="35">
        <f t="shared" si="18"/>
        <v>10000</v>
      </c>
      <c r="U90" s="37"/>
      <c r="V90" s="34">
        <f t="shared" si="28"/>
        <v>73.844663438591866</v>
      </c>
      <c r="W90" s="26">
        <f t="shared" si="21"/>
        <v>24236301.353252199</v>
      </c>
      <c r="X90" s="26">
        <f t="shared" si="32"/>
        <v>73.844663438591866</v>
      </c>
      <c r="Y90" s="35">
        <f t="shared" si="23"/>
        <v>24236301.353252199</v>
      </c>
      <c r="Z90" s="37"/>
      <c r="AA90" s="34">
        <f t="shared" si="24"/>
        <v>73.846454986338145</v>
      </c>
      <c r="AB90" s="26">
        <f t="shared" si="25"/>
        <v>24246301.35325221</v>
      </c>
      <c r="AC90" s="26">
        <f t="shared" si="33"/>
        <v>73.846454986338145</v>
      </c>
      <c r="AD90" s="27">
        <f t="shared" si="27"/>
        <v>24246301.35325221</v>
      </c>
    </row>
    <row r="91" spans="1:30" x14ac:dyDescent="0.25">
      <c r="P91" s="31">
        <v>0.75</v>
      </c>
      <c r="Q91" s="34">
        <f>G12</f>
        <v>40</v>
      </c>
      <c r="R91" s="26">
        <f t="shared" si="19"/>
        <v>10000</v>
      </c>
      <c r="S91" s="26">
        <f t="shared" si="31"/>
        <v>40</v>
      </c>
      <c r="T91" s="35">
        <f t="shared" si="18"/>
        <v>10000</v>
      </c>
      <c r="U91" s="37"/>
      <c r="V91" s="34">
        <f t="shared" si="28"/>
        <v>73.844663438591866</v>
      </c>
      <c r="W91" s="26">
        <f t="shared" si="21"/>
        <v>24236301.353252199</v>
      </c>
      <c r="X91" s="26">
        <f t="shared" si="32"/>
        <v>73.844663438591866</v>
      </c>
      <c r="Y91" s="35">
        <f t="shared" si="23"/>
        <v>24236301.353252199</v>
      </c>
      <c r="Z91" s="37"/>
      <c r="AA91" s="34">
        <f t="shared" si="24"/>
        <v>73.846454986338145</v>
      </c>
      <c r="AB91" s="26">
        <f t="shared" si="25"/>
        <v>24246301.35325221</v>
      </c>
      <c r="AC91" s="26">
        <f t="shared" si="33"/>
        <v>73.846454986338145</v>
      </c>
      <c r="AD91" s="27">
        <f t="shared" si="27"/>
        <v>24246301.35325221</v>
      </c>
    </row>
    <row r="92" spans="1:30" x14ac:dyDescent="0.25">
      <c r="P92" s="31">
        <v>0.79166666666666696</v>
      </c>
      <c r="Q92" s="34">
        <f>G12</f>
        <v>40</v>
      </c>
      <c r="R92" s="26">
        <f t="shared" si="19"/>
        <v>10000</v>
      </c>
      <c r="S92" s="26">
        <f t="shared" si="31"/>
        <v>40</v>
      </c>
      <c r="T92" s="35">
        <f t="shared" si="18"/>
        <v>10000</v>
      </c>
      <c r="U92" s="37"/>
      <c r="V92" s="34">
        <v>0</v>
      </c>
      <c r="W92" s="26">
        <f t="shared" si="21"/>
        <v>1</v>
      </c>
      <c r="X92" s="26">
        <v>0</v>
      </c>
      <c r="Y92" s="35">
        <f t="shared" si="23"/>
        <v>1</v>
      </c>
      <c r="Z92" s="37"/>
      <c r="AA92" s="34">
        <f t="shared" si="24"/>
        <v>40.000434272768629</v>
      </c>
      <c r="AB92" s="26">
        <f t="shared" si="25"/>
        <v>10001.000000000009</v>
      </c>
      <c r="AC92" s="26">
        <f>AA92</f>
        <v>40.000434272768629</v>
      </c>
      <c r="AD92" s="27">
        <f t="shared" si="27"/>
        <v>10001.000000000009</v>
      </c>
    </row>
    <row r="93" spans="1:30" x14ac:dyDescent="0.25">
      <c r="P93" s="31">
        <v>0.83333333333333304</v>
      </c>
      <c r="Q93" s="34">
        <f>G12</f>
        <v>40</v>
      </c>
      <c r="R93" s="26">
        <f t="shared" si="19"/>
        <v>10000</v>
      </c>
      <c r="S93" s="26">
        <f t="shared" si="31"/>
        <v>40</v>
      </c>
      <c r="T93" s="35">
        <f t="shared" si="18"/>
        <v>10000</v>
      </c>
      <c r="U93" s="37"/>
      <c r="V93" s="34">
        <f t="shared" si="28"/>
        <v>0</v>
      </c>
      <c r="W93" s="26">
        <f t="shared" si="21"/>
        <v>1</v>
      </c>
      <c r="X93" s="26">
        <v>0</v>
      </c>
      <c r="Y93" s="35">
        <f t="shared" si="23"/>
        <v>1</v>
      </c>
      <c r="Z93" s="37"/>
      <c r="AA93" s="34">
        <f t="shared" si="24"/>
        <v>40.000434272768629</v>
      </c>
      <c r="AB93" s="26">
        <f>(10^(AA93/10))</f>
        <v>10001.000000000009</v>
      </c>
      <c r="AC93" s="26">
        <f>AA93</f>
        <v>40.000434272768629</v>
      </c>
      <c r="AD93" s="27">
        <f t="shared" si="27"/>
        <v>10001.000000000009</v>
      </c>
    </row>
    <row r="94" spans="1:30" x14ac:dyDescent="0.25">
      <c r="P94" s="31">
        <v>0.875</v>
      </c>
      <c r="Q94" s="34">
        <f>G12</f>
        <v>40</v>
      </c>
      <c r="R94" s="26">
        <f t="shared" si="19"/>
        <v>10000</v>
      </c>
      <c r="S94" s="26">
        <f t="shared" si="31"/>
        <v>40</v>
      </c>
      <c r="T94" s="35">
        <f t="shared" si="18"/>
        <v>10000</v>
      </c>
      <c r="U94" s="37"/>
      <c r="V94" s="34">
        <f>V93</f>
        <v>0</v>
      </c>
      <c r="W94" s="26">
        <f t="shared" si="21"/>
        <v>1</v>
      </c>
      <c r="X94" s="26">
        <v>0</v>
      </c>
      <c r="Y94" s="35">
        <f t="shared" si="23"/>
        <v>1</v>
      </c>
      <c r="Z94" s="37"/>
      <c r="AA94" s="34">
        <f t="shared" si="24"/>
        <v>40.000434272768629</v>
      </c>
      <c r="AB94" s="26">
        <f t="shared" si="25"/>
        <v>10001.000000000009</v>
      </c>
      <c r="AC94" s="26">
        <f>AA94</f>
        <v>40.000434272768629</v>
      </c>
      <c r="AD94" s="27">
        <f t="shared" si="27"/>
        <v>10001.000000000009</v>
      </c>
    </row>
    <row r="95" spans="1:30" x14ac:dyDescent="0.25">
      <c r="P95" s="31">
        <v>0.91666666666666696</v>
      </c>
      <c r="Q95" s="34">
        <f>H12</f>
        <v>34</v>
      </c>
      <c r="R95" s="26">
        <f t="shared" si="19"/>
        <v>2511.8864315095811</v>
      </c>
      <c r="S95" s="26">
        <f>Q95+10</f>
        <v>44</v>
      </c>
      <c r="T95" s="35">
        <f t="shared" si="18"/>
        <v>25118.86431509586</v>
      </c>
      <c r="U95" s="37"/>
      <c r="V95" s="34">
        <v>0</v>
      </c>
      <c r="W95" s="26">
        <f t="shared" si="21"/>
        <v>1</v>
      </c>
      <c r="X95" s="28">
        <f t="shared" ref="X95:X96" si="34">V95+10</f>
        <v>10</v>
      </c>
      <c r="Y95" s="35">
        <f t="shared" si="23"/>
        <v>10</v>
      </c>
      <c r="Z95" s="37"/>
      <c r="AA95" s="34">
        <f t="shared" si="24"/>
        <v>34.001728613409902</v>
      </c>
      <c r="AB95" s="26">
        <f t="shared" si="25"/>
        <v>2512.8864315095802</v>
      </c>
      <c r="AC95" s="26">
        <f>AA95+10</f>
        <v>44.001728613409902</v>
      </c>
      <c r="AD95" s="27">
        <f t="shared" si="27"/>
        <v>25128.864315095783</v>
      </c>
    </row>
    <row r="96" spans="1:30" ht="15.75" thickBot="1" x14ac:dyDescent="0.3">
      <c r="P96" s="44">
        <v>0.95833333333333304</v>
      </c>
      <c r="Q96" s="45">
        <f>H12</f>
        <v>34</v>
      </c>
      <c r="R96" s="46">
        <f t="shared" si="19"/>
        <v>2511.8864315095811</v>
      </c>
      <c r="S96" s="46">
        <f>Q96+10</f>
        <v>44</v>
      </c>
      <c r="T96" s="47">
        <f t="shared" si="18"/>
        <v>25118.86431509586</v>
      </c>
      <c r="U96" s="48"/>
      <c r="V96" s="45">
        <v>0</v>
      </c>
      <c r="W96" s="46">
        <f t="shared" si="21"/>
        <v>1</v>
      </c>
      <c r="X96" s="28">
        <f t="shared" si="34"/>
        <v>10</v>
      </c>
      <c r="Y96" s="47">
        <f t="shared" si="23"/>
        <v>10</v>
      </c>
      <c r="Z96" s="48"/>
      <c r="AA96" s="34">
        <f t="shared" si="24"/>
        <v>34.001728613409902</v>
      </c>
      <c r="AB96" s="150">
        <f t="shared" si="25"/>
        <v>2512.8864315095802</v>
      </c>
      <c r="AC96" s="150">
        <f>AA96+10</f>
        <v>44.001728613409902</v>
      </c>
      <c r="AD96" s="151">
        <f t="shared" si="27"/>
        <v>25128.864315095783</v>
      </c>
    </row>
    <row r="97" spans="16:30" ht="15.75" thickBot="1" x14ac:dyDescent="0.3">
      <c r="P97" s="50"/>
      <c r="Q97" s="51"/>
      <c r="R97" s="51"/>
      <c r="S97" s="51"/>
      <c r="T97" s="52"/>
      <c r="U97" s="51"/>
      <c r="V97" s="50"/>
      <c r="W97" s="51"/>
      <c r="X97" s="51"/>
      <c r="Y97" s="52"/>
      <c r="Z97" s="51"/>
      <c r="AA97" s="53" t="s">
        <v>13</v>
      </c>
      <c r="AB97" s="64">
        <f>10*LOG(1/(COUNT(AB80:AB93))*SUM(AB80:AB93))</f>
        <v>73.177285639335295</v>
      </c>
      <c r="AC97" s="49"/>
      <c r="AD97" s="54"/>
    </row>
    <row r="98" spans="16:30" ht="15.75" thickBot="1" x14ac:dyDescent="0.3">
      <c r="P98" s="53"/>
      <c r="Q98" s="49"/>
      <c r="R98" s="49"/>
      <c r="S98" s="49"/>
      <c r="T98" s="54"/>
      <c r="U98" s="49"/>
      <c r="V98" s="53"/>
      <c r="W98" s="49"/>
      <c r="X98" s="49"/>
      <c r="Y98" s="54"/>
      <c r="Z98" s="49"/>
      <c r="AA98" s="53" t="s">
        <v>2</v>
      </c>
      <c r="AB98" s="64">
        <f>10*LOG(1/(COUNT(AB73:AB79,AB95:AB96))*SUM(AB73:AB79,AB95:AB96))</f>
        <v>34.001728613409902</v>
      </c>
      <c r="AC98" s="49"/>
      <c r="AD98" s="54"/>
    </row>
    <row r="99" spans="16:30" x14ac:dyDescent="0.25">
      <c r="P99" s="53"/>
      <c r="Q99" s="49"/>
      <c r="R99" s="56" t="s">
        <v>12</v>
      </c>
      <c r="S99" s="57"/>
      <c r="T99" s="58" t="s">
        <v>11</v>
      </c>
      <c r="U99" s="57"/>
      <c r="V99" s="59"/>
      <c r="W99" s="56" t="s">
        <v>12</v>
      </c>
      <c r="X99" s="57"/>
      <c r="Y99" s="58" t="s">
        <v>11</v>
      </c>
      <c r="Z99" s="57"/>
      <c r="AA99" s="59"/>
      <c r="AB99" s="57" t="s">
        <v>12</v>
      </c>
      <c r="AC99" s="57"/>
      <c r="AD99" s="58" t="s">
        <v>11</v>
      </c>
    </row>
    <row r="100" spans="16:30" ht="15.75" thickBot="1" x14ac:dyDescent="0.3">
      <c r="P100" s="14"/>
      <c r="Q100" s="55"/>
      <c r="R100" s="60">
        <f>10*LOG(1/(COUNT(R73:R96))*SUM(R73:R96))</f>
        <v>38.568471069971373</v>
      </c>
      <c r="S100" s="61"/>
      <c r="T100" s="62">
        <f>10*LOG(1/(COUNT(T73:T96))*SUM(T73:T96))</f>
        <v>41.950571929812824</v>
      </c>
      <c r="U100" s="61"/>
      <c r="V100" s="63"/>
      <c r="W100" s="60">
        <f>10*LOG(1/(COUNT(W73:W96))*SUM(W73:W96))</f>
        <v>70.834363661143797</v>
      </c>
      <c r="X100" s="61"/>
      <c r="Y100" s="62">
        <f>10*LOG(1/(COUNT(Y73:Y96))*SUM(Y73:Y96))</f>
        <v>70.834364870687764</v>
      </c>
      <c r="Z100" s="61"/>
      <c r="AA100" s="63"/>
      <c r="AB100" s="64">
        <f>10*LOG(1/(COUNT(AB73:AB96))*SUM(AB73:AB96))</f>
        <v>70.836940375102301</v>
      </c>
      <c r="AC100" s="61"/>
      <c r="AD100" s="62">
        <f>10*LOG(1/(COUNT(AD73:AD96))*SUM(AD73:AD96))</f>
        <v>70.839976957528847</v>
      </c>
    </row>
    <row r="103" spans="16:30" x14ac:dyDescent="0.25">
      <c r="P103">
        <f>A13</f>
        <v>0</v>
      </c>
    </row>
    <row r="105" spans="16:30" ht="15.75" thickBot="1" x14ac:dyDescent="0.3">
      <c r="P105" s="303" t="s">
        <v>21</v>
      </c>
      <c r="Q105" s="303"/>
      <c r="R105" s="303"/>
      <c r="S105" s="303"/>
      <c r="T105" s="303"/>
    </row>
    <row r="106" spans="16:30" ht="45.75" thickBot="1" x14ac:dyDescent="0.3">
      <c r="P106" s="38" t="s">
        <v>14</v>
      </c>
      <c r="Q106" s="39" t="s">
        <v>15</v>
      </c>
      <c r="R106" s="40" t="s">
        <v>17</v>
      </c>
      <c r="S106" s="40" t="s">
        <v>16</v>
      </c>
      <c r="T106" s="41" t="s">
        <v>17</v>
      </c>
      <c r="U106" s="42"/>
      <c r="V106" s="39" t="s">
        <v>18</v>
      </c>
      <c r="W106" s="40" t="s">
        <v>17</v>
      </c>
      <c r="X106" s="40" t="s">
        <v>16</v>
      </c>
      <c r="Y106" s="41" t="s">
        <v>17</v>
      </c>
      <c r="Z106" s="43"/>
      <c r="AA106" s="39" t="s">
        <v>19</v>
      </c>
      <c r="AB106" s="40" t="s">
        <v>17</v>
      </c>
      <c r="AC106" s="40" t="s">
        <v>16</v>
      </c>
      <c r="AD106" s="41" t="s">
        <v>17</v>
      </c>
    </row>
    <row r="107" spans="16:30" ht="15.75" thickBot="1" x14ac:dyDescent="0.3">
      <c r="P107" s="30">
        <v>0</v>
      </c>
      <c r="Q107" s="32">
        <f>H13</f>
        <v>0</v>
      </c>
      <c r="R107" s="28">
        <f>(10^(Q107/10))</f>
        <v>1</v>
      </c>
      <c r="S107" s="28">
        <f>Q107+10</f>
        <v>10</v>
      </c>
      <c r="T107" s="33">
        <f t="shared" ref="T107:T130" si="35">(10^(S107/10))</f>
        <v>10</v>
      </c>
      <c r="U107" s="36"/>
      <c r="V107" s="32">
        <v>0</v>
      </c>
      <c r="W107" s="28">
        <f>(10^(V107/10))</f>
        <v>1</v>
      </c>
      <c r="X107" s="28">
        <f>V107+10</f>
        <v>10</v>
      </c>
      <c r="Y107" s="33">
        <f>(10^(X107/10))</f>
        <v>10</v>
      </c>
      <c r="Z107" s="36"/>
      <c r="AA107" s="34">
        <f>10*LOG10(10^(Q107/10)+10^(V107/10))</f>
        <v>3.0102999566398121</v>
      </c>
      <c r="AB107" s="147">
        <f>(10^(AA107/10))</f>
        <v>2</v>
      </c>
      <c r="AC107" s="147">
        <f>AA107+10</f>
        <v>13.010299956639813</v>
      </c>
      <c r="AD107" s="148">
        <f>(10^(AC107/10))</f>
        <v>20.000000000000007</v>
      </c>
    </row>
    <row r="108" spans="16:30" ht="15.75" thickBot="1" x14ac:dyDescent="0.3">
      <c r="P108" s="31">
        <v>4.1666666666666699E-2</v>
      </c>
      <c r="Q108" s="32">
        <f>Q107</f>
        <v>0</v>
      </c>
      <c r="R108" s="26">
        <f t="shared" ref="R108:R130" si="36">(10^(Q108/10))</f>
        <v>1</v>
      </c>
      <c r="S108" s="26">
        <f t="shared" ref="S108:S113" si="37">Q108+10</f>
        <v>10</v>
      </c>
      <c r="T108" s="35">
        <f t="shared" si="35"/>
        <v>10</v>
      </c>
      <c r="U108" s="37"/>
      <c r="V108" s="34">
        <f>V107</f>
        <v>0</v>
      </c>
      <c r="W108" s="26">
        <f t="shared" ref="W108:W130" si="38">(10^(V108/10))</f>
        <v>1</v>
      </c>
      <c r="X108" s="28">
        <f t="shared" ref="X108:X113" si="39">V108+10</f>
        <v>10</v>
      </c>
      <c r="Y108" s="35">
        <f t="shared" ref="Y108:Y130" si="40">(10^(X108/10))</f>
        <v>10</v>
      </c>
      <c r="Z108" s="37"/>
      <c r="AA108" s="34">
        <f t="shared" ref="AA108:AA130" si="41">10*LOG10(10^(Q108/10)+10^(V108/10))</f>
        <v>3.0102999566398121</v>
      </c>
      <c r="AB108" s="26">
        <f t="shared" ref="AB108:AB126" si="42">(10^(AA108/10))</f>
        <v>2</v>
      </c>
      <c r="AC108" s="147">
        <f t="shared" ref="AC108:AC113" si="43">AA108+10</f>
        <v>13.010299956639813</v>
      </c>
      <c r="AD108" s="27">
        <f t="shared" ref="AD108:AD130" si="44">(10^(AC108/10))</f>
        <v>20.000000000000007</v>
      </c>
    </row>
    <row r="109" spans="16:30" ht="15.75" thickBot="1" x14ac:dyDescent="0.3">
      <c r="P109" s="31">
        <v>8.3333333333333301E-2</v>
      </c>
      <c r="Q109" s="32">
        <f>Q107</f>
        <v>0</v>
      </c>
      <c r="R109" s="26">
        <f t="shared" si="36"/>
        <v>1</v>
      </c>
      <c r="S109" s="26">
        <f t="shared" si="37"/>
        <v>10</v>
      </c>
      <c r="T109" s="35">
        <f t="shared" si="35"/>
        <v>10</v>
      </c>
      <c r="U109" s="37"/>
      <c r="V109" s="34">
        <f t="shared" ref="V109:V127" si="45">V108</f>
        <v>0</v>
      </c>
      <c r="W109" s="26">
        <f t="shared" si="38"/>
        <v>1</v>
      </c>
      <c r="X109" s="28">
        <f t="shared" si="39"/>
        <v>10</v>
      </c>
      <c r="Y109" s="35">
        <f t="shared" si="40"/>
        <v>10</v>
      </c>
      <c r="Z109" s="37"/>
      <c r="AA109" s="34">
        <f t="shared" si="41"/>
        <v>3.0102999566398121</v>
      </c>
      <c r="AB109" s="26">
        <f t="shared" si="42"/>
        <v>2</v>
      </c>
      <c r="AC109" s="147">
        <f t="shared" si="43"/>
        <v>13.010299956639813</v>
      </c>
      <c r="AD109" s="27">
        <f t="shared" si="44"/>
        <v>20.000000000000007</v>
      </c>
    </row>
    <row r="110" spans="16:30" ht="15.75" thickBot="1" x14ac:dyDescent="0.3">
      <c r="P110" s="31">
        <v>0.125</v>
      </c>
      <c r="Q110" s="32">
        <f>Q107</f>
        <v>0</v>
      </c>
      <c r="R110" s="26">
        <f t="shared" si="36"/>
        <v>1</v>
      </c>
      <c r="S110" s="26">
        <f t="shared" si="37"/>
        <v>10</v>
      </c>
      <c r="T110" s="35">
        <f t="shared" si="35"/>
        <v>10</v>
      </c>
      <c r="U110" s="37"/>
      <c r="V110" s="34">
        <f t="shared" si="45"/>
        <v>0</v>
      </c>
      <c r="W110" s="26">
        <f t="shared" si="38"/>
        <v>1</v>
      </c>
      <c r="X110" s="28">
        <f t="shared" si="39"/>
        <v>10</v>
      </c>
      <c r="Y110" s="35">
        <f t="shared" si="40"/>
        <v>10</v>
      </c>
      <c r="Z110" s="37"/>
      <c r="AA110" s="34">
        <f t="shared" si="41"/>
        <v>3.0102999566398121</v>
      </c>
      <c r="AB110" s="26">
        <f t="shared" si="42"/>
        <v>2</v>
      </c>
      <c r="AC110" s="147">
        <f t="shared" si="43"/>
        <v>13.010299956639813</v>
      </c>
      <c r="AD110" s="27">
        <f t="shared" si="44"/>
        <v>20.000000000000007</v>
      </c>
    </row>
    <row r="111" spans="16:30" ht="15.75" thickBot="1" x14ac:dyDescent="0.3">
      <c r="P111" s="31">
        <v>0.16666666666666699</v>
      </c>
      <c r="Q111" s="32">
        <f>Q107</f>
        <v>0</v>
      </c>
      <c r="R111" s="26">
        <f t="shared" si="36"/>
        <v>1</v>
      </c>
      <c r="S111" s="26">
        <f t="shared" si="37"/>
        <v>10</v>
      </c>
      <c r="T111" s="35">
        <f t="shared" si="35"/>
        <v>10</v>
      </c>
      <c r="U111" s="37"/>
      <c r="V111" s="34">
        <f t="shared" si="45"/>
        <v>0</v>
      </c>
      <c r="W111" s="26">
        <f t="shared" si="38"/>
        <v>1</v>
      </c>
      <c r="X111" s="28">
        <f t="shared" si="39"/>
        <v>10</v>
      </c>
      <c r="Y111" s="35">
        <f t="shared" si="40"/>
        <v>10</v>
      </c>
      <c r="Z111" s="37"/>
      <c r="AA111" s="34">
        <f t="shared" si="41"/>
        <v>3.0102999566398121</v>
      </c>
      <c r="AB111" s="26">
        <f t="shared" si="42"/>
        <v>2</v>
      </c>
      <c r="AC111" s="147">
        <f t="shared" si="43"/>
        <v>13.010299956639813</v>
      </c>
      <c r="AD111" s="27">
        <f t="shared" si="44"/>
        <v>20.000000000000007</v>
      </c>
    </row>
    <row r="112" spans="16:30" ht="15.75" thickBot="1" x14ac:dyDescent="0.3">
      <c r="P112" s="31">
        <v>0.20833333333333301</v>
      </c>
      <c r="Q112" s="32">
        <f>Q107</f>
        <v>0</v>
      </c>
      <c r="R112" s="26">
        <f t="shared" si="36"/>
        <v>1</v>
      </c>
      <c r="S112" s="26">
        <f t="shared" si="37"/>
        <v>10</v>
      </c>
      <c r="T112" s="35">
        <f t="shared" si="35"/>
        <v>10</v>
      </c>
      <c r="U112" s="37"/>
      <c r="V112" s="34">
        <f t="shared" si="45"/>
        <v>0</v>
      </c>
      <c r="W112" s="26">
        <f t="shared" si="38"/>
        <v>1</v>
      </c>
      <c r="X112" s="28">
        <f t="shared" si="39"/>
        <v>10</v>
      </c>
      <c r="Y112" s="35">
        <f t="shared" si="40"/>
        <v>10</v>
      </c>
      <c r="Z112" s="37"/>
      <c r="AA112" s="34">
        <f t="shared" si="41"/>
        <v>3.0102999566398121</v>
      </c>
      <c r="AB112" s="26">
        <f t="shared" si="42"/>
        <v>2</v>
      </c>
      <c r="AC112" s="147">
        <f t="shared" si="43"/>
        <v>13.010299956639813</v>
      </c>
      <c r="AD112" s="27">
        <f t="shared" si="44"/>
        <v>20.000000000000007</v>
      </c>
    </row>
    <row r="113" spans="16:30" x14ac:dyDescent="0.25">
      <c r="P113" s="31">
        <v>0.25</v>
      </c>
      <c r="Q113" s="32">
        <f>Q107</f>
        <v>0</v>
      </c>
      <c r="R113" s="26">
        <f t="shared" si="36"/>
        <v>1</v>
      </c>
      <c r="S113" s="26">
        <f t="shared" si="37"/>
        <v>10</v>
      </c>
      <c r="T113" s="35">
        <f t="shared" si="35"/>
        <v>10</v>
      </c>
      <c r="U113" s="37"/>
      <c r="V113" s="34">
        <f t="shared" si="45"/>
        <v>0</v>
      </c>
      <c r="W113" s="26">
        <f t="shared" si="38"/>
        <v>1</v>
      </c>
      <c r="X113" s="28">
        <f t="shared" si="39"/>
        <v>10</v>
      </c>
      <c r="Y113" s="35">
        <f t="shared" si="40"/>
        <v>10</v>
      </c>
      <c r="Z113" s="37"/>
      <c r="AA113" s="34">
        <f t="shared" si="41"/>
        <v>3.0102999566398121</v>
      </c>
      <c r="AB113" s="26">
        <f t="shared" si="42"/>
        <v>2</v>
      </c>
      <c r="AC113" s="147">
        <f t="shared" si="43"/>
        <v>13.010299956639813</v>
      </c>
      <c r="AD113" s="27">
        <f t="shared" si="44"/>
        <v>20.000000000000007</v>
      </c>
    </row>
    <row r="114" spans="16:30" x14ac:dyDescent="0.25">
      <c r="P114" s="31">
        <v>0.29166666666666702</v>
      </c>
      <c r="Q114" s="32">
        <f>G13</f>
        <v>0</v>
      </c>
      <c r="R114" s="26">
        <f t="shared" si="36"/>
        <v>1</v>
      </c>
      <c r="S114" s="26">
        <f>Q114</f>
        <v>0</v>
      </c>
      <c r="T114" s="35">
        <f t="shared" si="35"/>
        <v>1</v>
      </c>
      <c r="U114" s="37"/>
      <c r="V114" s="34">
        <f>C74</f>
        <v>79.330063277003461</v>
      </c>
      <c r="W114" s="26">
        <f t="shared" si="38"/>
        <v>85705033.242144361</v>
      </c>
      <c r="X114" s="26">
        <f>V114</f>
        <v>79.330063277003461</v>
      </c>
      <c r="Y114" s="35">
        <f t="shared" si="40"/>
        <v>85705033.242144361</v>
      </c>
      <c r="Z114" s="37"/>
      <c r="AA114" s="34">
        <f t="shared" si="41"/>
        <v>79.330063327676626</v>
      </c>
      <c r="AB114" s="26">
        <f t="shared" si="42"/>
        <v>85705034.2421446</v>
      </c>
      <c r="AC114" s="26">
        <f>AA114</f>
        <v>79.330063327676626</v>
      </c>
      <c r="AD114" s="27">
        <f t="shared" si="44"/>
        <v>85705034.2421446</v>
      </c>
    </row>
    <row r="115" spans="16:30" x14ac:dyDescent="0.25">
      <c r="P115" s="31">
        <v>0.33333333333333298</v>
      </c>
      <c r="Q115" s="32">
        <f>Q114</f>
        <v>0</v>
      </c>
      <c r="R115" s="26">
        <f t="shared" si="36"/>
        <v>1</v>
      </c>
      <c r="S115" s="26">
        <f t="shared" ref="S115:S128" si="46">Q115</f>
        <v>0</v>
      </c>
      <c r="T115" s="35">
        <f t="shared" si="35"/>
        <v>1</v>
      </c>
      <c r="U115" s="37"/>
      <c r="V115" s="34">
        <f t="shared" si="45"/>
        <v>79.330063277003461</v>
      </c>
      <c r="W115" s="26">
        <f t="shared" si="38"/>
        <v>85705033.242144361</v>
      </c>
      <c r="X115" s="26">
        <f t="shared" ref="X115:X125" si="47">V115</f>
        <v>79.330063277003461</v>
      </c>
      <c r="Y115" s="35">
        <f t="shared" si="40"/>
        <v>85705033.242144361</v>
      </c>
      <c r="Z115" s="37"/>
      <c r="AA115" s="34">
        <f t="shared" si="41"/>
        <v>79.330063327676626</v>
      </c>
      <c r="AB115" s="26">
        <f t="shared" si="42"/>
        <v>85705034.2421446</v>
      </c>
      <c r="AC115" s="26">
        <f t="shared" ref="AC115:AC125" si="48">AA115</f>
        <v>79.330063327676626</v>
      </c>
      <c r="AD115" s="27">
        <f t="shared" si="44"/>
        <v>85705034.2421446</v>
      </c>
    </row>
    <row r="116" spans="16:30" x14ac:dyDescent="0.25">
      <c r="P116" s="31">
        <v>0.375</v>
      </c>
      <c r="Q116" s="32">
        <f>Q114</f>
        <v>0</v>
      </c>
      <c r="R116" s="26">
        <f t="shared" si="36"/>
        <v>1</v>
      </c>
      <c r="S116" s="26">
        <f t="shared" si="46"/>
        <v>0</v>
      </c>
      <c r="T116" s="35">
        <f t="shared" si="35"/>
        <v>1</v>
      </c>
      <c r="U116" s="37"/>
      <c r="V116" s="34">
        <f t="shared" si="45"/>
        <v>79.330063277003461</v>
      </c>
      <c r="W116" s="26">
        <f t="shared" si="38"/>
        <v>85705033.242144361</v>
      </c>
      <c r="X116" s="26">
        <f t="shared" si="47"/>
        <v>79.330063277003461</v>
      </c>
      <c r="Y116" s="35">
        <f t="shared" si="40"/>
        <v>85705033.242144361</v>
      </c>
      <c r="Z116" s="37"/>
      <c r="AA116" s="34">
        <f t="shared" si="41"/>
        <v>79.330063327676626</v>
      </c>
      <c r="AB116" s="26">
        <f t="shared" si="42"/>
        <v>85705034.2421446</v>
      </c>
      <c r="AC116" s="26">
        <f t="shared" si="48"/>
        <v>79.330063327676626</v>
      </c>
      <c r="AD116" s="27">
        <f t="shared" si="44"/>
        <v>85705034.2421446</v>
      </c>
    </row>
    <row r="117" spans="16:30" x14ac:dyDescent="0.25">
      <c r="P117" s="31">
        <v>0.41666666666666702</v>
      </c>
      <c r="Q117" s="32">
        <f>Q114</f>
        <v>0</v>
      </c>
      <c r="R117" s="26">
        <f t="shared" si="36"/>
        <v>1</v>
      </c>
      <c r="S117" s="26">
        <f t="shared" si="46"/>
        <v>0</v>
      </c>
      <c r="T117" s="35">
        <f t="shared" si="35"/>
        <v>1</v>
      </c>
      <c r="U117" s="37"/>
      <c r="V117" s="34">
        <f t="shared" si="45"/>
        <v>79.330063277003461</v>
      </c>
      <c r="W117" s="26">
        <f t="shared" si="38"/>
        <v>85705033.242144361</v>
      </c>
      <c r="X117" s="26">
        <f t="shared" si="47"/>
        <v>79.330063277003461</v>
      </c>
      <c r="Y117" s="35">
        <f t="shared" si="40"/>
        <v>85705033.242144361</v>
      </c>
      <c r="Z117" s="37"/>
      <c r="AA117" s="34">
        <f t="shared" si="41"/>
        <v>79.330063327676626</v>
      </c>
      <c r="AB117" s="26">
        <f t="shared" si="42"/>
        <v>85705034.2421446</v>
      </c>
      <c r="AC117" s="26">
        <f t="shared" si="48"/>
        <v>79.330063327676626</v>
      </c>
      <c r="AD117" s="27">
        <f t="shared" si="44"/>
        <v>85705034.2421446</v>
      </c>
    </row>
    <row r="118" spans="16:30" x14ac:dyDescent="0.25">
      <c r="P118" s="31">
        <v>0.45833333333333298</v>
      </c>
      <c r="Q118" s="32">
        <f>Q114</f>
        <v>0</v>
      </c>
      <c r="R118" s="26">
        <f t="shared" si="36"/>
        <v>1</v>
      </c>
      <c r="S118" s="26">
        <f t="shared" si="46"/>
        <v>0</v>
      </c>
      <c r="T118" s="35">
        <f t="shared" si="35"/>
        <v>1</v>
      </c>
      <c r="U118" s="37"/>
      <c r="V118" s="34">
        <f t="shared" si="45"/>
        <v>79.330063277003461</v>
      </c>
      <c r="W118" s="26">
        <f t="shared" si="38"/>
        <v>85705033.242144361</v>
      </c>
      <c r="X118" s="26">
        <f t="shared" si="47"/>
        <v>79.330063277003461</v>
      </c>
      <c r="Y118" s="35">
        <f t="shared" si="40"/>
        <v>85705033.242144361</v>
      </c>
      <c r="Z118" s="37"/>
      <c r="AA118" s="34">
        <f t="shared" si="41"/>
        <v>79.330063327676626</v>
      </c>
      <c r="AB118" s="26">
        <f t="shared" si="42"/>
        <v>85705034.2421446</v>
      </c>
      <c r="AC118" s="26">
        <f t="shared" si="48"/>
        <v>79.330063327676626</v>
      </c>
      <c r="AD118" s="27">
        <f t="shared" si="44"/>
        <v>85705034.2421446</v>
      </c>
    </row>
    <row r="119" spans="16:30" x14ac:dyDescent="0.25">
      <c r="P119" s="31">
        <v>0.5</v>
      </c>
      <c r="Q119" s="32">
        <f>Q114</f>
        <v>0</v>
      </c>
      <c r="R119" s="26">
        <f t="shared" si="36"/>
        <v>1</v>
      </c>
      <c r="S119" s="26">
        <f t="shared" si="46"/>
        <v>0</v>
      </c>
      <c r="T119" s="35">
        <f t="shared" si="35"/>
        <v>1</v>
      </c>
      <c r="U119" s="37"/>
      <c r="V119" s="34">
        <f t="shared" si="45"/>
        <v>79.330063277003461</v>
      </c>
      <c r="W119" s="26">
        <f t="shared" si="38"/>
        <v>85705033.242144361</v>
      </c>
      <c r="X119" s="26">
        <f t="shared" si="47"/>
        <v>79.330063277003461</v>
      </c>
      <c r="Y119" s="35">
        <f t="shared" si="40"/>
        <v>85705033.242144361</v>
      </c>
      <c r="Z119" s="37"/>
      <c r="AA119" s="34">
        <f t="shared" si="41"/>
        <v>79.330063327676626</v>
      </c>
      <c r="AB119" s="26">
        <f t="shared" si="42"/>
        <v>85705034.2421446</v>
      </c>
      <c r="AC119" s="26">
        <f t="shared" si="48"/>
        <v>79.330063327676626</v>
      </c>
      <c r="AD119" s="27">
        <f t="shared" si="44"/>
        <v>85705034.2421446</v>
      </c>
    </row>
    <row r="120" spans="16:30" x14ac:dyDescent="0.25">
      <c r="P120" s="31">
        <v>0.54166666666666696</v>
      </c>
      <c r="Q120" s="32">
        <f>Q114</f>
        <v>0</v>
      </c>
      <c r="R120" s="26">
        <f t="shared" si="36"/>
        <v>1</v>
      </c>
      <c r="S120" s="26">
        <f t="shared" si="46"/>
        <v>0</v>
      </c>
      <c r="T120" s="35">
        <f t="shared" si="35"/>
        <v>1</v>
      </c>
      <c r="U120" s="37"/>
      <c r="V120" s="34">
        <f t="shared" si="45"/>
        <v>79.330063277003461</v>
      </c>
      <c r="W120" s="26">
        <f t="shared" si="38"/>
        <v>85705033.242144361</v>
      </c>
      <c r="X120" s="26">
        <f t="shared" si="47"/>
        <v>79.330063277003461</v>
      </c>
      <c r="Y120" s="35">
        <f t="shared" si="40"/>
        <v>85705033.242144361</v>
      </c>
      <c r="Z120" s="37"/>
      <c r="AA120" s="34">
        <f t="shared" si="41"/>
        <v>79.330063327676626</v>
      </c>
      <c r="AB120" s="26">
        <f t="shared" si="42"/>
        <v>85705034.2421446</v>
      </c>
      <c r="AC120" s="26">
        <f t="shared" si="48"/>
        <v>79.330063327676626</v>
      </c>
      <c r="AD120" s="27">
        <f t="shared" si="44"/>
        <v>85705034.2421446</v>
      </c>
    </row>
    <row r="121" spans="16:30" x14ac:dyDescent="0.25">
      <c r="P121" s="31">
        <v>0.58333333333333304</v>
      </c>
      <c r="Q121" s="32">
        <f>Q114</f>
        <v>0</v>
      </c>
      <c r="R121" s="26">
        <f t="shared" si="36"/>
        <v>1</v>
      </c>
      <c r="S121" s="26">
        <f t="shared" si="46"/>
        <v>0</v>
      </c>
      <c r="T121" s="35">
        <f t="shared" si="35"/>
        <v>1</v>
      </c>
      <c r="U121" s="37"/>
      <c r="V121" s="34">
        <f t="shared" si="45"/>
        <v>79.330063277003461</v>
      </c>
      <c r="W121" s="26">
        <f t="shared" si="38"/>
        <v>85705033.242144361</v>
      </c>
      <c r="X121" s="26">
        <f t="shared" si="47"/>
        <v>79.330063277003461</v>
      </c>
      <c r="Y121" s="35">
        <f t="shared" si="40"/>
        <v>85705033.242144361</v>
      </c>
      <c r="Z121" s="37"/>
      <c r="AA121" s="34">
        <f t="shared" si="41"/>
        <v>79.330063327676626</v>
      </c>
      <c r="AB121" s="26">
        <f t="shared" si="42"/>
        <v>85705034.2421446</v>
      </c>
      <c r="AC121" s="26">
        <f t="shared" si="48"/>
        <v>79.330063327676626</v>
      </c>
      <c r="AD121" s="27">
        <f t="shared" si="44"/>
        <v>85705034.2421446</v>
      </c>
    </row>
    <row r="122" spans="16:30" x14ac:dyDescent="0.25">
      <c r="P122" s="31">
        <v>0.625</v>
      </c>
      <c r="Q122" s="32">
        <f>Q114</f>
        <v>0</v>
      </c>
      <c r="R122" s="26">
        <f t="shared" si="36"/>
        <v>1</v>
      </c>
      <c r="S122" s="26">
        <f t="shared" si="46"/>
        <v>0</v>
      </c>
      <c r="T122" s="35">
        <f t="shared" si="35"/>
        <v>1</v>
      </c>
      <c r="U122" s="37"/>
      <c r="V122" s="34">
        <f t="shared" si="45"/>
        <v>79.330063277003461</v>
      </c>
      <c r="W122" s="26">
        <f t="shared" si="38"/>
        <v>85705033.242144361</v>
      </c>
      <c r="X122" s="26">
        <f t="shared" si="47"/>
        <v>79.330063277003461</v>
      </c>
      <c r="Y122" s="35">
        <f t="shared" si="40"/>
        <v>85705033.242144361</v>
      </c>
      <c r="Z122" s="37"/>
      <c r="AA122" s="34">
        <f t="shared" si="41"/>
        <v>79.330063327676626</v>
      </c>
      <c r="AB122" s="26">
        <f t="shared" si="42"/>
        <v>85705034.2421446</v>
      </c>
      <c r="AC122" s="26">
        <f t="shared" si="48"/>
        <v>79.330063327676626</v>
      </c>
      <c r="AD122" s="27">
        <f t="shared" si="44"/>
        <v>85705034.2421446</v>
      </c>
    </row>
    <row r="123" spans="16:30" x14ac:dyDescent="0.25">
      <c r="P123" s="31">
        <v>0.66666666666666696</v>
      </c>
      <c r="Q123" s="32">
        <f>Q114</f>
        <v>0</v>
      </c>
      <c r="R123" s="26">
        <f t="shared" si="36"/>
        <v>1</v>
      </c>
      <c r="S123" s="26">
        <f t="shared" si="46"/>
        <v>0</v>
      </c>
      <c r="T123" s="35">
        <f t="shared" si="35"/>
        <v>1</v>
      </c>
      <c r="U123" s="37"/>
      <c r="V123" s="34">
        <f t="shared" si="45"/>
        <v>79.330063277003461</v>
      </c>
      <c r="W123" s="26">
        <f t="shared" si="38"/>
        <v>85705033.242144361</v>
      </c>
      <c r="X123" s="26">
        <f t="shared" si="47"/>
        <v>79.330063277003461</v>
      </c>
      <c r="Y123" s="35">
        <f t="shared" si="40"/>
        <v>85705033.242144361</v>
      </c>
      <c r="Z123" s="37"/>
      <c r="AA123" s="34">
        <f t="shared" si="41"/>
        <v>79.330063327676626</v>
      </c>
      <c r="AB123" s="26">
        <f t="shared" si="42"/>
        <v>85705034.2421446</v>
      </c>
      <c r="AC123" s="26">
        <f t="shared" si="48"/>
        <v>79.330063327676626</v>
      </c>
      <c r="AD123" s="27">
        <f t="shared" si="44"/>
        <v>85705034.2421446</v>
      </c>
    </row>
    <row r="124" spans="16:30" x14ac:dyDescent="0.25">
      <c r="P124" s="31">
        <v>0.70833333333333304</v>
      </c>
      <c r="Q124" s="32">
        <f>Q114</f>
        <v>0</v>
      </c>
      <c r="R124" s="26">
        <f t="shared" si="36"/>
        <v>1</v>
      </c>
      <c r="S124" s="26">
        <f t="shared" si="46"/>
        <v>0</v>
      </c>
      <c r="T124" s="35">
        <f t="shared" si="35"/>
        <v>1</v>
      </c>
      <c r="U124" s="37"/>
      <c r="V124" s="34">
        <f t="shared" si="45"/>
        <v>79.330063277003461</v>
      </c>
      <c r="W124" s="26">
        <f t="shared" si="38"/>
        <v>85705033.242144361</v>
      </c>
      <c r="X124" s="26">
        <f t="shared" si="47"/>
        <v>79.330063277003461</v>
      </c>
      <c r="Y124" s="35">
        <f t="shared" si="40"/>
        <v>85705033.242144361</v>
      </c>
      <c r="Z124" s="37"/>
      <c r="AA124" s="34">
        <f t="shared" si="41"/>
        <v>79.330063327676626</v>
      </c>
      <c r="AB124" s="26">
        <f t="shared" si="42"/>
        <v>85705034.2421446</v>
      </c>
      <c r="AC124" s="26">
        <f t="shared" si="48"/>
        <v>79.330063327676626</v>
      </c>
      <c r="AD124" s="27">
        <f t="shared" si="44"/>
        <v>85705034.2421446</v>
      </c>
    </row>
    <row r="125" spans="16:30" x14ac:dyDescent="0.25">
      <c r="P125" s="31">
        <v>0.75</v>
      </c>
      <c r="Q125" s="32">
        <f>Q114</f>
        <v>0</v>
      </c>
      <c r="R125" s="26">
        <f t="shared" si="36"/>
        <v>1</v>
      </c>
      <c r="S125" s="26">
        <f t="shared" si="46"/>
        <v>0</v>
      </c>
      <c r="T125" s="35">
        <f t="shared" si="35"/>
        <v>1</v>
      </c>
      <c r="U125" s="37"/>
      <c r="V125" s="34">
        <f t="shared" si="45"/>
        <v>79.330063277003461</v>
      </c>
      <c r="W125" s="26">
        <f t="shared" si="38"/>
        <v>85705033.242144361</v>
      </c>
      <c r="X125" s="26">
        <f t="shared" si="47"/>
        <v>79.330063277003461</v>
      </c>
      <c r="Y125" s="35">
        <f t="shared" si="40"/>
        <v>85705033.242144361</v>
      </c>
      <c r="Z125" s="37"/>
      <c r="AA125" s="34">
        <f t="shared" si="41"/>
        <v>79.330063327676626</v>
      </c>
      <c r="AB125" s="26">
        <f t="shared" si="42"/>
        <v>85705034.2421446</v>
      </c>
      <c r="AC125" s="26">
        <f t="shared" si="48"/>
        <v>79.330063327676626</v>
      </c>
      <c r="AD125" s="27">
        <f t="shared" si="44"/>
        <v>85705034.2421446</v>
      </c>
    </row>
    <row r="126" spans="16:30" x14ac:dyDescent="0.25">
      <c r="P126" s="31">
        <v>0.79166666666666696</v>
      </c>
      <c r="Q126" s="32">
        <f>Q114</f>
        <v>0</v>
      </c>
      <c r="R126" s="26">
        <f t="shared" si="36"/>
        <v>1</v>
      </c>
      <c r="S126" s="26">
        <f t="shared" si="46"/>
        <v>0</v>
      </c>
      <c r="T126" s="35">
        <f t="shared" si="35"/>
        <v>1</v>
      </c>
      <c r="U126" s="37"/>
      <c r="V126" s="34">
        <v>0</v>
      </c>
      <c r="W126" s="26">
        <f t="shared" si="38"/>
        <v>1</v>
      </c>
      <c r="X126" s="26">
        <v>0</v>
      </c>
      <c r="Y126" s="35">
        <f t="shared" si="40"/>
        <v>1</v>
      </c>
      <c r="Z126" s="37"/>
      <c r="AA126" s="34">
        <f t="shared" si="41"/>
        <v>3.0102999566398121</v>
      </c>
      <c r="AB126" s="26">
        <f t="shared" si="42"/>
        <v>2</v>
      </c>
      <c r="AC126" s="26">
        <f>AA126</f>
        <v>3.0102999566398121</v>
      </c>
      <c r="AD126" s="27">
        <f t="shared" si="44"/>
        <v>2</v>
      </c>
    </row>
    <row r="127" spans="16:30" x14ac:dyDescent="0.25">
      <c r="P127" s="31">
        <v>0.83333333333333304</v>
      </c>
      <c r="Q127" s="32">
        <f>Q114</f>
        <v>0</v>
      </c>
      <c r="R127" s="26">
        <f t="shared" si="36"/>
        <v>1</v>
      </c>
      <c r="S127" s="26">
        <f t="shared" si="46"/>
        <v>0</v>
      </c>
      <c r="T127" s="35">
        <f t="shared" si="35"/>
        <v>1</v>
      </c>
      <c r="U127" s="37"/>
      <c r="V127" s="34">
        <f t="shared" si="45"/>
        <v>0</v>
      </c>
      <c r="W127" s="26">
        <f t="shared" si="38"/>
        <v>1</v>
      </c>
      <c r="X127" s="26">
        <v>0</v>
      </c>
      <c r="Y127" s="35">
        <f t="shared" si="40"/>
        <v>1</v>
      </c>
      <c r="Z127" s="37"/>
      <c r="AA127" s="34">
        <f t="shared" si="41"/>
        <v>3.0102999566398121</v>
      </c>
      <c r="AB127" s="26">
        <f>(10^(AA127/10))</f>
        <v>2</v>
      </c>
      <c r="AC127" s="26">
        <f>AA127</f>
        <v>3.0102999566398121</v>
      </c>
      <c r="AD127" s="27">
        <f t="shared" si="44"/>
        <v>2</v>
      </c>
    </row>
    <row r="128" spans="16:30" x14ac:dyDescent="0.25">
      <c r="P128" s="31">
        <v>0.875</v>
      </c>
      <c r="Q128" s="32">
        <f>Q114</f>
        <v>0</v>
      </c>
      <c r="R128" s="26">
        <f t="shared" si="36"/>
        <v>1</v>
      </c>
      <c r="S128" s="26">
        <f t="shared" si="46"/>
        <v>0</v>
      </c>
      <c r="T128" s="35">
        <f t="shared" si="35"/>
        <v>1</v>
      </c>
      <c r="U128" s="37"/>
      <c r="V128" s="34">
        <f>V127</f>
        <v>0</v>
      </c>
      <c r="W128" s="26">
        <f t="shared" si="38"/>
        <v>1</v>
      </c>
      <c r="X128" s="26">
        <v>0</v>
      </c>
      <c r="Y128" s="35">
        <f t="shared" si="40"/>
        <v>1</v>
      </c>
      <c r="Z128" s="37"/>
      <c r="AA128" s="34">
        <f t="shared" si="41"/>
        <v>3.0102999566398121</v>
      </c>
      <c r="AB128" s="26">
        <f t="shared" ref="AB128:AB130" si="49">(10^(AA128/10))</f>
        <v>2</v>
      </c>
      <c r="AC128" s="26">
        <f>AA128</f>
        <v>3.0102999566398121</v>
      </c>
      <c r="AD128" s="27">
        <f t="shared" si="44"/>
        <v>2</v>
      </c>
    </row>
    <row r="129" spans="16:30" x14ac:dyDescent="0.25">
      <c r="P129" s="31">
        <v>0.91666666666666696</v>
      </c>
      <c r="Q129" s="32">
        <f>Q107</f>
        <v>0</v>
      </c>
      <c r="R129" s="26">
        <f t="shared" si="36"/>
        <v>1</v>
      </c>
      <c r="S129" s="26">
        <f>Q129+10</f>
        <v>10</v>
      </c>
      <c r="T129" s="35">
        <f t="shared" si="35"/>
        <v>10</v>
      </c>
      <c r="U129" s="37"/>
      <c r="V129" s="34">
        <v>0</v>
      </c>
      <c r="W129" s="26">
        <f t="shared" si="38"/>
        <v>1</v>
      </c>
      <c r="X129" s="28">
        <f t="shared" ref="X129:X130" si="50">V129+10</f>
        <v>10</v>
      </c>
      <c r="Y129" s="35">
        <f t="shared" si="40"/>
        <v>10</v>
      </c>
      <c r="Z129" s="37"/>
      <c r="AA129" s="34">
        <f t="shared" si="41"/>
        <v>3.0102999566398121</v>
      </c>
      <c r="AB129" s="26">
        <f t="shared" si="49"/>
        <v>2</v>
      </c>
      <c r="AC129" s="26">
        <f>AA129+10</f>
        <v>13.010299956639813</v>
      </c>
      <c r="AD129" s="27">
        <f t="shared" si="44"/>
        <v>20.000000000000007</v>
      </c>
    </row>
    <row r="130" spans="16:30" ht="15.75" thickBot="1" x14ac:dyDescent="0.3">
      <c r="P130" s="44">
        <v>0.95833333333333304</v>
      </c>
      <c r="Q130" s="32">
        <f>Q107</f>
        <v>0</v>
      </c>
      <c r="R130" s="46">
        <f t="shared" si="36"/>
        <v>1</v>
      </c>
      <c r="S130" s="46">
        <f>Q130+10</f>
        <v>10</v>
      </c>
      <c r="T130" s="47">
        <f t="shared" si="35"/>
        <v>10</v>
      </c>
      <c r="U130" s="48"/>
      <c r="V130" s="45">
        <v>0</v>
      </c>
      <c r="W130" s="46">
        <f t="shared" si="38"/>
        <v>1</v>
      </c>
      <c r="X130" s="28">
        <f t="shared" si="50"/>
        <v>10</v>
      </c>
      <c r="Y130" s="47">
        <f t="shared" si="40"/>
        <v>10</v>
      </c>
      <c r="Z130" s="48"/>
      <c r="AA130" s="34">
        <f t="shared" si="41"/>
        <v>3.0102999566398121</v>
      </c>
      <c r="AB130" s="150">
        <f t="shared" si="49"/>
        <v>2</v>
      </c>
      <c r="AC130" s="150">
        <f>AA130+10</f>
        <v>13.010299956639813</v>
      </c>
      <c r="AD130" s="151">
        <f t="shared" si="44"/>
        <v>20.000000000000007</v>
      </c>
    </row>
    <row r="131" spans="16:30" ht="15.75" thickBot="1" x14ac:dyDescent="0.3">
      <c r="P131" s="50"/>
      <c r="Q131" s="51"/>
      <c r="R131" s="51"/>
      <c r="S131" s="51"/>
      <c r="T131" s="52"/>
      <c r="U131" s="51"/>
      <c r="V131" s="50"/>
      <c r="W131" s="51"/>
      <c r="X131" s="51"/>
      <c r="Y131" s="52"/>
      <c r="Z131" s="51"/>
      <c r="AA131" s="53" t="s">
        <v>13</v>
      </c>
      <c r="AB131" s="64">
        <f>10*LOG(1/(COUNT(AB114:AB127))*SUM(AB114:AB127))</f>
        <v>78.66059544826156</v>
      </c>
      <c r="AC131" s="49"/>
      <c r="AD131" s="54"/>
    </row>
    <row r="132" spans="16:30" ht="15.75" thickBot="1" x14ac:dyDescent="0.3">
      <c r="P132" s="53"/>
      <c r="Q132" s="49"/>
      <c r="R132" s="49"/>
      <c r="S132" s="49"/>
      <c r="T132" s="54"/>
      <c r="U132" s="49"/>
      <c r="V132" s="53"/>
      <c r="W132" s="49"/>
      <c r="X132" s="49"/>
      <c r="Y132" s="54"/>
      <c r="Z132" s="49"/>
      <c r="AA132" s="53" t="s">
        <v>2</v>
      </c>
      <c r="AB132" s="64">
        <f>10*LOG(1/(COUNT(AB107:AB113,AB129:AB130))*SUM(AB107:AB113,AB129:AB130))</f>
        <v>3.0102999566398121</v>
      </c>
      <c r="AC132" s="49"/>
      <c r="AD132" s="54"/>
    </row>
    <row r="133" spans="16:30" x14ac:dyDescent="0.25">
      <c r="P133" s="53"/>
      <c r="Q133" s="49"/>
      <c r="R133" s="56" t="s">
        <v>12</v>
      </c>
      <c r="S133" s="57"/>
      <c r="T133" s="58" t="s">
        <v>11</v>
      </c>
      <c r="U133" s="57"/>
      <c r="V133" s="59"/>
      <c r="W133" s="56" t="s">
        <v>12</v>
      </c>
      <c r="X133" s="57"/>
      <c r="Y133" s="58" t="s">
        <v>11</v>
      </c>
      <c r="Z133" s="57"/>
      <c r="AA133" s="59"/>
      <c r="AB133" s="57" t="s">
        <v>12</v>
      </c>
      <c r="AC133" s="57"/>
      <c r="AD133" s="58" t="s">
        <v>11</v>
      </c>
    </row>
    <row r="134" spans="16:30" ht="15.75" thickBot="1" x14ac:dyDescent="0.3">
      <c r="P134" s="14"/>
      <c r="Q134" s="55"/>
      <c r="R134" s="60">
        <f>10*LOG(1/(COUNT(R107:R130))*SUM(R107:R130))</f>
        <v>0</v>
      </c>
      <c r="S134" s="61"/>
      <c r="T134" s="62">
        <f>10*LOG(1/(COUNT(T107:T130))*SUM(T107:T130))</f>
        <v>6.40978057358332</v>
      </c>
      <c r="U134" s="61"/>
      <c r="V134" s="63"/>
      <c r="W134" s="60">
        <f>10*LOG(1/(COUNT(W107:W130))*SUM(W107:W130))</f>
        <v>76.319763371036814</v>
      </c>
      <c r="X134" s="61"/>
      <c r="Y134" s="62">
        <f>10*LOG(1/(COUNT(Y107:Y130))*SUM(Y107:Y130))</f>
        <v>76.319763713080619</v>
      </c>
      <c r="Z134" s="61"/>
      <c r="AA134" s="63"/>
      <c r="AB134" s="64">
        <f>10*LOG(1/(COUNT(AB107:AB130))*SUM(AB107:AB130))</f>
        <v>76.319763472383144</v>
      </c>
      <c r="AC134" s="61"/>
      <c r="AD134" s="62">
        <f>10*LOG(1/(COUNT(AD107:AD130))*SUM(AD107:AD130))</f>
        <v>76.319764156470725</v>
      </c>
    </row>
    <row r="137" spans="16:30" x14ac:dyDescent="0.25">
      <c r="P137">
        <f>A14</f>
        <v>0</v>
      </c>
    </row>
    <row r="139" spans="16:30" ht="15.75" thickBot="1" x14ac:dyDescent="0.3">
      <c r="P139" s="303" t="s">
        <v>21</v>
      </c>
      <c r="Q139" s="303"/>
      <c r="R139" s="303"/>
      <c r="S139" s="303"/>
      <c r="T139" s="303"/>
    </row>
    <row r="140" spans="16:30" ht="45.75" thickBot="1" x14ac:dyDescent="0.3">
      <c r="P140" s="38" t="s">
        <v>14</v>
      </c>
      <c r="Q140" s="39" t="s">
        <v>15</v>
      </c>
      <c r="R140" s="40" t="s">
        <v>17</v>
      </c>
      <c r="S140" s="40" t="s">
        <v>16</v>
      </c>
      <c r="T140" s="41" t="s">
        <v>17</v>
      </c>
      <c r="U140" s="42"/>
      <c r="V140" s="39" t="s">
        <v>18</v>
      </c>
      <c r="W140" s="40" t="s">
        <v>17</v>
      </c>
      <c r="X140" s="40" t="s">
        <v>16</v>
      </c>
      <c r="Y140" s="41" t="s">
        <v>17</v>
      </c>
      <c r="Z140" s="43"/>
      <c r="AA140" s="39" t="s">
        <v>19</v>
      </c>
      <c r="AB140" s="40" t="s">
        <v>17</v>
      </c>
      <c r="AC140" s="40" t="s">
        <v>16</v>
      </c>
      <c r="AD140" s="41" t="s">
        <v>17</v>
      </c>
    </row>
    <row r="141" spans="16:30" ht="15.75" thickBot="1" x14ac:dyDescent="0.3">
      <c r="P141" s="30">
        <v>0</v>
      </c>
      <c r="Q141" s="32">
        <f>H14</f>
        <v>0</v>
      </c>
      <c r="R141" s="28">
        <f>(10^(Q141/10))</f>
        <v>1</v>
      </c>
      <c r="S141" s="28">
        <f>Q141+10</f>
        <v>10</v>
      </c>
      <c r="T141" s="33">
        <f t="shared" ref="T141:T164" si="51">(10^(S141/10))</f>
        <v>10</v>
      </c>
      <c r="U141" s="36"/>
      <c r="V141" s="32">
        <v>0</v>
      </c>
      <c r="W141" s="28">
        <f>(10^(V141/10))</f>
        <v>1</v>
      </c>
      <c r="X141" s="28">
        <f>V141+10</f>
        <v>10</v>
      </c>
      <c r="Y141" s="33">
        <f>(10^(X141/10))</f>
        <v>10</v>
      </c>
      <c r="Z141" s="36"/>
      <c r="AA141" s="34">
        <f>10*LOG10(10^(Q141/10)+10^(V141/10))</f>
        <v>3.0102999566398121</v>
      </c>
      <c r="AB141" s="147">
        <f>(10^(AA141/10))</f>
        <v>2</v>
      </c>
      <c r="AC141" s="147">
        <f>AA141+10</f>
        <v>13.010299956639813</v>
      </c>
      <c r="AD141" s="148">
        <f>(10^(AC141/10))</f>
        <v>20.000000000000007</v>
      </c>
    </row>
    <row r="142" spans="16:30" ht="15.75" thickBot="1" x14ac:dyDescent="0.3">
      <c r="P142" s="31">
        <v>4.1666666666666699E-2</v>
      </c>
      <c r="Q142" s="32">
        <f>Q141</f>
        <v>0</v>
      </c>
      <c r="R142" s="26">
        <f t="shared" ref="R142:R164" si="52">(10^(Q142/10))</f>
        <v>1</v>
      </c>
      <c r="S142" s="26">
        <f t="shared" ref="S142:S147" si="53">Q142+10</f>
        <v>10</v>
      </c>
      <c r="T142" s="35">
        <f t="shared" si="51"/>
        <v>10</v>
      </c>
      <c r="U142" s="37"/>
      <c r="V142" s="34">
        <f>V141</f>
        <v>0</v>
      </c>
      <c r="W142" s="26">
        <f t="shared" ref="W142:W164" si="54">(10^(V142/10))</f>
        <v>1</v>
      </c>
      <c r="X142" s="28">
        <f t="shared" ref="X142:X147" si="55">V142+10</f>
        <v>10</v>
      </c>
      <c r="Y142" s="35">
        <f t="shared" ref="Y142:Y164" si="56">(10^(X142/10))</f>
        <v>10</v>
      </c>
      <c r="Z142" s="37"/>
      <c r="AA142" s="34">
        <f t="shared" ref="AA142:AA164" si="57">10*LOG10(10^(Q142/10)+10^(V142/10))</f>
        <v>3.0102999566398121</v>
      </c>
      <c r="AB142" s="26">
        <f t="shared" ref="AB142:AB160" si="58">(10^(AA142/10))</f>
        <v>2</v>
      </c>
      <c r="AC142" s="147">
        <f t="shared" ref="AC142:AC147" si="59">AA142+10</f>
        <v>13.010299956639813</v>
      </c>
      <c r="AD142" s="27">
        <f t="shared" ref="AD142:AD164" si="60">(10^(AC142/10))</f>
        <v>20.000000000000007</v>
      </c>
    </row>
    <row r="143" spans="16:30" ht="15.75" thickBot="1" x14ac:dyDescent="0.3">
      <c r="P143" s="31">
        <v>8.3333333333333301E-2</v>
      </c>
      <c r="Q143" s="32">
        <f>Q141</f>
        <v>0</v>
      </c>
      <c r="R143" s="26">
        <f t="shared" si="52"/>
        <v>1</v>
      </c>
      <c r="S143" s="26">
        <f t="shared" si="53"/>
        <v>10</v>
      </c>
      <c r="T143" s="35">
        <f t="shared" si="51"/>
        <v>10</v>
      </c>
      <c r="U143" s="37"/>
      <c r="V143" s="34">
        <f t="shared" ref="V143:V161" si="61">V142</f>
        <v>0</v>
      </c>
      <c r="W143" s="26">
        <f t="shared" si="54"/>
        <v>1</v>
      </c>
      <c r="X143" s="28">
        <f t="shared" si="55"/>
        <v>10</v>
      </c>
      <c r="Y143" s="35">
        <f t="shared" si="56"/>
        <v>10</v>
      </c>
      <c r="Z143" s="37"/>
      <c r="AA143" s="34">
        <f t="shared" si="57"/>
        <v>3.0102999566398121</v>
      </c>
      <c r="AB143" s="26">
        <f t="shared" si="58"/>
        <v>2</v>
      </c>
      <c r="AC143" s="147">
        <f t="shared" si="59"/>
        <v>13.010299956639813</v>
      </c>
      <c r="AD143" s="27">
        <f t="shared" si="60"/>
        <v>20.000000000000007</v>
      </c>
    </row>
    <row r="144" spans="16:30" ht="15.75" thickBot="1" x14ac:dyDescent="0.3">
      <c r="P144" s="31">
        <v>0.125</v>
      </c>
      <c r="Q144" s="32">
        <f>Q141</f>
        <v>0</v>
      </c>
      <c r="R144" s="26">
        <f t="shared" si="52"/>
        <v>1</v>
      </c>
      <c r="S144" s="26">
        <f t="shared" si="53"/>
        <v>10</v>
      </c>
      <c r="T144" s="35">
        <f t="shared" si="51"/>
        <v>10</v>
      </c>
      <c r="U144" s="37"/>
      <c r="V144" s="34">
        <f t="shared" si="61"/>
        <v>0</v>
      </c>
      <c r="W144" s="26">
        <f t="shared" si="54"/>
        <v>1</v>
      </c>
      <c r="X144" s="28">
        <f t="shared" si="55"/>
        <v>10</v>
      </c>
      <c r="Y144" s="35">
        <f t="shared" si="56"/>
        <v>10</v>
      </c>
      <c r="Z144" s="37"/>
      <c r="AA144" s="34">
        <f t="shared" si="57"/>
        <v>3.0102999566398121</v>
      </c>
      <c r="AB144" s="26">
        <f t="shared" si="58"/>
        <v>2</v>
      </c>
      <c r="AC144" s="147">
        <f t="shared" si="59"/>
        <v>13.010299956639813</v>
      </c>
      <c r="AD144" s="27">
        <f t="shared" si="60"/>
        <v>20.000000000000007</v>
      </c>
    </row>
    <row r="145" spans="16:30" ht="15.75" thickBot="1" x14ac:dyDescent="0.3">
      <c r="P145" s="31">
        <v>0.16666666666666699</v>
      </c>
      <c r="Q145" s="32">
        <f>Q141</f>
        <v>0</v>
      </c>
      <c r="R145" s="26">
        <f t="shared" si="52"/>
        <v>1</v>
      </c>
      <c r="S145" s="26">
        <f t="shared" si="53"/>
        <v>10</v>
      </c>
      <c r="T145" s="35">
        <f t="shared" si="51"/>
        <v>10</v>
      </c>
      <c r="U145" s="37"/>
      <c r="V145" s="34">
        <f t="shared" si="61"/>
        <v>0</v>
      </c>
      <c r="W145" s="26">
        <f t="shared" si="54"/>
        <v>1</v>
      </c>
      <c r="X145" s="28">
        <f t="shared" si="55"/>
        <v>10</v>
      </c>
      <c r="Y145" s="35">
        <f t="shared" si="56"/>
        <v>10</v>
      </c>
      <c r="Z145" s="37"/>
      <c r="AA145" s="34">
        <f t="shared" si="57"/>
        <v>3.0102999566398121</v>
      </c>
      <c r="AB145" s="26">
        <f t="shared" si="58"/>
        <v>2</v>
      </c>
      <c r="AC145" s="147">
        <f t="shared" si="59"/>
        <v>13.010299956639813</v>
      </c>
      <c r="AD145" s="27">
        <f t="shared" si="60"/>
        <v>20.000000000000007</v>
      </c>
    </row>
    <row r="146" spans="16:30" ht="15.75" thickBot="1" x14ac:dyDescent="0.3">
      <c r="P146" s="31">
        <v>0.20833333333333301</v>
      </c>
      <c r="Q146" s="32">
        <f>Q141</f>
        <v>0</v>
      </c>
      <c r="R146" s="26">
        <f t="shared" si="52"/>
        <v>1</v>
      </c>
      <c r="S146" s="26">
        <f t="shared" si="53"/>
        <v>10</v>
      </c>
      <c r="T146" s="35">
        <f t="shared" si="51"/>
        <v>10</v>
      </c>
      <c r="U146" s="37"/>
      <c r="V146" s="34">
        <f t="shared" si="61"/>
        <v>0</v>
      </c>
      <c r="W146" s="26">
        <f t="shared" si="54"/>
        <v>1</v>
      </c>
      <c r="X146" s="28">
        <f t="shared" si="55"/>
        <v>10</v>
      </c>
      <c r="Y146" s="35">
        <f t="shared" si="56"/>
        <v>10</v>
      </c>
      <c r="Z146" s="37"/>
      <c r="AA146" s="34">
        <f t="shared" si="57"/>
        <v>3.0102999566398121</v>
      </c>
      <c r="AB146" s="26">
        <f t="shared" si="58"/>
        <v>2</v>
      </c>
      <c r="AC146" s="147">
        <f t="shared" si="59"/>
        <v>13.010299956639813</v>
      </c>
      <c r="AD146" s="27">
        <f t="shared" si="60"/>
        <v>20.000000000000007</v>
      </c>
    </row>
    <row r="147" spans="16:30" x14ac:dyDescent="0.25">
      <c r="P147" s="31">
        <v>0.25</v>
      </c>
      <c r="Q147" s="32">
        <f>Q141</f>
        <v>0</v>
      </c>
      <c r="R147" s="26">
        <f t="shared" si="52"/>
        <v>1</v>
      </c>
      <c r="S147" s="26">
        <f t="shared" si="53"/>
        <v>10</v>
      </c>
      <c r="T147" s="35">
        <f t="shared" si="51"/>
        <v>10</v>
      </c>
      <c r="U147" s="37"/>
      <c r="V147" s="34">
        <f t="shared" si="61"/>
        <v>0</v>
      </c>
      <c r="W147" s="26">
        <f t="shared" si="54"/>
        <v>1</v>
      </c>
      <c r="X147" s="28">
        <f t="shared" si="55"/>
        <v>10</v>
      </c>
      <c r="Y147" s="35">
        <f t="shared" si="56"/>
        <v>10</v>
      </c>
      <c r="Z147" s="37"/>
      <c r="AA147" s="34">
        <f t="shared" si="57"/>
        <v>3.0102999566398121</v>
      </c>
      <c r="AB147" s="26">
        <f t="shared" si="58"/>
        <v>2</v>
      </c>
      <c r="AC147" s="147">
        <f t="shared" si="59"/>
        <v>13.010299956639813</v>
      </c>
      <c r="AD147" s="27">
        <f t="shared" si="60"/>
        <v>20.000000000000007</v>
      </c>
    </row>
    <row r="148" spans="16:30" x14ac:dyDescent="0.25">
      <c r="P148" s="31">
        <v>0.29166666666666702</v>
      </c>
      <c r="Q148" s="32">
        <f>G14</f>
        <v>0</v>
      </c>
      <c r="R148" s="26">
        <f t="shared" si="52"/>
        <v>1</v>
      </c>
      <c r="S148" s="26">
        <f>Q148</f>
        <v>0</v>
      </c>
      <c r="T148" s="35">
        <f t="shared" si="51"/>
        <v>1</v>
      </c>
      <c r="U148" s="37"/>
      <c r="V148" s="34">
        <f>D74</f>
        <v>0</v>
      </c>
      <c r="W148" s="26">
        <f t="shared" si="54"/>
        <v>1</v>
      </c>
      <c r="X148" s="26">
        <f>V148</f>
        <v>0</v>
      </c>
      <c r="Y148" s="35">
        <f t="shared" si="56"/>
        <v>1</v>
      </c>
      <c r="Z148" s="37"/>
      <c r="AA148" s="34">
        <f t="shared" si="57"/>
        <v>3.0102999566398121</v>
      </c>
      <c r="AB148" s="26">
        <f t="shared" si="58"/>
        <v>2</v>
      </c>
      <c r="AC148" s="26">
        <f>AA148</f>
        <v>3.0102999566398121</v>
      </c>
      <c r="AD148" s="27">
        <f t="shared" si="60"/>
        <v>2</v>
      </c>
    </row>
    <row r="149" spans="16:30" x14ac:dyDescent="0.25">
      <c r="P149" s="31">
        <v>0.33333333333333298</v>
      </c>
      <c r="Q149" s="32">
        <f>Q148</f>
        <v>0</v>
      </c>
      <c r="R149" s="26">
        <f t="shared" si="52"/>
        <v>1</v>
      </c>
      <c r="S149" s="26">
        <f t="shared" ref="S149:S162" si="62">Q149</f>
        <v>0</v>
      </c>
      <c r="T149" s="35">
        <f t="shared" si="51"/>
        <v>1</v>
      </c>
      <c r="U149" s="37"/>
      <c r="V149" s="34">
        <f t="shared" si="61"/>
        <v>0</v>
      </c>
      <c r="W149" s="26">
        <f t="shared" si="54"/>
        <v>1</v>
      </c>
      <c r="X149" s="26">
        <f t="shared" ref="X149:X159" si="63">V149</f>
        <v>0</v>
      </c>
      <c r="Y149" s="35">
        <f t="shared" si="56"/>
        <v>1</v>
      </c>
      <c r="Z149" s="37"/>
      <c r="AA149" s="34">
        <f t="shared" si="57"/>
        <v>3.0102999566398121</v>
      </c>
      <c r="AB149" s="26">
        <f t="shared" si="58"/>
        <v>2</v>
      </c>
      <c r="AC149" s="26">
        <f t="shared" ref="AC149:AC159" si="64">AA149</f>
        <v>3.0102999566398121</v>
      </c>
      <c r="AD149" s="27">
        <f t="shared" si="60"/>
        <v>2</v>
      </c>
    </row>
    <row r="150" spans="16:30" x14ac:dyDescent="0.25">
      <c r="P150" s="31">
        <v>0.375</v>
      </c>
      <c r="Q150" s="32">
        <f>Q148</f>
        <v>0</v>
      </c>
      <c r="R150" s="26">
        <f t="shared" si="52"/>
        <v>1</v>
      </c>
      <c r="S150" s="26">
        <f t="shared" si="62"/>
        <v>0</v>
      </c>
      <c r="T150" s="35">
        <f t="shared" si="51"/>
        <v>1</v>
      </c>
      <c r="U150" s="37"/>
      <c r="V150" s="34">
        <f t="shared" si="61"/>
        <v>0</v>
      </c>
      <c r="W150" s="26">
        <f t="shared" si="54"/>
        <v>1</v>
      </c>
      <c r="X150" s="26">
        <f t="shared" si="63"/>
        <v>0</v>
      </c>
      <c r="Y150" s="35">
        <f t="shared" si="56"/>
        <v>1</v>
      </c>
      <c r="Z150" s="37"/>
      <c r="AA150" s="34">
        <f t="shared" si="57"/>
        <v>3.0102999566398121</v>
      </c>
      <c r="AB150" s="26">
        <f t="shared" si="58"/>
        <v>2</v>
      </c>
      <c r="AC150" s="26">
        <f t="shared" si="64"/>
        <v>3.0102999566398121</v>
      </c>
      <c r="AD150" s="27">
        <f t="shared" si="60"/>
        <v>2</v>
      </c>
    </row>
    <row r="151" spans="16:30" x14ac:dyDescent="0.25">
      <c r="P151" s="31">
        <v>0.41666666666666702</v>
      </c>
      <c r="Q151" s="32">
        <f>Q148</f>
        <v>0</v>
      </c>
      <c r="R151" s="26">
        <f t="shared" si="52"/>
        <v>1</v>
      </c>
      <c r="S151" s="26">
        <f t="shared" si="62"/>
        <v>0</v>
      </c>
      <c r="T151" s="35">
        <f t="shared" si="51"/>
        <v>1</v>
      </c>
      <c r="U151" s="37"/>
      <c r="V151" s="34">
        <f t="shared" si="61"/>
        <v>0</v>
      </c>
      <c r="W151" s="26">
        <f t="shared" si="54"/>
        <v>1</v>
      </c>
      <c r="X151" s="26">
        <f t="shared" si="63"/>
        <v>0</v>
      </c>
      <c r="Y151" s="35">
        <f t="shared" si="56"/>
        <v>1</v>
      </c>
      <c r="Z151" s="37"/>
      <c r="AA151" s="34">
        <f t="shared" si="57"/>
        <v>3.0102999566398121</v>
      </c>
      <c r="AB151" s="26">
        <f t="shared" si="58"/>
        <v>2</v>
      </c>
      <c r="AC151" s="26">
        <f t="shared" si="64"/>
        <v>3.0102999566398121</v>
      </c>
      <c r="AD151" s="27">
        <f t="shared" si="60"/>
        <v>2</v>
      </c>
    </row>
    <row r="152" spans="16:30" x14ac:dyDescent="0.25">
      <c r="P152" s="31">
        <v>0.45833333333333298</v>
      </c>
      <c r="Q152" s="32">
        <f>Q148</f>
        <v>0</v>
      </c>
      <c r="R152" s="26">
        <f t="shared" si="52"/>
        <v>1</v>
      </c>
      <c r="S152" s="26">
        <f t="shared" si="62"/>
        <v>0</v>
      </c>
      <c r="T152" s="35">
        <f t="shared" si="51"/>
        <v>1</v>
      </c>
      <c r="U152" s="37"/>
      <c r="V152" s="34">
        <f t="shared" si="61"/>
        <v>0</v>
      </c>
      <c r="W152" s="26">
        <f t="shared" si="54"/>
        <v>1</v>
      </c>
      <c r="X152" s="26">
        <f t="shared" si="63"/>
        <v>0</v>
      </c>
      <c r="Y152" s="35">
        <f t="shared" si="56"/>
        <v>1</v>
      </c>
      <c r="Z152" s="37"/>
      <c r="AA152" s="34">
        <f t="shared" si="57"/>
        <v>3.0102999566398121</v>
      </c>
      <c r="AB152" s="26">
        <f t="shared" si="58"/>
        <v>2</v>
      </c>
      <c r="AC152" s="26">
        <f t="shared" si="64"/>
        <v>3.0102999566398121</v>
      </c>
      <c r="AD152" s="27">
        <f t="shared" si="60"/>
        <v>2</v>
      </c>
    </row>
    <row r="153" spans="16:30" x14ac:dyDescent="0.25">
      <c r="P153" s="31">
        <v>0.5</v>
      </c>
      <c r="Q153" s="32">
        <f>Q148</f>
        <v>0</v>
      </c>
      <c r="R153" s="26">
        <f t="shared" si="52"/>
        <v>1</v>
      </c>
      <c r="S153" s="26">
        <f t="shared" si="62"/>
        <v>0</v>
      </c>
      <c r="T153" s="35">
        <f t="shared" si="51"/>
        <v>1</v>
      </c>
      <c r="U153" s="37"/>
      <c r="V153" s="34">
        <f t="shared" si="61"/>
        <v>0</v>
      </c>
      <c r="W153" s="26">
        <f t="shared" si="54"/>
        <v>1</v>
      </c>
      <c r="X153" s="26">
        <f t="shared" si="63"/>
        <v>0</v>
      </c>
      <c r="Y153" s="35">
        <f t="shared" si="56"/>
        <v>1</v>
      </c>
      <c r="Z153" s="37"/>
      <c r="AA153" s="34">
        <f t="shared" si="57"/>
        <v>3.0102999566398121</v>
      </c>
      <c r="AB153" s="26">
        <f t="shared" si="58"/>
        <v>2</v>
      </c>
      <c r="AC153" s="26">
        <f t="shared" si="64"/>
        <v>3.0102999566398121</v>
      </c>
      <c r="AD153" s="27">
        <f t="shared" si="60"/>
        <v>2</v>
      </c>
    </row>
    <row r="154" spans="16:30" x14ac:dyDescent="0.25">
      <c r="P154" s="31">
        <v>0.54166666666666696</v>
      </c>
      <c r="Q154" s="32">
        <f>Q148</f>
        <v>0</v>
      </c>
      <c r="R154" s="26">
        <f t="shared" si="52"/>
        <v>1</v>
      </c>
      <c r="S154" s="26">
        <f t="shared" si="62"/>
        <v>0</v>
      </c>
      <c r="T154" s="35">
        <f t="shared" si="51"/>
        <v>1</v>
      </c>
      <c r="U154" s="37"/>
      <c r="V154" s="34">
        <f t="shared" si="61"/>
        <v>0</v>
      </c>
      <c r="W154" s="26">
        <f t="shared" si="54"/>
        <v>1</v>
      </c>
      <c r="X154" s="26">
        <f t="shared" si="63"/>
        <v>0</v>
      </c>
      <c r="Y154" s="35">
        <f t="shared" si="56"/>
        <v>1</v>
      </c>
      <c r="Z154" s="37"/>
      <c r="AA154" s="34">
        <f t="shared" si="57"/>
        <v>3.0102999566398121</v>
      </c>
      <c r="AB154" s="26">
        <f t="shared" si="58"/>
        <v>2</v>
      </c>
      <c r="AC154" s="26">
        <f t="shared" si="64"/>
        <v>3.0102999566398121</v>
      </c>
      <c r="AD154" s="27">
        <f t="shared" si="60"/>
        <v>2</v>
      </c>
    </row>
    <row r="155" spans="16:30" x14ac:dyDescent="0.25">
      <c r="P155" s="31">
        <v>0.58333333333333304</v>
      </c>
      <c r="Q155" s="32">
        <f>Q148</f>
        <v>0</v>
      </c>
      <c r="R155" s="26">
        <f t="shared" si="52"/>
        <v>1</v>
      </c>
      <c r="S155" s="26">
        <f t="shared" si="62"/>
        <v>0</v>
      </c>
      <c r="T155" s="35">
        <f t="shared" si="51"/>
        <v>1</v>
      </c>
      <c r="U155" s="37"/>
      <c r="V155" s="34">
        <f t="shared" si="61"/>
        <v>0</v>
      </c>
      <c r="W155" s="26">
        <f t="shared" si="54"/>
        <v>1</v>
      </c>
      <c r="X155" s="26">
        <f t="shared" si="63"/>
        <v>0</v>
      </c>
      <c r="Y155" s="35">
        <f t="shared" si="56"/>
        <v>1</v>
      </c>
      <c r="Z155" s="37"/>
      <c r="AA155" s="34">
        <f t="shared" si="57"/>
        <v>3.0102999566398121</v>
      </c>
      <c r="AB155" s="26">
        <f t="shared" si="58"/>
        <v>2</v>
      </c>
      <c r="AC155" s="26">
        <f t="shared" si="64"/>
        <v>3.0102999566398121</v>
      </c>
      <c r="AD155" s="27">
        <f t="shared" si="60"/>
        <v>2</v>
      </c>
    </row>
    <row r="156" spans="16:30" x14ac:dyDescent="0.25">
      <c r="P156" s="31">
        <v>0.625</v>
      </c>
      <c r="Q156" s="32">
        <f>Q148</f>
        <v>0</v>
      </c>
      <c r="R156" s="26">
        <f t="shared" si="52"/>
        <v>1</v>
      </c>
      <c r="S156" s="26">
        <f t="shared" si="62"/>
        <v>0</v>
      </c>
      <c r="T156" s="35">
        <f t="shared" si="51"/>
        <v>1</v>
      </c>
      <c r="U156" s="37"/>
      <c r="V156" s="34">
        <f t="shared" si="61"/>
        <v>0</v>
      </c>
      <c r="W156" s="26">
        <f t="shared" si="54"/>
        <v>1</v>
      </c>
      <c r="X156" s="26">
        <f t="shared" si="63"/>
        <v>0</v>
      </c>
      <c r="Y156" s="35">
        <f t="shared" si="56"/>
        <v>1</v>
      </c>
      <c r="Z156" s="37"/>
      <c r="AA156" s="34">
        <f t="shared" si="57"/>
        <v>3.0102999566398121</v>
      </c>
      <c r="AB156" s="26">
        <f t="shared" si="58"/>
        <v>2</v>
      </c>
      <c r="AC156" s="26">
        <f t="shared" si="64"/>
        <v>3.0102999566398121</v>
      </c>
      <c r="AD156" s="27">
        <f t="shared" si="60"/>
        <v>2</v>
      </c>
    </row>
    <row r="157" spans="16:30" x14ac:dyDescent="0.25">
      <c r="P157" s="31">
        <v>0.66666666666666696</v>
      </c>
      <c r="Q157" s="32">
        <f>Q148</f>
        <v>0</v>
      </c>
      <c r="R157" s="26">
        <f t="shared" si="52"/>
        <v>1</v>
      </c>
      <c r="S157" s="26">
        <f t="shared" si="62"/>
        <v>0</v>
      </c>
      <c r="T157" s="35">
        <f t="shared" si="51"/>
        <v>1</v>
      </c>
      <c r="U157" s="37"/>
      <c r="V157" s="34">
        <f t="shared" si="61"/>
        <v>0</v>
      </c>
      <c r="W157" s="26">
        <f t="shared" si="54"/>
        <v>1</v>
      </c>
      <c r="X157" s="26">
        <f t="shared" si="63"/>
        <v>0</v>
      </c>
      <c r="Y157" s="35">
        <f t="shared" si="56"/>
        <v>1</v>
      </c>
      <c r="Z157" s="37"/>
      <c r="AA157" s="34">
        <f t="shared" si="57"/>
        <v>3.0102999566398121</v>
      </c>
      <c r="AB157" s="26">
        <f t="shared" si="58"/>
        <v>2</v>
      </c>
      <c r="AC157" s="26">
        <f t="shared" si="64"/>
        <v>3.0102999566398121</v>
      </c>
      <c r="AD157" s="27">
        <f t="shared" si="60"/>
        <v>2</v>
      </c>
    </row>
    <row r="158" spans="16:30" x14ac:dyDescent="0.25">
      <c r="P158" s="31">
        <v>0.70833333333333304</v>
      </c>
      <c r="Q158" s="32">
        <f>Q148</f>
        <v>0</v>
      </c>
      <c r="R158" s="26">
        <f t="shared" si="52"/>
        <v>1</v>
      </c>
      <c r="S158" s="26">
        <f t="shared" si="62"/>
        <v>0</v>
      </c>
      <c r="T158" s="35">
        <f t="shared" si="51"/>
        <v>1</v>
      </c>
      <c r="U158" s="37"/>
      <c r="V158" s="34">
        <f t="shared" si="61"/>
        <v>0</v>
      </c>
      <c r="W158" s="26">
        <f t="shared" si="54"/>
        <v>1</v>
      </c>
      <c r="X158" s="26">
        <f t="shared" si="63"/>
        <v>0</v>
      </c>
      <c r="Y158" s="35">
        <f t="shared" si="56"/>
        <v>1</v>
      </c>
      <c r="Z158" s="37"/>
      <c r="AA158" s="34">
        <f t="shared" si="57"/>
        <v>3.0102999566398121</v>
      </c>
      <c r="AB158" s="26">
        <f t="shared" si="58"/>
        <v>2</v>
      </c>
      <c r="AC158" s="26">
        <f t="shared" si="64"/>
        <v>3.0102999566398121</v>
      </c>
      <c r="AD158" s="27">
        <f t="shared" si="60"/>
        <v>2</v>
      </c>
    </row>
    <row r="159" spans="16:30" x14ac:dyDescent="0.25">
      <c r="P159" s="31">
        <v>0.75</v>
      </c>
      <c r="Q159" s="32">
        <f>Q148</f>
        <v>0</v>
      </c>
      <c r="R159" s="26">
        <f t="shared" si="52"/>
        <v>1</v>
      </c>
      <c r="S159" s="26">
        <f t="shared" si="62"/>
        <v>0</v>
      </c>
      <c r="T159" s="35">
        <f t="shared" si="51"/>
        <v>1</v>
      </c>
      <c r="U159" s="37"/>
      <c r="V159" s="34">
        <f t="shared" si="61"/>
        <v>0</v>
      </c>
      <c r="W159" s="26">
        <f t="shared" si="54"/>
        <v>1</v>
      </c>
      <c r="X159" s="26">
        <f t="shared" si="63"/>
        <v>0</v>
      </c>
      <c r="Y159" s="35">
        <f t="shared" si="56"/>
        <v>1</v>
      </c>
      <c r="Z159" s="37"/>
      <c r="AA159" s="34">
        <f t="shared" si="57"/>
        <v>3.0102999566398121</v>
      </c>
      <c r="AB159" s="26">
        <f t="shared" si="58"/>
        <v>2</v>
      </c>
      <c r="AC159" s="26">
        <f t="shared" si="64"/>
        <v>3.0102999566398121</v>
      </c>
      <c r="AD159" s="27">
        <f t="shared" si="60"/>
        <v>2</v>
      </c>
    </row>
    <row r="160" spans="16:30" x14ac:dyDescent="0.25">
      <c r="P160" s="31">
        <v>0.79166666666666696</v>
      </c>
      <c r="Q160" s="32">
        <f>Q148</f>
        <v>0</v>
      </c>
      <c r="R160" s="26">
        <f t="shared" si="52"/>
        <v>1</v>
      </c>
      <c r="S160" s="26">
        <f t="shared" si="62"/>
        <v>0</v>
      </c>
      <c r="T160" s="35">
        <f t="shared" si="51"/>
        <v>1</v>
      </c>
      <c r="U160" s="37"/>
      <c r="V160" s="34">
        <v>0</v>
      </c>
      <c r="W160" s="26">
        <f t="shared" si="54"/>
        <v>1</v>
      </c>
      <c r="X160" s="26">
        <v>0</v>
      </c>
      <c r="Y160" s="35">
        <f t="shared" si="56"/>
        <v>1</v>
      </c>
      <c r="Z160" s="37"/>
      <c r="AA160" s="34">
        <f t="shared" si="57"/>
        <v>3.0102999566398121</v>
      </c>
      <c r="AB160" s="26">
        <f t="shared" si="58"/>
        <v>2</v>
      </c>
      <c r="AC160" s="26">
        <f>AA160</f>
        <v>3.0102999566398121</v>
      </c>
      <c r="AD160" s="27">
        <f t="shared" si="60"/>
        <v>2</v>
      </c>
    </row>
    <row r="161" spans="16:30" x14ac:dyDescent="0.25">
      <c r="P161" s="31">
        <v>0.83333333333333304</v>
      </c>
      <c r="Q161" s="32">
        <f>Q148</f>
        <v>0</v>
      </c>
      <c r="R161" s="26">
        <f t="shared" si="52"/>
        <v>1</v>
      </c>
      <c r="S161" s="26">
        <f t="shared" si="62"/>
        <v>0</v>
      </c>
      <c r="T161" s="35">
        <f t="shared" si="51"/>
        <v>1</v>
      </c>
      <c r="U161" s="37"/>
      <c r="V161" s="34">
        <f t="shared" si="61"/>
        <v>0</v>
      </c>
      <c r="W161" s="26">
        <f t="shared" si="54"/>
        <v>1</v>
      </c>
      <c r="X161" s="26">
        <v>0</v>
      </c>
      <c r="Y161" s="35">
        <f t="shared" si="56"/>
        <v>1</v>
      </c>
      <c r="Z161" s="37"/>
      <c r="AA161" s="34">
        <f t="shared" si="57"/>
        <v>3.0102999566398121</v>
      </c>
      <c r="AB161" s="26">
        <f>(10^(AA161/10))</f>
        <v>2</v>
      </c>
      <c r="AC161" s="26">
        <f>AA161</f>
        <v>3.0102999566398121</v>
      </c>
      <c r="AD161" s="27">
        <f t="shared" si="60"/>
        <v>2</v>
      </c>
    </row>
    <row r="162" spans="16:30" x14ac:dyDescent="0.25">
      <c r="P162" s="31">
        <v>0.875</v>
      </c>
      <c r="Q162" s="32">
        <f>Q148</f>
        <v>0</v>
      </c>
      <c r="R162" s="26">
        <f t="shared" si="52"/>
        <v>1</v>
      </c>
      <c r="S162" s="26">
        <f t="shared" si="62"/>
        <v>0</v>
      </c>
      <c r="T162" s="35">
        <f t="shared" si="51"/>
        <v>1</v>
      </c>
      <c r="U162" s="37"/>
      <c r="V162" s="34">
        <f>V161</f>
        <v>0</v>
      </c>
      <c r="W162" s="26">
        <f t="shared" si="54"/>
        <v>1</v>
      </c>
      <c r="X162" s="26">
        <v>0</v>
      </c>
      <c r="Y162" s="35">
        <f t="shared" si="56"/>
        <v>1</v>
      </c>
      <c r="Z162" s="37"/>
      <c r="AA162" s="34">
        <f t="shared" si="57"/>
        <v>3.0102999566398121</v>
      </c>
      <c r="AB162" s="26">
        <f t="shared" ref="AB162:AB164" si="65">(10^(AA162/10))</f>
        <v>2</v>
      </c>
      <c r="AC162" s="26">
        <f>AA162</f>
        <v>3.0102999566398121</v>
      </c>
      <c r="AD162" s="27">
        <f t="shared" si="60"/>
        <v>2</v>
      </c>
    </row>
    <row r="163" spans="16:30" x14ac:dyDescent="0.25">
      <c r="P163" s="31">
        <v>0.91666666666666696</v>
      </c>
      <c r="Q163" s="32">
        <f>Q141</f>
        <v>0</v>
      </c>
      <c r="R163" s="26">
        <f t="shared" si="52"/>
        <v>1</v>
      </c>
      <c r="S163" s="26">
        <f>Q163+10</f>
        <v>10</v>
      </c>
      <c r="T163" s="35">
        <f t="shared" si="51"/>
        <v>10</v>
      </c>
      <c r="U163" s="37"/>
      <c r="V163" s="34">
        <v>0</v>
      </c>
      <c r="W163" s="26">
        <f t="shared" si="54"/>
        <v>1</v>
      </c>
      <c r="X163" s="28">
        <f t="shared" ref="X163:X164" si="66">V163+10</f>
        <v>10</v>
      </c>
      <c r="Y163" s="35">
        <f t="shared" si="56"/>
        <v>10</v>
      </c>
      <c r="Z163" s="37"/>
      <c r="AA163" s="34">
        <f t="shared" si="57"/>
        <v>3.0102999566398121</v>
      </c>
      <c r="AB163" s="26">
        <f t="shared" si="65"/>
        <v>2</v>
      </c>
      <c r="AC163" s="26">
        <f>AA163+10</f>
        <v>13.010299956639813</v>
      </c>
      <c r="AD163" s="27">
        <f t="shared" si="60"/>
        <v>20.000000000000007</v>
      </c>
    </row>
    <row r="164" spans="16:30" ht="15.75" thickBot="1" x14ac:dyDescent="0.3">
      <c r="P164" s="44">
        <v>0.95833333333333304</v>
      </c>
      <c r="Q164" s="32">
        <f>Q141</f>
        <v>0</v>
      </c>
      <c r="R164" s="46">
        <f t="shared" si="52"/>
        <v>1</v>
      </c>
      <c r="S164" s="46">
        <f>Q164+10</f>
        <v>10</v>
      </c>
      <c r="T164" s="47">
        <f t="shared" si="51"/>
        <v>10</v>
      </c>
      <c r="U164" s="48"/>
      <c r="V164" s="45">
        <v>0</v>
      </c>
      <c r="W164" s="46">
        <f t="shared" si="54"/>
        <v>1</v>
      </c>
      <c r="X164" s="28">
        <f t="shared" si="66"/>
        <v>10</v>
      </c>
      <c r="Y164" s="47">
        <f t="shared" si="56"/>
        <v>10</v>
      </c>
      <c r="Z164" s="48"/>
      <c r="AA164" s="34">
        <f t="shared" si="57"/>
        <v>3.0102999566398121</v>
      </c>
      <c r="AB164" s="150">
        <f t="shared" si="65"/>
        <v>2</v>
      </c>
      <c r="AC164" s="150">
        <f>AA164+10</f>
        <v>13.010299956639813</v>
      </c>
      <c r="AD164" s="151">
        <f t="shared" si="60"/>
        <v>20.000000000000007</v>
      </c>
    </row>
    <row r="165" spans="16:30" ht="15.75" thickBot="1" x14ac:dyDescent="0.3">
      <c r="P165" s="50"/>
      <c r="Q165" s="51"/>
      <c r="R165" s="51"/>
      <c r="S165" s="51"/>
      <c r="T165" s="52"/>
      <c r="U165" s="51"/>
      <c r="V165" s="50"/>
      <c r="W165" s="51"/>
      <c r="X165" s="51"/>
      <c r="Y165" s="52"/>
      <c r="Z165" s="51"/>
      <c r="AA165" s="53" t="s">
        <v>13</v>
      </c>
      <c r="AB165" s="64">
        <f>10*LOG(1/(COUNT(AB148:AB161))*SUM(AB148:AB161))</f>
        <v>3.0102999566398121</v>
      </c>
      <c r="AC165" s="49"/>
      <c r="AD165" s="54"/>
    </row>
    <row r="166" spans="16:30" ht="15.75" thickBot="1" x14ac:dyDescent="0.3">
      <c r="P166" s="53"/>
      <c r="Q166" s="49"/>
      <c r="R166" s="49"/>
      <c r="S166" s="49"/>
      <c r="T166" s="54"/>
      <c r="U166" s="49"/>
      <c r="V166" s="53"/>
      <c r="W166" s="49"/>
      <c r="X166" s="49"/>
      <c r="Y166" s="54"/>
      <c r="Z166" s="49"/>
      <c r="AA166" s="53" t="s">
        <v>2</v>
      </c>
      <c r="AB166" s="64">
        <f>10*LOG(1/(COUNT(AB141:AB147,AB163:AB164))*SUM(AB141:AB147,AB163:AB164))</f>
        <v>3.0102999566398121</v>
      </c>
      <c r="AC166" s="49"/>
      <c r="AD166" s="54"/>
    </row>
    <row r="167" spans="16:30" x14ac:dyDescent="0.25">
      <c r="P167" s="53"/>
      <c r="Q167" s="49"/>
      <c r="R167" s="56" t="s">
        <v>12</v>
      </c>
      <c r="S167" s="57"/>
      <c r="T167" s="58" t="s">
        <v>11</v>
      </c>
      <c r="U167" s="57"/>
      <c r="V167" s="59"/>
      <c r="W167" s="56" t="s">
        <v>12</v>
      </c>
      <c r="X167" s="57"/>
      <c r="Y167" s="58" t="s">
        <v>11</v>
      </c>
      <c r="Z167" s="57"/>
      <c r="AA167" s="59"/>
      <c r="AB167" s="57" t="s">
        <v>12</v>
      </c>
      <c r="AC167" s="57"/>
      <c r="AD167" s="58" t="s">
        <v>11</v>
      </c>
    </row>
    <row r="168" spans="16:30" ht="15.75" thickBot="1" x14ac:dyDescent="0.3">
      <c r="P168" s="14"/>
      <c r="Q168" s="55"/>
      <c r="R168" s="60">
        <f>10*LOG(1/(COUNT(R141:R164))*SUM(R141:R164))</f>
        <v>0</v>
      </c>
      <c r="S168" s="61"/>
      <c r="T168" s="62">
        <f>10*LOG(1/(COUNT(T141:T164))*SUM(T141:T164))</f>
        <v>6.40978057358332</v>
      </c>
      <c r="U168" s="61"/>
      <c r="V168" s="63"/>
      <c r="W168" s="60">
        <f>10*LOG(1/(COUNT(W141:W164))*SUM(W141:W164))</f>
        <v>0</v>
      </c>
      <c r="X168" s="61"/>
      <c r="Y168" s="62">
        <f>10*LOG(1/(COUNT(Y141:Y164))*SUM(Y141:Y164))</f>
        <v>6.40978057358332</v>
      </c>
      <c r="Z168" s="61"/>
      <c r="AA168" s="63"/>
      <c r="AB168" s="64">
        <f>10*LOG(1/(COUNT(AB141:AB164))*SUM(AB141:AB164))</f>
        <v>3.0102999566398121</v>
      </c>
      <c r="AC168" s="61"/>
      <c r="AD168" s="62">
        <f>10*LOG(1/(COUNT(AD141:AD164))*SUM(AD141:AD164))</f>
        <v>9.4200805302231334</v>
      </c>
    </row>
    <row r="171" spans="16:30" x14ac:dyDescent="0.25">
      <c r="P171">
        <f>A15</f>
        <v>0</v>
      </c>
    </row>
    <row r="173" spans="16:30" ht="15.75" thickBot="1" x14ac:dyDescent="0.3">
      <c r="P173" s="303" t="s">
        <v>21</v>
      </c>
      <c r="Q173" s="303"/>
      <c r="R173" s="303"/>
      <c r="S173" s="303"/>
      <c r="T173" s="303"/>
    </row>
    <row r="174" spans="16:30" ht="45.75" thickBot="1" x14ac:dyDescent="0.3">
      <c r="P174" s="38" t="s">
        <v>14</v>
      </c>
      <c r="Q174" s="39" t="s">
        <v>15</v>
      </c>
      <c r="R174" s="40" t="s">
        <v>17</v>
      </c>
      <c r="S174" s="40" t="s">
        <v>16</v>
      </c>
      <c r="T174" s="41" t="s">
        <v>17</v>
      </c>
      <c r="U174" s="42"/>
      <c r="V174" s="39" t="s">
        <v>18</v>
      </c>
      <c r="W174" s="40" t="s">
        <v>17</v>
      </c>
      <c r="X174" s="40" t="s">
        <v>16</v>
      </c>
      <c r="Y174" s="41" t="s">
        <v>17</v>
      </c>
      <c r="Z174" s="43"/>
      <c r="AA174" s="39" t="s">
        <v>19</v>
      </c>
      <c r="AB174" s="40" t="s">
        <v>17</v>
      </c>
      <c r="AC174" s="40" t="s">
        <v>16</v>
      </c>
      <c r="AD174" s="41" t="s">
        <v>17</v>
      </c>
    </row>
    <row r="175" spans="16:30" ht="15.75" thickBot="1" x14ac:dyDescent="0.3">
      <c r="P175" s="30">
        <v>0</v>
      </c>
      <c r="Q175" s="32">
        <f>H15</f>
        <v>0</v>
      </c>
      <c r="R175" s="28">
        <f>(10^(Q175/10))</f>
        <v>1</v>
      </c>
      <c r="S175" s="28">
        <f>Q175+10</f>
        <v>10</v>
      </c>
      <c r="T175" s="33">
        <f t="shared" ref="T175:T198" si="67">(10^(S175/10))</f>
        <v>10</v>
      </c>
      <c r="U175" s="36"/>
      <c r="V175" s="32">
        <v>0</v>
      </c>
      <c r="W175" s="28">
        <f>(10^(V175/10))</f>
        <v>1</v>
      </c>
      <c r="X175" s="28">
        <f>V175+10</f>
        <v>10</v>
      </c>
      <c r="Y175" s="33">
        <f>(10^(X175/10))</f>
        <v>10</v>
      </c>
      <c r="Z175" s="36"/>
      <c r="AA175" s="34">
        <f>10*LOG10(10^(Q175/10)+10^(V175/10))</f>
        <v>3.0102999566398121</v>
      </c>
      <c r="AB175" s="147">
        <f>(10^(AA175/10))</f>
        <v>2</v>
      </c>
      <c r="AC175" s="147">
        <f>AA175+10</f>
        <v>13.010299956639813</v>
      </c>
      <c r="AD175" s="148">
        <f>(10^(AC175/10))</f>
        <v>20.000000000000007</v>
      </c>
    </row>
    <row r="176" spans="16:30" ht="15.75" thickBot="1" x14ac:dyDescent="0.3">
      <c r="P176" s="31">
        <v>4.1666666666666699E-2</v>
      </c>
      <c r="Q176" s="32">
        <f>Q175</f>
        <v>0</v>
      </c>
      <c r="R176" s="26">
        <f t="shared" ref="R176:R198" si="68">(10^(Q176/10))</f>
        <v>1</v>
      </c>
      <c r="S176" s="26">
        <f t="shared" ref="S176:S181" si="69">Q176+10</f>
        <v>10</v>
      </c>
      <c r="T176" s="35">
        <f t="shared" si="67"/>
        <v>10</v>
      </c>
      <c r="U176" s="37"/>
      <c r="V176" s="34">
        <f>V175</f>
        <v>0</v>
      </c>
      <c r="W176" s="26">
        <f t="shared" ref="W176:W198" si="70">(10^(V176/10))</f>
        <v>1</v>
      </c>
      <c r="X176" s="28">
        <f t="shared" ref="X176:X181" si="71">V176+10</f>
        <v>10</v>
      </c>
      <c r="Y176" s="35">
        <f t="shared" ref="Y176:Y198" si="72">(10^(X176/10))</f>
        <v>10</v>
      </c>
      <c r="Z176" s="37"/>
      <c r="AA176" s="34">
        <f t="shared" ref="AA176:AA198" si="73">10*LOG10(10^(Q176/10)+10^(V176/10))</f>
        <v>3.0102999566398121</v>
      </c>
      <c r="AB176" s="26">
        <f t="shared" ref="AB176:AB194" si="74">(10^(AA176/10))</f>
        <v>2</v>
      </c>
      <c r="AC176" s="147">
        <f t="shared" ref="AC176:AC181" si="75">AA176+10</f>
        <v>13.010299956639813</v>
      </c>
      <c r="AD176" s="27">
        <f t="shared" ref="AD176:AD198" si="76">(10^(AC176/10))</f>
        <v>20.000000000000007</v>
      </c>
    </row>
    <row r="177" spans="16:30" ht="15.75" thickBot="1" x14ac:dyDescent="0.3">
      <c r="P177" s="31">
        <v>8.3333333333333301E-2</v>
      </c>
      <c r="Q177" s="32">
        <f>Q175</f>
        <v>0</v>
      </c>
      <c r="R177" s="26">
        <f t="shared" si="68"/>
        <v>1</v>
      </c>
      <c r="S177" s="26">
        <f t="shared" si="69"/>
        <v>10</v>
      </c>
      <c r="T177" s="35">
        <f t="shared" si="67"/>
        <v>10</v>
      </c>
      <c r="U177" s="37"/>
      <c r="V177" s="34">
        <f t="shared" ref="V177:V195" si="77">V176</f>
        <v>0</v>
      </c>
      <c r="W177" s="26">
        <f t="shared" si="70"/>
        <v>1</v>
      </c>
      <c r="X177" s="28">
        <f t="shared" si="71"/>
        <v>10</v>
      </c>
      <c r="Y177" s="35">
        <f t="shared" si="72"/>
        <v>10</v>
      </c>
      <c r="Z177" s="37"/>
      <c r="AA177" s="34">
        <f t="shared" si="73"/>
        <v>3.0102999566398121</v>
      </c>
      <c r="AB177" s="26">
        <f t="shared" si="74"/>
        <v>2</v>
      </c>
      <c r="AC177" s="147">
        <f t="shared" si="75"/>
        <v>13.010299956639813</v>
      </c>
      <c r="AD177" s="27">
        <f t="shared" si="76"/>
        <v>20.000000000000007</v>
      </c>
    </row>
    <row r="178" spans="16:30" ht="15.75" thickBot="1" x14ac:dyDescent="0.3">
      <c r="P178" s="31">
        <v>0.125</v>
      </c>
      <c r="Q178" s="32">
        <f>Q175</f>
        <v>0</v>
      </c>
      <c r="R178" s="26">
        <f t="shared" si="68"/>
        <v>1</v>
      </c>
      <c r="S178" s="26">
        <f t="shared" si="69"/>
        <v>10</v>
      </c>
      <c r="T178" s="35">
        <f t="shared" si="67"/>
        <v>10</v>
      </c>
      <c r="U178" s="37"/>
      <c r="V178" s="34">
        <f t="shared" si="77"/>
        <v>0</v>
      </c>
      <c r="W178" s="26">
        <f t="shared" si="70"/>
        <v>1</v>
      </c>
      <c r="X178" s="28">
        <f t="shared" si="71"/>
        <v>10</v>
      </c>
      <c r="Y178" s="35">
        <f t="shared" si="72"/>
        <v>10</v>
      </c>
      <c r="Z178" s="37"/>
      <c r="AA178" s="34">
        <f t="shared" si="73"/>
        <v>3.0102999566398121</v>
      </c>
      <c r="AB178" s="26">
        <f t="shared" si="74"/>
        <v>2</v>
      </c>
      <c r="AC178" s="147">
        <f t="shared" si="75"/>
        <v>13.010299956639813</v>
      </c>
      <c r="AD178" s="27">
        <f t="shared" si="76"/>
        <v>20.000000000000007</v>
      </c>
    </row>
    <row r="179" spans="16:30" ht="15.75" thickBot="1" x14ac:dyDescent="0.3">
      <c r="P179" s="31">
        <v>0.16666666666666699</v>
      </c>
      <c r="Q179" s="32">
        <f>Q175</f>
        <v>0</v>
      </c>
      <c r="R179" s="26">
        <f t="shared" si="68"/>
        <v>1</v>
      </c>
      <c r="S179" s="26">
        <f t="shared" si="69"/>
        <v>10</v>
      </c>
      <c r="T179" s="35">
        <f t="shared" si="67"/>
        <v>10</v>
      </c>
      <c r="U179" s="37"/>
      <c r="V179" s="34">
        <f t="shared" si="77"/>
        <v>0</v>
      </c>
      <c r="W179" s="26">
        <f t="shared" si="70"/>
        <v>1</v>
      </c>
      <c r="X179" s="28">
        <f t="shared" si="71"/>
        <v>10</v>
      </c>
      <c r="Y179" s="35">
        <f t="shared" si="72"/>
        <v>10</v>
      </c>
      <c r="Z179" s="37"/>
      <c r="AA179" s="34">
        <f t="shared" si="73"/>
        <v>3.0102999566398121</v>
      </c>
      <c r="AB179" s="26">
        <f t="shared" si="74"/>
        <v>2</v>
      </c>
      <c r="AC179" s="147">
        <f t="shared" si="75"/>
        <v>13.010299956639813</v>
      </c>
      <c r="AD179" s="27">
        <f t="shared" si="76"/>
        <v>20.000000000000007</v>
      </c>
    </row>
    <row r="180" spans="16:30" ht="15.75" thickBot="1" x14ac:dyDescent="0.3">
      <c r="P180" s="31">
        <v>0.20833333333333301</v>
      </c>
      <c r="Q180" s="32">
        <f>Q175</f>
        <v>0</v>
      </c>
      <c r="R180" s="26">
        <f t="shared" si="68"/>
        <v>1</v>
      </c>
      <c r="S180" s="26">
        <f t="shared" si="69"/>
        <v>10</v>
      </c>
      <c r="T180" s="35">
        <f t="shared" si="67"/>
        <v>10</v>
      </c>
      <c r="U180" s="37"/>
      <c r="V180" s="34">
        <f t="shared" si="77"/>
        <v>0</v>
      </c>
      <c r="W180" s="26">
        <f t="shared" si="70"/>
        <v>1</v>
      </c>
      <c r="X180" s="28">
        <f t="shared" si="71"/>
        <v>10</v>
      </c>
      <c r="Y180" s="35">
        <f t="shared" si="72"/>
        <v>10</v>
      </c>
      <c r="Z180" s="37"/>
      <c r="AA180" s="34">
        <f t="shared" si="73"/>
        <v>3.0102999566398121</v>
      </c>
      <c r="AB180" s="26">
        <f t="shared" si="74"/>
        <v>2</v>
      </c>
      <c r="AC180" s="147">
        <f t="shared" si="75"/>
        <v>13.010299956639813</v>
      </c>
      <c r="AD180" s="27">
        <f t="shared" si="76"/>
        <v>20.000000000000007</v>
      </c>
    </row>
    <row r="181" spans="16:30" x14ac:dyDescent="0.25">
      <c r="P181" s="31">
        <v>0.25</v>
      </c>
      <c r="Q181" s="32">
        <f>Q175</f>
        <v>0</v>
      </c>
      <c r="R181" s="26">
        <f t="shared" si="68"/>
        <v>1</v>
      </c>
      <c r="S181" s="26">
        <f t="shared" si="69"/>
        <v>10</v>
      </c>
      <c r="T181" s="35">
        <f t="shared" si="67"/>
        <v>10</v>
      </c>
      <c r="U181" s="37"/>
      <c r="V181" s="34">
        <f t="shared" si="77"/>
        <v>0</v>
      </c>
      <c r="W181" s="26">
        <f t="shared" si="70"/>
        <v>1</v>
      </c>
      <c r="X181" s="28">
        <f t="shared" si="71"/>
        <v>10</v>
      </c>
      <c r="Y181" s="35">
        <f t="shared" si="72"/>
        <v>10</v>
      </c>
      <c r="Z181" s="37"/>
      <c r="AA181" s="34">
        <f t="shared" si="73"/>
        <v>3.0102999566398121</v>
      </c>
      <c r="AB181" s="26">
        <f t="shared" si="74"/>
        <v>2</v>
      </c>
      <c r="AC181" s="147">
        <f t="shared" si="75"/>
        <v>13.010299956639813</v>
      </c>
      <c r="AD181" s="27">
        <f t="shared" si="76"/>
        <v>20.000000000000007</v>
      </c>
    </row>
    <row r="182" spans="16:30" x14ac:dyDescent="0.25">
      <c r="P182" s="31">
        <v>0.29166666666666702</v>
      </c>
      <c r="Q182" s="32">
        <f>G15</f>
        <v>0</v>
      </c>
      <c r="R182" s="26">
        <f t="shared" si="68"/>
        <v>1</v>
      </c>
      <c r="S182" s="26">
        <f>Q182</f>
        <v>0</v>
      </c>
      <c r="T182" s="35">
        <f t="shared" si="67"/>
        <v>1</v>
      </c>
      <c r="U182" s="37"/>
      <c r="V182" s="34">
        <f>E74</f>
        <v>0</v>
      </c>
      <c r="W182" s="26">
        <f t="shared" si="70"/>
        <v>1</v>
      </c>
      <c r="X182" s="26">
        <f>V182</f>
        <v>0</v>
      </c>
      <c r="Y182" s="35">
        <f t="shared" si="72"/>
        <v>1</v>
      </c>
      <c r="Z182" s="37"/>
      <c r="AA182" s="34">
        <f t="shared" si="73"/>
        <v>3.0102999566398121</v>
      </c>
      <c r="AB182" s="26">
        <f t="shared" si="74"/>
        <v>2</v>
      </c>
      <c r="AC182" s="26">
        <f>AA182</f>
        <v>3.0102999566398121</v>
      </c>
      <c r="AD182" s="27">
        <f t="shared" si="76"/>
        <v>2</v>
      </c>
    </row>
    <row r="183" spans="16:30" x14ac:dyDescent="0.25">
      <c r="P183" s="31">
        <v>0.33333333333333298</v>
      </c>
      <c r="Q183" s="32">
        <f>Q182</f>
        <v>0</v>
      </c>
      <c r="R183" s="26">
        <f t="shared" si="68"/>
        <v>1</v>
      </c>
      <c r="S183" s="26">
        <f t="shared" ref="S183:S196" si="78">Q183</f>
        <v>0</v>
      </c>
      <c r="T183" s="35">
        <f t="shared" si="67"/>
        <v>1</v>
      </c>
      <c r="U183" s="37"/>
      <c r="V183" s="34">
        <f t="shared" si="77"/>
        <v>0</v>
      </c>
      <c r="W183" s="26">
        <f t="shared" si="70"/>
        <v>1</v>
      </c>
      <c r="X183" s="26">
        <f t="shared" ref="X183:X193" si="79">V183</f>
        <v>0</v>
      </c>
      <c r="Y183" s="35">
        <f t="shared" si="72"/>
        <v>1</v>
      </c>
      <c r="Z183" s="37"/>
      <c r="AA183" s="34">
        <f t="shared" si="73"/>
        <v>3.0102999566398121</v>
      </c>
      <c r="AB183" s="26">
        <f t="shared" si="74"/>
        <v>2</v>
      </c>
      <c r="AC183" s="26">
        <f t="shared" ref="AC183:AC193" si="80">AA183</f>
        <v>3.0102999566398121</v>
      </c>
      <c r="AD183" s="27">
        <f t="shared" si="76"/>
        <v>2</v>
      </c>
    </row>
    <row r="184" spans="16:30" x14ac:dyDescent="0.25">
      <c r="P184" s="31">
        <v>0.375</v>
      </c>
      <c r="Q184" s="32">
        <f>Q182</f>
        <v>0</v>
      </c>
      <c r="R184" s="26">
        <f t="shared" si="68"/>
        <v>1</v>
      </c>
      <c r="S184" s="26">
        <f t="shared" si="78"/>
        <v>0</v>
      </c>
      <c r="T184" s="35">
        <f t="shared" si="67"/>
        <v>1</v>
      </c>
      <c r="U184" s="37"/>
      <c r="V184" s="34">
        <f t="shared" si="77"/>
        <v>0</v>
      </c>
      <c r="W184" s="26">
        <f t="shared" si="70"/>
        <v>1</v>
      </c>
      <c r="X184" s="26">
        <f t="shared" si="79"/>
        <v>0</v>
      </c>
      <c r="Y184" s="35">
        <f t="shared" si="72"/>
        <v>1</v>
      </c>
      <c r="Z184" s="37"/>
      <c r="AA184" s="34">
        <f t="shared" si="73"/>
        <v>3.0102999566398121</v>
      </c>
      <c r="AB184" s="26">
        <f t="shared" si="74"/>
        <v>2</v>
      </c>
      <c r="AC184" s="26">
        <f t="shared" si="80"/>
        <v>3.0102999566398121</v>
      </c>
      <c r="AD184" s="27">
        <f t="shared" si="76"/>
        <v>2</v>
      </c>
    </row>
    <row r="185" spans="16:30" x14ac:dyDescent="0.25">
      <c r="P185" s="31">
        <v>0.41666666666666702</v>
      </c>
      <c r="Q185" s="32">
        <f>Q182</f>
        <v>0</v>
      </c>
      <c r="R185" s="26">
        <f t="shared" si="68"/>
        <v>1</v>
      </c>
      <c r="S185" s="26">
        <f t="shared" si="78"/>
        <v>0</v>
      </c>
      <c r="T185" s="35">
        <f t="shared" si="67"/>
        <v>1</v>
      </c>
      <c r="U185" s="37"/>
      <c r="V185" s="34">
        <f t="shared" si="77"/>
        <v>0</v>
      </c>
      <c r="W185" s="26">
        <f t="shared" si="70"/>
        <v>1</v>
      </c>
      <c r="X185" s="26">
        <f t="shared" si="79"/>
        <v>0</v>
      </c>
      <c r="Y185" s="35">
        <f t="shared" si="72"/>
        <v>1</v>
      </c>
      <c r="Z185" s="37"/>
      <c r="AA185" s="34">
        <f t="shared" si="73"/>
        <v>3.0102999566398121</v>
      </c>
      <c r="AB185" s="26">
        <f t="shared" si="74"/>
        <v>2</v>
      </c>
      <c r="AC185" s="26">
        <f t="shared" si="80"/>
        <v>3.0102999566398121</v>
      </c>
      <c r="AD185" s="27">
        <f t="shared" si="76"/>
        <v>2</v>
      </c>
    </row>
    <row r="186" spans="16:30" x14ac:dyDescent="0.25">
      <c r="P186" s="31">
        <v>0.45833333333333298</v>
      </c>
      <c r="Q186" s="32">
        <f>Q182</f>
        <v>0</v>
      </c>
      <c r="R186" s="26">
        <f t="shared" si="68"/>
        <v>1</v>
      </c>
      <c r="S186" s="26">
        <f t="shared" si="78"/>
        <v>0</v>
      </c>
      <c r="T186" s="35">
        <f t="shared" si="67"/>
        <v>1</v>
      </c>
      <c r="U186" s="37"/>
      <c r="V186" s="34">
        <f t="shared" si="77"/>
        <v>0</v>
      </c>
      <c r="W186" s="26">
        <f t="shared" si="70"/>
        <v>1</v>
      </c>
      <c r="X186" s="26">
        <f t="shared" si="79"/>
        <v>0</v>
      </c>
      <c r="Y186" s="35">
        <f t="shared" si="72"/>
        <v>1</v>
      </c>
      <c r="Z186" s="37"/>
      <c r="AA186" s="34">
        <f t="shared" si="73"/>
        <v>3.0102999566398121</v>
      </c>
      <c r="AB186" s="26">
        <f t="shared" si="74"/>
        <v>2</v>
      </c>
      <c r="AC186" s="26">
        <f t="shared" si="80"/>
        <v>3.0102999566398121</v>
      </c>
      <c r="AD186" s="27">
        <f t="shared" si="76"/>
        <v>2</v>
      </c>
    </row>
    <row r="187" spans="16:30" x14ac:dyDescent="0.25">
      <c r="P187" s="31">
        <v>0.5</v>
      </c>
      <c r="Q187" s="32">
        <f>Q182</f>
        <v>0</v>
      </c>
      <c r="R187" s="26">
        <f t="shared" si="68"/>
        <v>1</v>
      </c>
      <c r="S187" s="26">
        <f t="shared" si="78"/>
        <v>0</v>
      </c>
      <c r="T187" s="35">
        <f t="shared" si="67"/>
        <v>1</v>
      </c>
      <c r="U187" s="37"/>
      <c r="V187" s="34">
        <f t="shared" si="77"/>
        <v>0</v>
      </c>
      <c r="W187" s="26">
        <f t="shared" si="70"/>
        <v>1</v>
      </c>
      <c r="X187" s="26">
        <f t="shared" si="79"/>
        <v>0</v>
      </c>
      <c r="Y187" s="35">
        <f t="shared" si="72"/>
        <v>1</v>
      </c>
      <c r="Z187" s="37"/>
      <c r="AA187" s="34">
        <f t="shared" si="73"/>
        <v>3.0102999566398121</v>
      </c>
      <c r="AB187" s="26">
        <f t="shared" si="74"/>
        <v>2</v>
      </c>
      <c r="AC187" s="26">
        <f t="shared" si="80"/>
        <v>3.0102999566398121</v>
      </c>
      <c r="AD187" s="27">
        <f t="shared" si="76"/>
        <v>2</v>
      </c>
    </row>
    <row r="188" spans="16:30" x14ac:dyDescent="0.25">
      <c r="P188" s="31">
        <v>0.54166666666666696</v>
      </c>
      <c r="Q188" s="32">
        <f>Q182</f>
        <v>0</v>
      </c>
      <c r="R188" s="26">
        <f t="shared" si="68"/>
        <v>1</v>
      </c>
      <c r="S188" s="26">
        <f t="shared" si="78"/>
        <v>0</v>
      </c>
      <c r="T188" s="35">
        <f t="shared" si="67"/>
        <v>1</v>
      </c>
      <c r="U188" s="37"/>
      <c r="V188" s="34">
        <f t="shared" si="77"/>
        <v>0</v>
      </c>
      <c r="W188" s="26">
        <f t="shared" si="70"/>
        <v>1</v>
      </c>
      <c r="X188" s="26">
        <f t="shared" si="79"/>
        <v>0</v>
      </c>
      <c r="Y188" s="35">
        <f t="shared" si="72"/>
        <v>1</v>
      </c>
      <c r="Z188" s="37"/>
      <c r="AA188" s="34">
        <f t="shared" si="73"/>
        <v>3.0102999566398121</v>
      </c>
      <c r="AB188" s="26">
        <f t="shared" si="74"/>
        <v>2</v>
      </c>
      <c r="AC188" s="26">
        <f t="shared" si="80"/>
        <v>3.0102999566398121</v>
      </c>
      <c r="AD188" s="27">
        <f t="shared" si="76"/>
        <v>2</v>
      </c>
    </row>
    <row r="189" spans="16:30" x14ac:dyDescent="0.25">
      <c r="P189" s="31">
        <v>0.58333333333333304</v>
      </c>
      <c r="Q189" s="32">
        <f>Q182</f>
        <v>0</v>
      </c>
      <c r="R189" s="26">
        <f t="shared" si="68"/>
        <v>1</v>
      </c>
      <c r="S189" s="26">
        <f t="shared" si="78"/>
        <v>0</v>
      </c>
      <c r="T189" s="35">
        <f t="shared" si="67"/>
        <v>1</v>
      </c>
      <c r="U189" s="37"/>
      <c r="V189" s="34">
        <f t="shared" si="77"/>
        <v>0</v>
      </c>
      <c r="W189" s="26">
        <f t="shared" si="70"/>
        <v>1</v>
      </c>
      <c r="X189" s="26">
        <f t="shared" si="79"/>
        <v>0</v>
      </c>
      <c r="Y189" s="35">
        <f t="shared" si="72"/>
        <v>1</v>
      </c>
      <c r="Z189" s="37"/>
      <c r="AA189" s="34">
        <f t="shared" si="73"/>
        <v>3.0102999566398121</v>
      </c>
      <c r="AB189" s="26">
        <f t="shared" si="74"/>
        <v>2</v>
      </c>
      <c r="AC189" s="26">
        <f t="shared" si="80"/>
        <v>3.0102999566398121</v>
      </c>
      <c r="AD189" s="27">
        <f t="shared" si="76"/>
        <v>2</v>
      </c>
    </row>
    <row r="190" spans="16:30" x14ac:dyDescent="0.25">
      <c r="P190" s="31">
        <v>0.625</v>
      </c>
      <c r="Q190" s="32">
        <f>Q182</f>
        <v>0</v>
      </c>
      <c r="R190" s="26">
        <f t="shared" si="68"/>
        <v>1</v>
      </c>
      <c r="S190" s="26">
        <f t="shared" si="78"/>
        <v>0</v>
      </c>
      <c r="T190" s="35">
        <f t="shared" si="67"/>
        <v>1</v>
      </c>
      <c r="U190" s="37"/>
      <c r="V190" s="34">
        <f t="shared" si="77"/>
        <v>0</v>
      </c>
      <c r="W190" s="26">
        <f t="shared" si="70"/>
        <v>1</v>
      </c>
      <c r="X190" s="26">
        <f t="shared" si="79"/>
        <v>0</v>
      </c>
      <c r="Y190" s="35">
        <f t="shared" si="72"/>
        <v>1</v>
      </c>
      <c r="Z190" s="37"/>
      <c r="AA190" s="34">
        <f t="shared" si="73"/>
        <v>3.0102999566398121</v>
      </c>
      <c r="AB190" s="26">
        <f t="shared" si="74"/>
        <v>2</v>
      </c>
      <c r="AC190" s="26">
        <f t="shared" si="80"/>
        <v>3.0102999566398121</v>
      </c>
      <c r="AD190" s="27">
        <f t="shared" si="76"/>
        <v>2</v>
      </c>
    </row>
    <row r="191" spans="16:30" x14ac:dyDescent="0.25">
      <c r="P191" s="31">
        <v>0.66666666666666696</v>
      </c>
      <c r="Q191" s="32">
        <f>Q182</f>
        <v>0</v>
      </c>
      <c r="R191" s="26">
        <f t="shared" si="68"/>
        <v>1</v>
      </c>
      <c r="S191" s="26">
        <f t="shared" si="78"/>
        <v>0</v>
      </c>
      <c r="T191" s="35">
        <f t="shared" si="67"/>
        <v>1</v>
      </c>
      <c r="U191" s="37"/>
      <c r="V191" s="34">
        <f t="shared" si="77"/>
        <v>0</v>
      </c>
      <c r="W191" s="26">
        <f t="shared" si="70"/>
        <v>1</v>
      </c>
      <c r="X191" s="26">
        <f t="shared" si="79"/>
        <v>0</v>
      </c>
      <c r="Y191" s="35">
        <f t="shared" si="72"/>
        <v>1</v>
      </c>
      <c r="Z191" s="37"/>
      <c r="AA191" s="34">
        <f t="shared" si="73"/>
        <v>3.0102999566398121</v>
      </c>
      <c r="AB191" s="26">
        <f t="shared" si="74"/>
        <v>2</v>
      </c>
      <c r="AC191" s="26">
        <f t="shared" si="80"/>
        <v>3.0102999566398121</v>
      </c>
      <c r="AD191" s="27">
        <f t="shared" si="76"/>
        <v>2</v>
      </c>
    </row>
    <row r="192" spans="16:30" x14ac:dyDescent="0.25">
      <c r="P192" s="31">
        <v>0.70833333333333304</v>
      </c>
      <c r="Q192" s="32">
        <f>Q182</f>
        <v>0</v>
      </c>
      <c r="R192" s="26">
        <f t="shared" si="68"/>
        <v>1</v>
      </c>
      <c r="S192" s="26">
        <f t="shared" si="78"/>
        <v>0</v>
      </c>
      <c r="T192" s="35">
        <f t="shared" si="67"/>
        <v>1</v>
      </c>
      <c r="U192" s="37"/>
      <c r="V192" s="34">
        <f t="shared" si="77"/>
        <v>0</v>
      </c>
      <c r="W192" s="26">
        <f t="shared" si="70"/>
        <v>1</v>
      </c>
      <c r="X192" s="26">
        <f t="shared" si="79"/>
        <v>0</v>
      </c>
      <c r="Y192" s="35">
        <f t="shared" si="72"/>
        <v>1</v>
      </c>
      <c r="Z192" s="37"/>
      <c r="AA192" s="34">
        <f t="shared" si="73"/>
        <v>3.0102999566398121</v>
      </c>
      <c r="AB192" s="26">
        <f t="shared" si="74"/>
        <v>2</v>
      </c>
      <c r="AC192" s="26">
        <f t="shared" si="80"/>
        <v>3.0102999566398121</v>
      </c>
      <c r="AD192" s="27">
        <f t="shared" si="76"/>
        <v>2</v>
      </c>
    </row>
    <row r="193" spans="16:30" x14ac:dyDescent="0.25">
      <c r="P193" s="31">
        <v>0.75</v>
      </c>
      <c r="Q193" s="32">
        <f>Q182</f>
        <v>0</v>
      </c>
      <c r="R193" s="26">
        <f t="shared" si="68"/>
        <v>1</v>
      </c>
      <c r="S193" s="26">
        <f t="shared" si="78"/>
        <v>0</v>
      </c>
      <c r="T193" s="35">
        <f t="shared" si="67"/>
        <v>1</v>
      </c>
      <c r="U193" s="37"/>
      <c r="V193" s="34">
        <f t="shared" si="77"/>
        <v>0</v>
      </c>
      <c r="W193" s="26">
        <f t="shared" si="70"/>
        <v>1</v>
      </c>
      <c r="X193" s="26">
        <f t="shared" si="79"/>
        <v>0</v>
      </c>
      <c r="Y193" s="35">
        <f t="shared" si="72"/>
        <v>1</v>
      </c>
      <c r="Z193" s="37"/>
      <c r="AA193" s="34">
        <f t="shared" si="73"/>
        <v>3.0102999566398121</v>
      </c>
      <c r="AB193" s="26">
        <f t="shared" si="74"/>
        <v>2</v>
      </c>
      <c r="AC193" s="26">
        <f t="shared" si="80"/>
        <v>3.0102999566398121</v>
      </c>
      <c r="AD193" s="27">
        <f t="shared" si="76"/>
        <v>2</v>
      </c>
    </row>
    <row r="194" spans="16:30" x14ac:dyDescent="0.25">
      <c r="P194" s="31">
        <v>0.79166666666666696</v>
      </c>
      <c r="Q194" s="32">
        <f>Q182</f>
        <v>0</v>
      </c>
      <c r="R194" s="26">
        <f t="shared" si="68"/>
        <v>1</v>
      </c>
      <c r="S194" s="26">
        <f t="shared" si="78"/>
        <v>0</v>
      </c>
      <c r="T194" s="35">
        <f t="shared" si="67"/>
        <v>1</v>
      </c>
      <c r="U194" s="37"/>
      <c r="V194" s="34">
        <v>0</v>
      </c>
      <c r="W194" s="26">
        <f t="shared" si="70"/>
        <v>1</v>
      </c>
      <c r="X194" s="26">
        <v>0</v>
      </c>
      <c r="Y194" s="35">
        <f t="shared" si="72"/>
        <v>1</v>
      </c>
      <c r="Z194" s="37"/>
      <c r="AA194" s="34">
        <f t="shared" si="73"/>
        <v>3.0102999566398121</v>
      </c>
      <c r="AB194" s="26">
        <f t="shared" si="74"/>
        <v>2</v>
      </c>
      <c r="AC194" s="26">
        <f>AA194</f>
        <v>3.0102999566398121</v>
      </c>
      <c r="AD194" s="27">
        <f t="shared" si="76"/>
        <v>2</v>
      </c>
    </row>
    <row r="195" spans="16:30" x14ac:dyDescent="0.25">
      <c r="P195" s="31">
        <v>0.83333333333333304</v>
      </c>
      <c r="Q195" s="32">
        <f>Q182</f>
        <v>0</v>
      </c>
      <c r="R195" s="26">
        <f t="shared" si="68"/>
        <v>1</v>
      </c>
      <c r="S195" s="26">
        <f t="shared" si="78"/>
        <v>0</v>
      </c>
      <c r="T195" s="35">
        <f t="shared" si="67"/>
        <v>1</v>
      </c>
      <c r="U195" s="37"/>
      <c r="V195" s="34">
        <f t="shared" si="77"/>
        <v>0</v>
      </c>
      <c r="W195" s="26">
        <f t="shared" si="70"/>
        <v>1</v>
      </c>
      <c r="X195" s="26">
        <v>0</v>
      </c>
      <c r="Y195" s="35">
        <f t="shared" si="72"/>
        <v>1</v>
      </c>
      <c r="Z195" s="37"/>
      <c r="AA195" s="34">
        <f t="shared" si="73"/>
        <v>3.0102999566398121</v>
      </c>
      <c r="AB195" s="26">
        <f>(10^(AA195/10))</f>
        <v>2</v>
      </c>
      <c r="AC195" s="26">
        <f>AA195</f>
        <v>3.0102999566398121</v>
      </c>
      <c r="AD195" s="27">
        <f t="shared" si="76"/>
        <v>2</v>
      </c>
    </row>
    <row r="196" spans="16:30" x14ac:dyDescent="0.25">
      <c r="P196" s="31">
        <v>0.875</v>
      </c>
      <c r="Q196" s="32">
        <f>Q182</f>
        <v>0</v>
      </c>
      <c r="R196" s="26">
        <f t="shared" si="68"/>
        <v>1</v>
      </c>
      <c r="S196" s="26">
        <f t="shared" si="78"/>
        <v>0</v>
      </c>
      <c r="T196" s="35">
        <f t="shared" si="67"/>
        <v>1</v>
      </c>
      <c r="U196" s="37"/>
      <c r="V196" s="34">
        <f>V195</f>
        <v>0</v>
      </c>
      <c r="W196" s="26">
        <f t="shared" si="70"/>
        <v>1</v>
      </c>
      <c r="X196" s="26">
        <v>0</v>
      </c>
      <c r="Y196" s="35">
        <f t="shared" si="72"/>
        <v>1</v>
      </c>
      <c r="Z196" s="37"/>
      <c r="AA196" s="34">
        <f t="shared" si="73"/>
        <v>3.0102999566398121</v>
      </c>
      <c r="AB196" s="26">
        <f t="shared" ref="AB196:AB198" si="81">(10^(AA196/10))</f>
        <v>2</v>
      </c>
      <c r="AC196" s="26">
        <f>AA196</f>
        <v>3.0102999566398121</v>
      </c>
      <c r="AD196" s="27">
        <f t="shared" si="76"/>
        <v>2</v>
      </c>
    </row>
    <row r="197" spans="16:30" x14ac:dyDescent="0.25">
      <c r="P197" s="31">
        <v>0.91666666666666696</v>
      </c>
      <c r="Q197" s="32">
        <f>Q175</f>
        <v>0</v>
      </c>
      <c r="R197" s="26">
        <f t="shared" si="68"/>
        <v>1</v>
      </c>
      <c r="S197" s="26">
        <f>Q197+10</f>
        <v>10</v>
      </c>
      <c r="T197" s="35">
        <f t="shared" si="67"/>
        <v>10</v>
      </c>
      <c r="U197" s="37"/>
      <c r="V197" s="34">
        <v>0</v>
      </c>
      <c r="W197" s="26">
        <f t="shared" si="70"/>
        <v>1</v>
      </c>
      <c r="X197" s="28">
        <f t="shared" ref="X197:X198" si="82">V197+10</f>
        <v>10</v>
      </c>
      <c r="Y197" s="35">
        <f t="shared" si="72"/>
        <v>10</v>
      </c>
      <c r="Z197" s="37"/>
      <c r="AA197" s="34">
        <f t="shared" si="73"/>
        <v>3.0102999566398121</v>
      </c>
      <c r="AB197" s="26">
        <f t="shared" si="81"/>
        <v>2</v>
      </c>
      <c r="AC197" s="26">
        <f>AA197+10</f>
        <v>13.010299956639813</v>
      </c>
      <c r="AD197" s="27">
        <f t="shared" si="76"/>
        <v>20.000000000000007</v>
      </c>
    </row>
    <row r="198" spans="16:30" ht="15.75" thickBot="1" x14ac:dyDescent="0.3">
      <c r="P198" s="44">
        <v>0.95833333333333304</v>
      </c>
      <c r="Q198" s="32">
        <f>Q175</f>
        <v>0</v>
      </c>
      <c r="R198" s="46">
        <f t="shared" si="68"/>
        <v>1</v>
      </c>
      <c r="S198" s="46">
        <f>Q198+10</f>
        <v>10</v>
      </c>
      <c r="T198" s="47">
        <f t="shared" si="67"/>
        <v>10</v>
      </c>
      <c r="U198" s="48"/>
      <c r="V198" s="45">
        <v>0</v>
      </c>
      <c r="W198" s="46">
        <f t="shared" si="70"/>
        <v>1</v>
      </c>
      <c r="X198" s="28">
        <f t="shared" si="82"/>
        <v>10</v>
      </c>
      <c r="Y198" s="47">
        <f t="shared" si="72"/>
        <v>10</v>
      </c>
      <c r="Z198" s="48"/>
      <c r="AA198" s="34">
        <f t="shared" si="73"/>
        <v>3.0102999566398121</v>
      </c>
      <c r="AB198" s="150">
        <f t="shared" si="81"/>
        <v>2</v>
      </c>
      <c r="AC198" s="150">
        <f>AA198+10</f>
        <v>13.010299956639813</v>
      </c>
      <c r="AD198" s="151">
        <f t="shared" si="76"/>
        <v>20.000000000000007</v>
      </c>
    </row>
    <row r="199" spans="16:30" ht="15.75" thickBot="1" x14ac:dyDescent="0.3">
      <c r="P199" s="50"/>
      <c r="Q199" s="51"/>
      <c r="R199" s="51"/>
      <c r="S199" s="51"/>
      <c r="T199" s="52"/>
      <c r="U199" s="51"/>
      <c r="V199" s="50"/>
      <c r="W199" s="51"/>
      <c r="X199" s="51"/>
      <c r="Y199" s="52"/>
      <c r="Z199" s="51"/>
      <c r="AA199" s="53" t="s">
        <v>13</v>
      </c>
      <c r="AB199" s="64">
        <f>10*LOG(1/(COUNT(AB182:AB195))*SUM(AB182:AB195))</f>
        <v>3.0102999566398121</v>
      </c>
      <c r="AC199" s="49"/>
      <c r="AD199" s="54"/>
    </row>
    <row r="200" spans="16:30" ht="15.75" thickBot="1" x14ac:dyDescent="0.3">
      <c r="P200" s="53"/>
      <c r="Q200" s="49"/>
      <c r="R200" s="49"/>
      <c r="S200" s="49"/>
      <c r="T200" s="54"/>
      <c r="U200" s="49"/>
      <c r="V200" s="53"/>
      <c r="W200" s="49"/>
      <c r="X200" s="49"/>
      <c r="Y200" s="54"/>
      <c r="Z200" s="49"/>
      <c r="AA200" s="53" t="s">
        <v>2</v>
      </c>
      <c r="AB200" s="64">
        <f>10*LOG(1/(COUNT(AB175:AB181,AB197:AB198))*SUM(AB175:AB181,AB197:AB198))</f>
        <v>3.0102999566398121</v>
      </c>
      <c r="AC200" s="49"/>
      <c r="AD200" s="54"/>
    </row>
    <row r="201" spans="16:30" x14ac:dyDescent="0.25">
      <c r="P201" s="53"/>
      <c r="Q201" s="49"/>
      <c r="R201" s="56" t="s">
        <v>12</v>
      </c>
      <c r="S201" s="57"/>
      <c r="T201" s="58" t="s">
        <v>11</v>
      </c>
      <c r="U201" s="57"/>
      <c r="V201" s="59"/>
      <c r="W201" s="56" t="s">
        <v>12</v>
      </c>
      <c r="X201" s="57"/>
      <c r="Y201" s="58" t="s">
        <v>11</v>
      </c>
      <c r="Z201" s="57"/>
      <c r="AA201" s="59"/>
      <c r="AB201" s="57" t="s">
        <v>12</v>
      </c>
      <c r="AC201" s="57"/>
      <c r="AD201" s="58" t="s">
        <v>11</v>
      </c>
    </row>
    <row r="202" spans="16:30" ht="15.75" thickBot="1" x14ac:dyDescent="0.3">
      <c r="P202" s="14"/>
      <c r="Q202" s="55"/>
      <c r="R202" s="60">
        <f>10*LOG(1/(COUNT(R175:R198))*SUM(R175:R198))</f>
        <v>0</v>
      </c>
      <c r="S202" s="61"/>
      <c r="T202" s="62">
        <f>10*LOG(1/(COUNT(T175:T198))*SUM(T175:T198))</f>
        <v>6.40978057358332</v>
      </c>
      <c r="U202" s="61"/>
      <c r="V202" s="63"/>
      <c r="W202" s="60">
        <f>10*LOG(1/(COUNT(W175:W198))*SUM(W175:W198))</f>
        <v>0</v>
      </c>
      <c r="X202" s="61"/>
      <c r="Y202" s="62">
        <f>10*LOG(1/(COUNT(Y175:Y198))*SUM(Y175:Y198))</f>
        <v>6.40978057358332</v>
      </c>
      <c r="Z202" s="61"/>
      <c r="AA202" s="63"/>
      <c r="AB202" s="64">
        <f>10*LOG(1/(COUNT(AB175:AB198))*SUM(AB175:AB198))</f>
        <v>3.0102999566398121</v>
      </c>
      <c r="AC202" s="61"/>
      <c r="AD202" s="62">
        <f>10*LOG(1/(COUNT(AD175:AD198))*SUM(AD175:AD198))</f>
        <v>9.4200805302231334</v>
      </c>
    </row>
    <row r="205" spans="16:30" x14ac:dyDescent="0.25">
      <c r="P205">
        <f>A16</f>
        <v>0</v>
      </c>
    </row>
    <row r="207" spans="16:30" ht="15.75" thickBot="1" x14ac:dyDescent="0.3">
      <c r="P207" s="303" t="s">
        <v>21</v>
      </c>
      <c r="Q207" s="303"/>
      <c r="R207" s="303"/>
      <c r="S207" s="303"/>
      <c r="T207" s="303"/>
    </row>
    <row r="208" spans="16:30" ht="45.75" thickBot="1" x14ac:dyDescent="0.3">
      <c r="P208" s="38" t="s">
        <v>14</v>
      </c>
      <c r="Q208" s="39" t="s">
        <v>15</v>
      </c>
      <c r="R208" s="40" t="s">
        <v>17</v>
      </c>
      <c r="S208" s="40" t="s">
        <v>16</v>
      </c>
      <c r="T208" s="41" t="s">
        <v>17</v>
      </c>
      <c r="U208" s="42"/>
      <c r="V208" s="39" t="s">
        <v>18</v>
      </c>
      <c r="W208" s="40" t="s">
        <v>17</v>
      </c>
      <c r="X208" s="40" t="s">
        <v>16</v>
      </c>
      <c r="Y208" s="41" t="s">
        <v>17</v>
      </c>
      <c r="Z208" s="43"/>
      <c r="AA208" s="39" t="s">
        <v>19</v>
      </c>
      <c r="AB208" s="40" t="s">
        <v>17</v>
      </c>
      <c r="AC208" s="40" t="s">
        <v>16</v>
      </c>
      <c r="AD208" s="41" t="s">
        <v>17</v>
      </c>
    </row>
    <row r="209" spans="16:30" ht="15.75" thickBot="1" x14ac:dyDescent="0.3">
      <c r="P209" s="30">
        <v>0</v>
      </c>
      <c r="Q209" s="32">
        <f>H16</f>
        <v>0</v>
      </c>
      <c r="R209" s="28">
        <f>(10^(Q209/10))</f>
        <v>1</v>
      </c>
      <c r="S209" s="28">
        <f>Q209+10</f>
        <v>10</v>
      </c>
      <c r="T209" s="33">
        <f t="shared" ref="T209:T232" si="83">(10^(S209/10))</f>
        <v>10</v>
      </c>
      <c r="U209" s="36"/>
      <c r="V209" s="32">
        <v>0</v>
      </c>
      <c r="W209" s="28">
        <f>(10^(V209/10))</f>
        <v>1</v>
      </c>
      <c r="X209" s="28">
        <f>V209+10</f>
        <v>10</v>
      </c>
      <c r="Y209" s="33">
        <f>(10^(X209/10))</f>
        <v>10</v>
      </c>
      <c r="Z209" s="36"/>
      <c r="AA209" s="34">
        <f>10*LOG10(10^(Q209/10)+10^(V209/10))</f>
        <v>3.0102999566398121</v>
      </c>
      <c r="AB209" s="147">
        <f>(10^(AA209/10))</f>
        <v>2</v>
      </c>
      <c r="AC209" s="147">
        <f>AA209+10</f>
        <v>13.010299956639813</v>
      </c>
      <c r="AD209" s="148">
        <f>(10^(AC209/10))</f>
        <v>20.000000000000007</v>
      </c>
    </row>
    <row r="210" spans="16:30" ht="15.75" thickBot="1" x14ac:dyDescent="0.3">
      <c r="P210" s="31">
        <v>4.1666666666666699E-2</v>
      </c>
      <c r="Q210" s="32">
        <f>Q209</f>
        <v>0</v>
      </c>
      <c r="R210" s="26">
        <f t="shared" ref="R210:R232" si="84">(10^(Q210/10))</f>
        <v>1</v>
      </c>
      <c r="S210" s="26">
        <f t="shared" ref="S210:S215" si="85">Q210+10</f>
        <v>10</v>
      </c>
      <c r="T210" s="35">
        <f t="shared" si="83"/>
        <v>10</v>
      </c>
      <c r="U210" s="37"/>
      <c r="V210" s="34">
        <f>V209</f>
        <v>0</v>
      </c>
      <c r="W210" s="26">
        <f t="shared" ref="W210:W232" si="86">(10^(V210/10))</f>
        <v>1</v>
      </c>
      <c r="X210" s="28">
        <f t="shared" ref="X210:X215" si="87">V210+10</f>
        <v>10</v>
      </c>
      <c r="Y210" s="35">
        <f t="shared" ref="Y210:Y232" si="88">(10^(X210/10))</f>
        <v>10</v>
      </c>
      <c r="Z210" s="37"/>
      <c r="AA210" s="34">
        <f t="shared" ref="AA210:AA232" si="89">10*LOG10(10^(Q210/10)+10^(V210/10))</f>
        <v>3.0102999566398121</v>
      </c>
      <c r="AB210" s="26">
        <f t="shared" ref="AB210:AB228" si="90">(10^(AA210/10))</f>
        <v>2</v>
      </c>
      <c r="AC210" s="147">
        <f t="shared" ref="AC210:AC215" si="91">AA210+10</f>
        <v>13.010299956639813</v>
      </c>
      <c r="AD210" s="27">
        <f t="shared" ref="AD210:AD232" si="92">(10^(AC210/10))</f>
        <v>20.000000000000007</v>
      </c>
    </row>
    <row r="211" spans="16:30" ht="15.75" thickBot="1" x14ac:dyDescent="0.3">
      <c r="P211" s="31">
        <v>8.3333333333333301E-2</v>
      </c>
      <c r="Q211" s="32">
        <f>Q209</f>
        <v>0</v>
      </c>
      <c r="R211" s="26">
        <f t="shared" si="84"/>
        <v>1</v>
      </c>
      <c r="S211" s="26">
        <f t="shared" si="85"/>
        <v>10</v>
      </c>
      <c r="T211" s="35">
        <f t="shared" si="83"/>
        <v>10</v>
      </c>
      <c r="U211" s="37"/>
      <c r="V211" s="34">
        <f t="shared" ref="V211:V229" si="93">V210</f>
        <v>0</v>
      </c>
      <c r="W211" s="26">
        <f t="shared" si="86"/>
        <v>1</v>
      </c>
      <c r="X211" s="28">
        <f t="shared" si="87"/>
        <v>10</v>
      </c>
      <c r="Y211" s="35">
        <f t="shared" si="88"/>
        <v>10</v>
      </c>
      <c r="Z211" s="37"/>
      <c r="AA211" s="34">
        <f t="shared" si="89"/>
        <v>3.0102999566398121</v>
      </c>
      <c r="AB211" s="26">
        <f t="shared" si="90"/>
        <v>2</v>
      </c>
      <c r="AC211" s="147">
        <f t="shared" si="91"/>
        <v>13.010299956639813</v>
      </c>
      <c r="AD211" s="27">
        <f t="shared" si="92"/>
        <v>20.000000000000007</v>
      </c>
    </row>
    <row r="212" spans="16:30" ht="15.75" thickBot="1" x14ac:dyDescent="0.3">
      <c r="P212" s="31">
        <v>0.125</v>
      </c>
      <c r="Q212" s="32">
        <f>Q209</f>
        <v>0</v>
      </c>
      <c r="R212" s="26">
        <f t="shared" si="84"/>
        <v>1</v>
      </c>
      <c r="S212" s="26">
        <f t="shared" si="85"/>
        <v>10</v>
      </c>
      <c r="T212" s="35">
        <f t="shared" si="83"/>
        <v>10</v>
      </c>
      <c r="U212" s="37"/>
      <c r="V212" s="34">
        <f t="shared" si="93"/>
        <v>0</v>
      </c>
      <c r="W212" s="26">
        <f t="shared" si="86"/>
        <v>1</v>
      </c>
      <c r="X212" s="28">
        <f t="shared" si="87"/>
        <v>10</v>
      </c>
      <c r="Y212" s="35">
        <f t="shared" si="88"/>
        <v>10</v>
      </c>
      <c r="Z212" s="37"/>
      <c r="AA212" s="34">
        <f t="shared" si="89"/>
        <v>3.0102999566398121</v>
      </c>
      <c r="AB212" s="26">
        <f t="shared" si="90"/>
        <v>2</v>
      </c>
      <c r="AC212" s="147">
        <f t="shared" si="91"/>
        <v>13.010299956639813</v>
      </c>
      <c r="AD212" s="27">
        <f t="shared" si="92"/>
        <v>20.000000000000007</v>
      </c>
    </row>
    <row r="213" spans="16:30" ht="15.75" thickBot="1" x14ac:dyDescent="0.3">
      <c r="P213" s="31">
        <v>0.16666666666666699</v>
      </c>
      <c r="Q213" s="32">
        <f>Q209</f>
        <v>0</v>
      </c>
      <c r="R213" s="26">
        <f t="shared" si="84"/>
        <v>1</v>
      </c>
      <c r="S213" s="26">
        <f t="shared" si="85"/>
        <v>10</v>
      </c>
      <c r="T213" s="35">
        <f t="shared" si="83"/>
        <v>10</v>
      </c>
      <c r="U213" s="37"/>
      <c r="V213" s="34">
        <f t="shared" si="93"/>
        <v>0</v>
      </c>
      <c r="W213" s="26">
        <f t="shared" si="86"/>
        <v>1</v>
      </c>
      <c r="X213" s="28">
        <f t="shared" si="87"/>
        <v>10</v>
      </c>
      <c r="Y213" s="35">
        <f t="shared" si="88"/>
        <v>10</v>
      </c>
      <c r="Z213" s="37"/>
      <c r="AA213" s="34">
        <f t="shared" si="89"/>
        <v>3.0102999566398121</v>
      </c>
      <c r="AB213" s="26">
        <f t="shared" si="90"/>
        <v>2</v>
      </c>
      <c r="AC213" s="147">
        <f t="shared" si="91"/>
        <v>13.010299956639813</v>
      </c>
      <c r="AD213" s="27">
        <f t="shared" si="92"/>
        <v>20.000000000000007</v>
      </c>
    </row>
    <row r="214" spans="16:30" ht="15.75" thickBot="1" x14ac:dyDescent="0.3">
      <c r="P214" s="31">
        <v>0.20833333333333301</v>
      </c>
      <c r="Q214" s="32">
        <f>Q209</f>
        <v>0</v>
      </c>
      <c r="R214" s="26">
        <f t="shared" si="84"/>
        <v>1</v>
      </c>
      <c r="S214" s="26">
        <f t="shared" si="85"/>
        <v>10</v>
      </c>
      <c r="T214" s="35">
        <f t="shared" si="83"/>
        <v>10</v>
      </c>
      <c r="U214" s="37"/>
      <c r="V214" s="34">
        <f t="shared" si="93"/>
        <v>0</v>
      </c>
      <c r="W214" s="26">
        <f t="shared" si="86"/>
        <v>1</v>
      </c>
      <c r="X214" s="28">
        <f t="shared" si="87"/>
        <v>10</v>
      </c>
      <c r="Y214" s="35">
        <f t="shared" si="88"/>
        <v>10</v>
      </c>
      <c r="Z214" s="37"/>
      <c r="AA214" s="34">
        <f t="shared" si="89"/>
        <v>3.0102999566398121</v>
      </c>
      <c r="AB214" s="26">
        <f t="shared" si="90"/>
        <v>2</v>
      </c>
      <c r="AC214" s="147">
        <f t="shared" si="91"/>
        <v>13.010299956639813</v>
      </c>
      <c r="AD214" s="27">
        <f t="shared" si="92"/>
        <v>20.000000000000007</v>
      </c>
    </row>
    <row r="215" spans="16:30" x14ac:dyDescent="0.25">
      <c r="P215" s="31">
        <v>0.25</v>
      </c>
      <c r="Q215" s="32">
        <f>Q209</f>
        <v>0</v>
      </c>
      <c r="R215" s="26">
        <f t="shared" si="84"/>
        <v>1</v>
      </c>
      <c r="S215" s="26">
        <f t="shared" si="85"/>
        <v>10</v>
      </c>
      <c r="T215" s="35">
        <f t="shared" si="83"/>
        <v>10</v>
      </c>
      <c r="U215" s="37"/>
      <c r="V215" s="34">
        <f t="shared" si="93"/>
        <v>0</v>
      </c>
      <c r="W215" s="26">
        <f t="shared" si="86"/>
        <v>1</v>
      </c>
      <c r="X215" s="28">
        <f t="shared" si="87"/>
        <v>10</v>
      </c>
      <c r="Y215" s="35">
        <f t="shared" si="88"/>
        <v>10</v>
      </c>
      <c r="Z215" s="37"/>
      <c r="AA215" s="34">
        <f t="shared" si="89"/>
        <v>3.0102999566398121</v>
      </c>
      <c r="AB215" s="26">
        <f t="shared" si="90"/>
        <v>2</v>
      </c>
      <c r="AC215" s="147">
        <f t="shared" si="91"/>
        <v>13.010299956639813</v>
      </c>
      <c r="AD215" s="27">
        <f t="shared" si="92"/>
        <v>20.000000000000007</v>
      </c>
    </row>
    <row r="216" spans="16:30" x14ac:dyDescent="0.25">
      <c r="P216" s="31">
        <v>0.29166666666666702</v>
      </c>
      <c r="Q216" s="32">
        <f>G16</f>
        <v>0</v>
      </c>
      <c r="R216" s="26">
        <f t="shared" si="84"/>
        <v>1</v>
      </c>
      <c r="S216" s="26">
        <f>Q216</f>
        <v>0</v>
      </c>
      <c r="T216" s="35">
        <f t="shared" si="83"/>
        <v>1</v>
      </c>
      <c r="U216" s="37"/>
      <c r="V216" s="34">
        <f>F74</f>
        <v>0</v>
      </c>
      <c r="W216" s="26">
        <f t="shared" si="86"/>
        <v>1</v>
      </c>
      <c r="X216" s="26">
        <f>V216</f>
        <v>0</v>
      </c>
      <c r="Y216" s="35">
        <f t="shared" si="88"/>
        <v>1</v>
      </c>
      <c r="Z216" s="37"/>
      <c r="AA216" s="34">
        <f t="shared" si="89"/>
        <v>3.0102999566398121</v>
      </c>
      <c r="AB216" s="26">
        <f t="shared" si="90"/>
        <v>2</v>
      </c>
      <c r="AC216" s="26">
        <f>AA216</f>
        <v>3.0102999566398121</v>
      </c>
      <c r="AD216" s="27">
        <f t="shared" si="92"/>
        <v>2</v>
      </c>
    </row>
    <row r="217" spans="16:30" x14ac:dyDescent="0.25">
      <c r="P217" s="31">
        <v>0.33333333333333298</v>
      </c>
      <c r="Q217" s="32">
        <f>Q216</f>
        <v>0</v>
      </c>
      <c r="R217" s="26">
        <f t="shared" si="84"/>
        <v>1</v>
      </c>
      <c r="S217" s="26">
        <f t="shared" ref="S217:S230" si="94">Q217</f>
        <v>0</v>
      </c>
      <c r="T217" s="35">
        <f t="shared" si="83"/>
        <v>1</v>
      </c>
      <c r="U217" s="37"/>
      <c r="V217" s="34">
        <f t="shared" si="93"/>
        <v>0</v>
      </c>
      <c r="W217" s="26">
        <f t="shared" si="86"/>
        <v>1</v>
      </c>
      <c r="X217" s="26">
        <f t="shared" ref="X217:X227" si="95">V217</f>
        <v>0</v>
      </c>
      <c r="Y217" s="35">
        <f t="shared" si="88"/>
        <v>1</v>
      </c>
      <c r="Z217" s="37"/>
      <c r="AA217" s="34">
        <f t="shared" si="89"/>
        <v>3.0102999566398121</v>
      </c>
      <c r="AB217" s="26">
        <f t="shared" si="90"/>
        <v>2</v>
      </c>
      <c r="AC217" s="26">
        <f t="shared" ref="AC217:AC227" si="96">AA217</f>
        <v>3.0102999566398121</v>
      </c>
      <c r="AD217" s="27">
        <f t="shared" si="92"/>
        <v>2</v>
      </c>
    </row>
    <row r="218" spans="16:30" x14ac:dyDescent="0.25">
      <c r="P218" s="31">
        <v>0.375</v>
      </c>
      <c r="Q218" s="32">
        <f>Q216</f>
        <v>0</v>
      </c>
      <c r="R218" s="26">
        <f t="shared" si="84"/>
        <v>1</v>
      </c>
      <c r="S218" s="26">
        <f t="shared" si="94"/>
        <v>0</v>
      </c>
      <c r="T218" s="35">
        <f t="shared" si="83"/>
        <v>1</v>
      </c>
      <c r="U218" s="37"/>
      <c r="V218" s="34">
        <f t="shared" si="93"/>
        <v>0</v>
      </c>
      <c r="W218" s="26">
        <f t="shared" si="86"/>
        <v>1</v>
      </c>
      <c r="X218" s="26">
        <f t="shared" si="95"/>
        <v>0</v>
      </c>
      <c r="Y218" s="35">
        <f t="shared" si="88"/>
        <v>1</v>
      </c>
      <c r="Z218" s="37"/>
      <c r="AA218" s="34">
        <f t="shared" si="89"/>
        <v>3.0102999566398121</v>
      </c>
      <c r="AB218" s="26">
        <f t="shared" si="90"/>
        <v>2</v>
      </c>
      <c r="AC218" s="26">
        <f t="shared" si="96"/>
        <v>3.0102999566398121</v>
      </c>
      <c r="AD218" s="27">
        <f t="shared" si="92"/>
        <v>2</v>
      </c>
    </row>
    <row r="219" spans="16:30" x14ac:dyDescent="0.25">
      <c r="P219" s="31">
        <v>0.41666666666666702</v>
      </c>
      <c r="Q219" s="32">
        <f>Q216</f>
        <v>0</v>
      </c>
      <c r="R219" s="26">
        <f t="shared" si="84"/>
        <v>1</v>
      </c>
      <c r="S219" s="26">
        <f t="shared" si="94"/>
        <v>0</v>
      </c>
      <c r="T219" s="35">
        <f t="shared" si="83"/>
        <v>1</v>
      </c>
      <c r="U219" s="37"/>
      <c r="V219" s="34">
        <f t="shared" si="93"/>
        <v>0</v>
      </c>
      <c r="W219" s="26">
        <f t="shared" si="86"/>
        <v>1</v>
      </c>
      <c r="X219" s="26">
        <f t="shared" si="95"/>
        <v>0</v>
      </c>
      <c r="Y219" s="35">
        <f t="shared" si="88"/>
        <v>1</v>
      </c>
      <c r="Z219" s="37"/>
      <c r="AA219" s="34">
        <f t="shared" si="89"/>
        <v>3.0102999566398121</v>
      </c>
      <c r="AB219" s="26">
        <f t="shared" si="90"/>
        <v>2</v>
      </c>
      <c r="AC219" s="26">
        <f t="shared" si="96"/>
        <v>3.0102999566398121</v>
      </c>
      <c r="AD219" s="27">
        <f t="shared" si="92"/>
        <v>2</v>
      </c>
    </row>
    <row r="220" spans="16:30" x14ac:dyDescent="0.25">
      <c r="P220" s="31">
        <v>0.45833333333333298</v>
      </c>
      <c r="Q220" s="32">
        <f>Q216</f>
        <v>0</v>
      </c>
      <c r="R220" s="26">
        <f t="shared" si="84"/>
        <v>1</v>
      </c>
      <c r="S220" s="26">
        <f t="shared" si="94"/>
        <v>0</v>
      </c>
      <c r="T220" s="35">
        <f t="shared" si="83"/>
        <v>1</v>
      </c>
      <c r="U220" s="37"/>
      <c r="V220" s="34">
        <f t="shared" si="93"/>
        <v>0</v>
      </c>
      <c r="W220" s="26">
        <f t="shared" si="86"/>
        <v>1</v>
      </c>
      <c r="X220" s="26">
        <f t="shared" si="95"/>
        <v>0</v>
      </c>
      <c r="Y220" s="35">
        <f t="shared" si="88"/>
        <v>1</v>
      </c>
      <c r="Z220" s="37"/>
      <c r="AA220" s="34">
        <f t="shared" si="89"/>
        <v>3.0102999566398121</v>
      </c>
      <c r="AB220" s="26">
        <f t="shared" si="90"/>
        <v>2</v>
      </c>
      <c r="AC220" s="26">
        <f t="shared" si="96"/>
        <v>3.0102999566398121</v>
      </c>
      <c r="AD220" s="27">
        <f t="shared" si="92"/>
        <v>2</v>
      </c>
    </row>
    <row r="221" spans="16:30" x14ac:dyDescent="0.25">
      <c r="P221" s="31">
        <v>0.5</v>
      </c>
      <c r="Q221" s="32">
        <f>Q216</f>
        <v>0</v>
      </c>
      <c r="R221" s="26">
        <f t="shared" si="84"/>
        <v>1</v>
      </c>
      <c r="S221" s="26">
        <f t="shared" si="94"/>
        <v>0</v>
      </c>
      <c r="T221" s="35">
        <f t="shared" si="83"/>
        <v>1</v>
      </c>
      <c r="U221" s="37"/>
      <c r="V221" s="34">
        <f t="shared" si="93"/>
        <v>0</v>
      </c>
      <c r="W221" s="26">
        <f t="shared" si="86"/>
        <v>1</v>
      </c>
      <c r="X221" s="26">
        <f t="shared" si="95"/>
        <v>0</v>
      </c>
      <c r="Y221" s="35">
        <f t="shared" si="88"/>
        <v>1</v>
      </c>
      <c r="Z221" s="37"/>
      <c r="AA221" s="34">
        <f t="shared" si="89"/>
        <v>3.0102999566398121</v>
      </c>
      <c r="AB221" s="26">
        <f t="shared" si="90"/>
        <v>2</v>
      </c>
      <c r="AC221" s="26">
        <f t="shared" si="96"/>
        <v>3.0102999566398121</v>
      </c>
      <c r="AD221" s="27">
        <f t="shared" si="92"/>
        <v>2</v>
      </c>
    </row>
    <row r="222" spans="16:30" x14ac:dyDescent="0.25">
      <c r="P222" s="31">
        <v>0.54166666666666696</v>
      </c>
      <c r="Q222" s="32">
        <f>Q216</f>
        <v>0</v>
      </c>
      <c r="R222" s="26">
        <f t="shared" si="84"/>
        <v>1</v>
      </c>
      <c r="S222" s="26">
        <f t="shared" si="94"/>
        <v>0</v>
      </c>
      <c r="T222" s="35">
        <f t="shared" si="83"/>
        <v>1</v>
      </c>
      <c r="U222" s="37"/>
      <c r="V222" s="34">
        <f t="shared" si="93"/>
        <v>0</v>
      </c>
      <c r="W222" s="26">
        <f t="shared" si="86"/>
        <v>1</v>
      </c>
      <c r="X222" s="26">
        <f t="shared" si="95"/>
        <v>0</v>
      </c>
      <c r="Y222" s="35">
        <f t="shared" si="88"/>
        <v>1</v>
      </c>
      <c r="Z222" s="37"/>
      <c r="AA222" s="34">
        <f t="shared" si="89"/>
        <v>3.0102999566398121</v>
      </c>
      <c r="AB222" s="26">
        <f t="shared" si="90"/>
        <v>2</v>
      </c>
      <c r="AC222" s="26">
        <f t="shared" si="96"/>
        <v>3.0102999566398121</v>
      </c>
      <c r="AD222" s="27">
        <f t="shared" si="92"/>
        <v>2</v>
      </c>
    </row>
    <row r="223" spans="16:30" x14ac:dyDescent="0.25">
      <c r="P223" s="31">
        <v>0.58333333333333304</v>
      </c>
      <c r="Q223" s="32">
        <f>Q216</f>
        <v>0</v>
      </c>
      <c r="R223" s="26">
        <f t="shared" si="84"/>
        <v>1</v>
      </c>
      <c r="S223" s="26">
        <f t="shared" si="94"/>
        <v>0</v>
      </c>
      <c r="T223" s="35">
        <f t="shared" si="83"/>
        <v>1</v>
      </c>
      <c r="U223" s="37"/>
      <c r="V223" s="34">
        <f t="shared" si="93"/>
        <v>0</v>
      </c>
      <c r="W223" s="26">
        <f t="shared" si="86"/>
        <v>1</v>
      </c>
      <c r="X223" s="26">
        <f t="shared" si="95"/>
        <v>0</v>
      </c>
      <c r="Y223" s="35">
        <f t="shared" si="88"/>
        <v>1</v>
      </c>
      <c r="Z223" s="37"/>
      <c r="AA223" s="34">
        <f t="shared" si="89"/>
        <v>3.0102999566398121</v>
      </c>
      <c r="AB223" s="26">
        <f t="shared" si="90"/>
        <v>2</v>
      </c>
      <c r="AC223" s="26">
        <f t="shared" si="96"/>
        <v>3.0102999566398121</v>
      </c>
      <c r="AD223" s="27">
        <f t="shared" si="92"/>
        <v>2</v>
      </c>
    </row>
    <row r="224" spans="16:30" x14ac:dyDescent="0.25">
      <c r="P224" s="31">
        <v>0.625</v>
      </c>
      <c r="Q224" s="32">
        <f>Q216</f>
        <v>0</v>
      </c>
      <c r="R224" s="26">
        <f t="shared" si="84"/>
        <v>1</v>
      </c>
      <c r="S224" s="26">
        <f t="shared" si="94"/>
        <v>0</v>
      </c>
      <c r="T224" s="35">
        <f t="shared" si="83"/>
        <v>1</v>
      </c>
      <c r="U224" s="37"/>
      <c r="V224" s="34">
        <f t="shared" si="93"/>
        <v>0</v>
      </c>
      <c r="W224" s="26">
        <f t="shared" si="86"/>
        <v>1</v>
      </c>
      <c r="X224" s="26">
        <f t="shared" si="95"/>
        <v>0</v>
      </c>
      <c r="Y224" s="35">
        <f t="shared" si="88"/>
        <v>1</v>
      </c>
      <c r="Z224" s="37"/>
      <c r="AA224" s="34">
        <f t="shared" si="89"/>
        <v>3.0102999566398121</v>
      </c>
      <c r="AB224" s="26">
        <f t="shared" si="90"/>
        <v>2</v>
      </c>
      <c r="AC224" s="26">
        <f t="shared" si="96"/>
        <v>3.0102999566398121</v>
      </c>
      <c r="AD224" s="27">
        <f t="shared" si="92"/>
        <v>2</v>
      </c>
    </row>
    <row r="225" spans="16:30" x14ac:dyDescent="0.25">
      <c r="P225" s="31">
        <v>0.66666666666666696</v>
      </c>
      <c r="Q225" s="32">
        <f>Q216</f>
        <v>0</v>
      </c>
      <c r="R225" s="26">
        <f t="shared" si="84"/>
        <v>1</v>
      </c>
      <c r="S225" s="26">
        <f t="shared" si="94"/>
        <v>0</v>
      </c>
      <c r="T225" s="35">
        <f t="shared" si="83"/>
        <v>1</v>
      </c>
      <c r="U225" s="37"/>
      <c r="V225" s="34">
        <f t="shared" si="93"/>
        <v>0</v>
      </c>
      <c r="W225" s="26">
        <f t="shared" si="86"/>
        <v>1</v>
      </c>
      <c r="X225" s="26">
        <f t="shared" si="95"/>
        <v>0</v>
      </c>
      <c r="Y225" s="35">
        <f t="shared" si="88"/>
        <v>1</v>
      </c>
      <c r="Z225" s="37"/>
      <c r="AA225" s="34">
        <f t="shared" si="89"/>
        <v>3.0102999566398121</v>
      </c>
      <c r="AB225" s="26">
        <f t="shared" si="90"/>
        <v>2</v>
      </c>
      <c r="AC225" s="26">
        <f t="shared" si="96"/>
        <v>3.0102999566398121</v>
      </c>
      <c r="AD225" s="27">
        <f t="shared" si="92"/>
        <v>2</v>
      </c>
    </row>
    <row r="226" spans="16:30" x14ac:dyDescent="0.25">
      <c r="P226" s="31">
        <v>0.70833333333333304</v>
      </c>
      <c r="Q226" s="32">
        <f>Q216</f>
        <v>0</v>
      </c>
      <c r="R226" s="26">
        <f t="shared" si="84"/>
        <v>1</v>
      </c>
      <c r="S226" s="26">
        <f t="shared" si="94"/>
        <v>0</v>
      </c>
      <c r="T226" s="35">
        <f t="shared" si="83"/>
        <v>1</v>
      </c>
      <c r="U226" s="37"/>
      <c r="V226" s="34">
        <f t="shared" si="93"/>
        <v>0</v>
      </c>
      <c r="W226" s="26">
        <f t="shared" si="86"/>
        <v>1</v>
      </c>
      <c r="X226" s="26">
        <f t="shared" si="95"/>
        <v>0</v>
      </c>
      <c r="Y226" s="35">
        <f t="shared" si="88"/>
        <v>1</v>
      </c>
      <c r="Z226" s="37"/>
      <c r="AA226" s="34">
        <f t="shared" si="89"/>
        <v>3.0102999566398121</v>
      </c>
      <c r="AB226" s="26">
        <f t="shared" si="90"/>
        <v>2</v>
      </c>
      <c r="AC226" s="26">
        <f t="shared" si="96"/>
        <v>3.0102999566398121</v>
      </c>
      <c r="AD226" s="27">
        <f t="shared" si="92"/>
        <v>2</v>
      </c>
    </row>
    <row r="227" spans="16:30" x14ac:dyDescent="0.25">
      <c r="P227" s="31">
        <v>0.75</v>
      </c>
      <c r="Q227" s="32">
        <f>Q216</f>
        <v>0</v>
      </c>
      <c r="R227" s="26">
        <f t="shared" si="84"/>
        <v>1</v>
      </c>
      <c r="S227" s="26">
        <f t="shared" si="94"/>
        <v>0</v>
      </c>
      <c r="T227" s="35">
        <f t="shared" si="83"/>
        <v>1</v>
      </c>
      <c r="U227" s="37"/>
      <c r="V227" s="34">
        <f t="shared" si="93"/>
        <v>0</v>
      </c>
      <c r="W227" s="26">
        <f t="shared" si="86"/>
        <v>1</v>
      </c>
      <c r="X227" s="26">
        <f t="shared" si="95"/>
        <v>0</v>
      </c>
      <c r="Y227" s="35">
        <f t="shared" si="88"/>
        <v>1</v>
      </c>
      <c r="Z227" s="37"/>
      <c r="AA227" s="34">
        <f t="shared" si="89"/>
        <v>3.0102999566398121</v>
      </c>
      <c r="AB227" s="26">
        <f t="shared" si="90"/>
        <v>2</v>
      </c>
      <c r="AC227" s="26">
        <f t="shared" si="96"/>
        <v>3.0102999566398121</v>
      </c>
      <c r="AD227" s="27">
        <f t="shared" si="92"/>
        <v>2</v>
      </c>
    </row>
    <row r="228" spans="16:30" x14ac:dyDescent="0.25">
      <c r="P228" s="31">
        <v>0.79166666666666696</v>
      </c>
      <c r="Q228" s="32">
        <f>Q216</f>
        <v>0</v>
      </c>
      <c r="R228" s="26">
        <f t="shared" si="84"/>
        <v>1</v>
      </c>
      <c r="S228" s="26">
        <f t="shared" si="94"/>
        <v>0</v>
      </c>
      <c r="T228" s="35">
        <f t="shared" si="83"/>
        <v>1</v>
      </c>
      <c r="U228" s="37"/>
      <c r="V228" s="34">
        <v>0</v>
      </c>
      <c r="W228" s="26">
        <f t="shared" si="86"/>
        <v>1</v>
      </c>
      <c r="X228" s="26">
        <v>0</v>
      </c>
      <c r="Y228" s="35">
        <f t="shared" si="88"/>
        <v>1</v>
      </c>
      <c r="Z228" s="37"/>
      <c r="AA228" s="34">
        <f t="shared" si="89"/>
        <v>3.0102999566398121</v>
      </c>
      <c r="AB228" s="26">
        <f t="shared" si="90"/>
        <v>2</v>
      </c>
      <c r="AC228" s="26">
        <f>AA228</f>
        <v>3.0102999566398121</v>
      </c>
      <c r="AD228" s="27">
        <f t="shared" si="92"/>
        <v>2</v>
      </c>
    </row>
    <row r="229" spans="16:30" x14ac:dyDescent="0.25">
      <c r="P229" s="31">
        <v>0.83333333333333304</v>
      </c>
      <c r="Q229" s="32">
        <f>Q216</f>
        <v>0</v>
      </c>
      <c r="R229" s="26">
        <f t="shared" si="84"/>
        <v>1</v>
      </c>
      <c r="S229" s="26">
        <f t="shared" si="94"/>
        <v>0</v>
      </c>
      <c r="T229" s="35">
        <f t="shared" si="83"/>
        <v>1</v>
      </c>
      <c r="U229" s="37"/>
      <c r="V229" s="34">
        <f t="shared" si="93"/>
        <v>0</v>
      </c>
      <c r="W229" s="26">
        <f t="shared" si="86"/>
        <v>1</v>
      </c>
      <c r="X229" s="26">
        <v>0</v>
      </c>
      <c r="Y229" s="35">
        <f t="shared" si="88"/>
        <v>1</v>
      </c>
      <c r="Z229" s="37"/>
      <c r="AA229" s="34">
        <f t="shared" si="89"/>
        <v>3.0102999566398121</v>
      </c>
      <c r="AB229" s="26">
        <f>(10^(AA229/10))</f>
        <v>2</v>
      </c>
      <c r="AC229" s="26">
        <f>AA229</f>
        <v>3.0102999566398121</v>
      </c>
      <c r="AD229" s="27">
        <f t="shared" si="92"/>
        <v>2</v>
      </c>
    </row>
    <row r="230" spans="16:30" x14ac:dyDescent="0.25">
      <c r="P230" s="31">
        <v>0.875</v>
      </c>
      <c r="Q230" s="32">
        <f>Q216</f>
        <v>0</v>
      </c>
      <c r="R230" s="26">
        <f t="shared" si="84"/>
        <v>1</v>
      </c>
      <c r="S230" s="26">
        <f t="shared" si="94"/>
        <v>0</v>
      </c>
      <c r="T230" s="35">
        <f t="shared" si="83"/>
        <v>1</v>
      </c>
      <c r="U230" s="37"/>
      <c r="V230" s="34">
        <f>V229</f>
        <v>0</v>
      </c>
      <c r="W230" s="26">
        <f t="shared" si="86"/>
        <v>1</v>
      </c>
      <c r="X230" s="26">
        <v>0</v>
      </c>
      <c r="Y230" s="35">
        <f t="shared" si="88"/>
        <v>1</v>
      </c>
      <c r="Z230" s="37"/>
      <c r="AA230" s="34">
        <f t="shared" si="89"/>
        <v>3.0102999566398121</v>
      </c>
      <c r="AB230" s="26">
        <f t="shared" ref="AB230:AB232" si="97">(10^(AA230/10))</f>
        <v>2</v>
      </c>
      <c r="AC230" s="26">
        <f>AA230</f>
        <v>3.0102999566398121</v>
      </c>
      <c r="AD230" s="27">
        <f t="shared" si="92"/>
        <v>2</v>
      </c>
    </row>
    <row r="231" spans="16:30" x14ac:dyDescent="0.25">
      <c r="P231" s="31">
        <v>0.91666666666666696</v>
      </c>
      <c r="Q231" s="32">
        <f>Q209</f>
        <v>0</v>
      </c>
      <c r="R231" s="26">
        <f t="shared" si="84"/>
        <v>1</v>
      </c>
      <c r="S231" s="26">
        <f>Q231+10</f>
        <v>10</v>
      </c>
      <c r="T231" s="35">
        <f t="shared" si="83"/>
        <v>10</v>
      </c>
      <c r="U231" s="37"/>
      <c r="V231" s="34">
        <v>0</v>
      </c>
      <c r="W231" s="26">
        <f t="shared" si="86"/>
        <v>1</v>
      </c>
      <c r="X231" s="28">
        <f t="shared" ref="X231:X232" si="98">V231+10</f>
        <v>10</v>
      </c>
      <c r="Y231" s="35">
        <f t="shared" si="88"/>
        <v>10</v>
      </c>
      <c r="Z231" s="37"/>
      <c r="AA231" s="34">
        <f t="shared" si="89"/>
        <v>3.0102999566398121</v>
      </c>
      <c r="AB231" s="26">
        <f t="shared" si="97"/>
        <v>2</v>
      </c>
      <c r="AC231" s="26">
        <f>AA231+10</f>
        <v>13.010299956639813</v>
      </c>
      <c r="AD231" s="27">
        <f t="shared" si="92"/>
        <v>20.000000000000007</v>
      </c>
    </row>
    <row r="232" spans="16:30" ht="15.75" thickBot="1" x14ac:dyDescent="0.3">
      <c r="P232" s="44">
        <v>0.95833333333333304</v>
      </c>
      <c r="Q232" s="32">
        <f>Q209</f>
        <v>0</v>
      </c>
      <c r="R232" s="46">
        <f t="shared" si="84"/>
        <v>1</v>
      </c>
      <c r="S232" s="46">
        <f>Q232+10</f>
        <v>10</v>
      </c>
      <c r="T232" s="47">
        <f t="shared" si="83"/>
        <v>10</v>
      </c>
      <c r="U232" s="48"/>
      <c r="V232" s="45">
        <v>0</v>
      </c>
      <c r="W232" s="46">
        <f t="shared" si="86"/>
        <v>1</v>
      </c>
      <c r="X232" s="28">
        <f t="shared" si="98"/>
        <v>10</v>
      </c>
      <c r="Y232" s="47">
        <f t="shared" si="88"/>
        <v>10</v>
      </c>
      <c r="Z232" s="48"/>
      <c r="AA232" s="34">
        <f t="shared" si="89"/>
        <v>3.0102999566398121</v>
      </c>
      <c r="AB232" s="150">
        <f t="shared" si="97"/>
        <v>2</v>
      </c>
      <c r="AC232" s="150">
        <f>AA232+10</f>
        <v>13.010299956639813</v>
      </c>
      <c r="AD232" s="151">
        <f t="shared" si="92"/>
        <v>20.000000000000007</v>
      </c>
    </row>
    <row r="233" spans="16:30" ht="15.75" thickBot="1" x14ac:dyDescent="0.3">
      <c r="P233" s="50"/>
      <c r="Q233" s="51"/>
      <c r="R233" s="51"/>
      <c r="S233" s="51"/>
      <c r="T233" s="52"/>
      <c r="U233" s="51"/>
      <c r="V233" s="50"/>
      <c r="W233" s="51"/>
      <c r="X233" s="51"/>
      <c r="Y233" s="52"/>
      <c r="Z233" s="51"/>
      <c r="AA233" s="53" t="s">
        <v>13</v>
      </c>
      <c r="AB233" s="64">
        <f>10*LOG(1/(COUNT(AB216:AB229))*SUM(AB216:AB229))</f>
        <v>3.0102999566398121</v>
      </c>
      <c r="AC233" s="49"/>
      <c r="AD233" s="54"/>
    </row>
    <row r="234" spans="16:30" ht="15.75" thickBot="1" x14ac:dyDescent="0.3">
      <c r="P234" s="53"/>
      <c r="Q234" s="49"/>
      <c r="R234" s="49"/>
      <c r="S234" s="49"/>
      <c r="T234" s="54"/>
      <c r="U234" s="49"/>
      <c r="V234" s="53"/>
      <c r="W234" s="49"/>
      <c r="X234" s="49"/>
      <c r="Y234" s="54"/>
      <c r="Z234" s="49"/>
      <c r="AA234" s="53" t="s">
        <v>2</v>
      </c>
      <c r="AB234" s="64">
        <f>10*LOG(1/(COUNT(AB209:AB215,AB231:AB232))*SUM(AB209:AB215,AB231:AB232))</f>
        <v>3.0102999566398121</v>
      </c>
      <c r="AC234" s="49"/>
      <c r="AD234" s="54"/>
    </row>
    <row r="235" spans="16:30" x14ac:dyDescent="0.25">
      <c r="P235" s="53"/>
      <c r="Q235" s="49"/>
      <c r="R235" s="56" t="s">
        <v>12</v>
      </c>
      <c r="S235" s="57"/>
      <c r="T235" s="58" t="s">
        <v>11</v>
      </c>
      <c r="U235" s="57"/>
      <c r="V235" s="59"/>
      <c r="W235" s="56" t="s">
        <v>12</v>
      </c>
      <c r="X235" s="57"/>
      <c r="Y235" s="58" t="s">
        <v>11</v>
      </c>
      <c r="Z235" s="57"/>
      <c r="AA235" s="59"/>
      <c r="AB235" s="57" t="s">
        <v>12</v>
      </c>
      <c r="AC235" s="57"/>
      <c r="AD235" s="58" t="s">
        <v>11</v>
      </c>
    </row>
    <row r="236" spans="16:30" ht="15.75" thickBot="1" x14ac:dyDescent="0.3">
      <c r="P236" s="14"/>
      <c r="Q236" s="55"/>
      <c r="R236" s="60">
        <f>10*LOG(1/(COUNT(R209:R232))*SUM(R209:R232))</f>
        <v>0</v>
      </c>
      <c r="S236" s="61"/>
      <c r="T236" s="62">
        <f>10*LOG(1/(COUNT(T209:T232))*SUM(T209:T232))</f>
        <v>6.40978057358332</v>
      </c>
      <c r="U236" s="61"/>
      <c r="V236" s="63"/>
      <c r="W236" s="60">
        <f>10*LOG(1/(COUNT(W209:W232))*SUM(W209:W232))</f>
        <v>0</v>
      </c>
      <c r="X236" s="61"/>
      <c r="Y236" s="62">
        <f>10*LOG(1/(COUNT(Y209:Y232))*SUM(Y209:Y232))</f>
        <v>6.40978057358332</v>
      </c>
      <c r="Z236" s="61"/>
      <c r="AA236" s="63"/>
      <c r="AB236" s="64">
        <f>10*LOG(1/(COUNT(AB209:AB232))*SUM(AB209:AB232))</f>
        <v>3.0102999566398121</v>
      </c>
      <c r="AC236" s="61"/>
      <c r="AD236" s="62">
        <f>10*LOG(1/(COUNT(AD209:AD232))*SUM(AD209:AD232))</f>
        <v>9.4200805302231334</v>
      </c>
    </row>
    <row r="239" spans="16:30" x14ac:dyDescent="0.25">
      <c r="P239">
        <f>A17</f>
        <v>0</v>
      </c>
    </row>
    <row r="241" spans="16:30" ht="15.75" thickBot="1" x14ac:dyDescent="0.3">
      <c r="P241" s="303" t="s">
        <v>21</v>
      </c>
      <c r="Q241" s="303"/>
      <c r="R241" s="303"/>
      <c r="S241" s="303"/>
      <c r="T241" s="303"/>
    </row>
    <row r="242" spans="16:30" ht="45.75" thickBot="1" x14ac:dyDescent="0.3">
      <c r="P242" s="38" t="s">
        <v>14</v>
      </c>
      <c r="Q242" s="39" t="s">
        <v>15</v>
      </c>
      <c r="R242" s="40" t="s">
        <v>17</v>
      </c>
      <c r="S242" s="40" t="s">
        <v>16</v>
      </c>
      <c r="T242" s="41" t="s">
        <v>17</v>
      </c>
      <c r="U242" s="42"/>
      <c r="V242" s="39" t="s">
        <v>18</v>
      </c>
      <c r="W242" s="40" t="s">
        <v>17</v>
      </c>
      <c r="X242" s="40" t="s">
        <v>16</v>
      </c>
      <c r="Y242" s="41" t="s">
        <v>17</v>
      </c>
      <c r="Z242" s="43"/>
      <c r="AA242" s="39" t="s">
        <v>19</v>
      </c>
      <c r="AB242" s="40" t="s">
        <v>17</v>
      </c>
      <c r="AC242" s="40" t="s">
        <v>16</v>
      </c>
      <c r="AD242" s="41" t="s">
        <v>17</v>
      </c>
    </row>
    <row r="243" spans="16:30" ht="15.75" thickBot="1" x14ac:dyDescent="0.3">
      <c r="P243" s="30">
        <v>0</v>
      </c>
      <c r="Q243" s="32">
        <f>H17</f>
        <v>0</v>
      </c>
      <c r="R243" s="28">
        <f>(10^(Q243/10))</f>
        <v>1</v>
      </c>
      <c r="S243" s="28">
        <f>Q243+10</f>
        <v>10</v>
      </c>
      <c r="T243" s="33">
        <f t="shared" ref="T243:T266" si="99">(10^(S243/10))</f>
        <v>10</v>
      </c>
      <c r="U243" s="36"/>
      <c r="V243" s="32">
        <v>0</v>
      </c>
      <c r="W243" s="28">
        <f>(10^(V243/10))</f>
        <v>1</v>
      </c>
      <c r="X243" s="28">
        <f>V243+10</f>
        <v>10</v>
      </c>
      <c r="Y243" s="33">
        <f>(10^(X243/10))</f>
        <v>10</v>
      </c>
      <c r="Z243" s="36"/>
      <c r="AA243" s="34">
        <f>10*LOG10(10^(Q243/10)+10^(V243/10))</f>
        <v>3.0102999566398121</v>
      </c>
      <c r="AB243" s="147">
        <f>(10^(AA243/10))</f>
        <v>2</v>
      </c>
      <c r="AC243" s="147">
        <f>AA243+10</f>
        <v>13.010299956639813</v>
      </c>
      <c r="AD243" s="148">
        <f>(10^(AC243/10))</f>
        <v>20.000000000000007</v>
      </c>
    </row>
    <row r="244" spans="16:30" ht="15.75" thickBot="1" x14ac:dyDescent="0.3">
      <c r="P244" s="31">
        <v>4.1666666666666699E-2</v>
      </c>
      <c r="Q244" s="32">
        <f>Q243</f>
        <v>0</v>
      </c>
      <c r="R244" s="26">
        <f t="shared" ref="R244:R266" si="100">(10^(Q244/10))</f>
        <v>1</v>
      </c>
      <c r="S244" s="26">
        <f t="shared" ref="S244:S249" si="101">Q244+10</f>
        <v>10</v>
      </c>
      <c r="T244" s="35">
        <f t="shared" si="99"/>
        <v>10</v>
      </c>
      <c r="U244" s="37"/>
      <c r="V244" s="34">
        <f>V243</f>
        <v>0</v>
      </c>
      <c r="W244" s="26">
        <f t="shared" ref="W244:W266" si="102">(10^(V244/10))</f>
        <v>1</v>
      </c>
      <c r="X244" s="28">
        <f t="shared" ref="X244:X249" si="103">V244+10</f>
        <v>10</v>
      </c>
      <c r="Y244" s="35">
        <f t="shared" ref="Y244:Y266" si="104">(10^(X244/10))</f>
        <v>10</v>
      </c>
      <c r="Z244" s="37"/>
      <c r="AA244" s="34">
        <f t="shared" ref="AA244:AA266" si="105">10*LOG10(10^(Q244/10)+10^(V244/10))</f>
        <v>3.0102999566398121</v>
      </c>
      <c r="AB244" s="26">
        <f t="shared" ref="AB244:AB262" si="106">(10^(AA244/10))</f>
        <v>2</v>
      </c>
      <c r="AC244" s="147">
        <f t="shared" ref="AC244:AC249" si="107">AA244+10</f>
        <v>13.010299956639813</v>
      </c>
      <c r="AD244" s="27">
        <f t="shared" ref="AD244:AD266" si="108">(10^(AC244/10))</f>
        <v>20.000000000000007</v>
      </c>
    </row>
    <row r="245" spans="16:30" ht="15.75" thickBot="1" x14ac:dyDescent="0.3">
      <c r="P245" s="31">
        <v>8.3333333333333301E-2</v>
      </c>
      <c r="Q245" s="32">
        <f>Q243</f>
        <v>0</v>
      </c>
      <c r="R245" s="26">
        <f t="shared" si="100"/>
        <v>1</v>
      </c>
      <c r="S245" s="26">
        <f t="shared" si="101"/>
        <v>10</v>
      </c>
      <c r="T245" s="35">
        <f t="shared" si="99"/>
        <v>10</v>
      </c>
      <c r="U245" s="37"/>
      <c r="V245" s="34">
        <f t="shared" ref="V245:V263" si="109">V244</f>
        <v>0</v>
      </c>
      <c r="W245" s="26">
        <f t="shared" si="102"/>
        <v>1</v>
      </c>
      <c r="X245" s="28">
        <f t="shared" si="103"/>
        <v>10</v>
      </c>
      <c r="Y245" s="35">
        <f t="shared" si="104"/>
        <v>10</v>
      </c>
      <c r="Z245" s="37"/>
      <c r="AA245" s="34">
        <f t="shared" si="105"/>
        <v>3.0102999566398121</v>
      </c>
      <c r="AB245" s="26">
        <f t="shared" si="106"/>
        <v>2</v>
      </c>
      <c r="AC245" s="147">
        <f t="shared" si="107"/>
        <v>13.010299956639813</v>
      </c>
      <c r="AD245" s="27">
        <f t="shared" si="108"/>
        <v>20.000000000000007</v>
      </c>
    </row>
    <row r="246" spans="16:30" ht="15.75" thickBot="1" x14ac:dyDescent="0.3">
      <c r="P246" s="31">
        <v>0.125</v>
      </c>
      <c r="Q246" s="32">
        <f>Q243</f>
        <v>0</v>
      </c>
      <c r="R246" s="26">
        <f t="shared" si="100"/>
        <v>1</v>
      </c>
      <c r="S246" s="26">
        <f t="shared" si="101"/>
        <v>10</v>
      </c>
      <c r="T246" s="35">
        <f t="shared" si="99"/>
        <v>10</v>
      </c>
      <c r="U246" s="37"/>
      <c r="V246" s="34">
        <f t="shared" si="109"/>
        <v>0</v>
      </c>
      <c r="W246" s="26">
        <f t="shared" si="102"/>
        <v>1</v>
      </c>
      <c r="X246" s="28">
        <f t="shared" si="103"/>
        <v>10</v>
      </c>
      <c r="Y246" s="35">
        <f t="shared" si="104"/>
        <v>10</v>
      </c>
      <c r="Z246" s="37"/>
      <c r="AA246" s="34">
        <f t="shared" si="105"/>
        <v>3.0102999566398121</v>
      </c>
      <c r="AB246" s="26">
        <f t="shared" si="106"/>
        <v>2</v>
      </c>
      <c r="AC246" s="147">
        <f t="shared" si="107"/>
        <v>13.010299956639813</v>
      </c>
      <c r="AD246" s="27">
        <f t="shared" si="108"/>
        <v>20.000000000000007</v>
      </c>
    </row>
    <row r="247" spans="16:30" ht="15.75" thickBot="1" x14ac:dyDescent="0.3">
      <c r="P247" s="31">
        <v>0.16666666666666699</v>
      </c>
      <c r="Q247" s="32">
        <f>Q243</f>
        <v>0</v>
      </c>
      <c r="R247" s="26">
        <f t="shared" si="100"/>
        <v>1</v>
      </c>
      <c r="S247" s="26">
        <f t="shared" si="101"/>
        <v>10</v>
      </c>
      <c r="T247" s="35">
        <f t="shared" si="99"/>
        <v>10</v>
      </c>
      <c r="U247" s="37"/>
      <c r="V247" s="34">
        <f t="shared" si="109"/>
        <v>0</v>
      </c>
      <c r="W247" s="26">
        <f t="shared" si="102"/>
        <v>1</v>
      </c>
      <c r="X247" s="28">
        <f t="shared" si="103"/>
        <v>10</v>
      </c>
      <c r="Y247" s="35">
        <f t="shared" si="104"/>
        <v>10</v>
      </c>
      <c r="Z247" s="37"/>
      <c r="AA247" s="34">
        <f t="shared" si="105"/>
        <v>3.0102999566398121</v>
      </c>
      <c r="AB247" s="26">
        <f t="shared" si="106"/>
        <v>2</v>
      </c>
      <c r="AC247" s="147">
        <f t="shared" si="107"/>
        <v>13.010299956639813</v>
      </c>
      <c r="AD247" s="27">
        <f t="shared" si="108"/>
        <v>20.000000000000007</v>
      </c>
    </row>
    <row r="248" spans="16:30" ht="15.75" thickBot="1" x14ac:dyDescent="0.3">
      <c r="P248" s="31">
        <v>0.20833333333333301</v>
      </c>
      <c r="Q248" s="32">
        <f>Q243</f>
        <v>0</v>
      </c>
      <c r="R248" s="26">
        <f t="shared" si="100"/>
        <v>1</v>
      </c>
      <c r="S248" s="26">
        <f t="shared" si="101"/>
        <v>10</v>
      </c>
      <c r="T248" s="35">
        <f t="shared" si="99"/>
        <v>10</v>
      </c>
      <c r="U248" s="37"/>
      <c r="V248" s="34">
        <f t="shared" si="109"/>
        <v>0</v>
      </c>
      <c r="W248" s="26">
        <f t="shared" si="102"/>
        <v>1</v>
      </c>
      <c r="X248" s="28">
        <f t="shared" si="103"/>
        <v>10</v>
      </c>
      <c r="Y248" s="35">
        <f t="shared" si="104"/>
        <v>10</v>
      </c>
      <c r="Z248" s="37"/>
      <c r="AA248" s="34">
        <f t="shared" si="105"/>
        <v>3.0102999566398121</v>
      </c>
      <c r="AB248" s="26">
        <f t="shared" si="106"/>
        <v>2</v>
      </c>
      <c r="AC248" s="147">
        <f t="shared" si="107"/>
        <v>13.010299956639813</v>
      </c>
      <c r="AD248" s="27">
        <f t="shared" si="108"/>
        <v>20.000000000000007</v>
      </c>
    </row>
    <row r="249" spans="16:30" x14ac:dyDescent="0.25">
      <c r="P249" s="31">
        <v>0.25</v>
      </c>
      <c r="Q249" s="32">
        <f>Q243</f>
        <v>0</v>
      </c>
      <c r="R249" s="26">
        <f t="shared" si="100"/>
        <v>1</v>
      </c>
      <c r="S249" s="26">
        <f t="shared" si="101"/>
        <v>10</v>
      </c>
      <c r="T249" s="35">
        <f t="shared" si="99"/>
        <v>10</v>
      </c>
      <c r="U249" s="37"/>
      <c r="V249" s="34">
        <f t="shared" si="109"/>
        <v>0</v>
      </c>
      <c r="W249" s="26">
        <f t="shared" si="102"/>
        <v>1</v>
      </c>
      <c r="X249" s="28">
        <f t="shared" si="103"/>
        <v>10</v>
      </c>
      <c r="Y249" s="35">
        <f t="shared" si="104"/>
        <v>10</v>
      </c>
      <c r="Z249" s="37"/>
      <c r="AA249" s="34">
        <f t="shared" si="105"/>
        <v>3.0102999566398121</v>
      </c>
      <c r="AB249" s="26">
        <f t="shared" si="106"/>
        <v>2</v>
      </c>
      <c r="AC249" s="147">
        <f t="shared" si="107"/>
        <v>13.010299956639813</v>
      </c>
      <c r="AD249" s="27">
        <f t="shared" si="108"/>
        <v>20.000000000000007</v>
      </c>
    </row>
    <row r="250" spans="16:30" x14ac:dyDescent="0.25">
      <c r="P250" s="31">
        <v>0.29166666666666702</v>
      </c>
      <c r="Q250" s="32">
        <f>G17</f>
        <v>0</v>
      </c>
      <c r="R250" s="26">
        <f t="shared" si="100"/>
        <v>1</v>
      </c>
      <c r="S250" s="26">
        <f>Q250</f>
        <v>0</v>
      </c>
      <c r="T250" s="35">
        <f t="shared" si="99"/>
        <v>1</v>
      </c>
      <c r="U250" s="37"/>
      <c r="V250" s="34">
        <f>G74</f>
        <v>0</v>
      </c>
      <c r="W250" s="26">
        <f t="shared" si="102"/>
        <v>1</v>
      </c>
      <c r="X250" s="26">
        <f>V250</f>
        <v>0</v>
      </c>
      <c r="Y250" s="35">
        <f t="shared" si="104"/>
        <v>1</v>
      </c>
      <c r="Z250" s="37"/>
      <c r="AA250" s="34">
        <f t="shared" si="105"/>
        <v>3.0102999566398121</v>
      </c>
      <c r="AB250" s="26">
        <f t="shared" si="106"/>
        <v>2</v>
      </c>
      <c r="AC250" s="26">
        <f>AA250</f>
        <v>3.0102999566398121</v>
      </c>
      <c r="AD250" s="27">
        <f t="shared" si="108"/>
        <v>2</v>
      </c>
    </row>
    <row r="251" spans="16:30" x14ac:dyDescent="0.25">
      <c r="P251" s="31">
        <v>0.33333333333333298</v>
      </c>
      <c r="Q251" s="32">
        <f>Q250</f>
        <v>0</v>
      </c>
      <c r="R251" s="26">
        <f t="shared" si="100"/>
        <v>1</v>
      </c>
      <c r="S251" s="26">
        <f t="shared" ref="S251:S264" si="110">Q251</f>
        <v>0</v>
      </c>
      <c r="T251" s="35">
        <f t="shared" si="99"/>
        <v>1</v>
      </c>
      <c r="U251" s="37"/>
      <c r="V251" s="34">
        <f t="shared" si="109"/>
        <v>0</v>
      </c>
      <c r="W251" s="26">
        <f t="shared" si="102"/>
        <v>1</v>
      </c>
      <c r="X251" s="26">
        <f t="shared" ref="X251:X261" si="111">V251</f>
        <v>0</v>
      </c>
      <c r="Y251" s="35">
        <f t="shared" si="104"/>
        <v>1</v>
      </c>
      <c r="Z251" s="37"/>
      <c r="AA251" s="34">
        <f t="shared" si="105"/>
        <v>3.0102999566398121</v>
      </c>
      <c r="AB251" s="26">
        <f t="shared" si="106"/>
        <v>2</v>
      </c>
      <c r="AC251" s="26">
        <f t="shared" ref="AC251:AC261" si="112">AA251</f>
        <v>3.0102999566398121</v>
      </c>
      <c r="AD251" s="27">
        <f t="shared" si="108"/>
        <v>2</v>
      </c>
    </row>
    <row r="252" spans="16:30" x14ac:dyDescent="0.25">
      <c r="P252" s="31">
        <v>0.375</v>
      </c>
      <c r="Q252" s="32">
        <f>Q250</f>
        <v>0</v>
      </c>
      <c r="R252" s="26">
        <f t="shared" si="100"/>
        <v>1</v>
      </c>
      <c r="S252" s="26">
        <f t="shared" si="110"/>
        <v>0</v>
      </c>
      <c r="T252" s="35">
        <f t="shared" si="99"/>
        <v>1</v>
      </c>
      <c r="U252" s="37"/>
      <c r="V252" s="34">
        <f t="shared" si="109"/>
        <v>0</v>
      </c>
      <c r="W252" s="26">
        <f t="shared" si="102"/>
        <v>1</v>
      </c>
      <c r="X252" s="26">
        <f t="shared" si="111"/>
        <v>0</v>
      </c>
      <c r="Y252" s="35">
        <f t="shared" si="104"/>
        <v>1</v>
      </c>
      <c r="Z252" s="37"/>
      <c r="AA252" s="34">
        <f t="shared" si="105"/>
        <v>3.0102999566398121</v>
      </c>
      <c r="AB252" s="26">
        <f t="shared" si="106"/>
        <v>2</v>
      </c>
      <c r="AC252" s="26">
        <f t="shared" si="112"/>
        <v>3.0102999566398121</v>
      </c>
      <c r="AD252" s="27">
        <f t="shared" si="108"/>
        <v>2</v>
      </c>
    </row>
    <row r="253" spans="16:30" x14ac:dyDescent="0.25">
      <c r="P253" s="31">
        <v>0.41666666666666702</v>
      </c>
      <c r="Q253" s="32">
        <f>Q250</f>
        <v>0</v>
      </c>
      <c r="R253" s="26">
        <f t="shared" si="100"/>
        <v>1</v>
      </c>
      <c r="S253" s="26">
        <f t="shared" si="110"/>
        <v>0</v>
      </c>
      <c r="T253" s="35">
        <f t="shared" si="99"/>
        <v>1</v>
      </c>
      <c r="U253" s="37"/>
      <c r="V253" s="34">
        <f t="shared" si="109"/>
        <v>0</v>
      </c>
      <c r="W253" s="26">
        <f t="shared" si="102"/>
        <v>1</v>
      </c>
      <c r="X253" s="26">
        <f t="shared" si="111"/>
        <v>0</v>
      </c>
      <c r="Y253" s="35">
        <f t="shared" si="104"/>
        <v>1</v>
      </c>
      <c r="Z253" s="37"/>
      <c r="AA253" s="34">
        <f t="shared" si="105"/>
        <v>3.0102999566398121</v>
      </c>
      <c r="AB253" s="26">
        <f t="shared" si="106"/>
        <v>2</v>
      </c>
      <c r="AC253" s="26">
        <f t="shared" si="112"/>
        <v>3.0102999566398121</v>
      </c>
      <c r="AD253" s="27">
        <f t="shared" si="108"/>
        <v>2</v>
      </c>
    </row>
    <row r="254" spans="16:30" x14ac:dyDescent="0.25">
      <c r="P254" s="31">
        <v>0.45833333333333298</v>
      </c>
      <c r="Q254" s="32">
        <f>Q250</f>
        <v>0</v>
      </c>
      <c r="R254" s="26">
        <f t="shared" si="100"/>
        <v>1</v>
      </c>
      <c r="S254" s="26">
        <f t="shared" si="110"/>
        <v>0</v>
      </c>
      <c r="T254" s="35">
        <f t="shared" si="99"/>
        <v>1</v>
      </c>
      <c r="U254" s="37"/>
      <c r="V254" s="34">
        <f t="shared" si="109"/>
        <v>0</v>
      </c>
      <c r="W254" s="26">
        <f t="shared" si="102"/>
        <v>1</v>
      </c>
      <c r="X254" s="26">
        <f t="shared" si="111"/>
        <v>0</v>
      </c>
      <c r="Y254" s="35">
        <f t="shared" si="104"/>
        <v>1</v>
      </c>
      <c r="Z254" s="37"/>
      <c r="AA254" s="34">
        <f t="shared" si="105"/>
        <v>3.0102999566398121</v>
      </c>
      <c r="AB254" s="26">
        <f t="shared" si="106"/>
        <v>2</v>
      </c>
      <c r="AC254" s="26">
        <f t="shared" si="112"/>
        <v>3.0102999566398121</v>
      </c>
      <c r="AD254" s="27">
        <f t="shared" si="108"/>
        <v>2</v>
      </c>
    </row>
    <row r="255" spans="16:30" x14ac:dyDescent="0.25">
      <c r="P255" s="31">
        <v>0.5</v>
      </c>
      <c r="Q255" s="32">
        <f>Q250</f>
        <v>0</v>
      </c>
      <c r="R255" s="26">
        <f t="shared" si="100"/>
        <v>1</v>
      </c>
      <c r="S255" s="26">
        <f t="shared" si="110"/>
        <v>0</v>
      </c>
      <c r="T255" s="35">
        <f t="shared" si="99"/>
        <v>1</v>
      </c>
      <c r="U255" s="37"/>
      <c r="V255" s="34">
        <f t="shared" si="109"/>
        <v>0</v>
      </c>
      <c r="W255" s="26">
        <f t="shared" si="102"/>
        <v>1</v>
      </c>
      <c r="X255" s="26">
        <f t="shared" si="111"/>
        <v>0</v>
      </c>
      <c r="Y255" s="35">
        <f t="shared" si="104"/>
        <v>1</v>
      </c>
      <c r="Z255" s="37"/>
      <c r="AA255" s="34">
        <f t="shared" si="105"/>
        <v>3.0102999566398121</v>
      </c>
      <c r="AB255" s="26">
        <f t="shared" si="106"/>
        <v>2</v>
      </c>
      <c r="AC255" s="26">
        <f t="shared" si="112"/>
        <v>3.0102999566398121</v>
      </c>
      <c r="AD255" s="27">
        <f t="shared" si="108"/>
        <v>2</v>
      </c>
    </row>
    <row r="256" spans="16:30" x14ac:dyDescent="0.25">
      <c r="P256" s="31">
        <v>0.54166666666666696</v>
      </c>
      <c r="Q256" s="32">
        <f>Q250</f>
        <v>0</v>
      </c>
      <c r="R256" s="26">
        <f t="shared" si="100"/>
        <v>1</v>
      </c>
      <c r="S256" s="26">
        <f t="shared" si="110"/>
        <v>0</v>
      </c>
      <c r="T256" s="35">
        <f t="shared" si="99"/>
        <v>1</v>
      </c>
      <c r="U256" s="37"/>
      <c r="V256" s="34">
        <f t="shared" si="109"/>
        <v>0</v>
      </c>
      <c r="W256" s="26">
        <f t="shared" si="102"/>
        <v>1</v>
      </c>
      <c r="X256" s="26">
        <f t="shared" si="111"/>
        <v>0</v>
      </c>
      <c r="Y256" s="35">
        <f t="shared" si="104"/>
        <v>1</v>
      </c>
      <c r="Z256" s="37"/>
      <c r="AA256" s="34">
        <f t="shared" si="105"/>
        <v>3.0102999566398121</v>
      </c>
      <c r="AB256" s="26">
        <f t="shared" si="106"/>
        <v>2</v>
      </c>
      <c r="AC256" s="26">
        <f t="shared" si="112"/>
        <v>3.0102999566398121</v>
      </c>
      <c r="AD256" s="27">
        <f t="shared" si="108"/>
        <v>2</v>
      </c>
    </row>
    <row r="257" spans="16:30" x14ac:dyDescent="0.25">
      <c r="P257" s="31">
        <v>0.58333333333333304</v>
      </c>
      <c r="Q257" s="32">
        <f>Q250</f>
        <v>0</v>
      </c>
      <c r="R257" s="26">
        <f t="shared" si="100"/>
        <v>1</v>
      </c>
      <c r="S257" s="26">
        <f t="shared" si="110"/>
        <v>0</v>
      </c>
      <c r="T257" s="35">
        <f t="shared" si="99"/>
        <v>1</v>
      </c>
      <c r="U257" s="37"/>
      <c r="V257" s="34">
        <f t="shared" si="109"/>
        <v>0</v>
      </c>
      <c r="W257" s="26">
        <f t="shared" si="102"/>
        <v>1</v>
      </c>
      <c r="X257" s="26">
        <f t="shared" si="111"/>
        <v>0</v>
      </c>
      <c r="Y257" s="35">
        <f t="shared" si="104"/>
        <v>1</v>
      </c>
      <c r="Z257" s="37"/>
      <c r="AA257" s="34">
        <f t="shared" si="105"/>
        <v>3.0102999566398121</v>
      </c>
      <c r="AB257" s="26">
        <f t="shared" si="106"/>
        <v>2</v>
      </c>
      <c r="AC257" s="26">
        <f t="shared" si="112"/>
        <v>3.0102999566398121</v>
      </c>
      <c r="AD257" s="27">
        <f t="shared" si="108"/>
        <v>2</v>
      </c>
    </row>
    <row r="258" spans="16:30" x14ac:dyDescent="0.25">
      <c r="P258" s="31">
        <v>0.625</v>
      </c>
      <c r="Q258" s="32">
        <f>Q250</f>
        <v>0</v>
      </c>
      <c r="R258" s="26">
        <f t="shared" si="100"/>
        <v>1</v>
      </c>
      <c r="S258" s="26">
        <f t="shared" si="110"/>
        <v>0</v>
      </c>
      <c r="T258" s="35">
        <f t="shared" si="99"/>
        <v>1</v>
      </c>
      <c r="U258" s="37"/>
      <c r="V258" s="34">
        <f t="shared" si="109"/>
        <v>0</v>
      </c>
      <c r="W258" s="26">
        <f t="shared" si="102"/>
        <v>1</v>
      </c>
      <c r="X258" s="26">
        <f t="shared" si="111"/>
        <v>0</v>
      </c>
      <c r="Y258" s="35">
        <f t="shared" si="104"/>
        <v>1</v>
      </c>
      <c r="Z258" s="37"/>
      <c r="AA258" s="34">
        <f t="shared" si="105"/>
        <v>3.0102999566398121</v>
      </c>
      <c r="AB258" s="26">
        <f t="shared" si="106"/>
        <v>2</v>
      </c>
      <c r="AC258" s="26">
        <f t="shared" si="112"/>
        <v>3.0102999566398121</v>
      </c>
      <c r="AD258" s="27">
        <f t="shared" si="108"/>
        <v>2</v>
      </c>
    </row>
    <row r="259" spans="16:30" x14ac:dyDescent="0.25">
      <c r="P259" s="31">
        <v>0.66666666666666696</v>
      </c>
      <c r="Q259" s="32">
        <f>Q250</f>
        <v>0</v>
      </c>
      <c r="R259" s="26">
        <f t="shared" si="100"/>
        <v>1</v>
      </c>
      <c r="S259" s="26">
        <f t="shared" si="110"/>
        <v>0</v>
      </c>
      <c r="T259" s="35">
        <f t="shared" si="99"/>
        <v>1</v>
      </c>
      <c r="U259" s="37"/>
      <c r="V259" s="34">
        <f t="shared" si="109"/>
        <v>0</v>
      </c>
      <c r="W259" s="26">
        <f t="shared" si="102"/>
        <v>1</v>
      </c>
      <c r="X259" s="26">
        <f t="shared" si="111"/>
        <v>0</v>
      </c>
      <c r="Y259" s="35">
        <f t="shared" si="104"/>
        <v>1</v>
      </c>
      <c r="Z259" s="37"/>
      <c r="AA259" s="34">
        <f t="shared" si="105"/>
        <v>3.0102999566398121</v>
      </c>
      <c r="AB259" s="26">
        <f t="shared" si="106"/>
        <v>2</v>
      </c>
      <c r="AC259" s="26">
        <f t="shared" si="112"/>
        <v>3.0102999566398121</v>
      </c>
      <c r="AD259" s="27">
        <f t="shared" si="108"/>
        <v>2</v>
      </c>
    </row>
    <row r="260" spans="16:30" x14ac:dyDescent="0.25">
      <c r="P260" s="31">
        <v>0.70833333333333304</v>
      </c>
      <c r="Q260" s="32">
        <f>Q250</f>
        <v>0</v>
      </c>
      <c r="R260" s="26">
        <f t="shared" si="100"/>
        <v>1</v>
      </c>
      <c r="S260" s="26">
        <f t="shared" si="110"/>
        <v>0</v>
      </c>
      <c r="T260" s="35">
        <f t="shared" si="99"/>
        <v>1</v>
      </c>
      <c r="U260" s="37"/>
      <c r="V260" s="34">
        <f t="shared" si="109"/>
        <v>0</v>
      </c>
      <c r="W260" s="26">
        <f t="shared" si="102"/>
        <v>1</v>
      </c>
      <c r="X260" s="26">
        <f t="shared" si="111"/>
        <v>0</v>
      </c>
      <c r="Y260" s="35">
        <f t="shared" si="104"/>
        <v>1</v>
      </c>
      <c r="Z260" s="37"/>
      <c r="AA260" s="34">
        <f t="shared" si="105"/>
        <v>3.0102999566398121</v>
      </c>
      <c r="AB260" s="26">
        <f t="shared" si="106"/>
        <v>2</v>
      </c>
      <c r="AC260" s="26">
        <f t="shared" si="112"/>
        <v>3.0102999566398121</v>
      </c>
      <c r="AD260" s="27">
        <f t="shared" si="108"/>
        <v>2</v>
      </c>
    </row>
    <row r="261" spans="16:30" x14ac:dyDescent="0.25">
      <c r="P261" s="31">
        <v>0.75</v>
      </c>
      <c r="Q261" s="32">
        <f>Q250</f>
        <v>0</v>
      </c>
      <c r="R261" s="26">
        <f t="shared" si="100"/>
        <v>1</v>
      </c>
      <c r="S261" s="26">
        <f t="shared" si="110"/>
        <v>0</v>
      </c>
      <c r="T261" s="35">
        <f t="shared" si="99"/>
        <v>1</v>
      </c>
      <c r="U261" s="37"/>
      <c r="V261" s="34">
        <f t="shared" si="109"/>
        <v>0</v>
      </c>
      <c r="W261" s="26">
        <f t="shared" si="102"/>
        <v>1</v>
      </c>
      <c r="X261" s="26">
        <f t="shared" si="111"/>
        <v>0</v>
      </c>
      <c r="Y261" s="35">
        <f t="shared" si="104"/>
        <v>1</v>
      </c>
      <c r="Z261" s="37"/>
      <c r="AA261" s="34">
        <f t="shared" si="105"/>
        <v>3.0102999566398121</v>
      </c>
      <c r="AB261" s="26">
        <f t="shared" si="106"/>
        <v>2</v>
      </c>
      <c r="AC261" s="26">
        <f t="shared" si="112"/>
        <v>3.0102999566398121</v>
      </c>
      <c r="AD261" s="27">
        <f t="shared" si="108"/>
        <v>2</v>
      </c>
    </row>
    <row r="262" spans="16:30" x14ac:dyDescent="0.25">
      <c r="P262" s="31">
        <v>0.79166666666666696</v>
      </c>
      <c r="Q262" s="32">
        <f>Q250</f>
        <v>0</v>
      </c>
      <c r="R262" s="26">
        <f t="shared" si="100"/>
        <v>1</v>
      </c>
      <c r="S262" s="26">
        <f t="shared" si="110"/>
        <v>0</v>
      </c>
      <c r="T262" s="35">
        <f t="shared" si="99"/>
        <v>1</v>
      </c>
      <c r="U262" s="37"/>
      <c r="V262" s="34">
        <v>0</v>
      </c>
      <c r="W262" s="26">
        <f t="shared" si="102"/>
        <v>1</v>
      </c>
      <c r="X262" s="26">
        <v>0</v>
      </c>
      <c r="Y262" s="35">
        <f t="shared" si="104"/>
        <v>1</v>
      </c>
      <c r="Z262" s="37"/>
      <c r="AA262" s="34">
        <f t="shared" si="105"/>
        <v>3.0102999566398121</v>
      </c>
      <c r="AB262" s="26">
        <f t="shared" si="106"/>
        <v>2</v>
      </c>
      <c r="AC262" s="26">
        <f>AA262</f>
        <v>3.0102999566398121</v>
      </c>
      <c r="AD262" s="27">
        <f t="shared" si="108"/>
        <v>2</v>
      </c>
    </row>
    <row r="263" spans="16:30" x14ac:dyDescent="0.25">
      <c r="P263" s="31">
        <v>0.83333333333333304</v>
      </c>
      <c r="Q263" s="32">
        <f>Q250</f>
        <v>0</v>
      </c>
      <c r="R263" s="26">
        <f t="shared" si="100"/>
        <v>1</v>
      </c>
      <c r="S263" s="26">
        <f t="shared" si="110"/>
        <v>0</v>
      </c>
      <c r="T263" s="35">
        <f t="shared" si="99"/>
        <v>1</v>
      </c>
      <c r="U263" s="37"/>
      <c r="V263" s="34">
        <f t="shared" si="109"/>
        <v>0</v>
      </c>
      <c r="W263" s="26">
        <f t="shared" si="102"/>
        <v>1</v>
      </c>
      <c r="X263" s="26">
        <v>0</v>
      </c>
      <c r="Y263" s="35">
        <f t="shared" si="104"/>
        <v>1</v>
      </c>
      <c r="Z263" s="37"/>
      <c r="AA263" s="34">
        <f t="shared" si="105"/>
        <v>3.0102999566398121</v>
      </c>
      <c r="AB263" s="26">
        <f>(10^(AA263/10))</f>
        <v>2</v>
      </c>
      <c r="AC263" s="26">
        <f>AA263</f>
        <v>3.0102999566398121</v>
      </c>
      <c r="AD263" s="27">
        <f t="shared" si="108"/>
        <v>2</v>
      </c>
    </row>
    <row r="264" spans="16:30" x14ac:dyDescent="0.25">
      <c r="P264" s="31">
        <v>0.875</v>
      </c>
      <c r="Q264" s="32">
        <f>Q250</f>
        <v>0</v>
      </c>
      <c r="R264" s="26">
        <f t="shared" si="100"/>
        <v>1</v>
      </c>
      <c r="S264" s="26">
        <f t="shared" si="110"/>
        <v>0</v>
      </c>
      <c r="T264" s="35">
        <f t="shared" si="99"/>
        <v>1</v>
      </c>
      <c r="U264" s="37"/>
      <c r="V264" s="34">
        <f>V263</f>
        <v>0</v>
      </c>
      <c r="W264" s="26">
        <f t="shared" si="102"/>
        <v>1</v>
      </c>
      <c r="X264" s="26">
        <v>0</v>
      </c>
      <c r="Y264" s="35">
        <f t="shared" si="104"/>
        <v>1</v>
      </c>
      <c r="Z264" s="37"/>
      <c r="AA264" s="34">
        <f t="shared" si="105"/>
        <v>3.0102999566398121</v>
      </c>
      <c r="AB264" s="26">
        <f t="shared" ref="AB264:AB266" si="113">(10^(AA264/10))</f>
        <v>2</v>
      </c>
      <c r="AC264" s="26">
        <f>AA264</f>
        <v>3.0102999566398121</v>
      </c>
      <c r="AD264" s="27">
        <f t="shared" si="108"/>
        <v>2</v>
      </c>
    </row>
    <row r="265" spans="16:30" x14ac:dyDescent="0.25">
      <c r="P265" s="31">
        <v>0.91666666666666696</v>
      </c>
      <c r="Q265" s="32">
        <f>Q243</f>
        <v>0</v>
      </c>
      <c r="R265" s="26">
        <f t="shared" si="100"/>
        <v>1</v>
      </c>
      <c r="S265" s="26">
        <f>Q265+10</f>
        <v>10</v>
      </c>
      <c r="T265" s="35">
        <f t="shared" si="99"/>
        <v>10</v>
      </c>
      <c r="U265" s="37"/>
      <c r="V265" s="34">
        <v>0</v>
      </c>
      <c r="W265" s="26">
        <f t="shared" si="102"/>
        <v>1</v>
      </c>
      <c r="X265" s="28">
        <f t="shared" ref="X265:X266" si="114">V265+10</f>
        <v>10</v>
      </c>
      <c r="Y265" s="35">
        <f t="shared" si="104"/>
        <v>10</v>
      </c>
      <c r="Z265" s="37"/>
      <c r="AA265" s="34">
        <f t="shared" si="105"/>
        <v>3.0102999566398121</v>
      </c>
      <c r="AB265" s="26">
        <f t="shared" si="113"/>
        <v>2</v>
      </c>
      <c r="AC265" s="26">
        <f>AA265+10</f>
        <v>13.010299956639813</v>
      </c>
      <c r="AD265" s="27">
        <f t="shared" si="108"/>
        <v>20.000000000000007</v>
      </c>
    </row>
    <row r="266" spans="16:30" ht="15.75" thickBot="1" x14ac:dyDescent="0.3">
      <c r="P266" s="44">
        <v>0.95833333333333304</v>
      </c>
      <c r="Q266" s="32">
        <f>Q243</f>
        <v>0</v>
      </c>
      <c r="R266" s="46">
        <f t="shared" si="100"/>
        <v>1</v>
      </c>
      <c r="S266" s="46">
        <f>Q266+10</f>
        <v>10</v>
      </c>
      <c r="T266" s="47">
        <f t="shared" si="99"/>
        <v>10</v>
      </c>
      <c r="U266" s="48"/>
      <c r="V266" s="45">
        <v>0</v>
      </c>
      <c r="W266" s="46">
        <f t="shared" si="102"/>
        <v>1</v>
      </c>
      <c r="X266" s="28">
        <f t="shared" si="114"/>
        <v>10</v>
      </c>
      <c r="Y266" s="47">
        <f t="shared" si="104"/>
        <v>10</v>
      </c>
      <c r="Z266" s="48"/>
      <c r="AA266" s="34">
        <f t="shared" si="105"/>
        <v>3.0102999566398121</v>
      </c>
      <c r="AB266" s="150">
        <f t="shared" si="113"/>
        <v>2</v>
      </c>
      <c r="AC266" s="150">
        <f>AA266+10</f>
        <v>13.010299956639813</v>
      </c>
      <c r="AD266" s="151">
        <f t="shared" si="108"/>
        <v>20.000000000000007</v>
      </c>
    </row>
    <row r="267" spans="16:30" ht="15.75" thickBot="1" x14ac:dyDescent="0.3">
      <c r="P267" s="50"/>
      <c r="Q267" s="51"/>
      <c r="R267" s="51"/>
      <c r="S267" s="51"/>
      <c r="T267" s="52"/>
      <c r="U267" s="51"/>
      <c r="V267" s="50"/>
      <c r="W267" s="51"/>
      <c r="X267" s="51"/>
      <c r="Y267" s="52"/>
      <c r="Z267" s="51"/>
      <c r="AA267" s="53" t="s">
        <v>13</v>
      </c>
      <c r="AB267" s="64">
        <f>10*LOG(1/(COUNT(AB250:AB263))*SUM(AB250:AB263))</f>
        <v>3.0102999566398121</v>
      </c>
      <c r="AC267" s="49"/>
      <c r="AD267" s="54"/>
    </row>
    <row r="268" spans="16:30" ht="15.75" thickBot="1" x14ac:dyDescent="0.3">
      <c r="P268" s="53"/>
      <c r="Q268" s="49"/>
      <c r="R268" s="49"/>
      <c r="S268" s="49"/>
      <c r="T268" s="54"/>
      <c r="U268" s="49"/>
      <c r="V268" s="53"/>
      <c r="W268" s="49"/>
      <c r="X268" s="49"/>
      <c r="Y268" s="54"/>
      <c r="Z268" s="49"/>
      <c r="AA268" s="53" t="s">
        <v>2</v>
      </c>
      <c r="AB268" s="64">
        <f>10*LOG(1/(COUNT(AB243:AB249,AB265:AB266))*SUM(AB243:AB249,AB265:AB266))</f>
        <v>3.0102999566398121</v>
      </c>
      <c r="AC268" s="49"/>
      <c r="AD268" s="54"/>
    </row>
    <row r="269" spans="16:30" x14ac:dyDescent="0.25">
      <c r="P269" s="53"/>
      <c r="Q269" s="49"/>
      <c r="R269" s="56" t="s">
        <v>12</v>
      </c>
      <c r="S269" s="57"/>
      <c r="T269" s="58" t="s">
        <v>11</v>
      </c>
      <c r="U269" s="57"/>
      <c r="V269" s="59"/>
      <c r="W269" s="56" t="s">
        <v>12</v>
      </c>
      <c r="X269" s="57"/>
      <c r="Y269" s="58" t="s">
        <v>11</v>
      </c>
      <c r="Z269" s="57"/>
      <c r="AA269" s="59"/>
      <c r="AB269" s="57" t="s">
        <v>12</v>
      </c>
      <c r="AC269" s="57"/>
      <c r="AD269" s="58" t="s">
        <v>11</v>
      </c>
    </row>
    <row r="270" spans="16:30" ht="15.75" thickBot="1" x14ac:dyDescent="0.3">
      <c r="P270" s="14"/>
      <c r="Q270" s="55"/>
      <c r="R270" s="60">
        <f>10*LOG(1/(COUNT(R243:R266))*SUM(R243:R266))</f>
        <v>0</v>
      </c>
      <c r="S270" s="61"/>
      <c r="T270" s="62">
        <f>10*LOG(1/(COUNT(T243:T266))*SUM(T243:T266))</f>
        <v>6.40978057358332</v>
      </c>
      <c r="U270" s="61"/>
      <c r="V270" s="63"/>
      <c r="W270" s="60">
        <f>10*LOG(1/(COUNT(W243:W266))*SUM(W243:W266))</f>
        <v>0</v>
      </c>
      <c r="X270" s="61"/>
      <c r="Y270" s="62">
        <f>10*LOG(1/(COUNT(Y243:Y266))*SUM(Y243:Y266))</f>
        <v>6.40978057358332</v>
      </c>
      <c r="Z270" s="61"/>
      <c r="AA270" s="63"/>
      <c r="AB270" s="64">
        <f>10*LOG(1/(COUNT(AB243:AB266))*SUM(AB243:AB266))</f>
        <v>3.0102999566398121</v>
      </c>
      <c r="AC270" s="61"/>
      <c r="AD270" s="62">
        <f>10*LOG(1/(COUNT(AD243:AD266))*SUM(AD243:AD266))</f>
        <v>9.4200805302231334</v>
      </c>
    </row>
    <row r="273" spans="16:30" x14ac:dyDescent="0.25">
      <c r="P273">
        <f>A18</f>
        <v>0</v>
      </c>
    </row>
    <row r="275" spans="16:30" ht="15.75" thickBot="1" x14ac:dyDescent="0.3">
      <c r="P275" s="303" t="s">
        <v>21</v>
      </c>
      <c r="Q275" s="303"/>
      <c r="R275" s="303"/>
      <c r="S275" s="303"/>
      <c r="T275" s="303"/>
    </row>
    <row r="276" spans="16:30" ht="45.75" thickBot="1" x14ac:dyDescent="0.3">
      <c r="P276" s="38" t="s">
        <v>14</v>
      </c>
      <c r="Q276" s="39" t="s">
        <v>15</v>
      </c>
      <c r="R276" s="40" t="s">
        <v>17</v>
      </c>
      <c r="S276" s="40" t="s">
        <v>16</v>
      </c>
      <c r="T276" s="41" t="s">
        <v>17</v>
      </c>
      <c r="U276" s="42"/>
      <c r="V276" s="39" t="s">
        <v>18</v>
      </c>
      <c r="W276" s="40" t="s">
        <v>17</v>
      </c>
      <c r="X276" s="40" t="s">
        <v>16</v>
      </c>
      <c r="Y276" s="41" t="s">
        <v>17</v>
      </c>
      <c r="Z276" s="43"/>
      <c r="AA276" s="39" t="s">
        <v>19</v>
      </c>
      <c r="AB276" s="40" t="s">
        <v>17</v>
      </c>
      <c r="AC276" s="40" t="s">
        <v>16</v>
      </c>
      <c r="AD276" s="41" t="s">
        <v>17</v>
      </c>
    </row>
    <row r="277" spans="16:30" ht="15.75" thickBot="1" x14ac:dyDescent="0.3">
      <c r="P277" s="30">
        <v>0</v>
      </c>
      <c r="Q277" s="32">
        <f>H18</f>
        <v>0</v>
      </c>
      <c r="R277" s="28">
        <f>(10^(Q277/10))</f>
        <v>1</v>
      </c>
      <c r="S277" s="28">
        <f>Q277+10</f>
        <v>10</v>
      </c>
      <c r="T277" s="33">
        <f t="shared" ref="T277:T300" si="115">(10^(S277/10))</f>
        <v>10</v>
      </c>
      <c r="U277" s="36"/>
      <c r="V277" s="32">
        <v>0</v>
      </c>
      <c r="W277" s="28">
        <f>(10^(V277/10))</f>
        <v>1</v>
      </c>
      <c r="X277" s="28">
        <f>V277+10</f>
        <v>10</v>
      </c>
      <c r="Y277" s="33">
        <f>(10^(X277/10))</f>
        <v>10</v>
      </c>
      <c r="Z277" s="36"/>
      <c r="AA277" s="34">
        <f>10*LOG10(10^(Q277/10)+10^(V277/10))</f>
        <v>3.0102999566398121</v>
      </c>
      <c r="AB277" s="147">
        <f>(10^(AA277/10))</f>
        <v>2</v>
      </c>
      <c r="AC277" s="147">
        <f>AA277+10</f>
        <v>13.010299956639813</v>
      </c>
      <c r="AD277" s="148">
        <f>(10^(AC277/10))</f>
        <v>20.000000000000007</v>
      </c>
    </row>
    <row r="278" spans="16:30" ht="15.75" thickBot="1" x14ac:dyDescent="0.3">
      <c r="P278" s="31">
        <v>4.1666666666666699E-2</v>
      </c>
      <c r="Q278" s="32">
        <f>Q277</f>
        <v>0</v>
      </c>
      <c r="R278" s="26">
        <f t="shared" ref="R278:R300" si="116">(10^(Q278/10))</f>
        <v>1</v>
      </c>
      <c r="S278" s="26">
        <f t="shared" ref="S278:S283" si="117">Q278+10</f>
        <v>10</v>
      </c>
      <c r="T278" s="35">
        <f t="shared" si="115"/>
        <v>10</v>
      </c>
      <c r="U278" s="37"/>
      <c r="V278" s="34">
        <f>V277</f>
        <v>0</v>
      </c>
      <c r="W278" s="26">
        <f t="shared" ref="W278:W300" si="118">(10^(V278/10))</f>
        <v>1</v>
      </c>
      <c r="X278" s="28">
        <f t="shared" ref="X278:X283" si="119">V278+10</f>
        <v>10</v>
      </c>
      <c r="Y278" s="35">
        <f t="shared" ref="Y278:Y300" si="120">(10^(X278/10))</f>
        <v>10</v>
      </c>
      <c r="Z278" s="37"/>
      <c r="AA278" s="34">
        <f t="shared" ref="AA278:AA300" si="121">10*LOG10(10^(Q278/10)+10^(V278/10))</f>
        <v>3.0102999566398121</v>
      </c>
      <c r="AB278" s="26">
        <f t="shared" ref="AB278:AB296" si="122">(10^(AA278/10))</f>
        <v>2</v>
      </c>
      <c r="AC278" s="147">
        <f t="shared" ref="AC278:AC283" si="123">AA278+10</f>
        <v>13.010299956639813</v>
      </c>
      <c r="AD278" s="27">
        <f t="shared" ref="AD278:AD300" si="124">(10^(AC278/10))</f>
        <v>20.000000000000007</v>
      </c>
    </row>
    <row r="279" spans="16:30" ht="15.75" thickBot="1" x14ac:dyDescent="0.3">
      <c r="P279" s="31">
        <v>8.3333333333333301E-2</v>
      </c>
      <c r="Q279" s="32">
        <f>Q277</f>
        <v>0</v>
      </c>
      <c r="R279" s="26">
        <f t="shared" si="116"/>
        <v>1</v>
      </c>
      <c r="S279" s="26">
        <f t="shared" si="117"/>
        <v>10</v>
      </c>
      <c r="T279" s="35">
        <f t="shared" si="115"/>
        <v>10</v>
      </c>
      <c r="U279" s="37"/>
      <c r="V279" s="34">
        <f t="shared" ref="V279:V297" si="125">V278</f>
        <v>0</v>
      </c>
      <c r="W279" s="26">
        <f t="shared" si="118"/>
        <v>1</v>
      </c>
      <c r="X279" s="28">
        <f t="shared" si="119"/>
        <v>10</v>
      </c>
      <c r="Y279" s="35">
        <f t="shared" si="120"/>
        <v>10</v>
      </c>
      <c r="Z279" s="37"/>
      <c r="AA279" s="34">
        <f t="shared" si="121"/>
        <v>3.0102999566398121</v>
      </c>
      <c r="AB279" s="26">
        <f t="shared" si="122"/>
        <v>2</v>
      </c>
      <c r="AC279" s="147">
        <f t="shared" si="123"/>
        <v>13.010299956639813</v>
      </c>
      <c r="AD279" s="27">
        <f t="shared" si="124"/>
        <v>20.000000000000007</v>
      </c>
    </row>
    <row r="280" spans="16:30" ht="15.75" thickBot="1" x14ac:dyDescent="0.3">
      <c r="P280" s="31">
        <v>0.125</v>
      </c>
      <c r="Q280" s="32">
        <f>Q277</f>
        <v>0</v>
      </c>
      <c r="R280" s="26">
        <f t="shared" si="116"/>
        <v>1</v>
      </c>
      <c r="S280" s="26">
        <f t="shared" si="117"/>
        <v>10</v>
      </c>
      <c r="T280" s="35">
        <f t="shared" si="115"/>
        <v>10</v>
      </c>
      <c r="U280" s="37"/>
      <c r="V280" s="34">
        <f t="shared" si="125"/>
        <v>0</v>
      </c>
      <c r="W280" s="26">
        <f t="shared" si="118"/>
        <v>1</v>
      </c>
      <c r="X280" s="28">
        <f t="shared" si="119"/>
        <v>10</v>
      </c>
      <c r="Y280" s="35">
        <f t="shared" si="120"/>
        <v>10</v>
      </c>
      <c r="Z280" s="37"/>
      <c r="AA280" s="34">
        <f t="shared" si="121"/>
        <v>3.0102999566398121</v>
      </c>
      <c r="AB280" s="26">
        <f t="shared" si="122"/>
        <v>2</v>
      </c>
      <c r="AC280" s="147">
        <f t="shared" si="123"/>
        <v>13.010299956639813</v>
      </c>
      <c r="AD280" s="27">
        <f t="shared" si="124"/>
        <v>20.000000000000007</v>
      </c>
    </row>
    <row r="281" spans="16:30" ht="15.75" thickBot="1" x14ac:dyDescent="0.3">
      <c r="P281" s="31">
        <v>0.16666666666666699</v>
      </c>
      <c r="Q281" s="32">
        <f>Q277</f>
        <v>0</v>
      </c>
      <c r="R281" s="26">
        <f t="shared" si="116"/>
        <v>1</v>
      </c>
      <c r="S281" s="26">
        <f t="shared" si="117"/>
        <v>10</v>
      </c>
      <c r="T281" s="35">
        <f t="shared" si="115"/>
        <v>10</v>
      </c>
      <c r="U281" s="37"/>
      <c r="V281" s="34">
        <f t="shared" si="125"/>
        <v>0</v>
      </c>
      <c r="W281" s="26">
        <f t="shared" si="118"/>
        <v>1</v>
      </c>
      <c r="X281" s="28">
        <f t="shared" si="119"/>
        <v>10</v>
      </c>
      <c r="Y281" s="35">
        <f t="shared" si="120"/>
        <v>10</v>
      </c>
      <c r="Z281" s="37"/>
      <c r="AA281" s="34">
        <f t="shared" si="121"/>
        <v>3.0102999566398121</v>
      </c>
      <c r="AB281" s="26">
        <f t="shared" si="122"/>
        <v>2</v>
      </c>
      <c r="AC281" s="147">
        <f t="shared" si="123"/>
        <v>13.010299956639813</v>
      </c>
      <c r="AD281" s="27">
        <f t="shared" si="124"/>
        <v>20.000000000000007</v>
      </c>
    </row>
    <row r="282" spans="16:30" ht="15.75" thickBot="1" x14ac:dyDescent="0.3">
      <c r="P282" s="31">
        <v>0.20833333333333301</v>
      </c>
      <c r="Q282" s="32">
        <f>Q277</f>
        <v>0</v>
      </c>
      <c r="R282" s="26">
        <f t="shared" si="116"/>
        <v>1</v>
      </c>
      <c r="S282" s="26">
        <f t="shared" si="117"/>
        <v>10</v>
      </c>
      <c r="T282" s="35">
        <f t="shared" si="115"/>
        <v>10</v>
      </c>
      <c r="U282" s="37"/>
      <c r="V282" s="34">
        <f t="shared" si="125"/>
        <v>0</v>
      </c>
      <c r="W282" s="26">
        <f t="shared" si="118"/>
        <v>1</v>
      </c>
      <c r="X282" s="28">
        <f t="shared" si="119"/>
        <v>10</v>
      </c>
      <c r="Y282" s="35">
        <f t="shared" si="120"/>
        <v>10</v>
      </c>
      <c r="Z282" s="37"/>
      <c r="AA282" s="34">
        <f t="shared" si="121"/>
        <v>3.0102999566398121</v>
      </c>
      <c r="AB282" s="26">
        <f t="shared" si="122"/>
        <v>2</v>
      </c>
      <c r="AC282" s="147">
        <f t="shared" si="123"/>
        <v>13.010299956639813</v>
      </c>
      <c r="AD282" s="27">
        <f t="shared" si="124"/>
        <v>20.000000000000007</v>
      </c>
    </row>
    <row r="283" spans="16:30" x14ac:dyDescent="0.25">
      <c r="P283" s="31">
        <v>0.25</v>
      </c>
      <c r="Q283" s="32">
        <f>Q277</f>
        <v>0</v>
      </c>
      <c r="R283" s="26">
        <f t="shared" si="116"/>
        <v>1</v>
      </c>
      <c r="S283" s="26">
        <f t="shared" si="117"/>
        <v>10</v>
      </c>
      <c r="T283" s="35">
        <f t="shared" si="115"/>
        <v>10</v>
      </c>
      <c r="U283" s="37"/>
      <c r="V283" s="34">
        <f t="shared" si="125"/>
        <v>0</v>
      </c>
      <c r="W283" s="26">
        <f t="shared" si="118"/>
        <v>1</v>
      </c>
      <c r="X283" s="28">
        <f t="shared" si="119"/>
        <v>10</v>
      </c>
      <c r="Y283" s="35">
        <f t="shared" si="120"/>
        <v>10</v>
      </c>
      <c r="Z283" s="37"/>
      <c r="AA283" s="34">
        <f t="shared" si="121"/>
        <v>3.0102999566398121</v>
      </c>
      <c r="AB283" s="26">
        <f t="shared" si="122"/>
        <v>2</v>
      </c>
      <c r="AC283" s="147">
        <f t="shared" si="123"/>
        <v>13.010299956639813</v>
      </c>
      <c r="AD283" s="27">
        <f t="shared" si="124"/>
        <v>20.000000000000007</v>
      </c>
    </row>
    <row r="284" spans="16:30" x14ac:dyDescent="0.25">
      <c r="P284" s="31">
        <v>0.29166666666666702</v>
      </c>
      <c r="Q284" s="32">
        <f>G18</f>
        <v>0</v>
      </c>
      <c r="R284" s="26">
        <f t="shared" si="116"/>
        <v>1</v>
      </c>
      <c r="S284" s="26">
        <f>Q284</f>
        <v>0</v>
      </c>
      <c r="T284" s="35">
        <f t="shared" si="115"/>
        <v>1</v>
      </c>
      <c r="U284" s="37"/>
      <c r="V284" s="34">
        <f>H74</f>
        <v>0</v>
      </c>
      <c r="W284" s="26">
        <f t="shared" si="118"/>
        <v>1</v>
      </c>
      <c r="X284" s="26">
        <f>V284</f>
        <v>0</v>
      </c>
      <c r="Y284" s="35">
        <f t="shared" si="120"/>
        <v>1</v>
      </c>
      <c r="Z284" s="37"/>
      <c r="AA284" s="34">
        <f t="shared" si="121"/>
        <v>3.0102999566398121</v>
      </c>
      <c r="AB284" s="26">
        <f t="shared" si="122"/>
        <v>2</v>
      </c>
      <c r="AC284" s="26">
        <f>AA284</f>
        <v>3.0102999566398121</v>
      </c>
      <c r="AD284" s="27">
        <f t="shared" si="124"/>
        <v>2</v>
      </c>
    </row>
    <row r="285" spans="16:30" x14ac:dyDescent="0.25">
      <c r="P285" s="31">
        <v>0.33333333333333298</v>
      </c>
      <c r="Q285" s="32">
        <f>Q284</f>
        <v>0</v>
      </c>
      <c r="R285" s="26">
        <f t="shared" si="116"/>
        <v>1</v>
      </c>
      <c r="S285" s="26">
        <f t="shared" ref="S285:S298" si="126">Q285</f>
        <v>0</v>
      </c>
      <c r="T285" s="35">
        <f t="shared" si="115"/>
        <v>1</v>
      </c>
      <c r="U285" s="37"/>
      <c r="V285" s="34">
        <f t="shared" si="125"/>
        <v>0</v>
      </c>
      <c r="W285" s="26">
        <f t="shared" si="118"/>
        <v>1</v>
      </c>
      <c r="X285" s="26">
        <f t="shared" ref="X285:X295" si="127">V285</f>
        <v>0</v>
      </c>
      <c r="Y285" s="35">
        <f t="shared" si="120"/>
        <v>1</v>
      </c>
      <c r="Z285" s="37"/>
      <c r="AA285" s="34">
        <f t="shared" si="121"/>
        <v>3.0102999566398121</v>
      </c>
      <c r="AB285" s="26">
        <f t="shared" si="122"/>
        <v>2</v>
      </c>
      <c r="AC285" s="26">
        <f t="shared" ref="AC285:AC295" si="128">AA285</f>
        <v>3.0102999566398121</v>
      </c>
      <c r="AD285" s="27">
        <f t="shared" si="124"/>
        <v>2</v>
      </c>
    </row>
    <row r="286" spans="16:30" x14ac:dyDescent="0.25">
      <c r="P286" s="31">
        <v>0.375</v>
      </c>
      <c r="Q286" s="32">
        <f>Q284</f>
        <v>0</v>
      </c>
      <c r="R286" s="26">
        <f t="shared" si="116"/>
        <v>1</v>
      </c>
      <c r="S286" s="26">
        <f t="shared" si="126"/>
        <v>0</v>
      </c>
      <c r="T286" s="35">
        <f t="shared" si="115"/>
        <v>1</v>
      </c>
      <c r="U286" s="37"/>
      <c r="V286" s="34">
        <f t="shared" si="125"/>
        <v>0</v>
      </c>
      <c r="W286" s="26">
        <f t="shared" si="118"/>
        <v>1</v>
      </c>
      <c r="X286" s="26">
        <f t="shared" si="127"/>
        <v>0</v>
      </c>
      <c r="Y286" s="35">
        <f t="shared" si="120"/>
        <v>1</v>
      </c>
      <c r="Z286" s="37"/>
      <c r="AA286" s="34">
        <f t="shared" si="121"/>
        <v>3.0102999566398121</v>
      </c>
      <c r="AB286" s="26">
        <f t="shared" si="122"/>
        <v>2</v>
      </c>
      <c r="AC286" s="26">
        <f t="shared" si="128"/>
        <v>3.0102999566398121</v>
      </c>
      <c r="AD286" s="27">
        <f t="shared" si="124"/>
        <v>2</v>
      </c>
    </row>
    <row r="287" spans="16:30" x14ac:dyDescent="0.25">
      <c r="P287" s="31">
        <v>0.41666666666666702</v>
      </c>
      <c r="Q287" s="32">
        <f>Q284</f>
        <v>0</v>
      </c>
      <c r="R287" s="26">
        <f t="shared" si="116"/>
        <v>1</v>
      </c>
      <c r="S287" s="26">
        <f t="shared" si="126"/>
        <v>0</v>
      </c>
      <c r="T287" s="35">
        <f t="shared" si="115"/>
        <v>1</v>
      </c>
      <c r="U287" s="37"/>
      <c r="V287" s="34">
        <f t="shared" si="125"/>
        <v>0</v>
      </c>
      <c r="W287" s="26">
        <f t="shared" si="118"/>
        <v>1</v>
      </c>
      <c r="X287" s="26">
        <f t="shared" si="127"/>
        <v>0</v>
      </c>
      <c r="Y287" s="35">
        <f t="shared" si="120"/>
        <v>1</v>
      </c>
      <c r="Z287" s="37"/>
      <c r="AA287" s="34">
        <f t="shared" si="121"/>
        <v>3.0102999566398121</v>
      </c>
      <c r="AB287" s="26">
        <f t="shared" si="122"/>
        <v>2</v>
      </c>
      <c r="AC287" s="26">
        <f t="shared" si="128"/>
        <v>3.0102999566398121</v>
      </c>
      <c r="AD287" s="27">
        <f t="shared" si="124"/>
        <v>2</v>
      </c>
    </row>
    <row r="288" spans="16:30" x14ac:dyDescent="0.25">
      <c r="P288" s="31">
        <v>0.45833333333333298</v>
      </c>
      <c r="Q288" s="32">
        <f>Q284</f>
        <v>0</v>
      </c>
      <c r="R288" s="26">
        <f t="shared" si="116"/>
        <v>1</v>
      </c>
      <c r="S288" s="26">
        <f t="shared" si="126"/>
        <v>0</v>
      </c>
      <c r="T288" s="35">
        <f t="shared" si="115"/>
        <v>1</v>
      </c>
      <c r="U288" s="37"/>
      <c r="V288" s="34">
        <f t="shared" si="125"/>
        <v>0</v>
      </c>
      <c r="W288" s="26">
        <f t="shared" si="118"/>
        <v>1</v>
      </c>
      <c r="X288" s="26">
        <f t="shared" si="127"/>
        <v>0</v>
      </c>
      <c r="Y288" s="35">
        <f t="shared" si="120"/>
        <v>1</v>
      </c>
      <c r="Z288" s="37"/>
      <c r="AA288" s="34">
        <f t="shared" si="121"/>
        <v>3.0102999566398121</v>
      </c>
      <c r="AB288" s="26">
        <f t="shared" si="122"/>
        <v>2</v>
      </c>
      <c r="AC288" s="26">
        <f t="shared" si="128"/>
        <v>3.0102999566398121</v>
      </c>
      <c r="AD288" s="27">
        <f t="shared" si="124"/>
        <v>2</v>
      </c>
    </row>
    <row r="289" spans="16:30" x14ac:dyDescent="0.25">
      <c r="P289" s="31">
        <v>0.5</v>
      </c>
      <c r="Q289" s="32">
        <f>Q284</f>
        <v>0</v>
      </c>
      <c r="R289" s="26">
        <f t="shared" si="116"/>
        <v>1</v>
      </c>
      <c r="S289" s="26">
        <f t="shared" si="126"/>
        <v>0</v>
      </c>
      <c r="T289" s="35">
        <f t="shared" si="115"/>
        <v>1</v>
      </c>
      <c r="U289" s="37"/>
      <c r="V289" s="34">
        <f t="shared" si="125"/>
        <v>0</v>
      </c>
      <c r="W289" s="26">
        <f t="shared" si="118"/>
        <v>1</v>
      </c>
      <c r="X289" s="26">
        <f t="shared" si="127"/>
        <v>0</v>
      </c>
      <c r="Y289" s="35">
        <f t="shared" si="120"/>
        <v>1</v>
      </c>
      <c r="Z289" s="37"/>
      <c r="AA289" s="34">
        <f t="shared" si="121"/>
        <v>3.0102999566398121</v>
      </c>
      <c r="AB289" s="26">
        <f t="shared" si="122"/>
        <v>2</v>
      </c>
      <c r="AC289" s="26">
        <f t="shared" si="128"/>
        <v>3.0102999566398121</v>
      </c>
      <c r="AD289" s="27">
        <f t="shared" si="124"/>
        <v>2</v>
      </c>
    </row>
    <row r="290" spans="16:30" x14ac:dyDescent="0.25">
      <c r="P290" s="31">
        <v>0.54166666666666696</v>
      </c>
      <c r="Q290" s="32">
        <f>Q284</f>
        <v>0</v>
      </c>
      <c r="R290" s="26">
        <f t="shared" si="116"/>
        <v>1</v>
      </c>
      <c r="S290" s="26">
        <f t="shared" si="126"/>
        <v>0</v>
      </c>
      <c r="T290" s="35">
        <f t="shared" si="115"/>
        <v>1</v>
      </c>
      <c r="U290" s="37"/>
      <c r="V290" s="34">
        <f t="shared" si="125"/>
        <v>0</v>
      </c>
      <c r="W290" s="26">
        <f t="shared" si="118"/>
        <v>1</v>
      </c>
      <c r="X290" s="26">
        <f t="shared" si="127"/>
        <v>0</v>
      </c>
      <c r="Y290" s="35">
        <f t="shared" si="120"/>
        <v>1</v>
      </c>
      <c r="Z290" s="37"/>
      <c r="AA290" s="34">
        <f t="shared" si="121"/>
        <v>3.0102999566398121</v>
      </c>
      <c r="AB290" s="26">
        <f t="shared" si="122"/>
        <v>2</v>
      </c>
      <c r="AC290" s="26">
        <f t="shared" si="128"/>
        <v>3.0102999566398121</v>
      </c>
      <c r="AD290" s="27">
        <f t="shared" si="124"/>
        <v>2</v>
      </c>
    </row>
    <row r="291" spans="16:30" x14ac:dyDescent="0.25">
      <c r="P291" s="31">
        <v>0.58333333333333304</v>
      </c>
      <c r="Q291" s="32">
        <f>Q284</f>
        <v>0</v>
      </c>
      <c r="R291" s="26">
        <f t="shared" si="116"/>
        <v>1</v>
      </c>
      <c r="S291" s="26">
        <f t="shared" si="126"/>
        <v>0</v>
      </c>
      <c r="T291" s="35">
        <f t="shared" si="115"/>
        <v>1</v>
      </c>
      <c r="U291" s="37"/>
      <c r="V291" s="34">
        <f t="shared" si="125"/>
        <v>0</v>
      </c>
      <c r="W291" s="26">
        <f t="shared" si="118"/>
        <v>1</v>
      </c>
      <c r="X291" s="26">
        <f t="shared" si="127"/>
        <v>0</v>
      </c>
      <c r="Y291" s="35">
        <f t="shared" si="120"/>
        <v>1</v>
      </c>
      <c r="Z291" s="37"/>
      <c r="AA291" s="34">
        <f t="shared" si="121"/>
        <v>3.0102999566398121</v>
      </c>
      <c r="AB291" s="26">
        <f t="shared" si="122"/>
        <v>2</v>
      </c>
      <c r="AC291" s="26">
        <f t="shared" si="128"/>
        <v>3.0102999566398121</v>
      </c>
      <c r="AD291" s="27">
        <f t="shared" si="124"/>
        <v>2</v>
      </c>
    </row>
    <row r="292" spans="16:30" x14ac:dyDescent="0.25">
      <c r="P292" s="31">
        <v>0.625</v>
      </c>
      <c r="Q292" s="32">
        <f>Q284</f>
        <v>0</v>
      </c>
      <c r="R292" s="26">
        <f t="shared" si="116"/>
        <v>1</v>
      </c>
      <c r="S292" s="26">
        <f t="shared" si="126"/>
        <v>0</v>
      </c>
      <c r="T292" s="35">
        <f t="shared" si="115"/>
        <v>1</v>
      </c>
      <c r="U292" s="37"/>
      <c r="V292" s="34">
        <f t="shared" si="125"/>
        <v>0</v>
      </c>
      <c r="W292" s="26">
        <f t="shared" si="118"/>
        <v>1</v>
      </c>
      <c r="X292" s="26">
        <f t="shared" si="127"/>
        <v>0</v>
      </c>
      <c r="Y292" s="35">
        <f t="shared" si="120"/>
        <v>1</v>
      </c>
      <c r="Z292" s="37"/>
      <c r="AA292" s="34">
        <f t="shared" si="121"/>
        <v>3.0102999566398121</v>
      </c>
      <c r="AB292" s="26">
        <f t="shared" si="122"/>
        <v>2</v>
      </c>
      <c r="AC292" s="26">
        <f t="shared" si="128"/>
        <v>3.0102999566398121</v>
      </c>
      <c r="AD292" s="27">
        <f t="shared" si="124"/>
        <v>2</v>
      </c>
    </row>
    <row r="293" spans="16:30" x14ac:dyDescent="0.25">
      <c r="P293" s="31">
        <v>0.66666666666666696</v>
      </c>
      <c r="Q293" s="32">
        <f>Q284</f>
        <v>0</v>
      </c>
      <c r="R293" s="26">
        <f t="shared" si="116"/>
        <v>1</v>
      </c>
      <c r="S293" s="26">
        <f t="shared" si="126"/>
        <v>0</v>
      </c>
      <c r="T293" s="35">
        <f t="shared" si="115"/>
        <v>1</v>
      </c>
      <c r="U293" s="37"/>
      <c r="V293" s="34">
        <f t="shared" si="125"/>
        <v>0</v>
      </c>
      <c r="W293" s="26">
        <f t="shared" si="118"/>
        <v>1</v>
      </c>
      <c r="X293" s="26">
        <f t="shared" si="127"/>
        <v>0</v>
      </c>
      <c r="Y293" s="35">
        <f t="shared" si="120"/>
        <v>1</v>
      </c>
      <c r="Z293" s="37"/>
      <c r="AA293" s="34">
        <f t="shared" si="121"/>
        <v>3.0102999566398121</v>
      </c>
      <c r="AB293" s="26">
        <f t="shared" si="122"/>
        <v>2</v>
      </c>
      <c r="AC293" s="26">
        <f t="shared" si="128"/>
        <v>3.0102999566398121</v>
      </c>
      <c r="AD293" s="27">
        <f t="shared" si="124"/>
        <v>2</v>
      </c>
    </row>
    <row r="294" spans="16:30" x14ac:dyDescent="0.25">
      <c r="P294" s="31">
        <v>0.70833333333333304</v>
      </c>
      <c r="Q294" s="32">
        <f>Q284</f>
        <v>0</v>
      </c>
      <c r="R294" s="26">
        <f t="shared" si="116"/>
        <v>1</v>
      </c>
      <c r="S294" s="26">
        <f t="shared" si="126"/>
        <v>0</v>
      </c>
      <c r="T294" s="35">
        <f t="shared" si="115"/>
        <v>1</v>
      </c>
      <c r="U294" s="37"/>
      <c r="V294" s="34">
        <f t="shared" si="125"/>
        <v>0</v>
      </c>
      <c r="W294" s="26">
        <f t="shared" si="118"/>
        <v>1</v>
      </c>
      <c r="X294" s="26">
        <f t="shared" si="127"/>
        <v>0</v>
      </c>
      <c r="Y294" s="35">
        <f t="shared" si="120"/>
        <v>1</v>
      </c>
      <c r="Z294" s="37"/>
      <c r="AA294" s="34">
        <f t="shared" si="121"/>
        <v>3.0102999566398121</v>
      </c>
      <c r="AB294" s="26">
        <f t="shared" si="122"/>
        <v>2</v>
      </c>
      <c r="AC294" s="26">
        <f t="shared" si="128"/>
        <v>3.0102999566398121</v>
      </c>
      <c r="AD294" s="27">
        <f t="shared" si="124"/>
        <v>2</v>
      </c>
    </row>
    <row r="295" spans="16:30" x14ac:dyDescent="0.25">
      <c r="P295" s="31">
        <v>0.75</v>
      </c>
      <c r="Q295" s="32">
        <f>Q284</f>
        <v>0</v>
      </c>
      <c r="R295" s="26">
        <f t="shared" si="116"/>
        <v>1</v>
      </c>
      <c r="S295" s="26">
        <f t="shared" si="126"/>
        <v>0</v>
      </c>
      <c r="T295" s="35">
        <f t="shared" si="115"/>
        <v>1</v>
      </c>
      <c r="U295" s="37"/>
      <c r="V295" s="34">
        <f t="shared" si="125"/>
        <v>0</v>
      </c>
      <c r="W295" s="26">
        <f t="shared" si="118"/>
        <v>1</v>
      </c>
      <c r="X295" s="26">
        <f t="shared" si="127"/>
        <v>0</v>
      </c>
      <c r="Y295" s="35">
        <f t="shared" si="120"/>
        <v>1</v>
      </c>
      <c r="Z295" s="37"/>
      <c r="AA295" s="34">
        <f t="shared" si="121"/>
        <v>3.0102999566398121</v>
      </c>
      <c r="AB295" s="26">
        <f t="shared" si="122"/>
        <v>2</v>
      </c>
      <c r="AC295" s="26">
        <f t="shared" si="128"/>
        <v>3.0102999566398121</v>
      </c>
      <c r="AD295" s="27">
        <f t="shared" si="124"/>
        <v>2</v>
      </c>
    </row>
    <row r="296" spans="16:30" x14ac:dyDescent="0.25">
      <c r="P296" s="31">
        <v>0.79166666666666696</v>
      </c>
      <c r="Q296" s="32">
        <f>Q284</f>
        <v>0</v>
      </c>
      <c r="R296" s="26">
        <f t="shared" si="116"/>
        <v>1</v>
      </c>
      <c r="S296" s="26">
        <f t="shared" si="126"/>
        <v>0</v>
      </c>
      <c r="T296" s="35">
        <f t="shared" si="115"/>
        <v>1</v>
      </c>
      <c r="U296" s="37"/>
      <c r="V296" s="34">
        <v>0</v>
      </c>
      <c r="W296" s="26">
        <f t="shared" si="118"/>
        <v>1</v>
      </c>
      <c r="X296" s="26">
        <v>0</v>
      </c>
      <c r="Y296" s="35">
        <f t="shared" si="120"/>
        <v>1</v>
      </c>
      <c r="Z296" s="37"/>
      <c r="AA296" s="34">
        <f t="shared" si="121"/>
        <v>3.0102999566398121</v>
      </c>
      <c r="AB296" s="26">
        <f t="shared" si="122"/>
        <v>2</v>
      </c>
      <c r="AC296" s="26">
        <f>AA296</f>
        <v>3.0102999566398121</v>
      </c>
      <c r="AD296" s="27">
        <f t="shared" si="124"/>
        <v>2</v>
      </c>
    </row>
    <row r="297" spans="16:30" x14ac:dyDescent="0.25">
      <c r="P297" s="31">
        <v>0.83333333333333304</v>
      </c>
      <c r="Q297" s="32">
        <f>Q284</f>
        <v>0</v>
      </c>
      <c r="R297" s="26">
        <f t="shared" si="116"/>
        <v>1</v>
      </c>
      <c r="S297" s="26">
        <f t="shared" si="126"/>
        <v>0</v>
      </c>
      <c r="T297" s="35">
        <f t="shared" si="115"/>
        <v>1</v>
      </c>
      <c r="U297" s="37"/>
      <c r="V297" s="34">
        <f t="shared" si="125"/>
        <v>0</v>
      </c>
      <c r="W297" s="26">
        <f t="shared" si="118"/>
        <v>1</v>
      </c>
      <c r="X297" s="26">
        <v>0</v>
      </c>
      <c r="Y297" s="35">
        <f t="shared" si="120"/>
        <v>1</v>
      </c>
      <c r="Z297" s="37"/>
      <c r="AA297" s="34">
        <f t="shared" si="121"/>
        <v>3.0102999566398121</v>
      </c>
      <c r="AB297" s="26">
        <f>(10^(AA297/10))</f>
        <v>2</v>
      </c>
      <c r="AC297" s="26">
        <f>AA297</f>
        <v>3.0102999566398121</v>
      </c>
      <c r="AD297" s="27">
        <f t="shared" si="124"/>
        <v>2</v>
      </c>
    </row>
    <row r="298" spans="16:30" x14ac:dyDescent="0.25">
      <c r="P298" s="31">
        <v>0.875</v>
      </c>
      <c r="Q298" s="32">
        <f>Q284</f>
        <v>0</v>
      </c>
      <c r="R298" s="26">
        <f t="shared" si="116"/>
        <v>1</v>
      </c>
      <c r="S298" s="26">
        <f t="shared" si="126"/>
        <v>0</v>
      </c>
      <c r="T298" s="35">
        <f t="shared" si="115"/>
        <v>1</v>
      </c>
      <c r="U298" s="37"/>
      <c r="V298" s="34">
        <f>V297</f>
        <v>0</v>
      </c>
      <c r="W298" s="26">
        <f t="shared" si="118"/>
        <v>1</v>
      </c>
      <c r="X298" s="26">
        <v>0</v>
      </c>
      <c r="Y298" s="35">
        <f t="shared" si="120"/>
        <v>1</v>
      </c>
      <c r="Z298" s="37"/>
      <c r="AA298" s="34">
        <f t="shared" si="121"/>
        <v>3.0102999566398121</v>
      </c>
      <c r="AB298" s="26">
        <f t="shared" ref="AB298:AB300" si="129">(10^(AA298/10))</f>
        <v>2</v>
      </c>
      <c r="AC298" s="26">
        <f>AA298</f>
        <v>3.0102999566398121</v>
      </c>
      <c r="AD298" s="27">
        <f t="shared" si="124"/>
        <v>2</v>
      </c>
    </row>
    <row r="299" spans="16:30" x14ac:dyDescent="0.25">
      <c r="P299" s="31">
        <v>0.91666666666666696</v>
      </c>
      <c r="Q299" s="32">
        <f>Q277</f>
        <v>0</v>
      </c>
      <c r="R299" s="26">
        <f t="shared" si="116"/>
        <v>1</v>
      </c>
      <c r="S299" s="26">
        <f>Q299+10</f>
        <v>10</v>
      </c>
      <c r="T299" s="35">
        <f t="shared" si="115"/>
        <v>10</v>
      </c>
      <c r="U299" s="37"/>
      <c r="V299" s="34">
        <v>0</v>
      </c>
      <c r="W299" s="26">
        <f t="shared" si="118"/>
        <v>1</v>
      </c>
      <c r="X299" s="28">
        <f t="shared" ref="X299:X300" si="130">V299+10</f>
        <v>10</v>
      </c>
      <c r="Y299" s="35">
        <f t="shared" si="120"/>
        <v>10</v>
      </c>
      <c r="Z299" s="37"/>
      <c r="AA299" s="34">
        <f t="shared" si="121"/>
        <v>3.0102999566398121</v>
      </c>
      <c r="AB299" s="26">
        <f t="shared" si="129"/>
        <v>2</v>
      </c>
      <c r="AC299" s="26">
        <f>AA299+10</f>
        <v>13.010299956639813</v>
      </c>
      <c r="AD299" s="27">
        <f t="shared" si="124"/>
        <v>20.000000000000007</v>
      </c>
    </row>
    <row r="300" spans="16:30" ht="15.75" thickBot="1" x14ac:dyDescent="0.3">
      <c r="P300" s="44">
        <v>0.95833333333333304</v>
      </c>
      <c r="Q300" s="32">
        <f>Q277</f>
        <v>0</v>
      </c>
      <c r="R300" s="46">
        <f t="shared" si="116"/>
        <v>1</v>
      </c>
      <c r="S300" s="46">
        <f>Q300+10</f>
        <v>10</v>
      </c>
      <c r="T300" s="47">
        <f t="shared" si="115"/>
        <v>10</v>
      </c>
      <c r="U300" s="48"/>
      <c r="V300" s="45">
        <v>0</v>
      </c>
      <c r="W300" s="46">
        <f t="shared" si="118"/>
        <v>1</v>
      </c>
      <c r="X300" s="28">
        <f t="shared" si="130"/>
        <v>10</v>
      </c>
      <c r="Y300" s="47">
        <f t="shared" si="120"/>
        <v>10</v>
      </c>
      <c r="Z300" s="48"/>
      <c r="AA300" s="34">
        <f t="shared" si="121"/>
        <v>3.0102999566398121</v>
      </c>
      <c r="AB300" s="150">
        <f t="shared" si="129"/>
        <v>2</v>
      </c>
      <c r="AC300" s="150">
        <f>AA300+10</f>
        <v>13.010299956639813</v>
      </c>
      <c r="AD300" s="151">
        <f t="shared" si="124"/>
        <v>20.000000000000007</v>
      </c>
    </row>
    <row r="301" spans="16:30" ht="15.75" thickBot="1" x14ac:dyDescent="0.3">
      <c r="P301" s="50"/>
      <c r="Q301" s="51"/>
      <c r="R301" s="51"/>
      <c r="S301" s="51"/>
      <c r="T301" s="52"/>
      <c r="U301" s="51"/>
      <c r="V301" s="50"/>
      <c r="W301" s="51"/>
      <c r="X301" s="51"/>
      <c r="Y301" s="52"/>
      <c r="Z301" s="51"/>
      <c r="AA301" s="53" t="s">
        <v>13</v>
      </c>
      <c r="AB301" s="64">
        <f>10*LOG(1/(COUNT(AB284:AB297))*SUM(AB284:AB297))</f>
        <v>3.0102999566398121</v>
      </c>
      <c r="AC301" s="49"/>
      <c r="AD301" s="54"/>
    </row>
    <row r="302" spans="16:30" ht="15.75" thickBot="1" x14ac:dyDescent="0.3">
      <c r="P302" s="53"/>
      <c r="Q302" s="49"/>
      <c r="R302" s="49"/>
      <c r="S302" s="49"/>
      <c r="T302" s="54"/>
      <c r="U302" s="49"/>
      <c r="V302" s="53"/>
      <c r="W302" s="49"/>
      <c r="X302" s="49"/>
      <c r="Y302" s="54"/>
      <c r="Z302" s="49"/>
      <c r="AA302" s="53" t="s">
        <v>2</v>
      </c>
      <c r="AB302" s="64">
        <f>10*LOG(1/(COUNT(AB277:AB283,AB299:AB300))*SUM(AB277:AB283,AB299:AB300))</f>
        <v>3.0102999566398121</v>
      </c>
      <c r="AC302" s="49"/>
      <c r="AD302" s="54"/>
    </row>
    <row r="303" spans="16:30" x14ac:dyDescent="0.25">
      <c r="P303" s="53"/>
      <c r="Q303" s="49"/>
      <c r="R303" s="56" t="s">
        <v>12</v>
      </c>
      <c r="S303" s="57"/>
      <c r="T303" s="58" t="s">
        <v>11</v>
      </c>
      <c r="U303" s="57"/>
      <c r="V303" s="59"/>
      <c r="W303" s="56" t="s">
        <v>12</v>
      </c>
      <c r="X303" s="57"/>
      <c r="Y303" s="58" t="s">
        <v>11</v>
      </c>
      <c r="Z303" s="57"/>
      <c r="AA303" s="59"/>
      <c r="AB303" s="57" t="s">
        <v>12</v>
      </c>
      <c r="AC303" s="57"/>
      <c r="AD303" s="58" t="s">
        <v>11</v>
      </c>
    </row>
    <row r="304" spans="16:30" ht="15.75" thickBot="1" x14ac:dyDescent="0.3">
      <c r="P304" s="14"/>
      <c r="Q304" s="55"/>
      <c r="R304" s="60">
        <f>10*LOG(1/(COUNT(R277:R300))*SUM(R277:R300))</f>
        <v>0</v>
      </c>
      <c r="S304" s="61"/>
      <c r="T304" s="62">
        <f>10*LOG(1/(COUNT(T277:T300))*SUM(T277:T300))</f>
        <v>6.40978057358332</v>
      </c>
      <c r="U304" s="61"/>
      <c r="V304" s="63"/>
      <c r="W304" s="60">
        <f>10*LOG(1/(COUNT(W277:W300))*SUM(W277:W300))</f>
        <v>0</v>
      </c>
      <c r="X304" s="61"/>
      <c r="Y304" s="62">
        <f>10*LOG(1/(COUNT(Y277:Y300))*SUM(Y277:Y300))</f>
        <v>6.40978057358332</v>
      </c>
      <c r="Z304" s="61"/>
      <c r="AA304" s="63"/>
      <c r="AB304" s="64">
        <f>10*LOG(1/(COUNT(AB277:AB300))*SUM(AB277:AB300))</f>
        <v>3.0102999566398121</v>
      </c>
      <c r="AC304" s="61"/>
      <c r="AD304" s="62">
        <f>10*LOG(1/(COUNT(AD277:AD300))*SUM(AD277:AD300))</f>
        <v>9.4200805302231334</v>
      </c>
    </row>
  </sheetData>
  <mergeCells count="26">
    <mergeCell ref="P139:T139"/>
    <mergeCell ref="P173:T173"/>
    <mergeCell ref="P207:T207"/>
    <mergeCell ref="P241:T241"/>
    <mergeCell ref="P275:T275"/>
    <mergeCell ref="P105:T105"/>
    <mergeCell ref="A9:A11"/>
    <mergeCell ref="B9:B11"/>
    <mergeCell ref="C9:D9"/>
    <mergeCell ref="E9:H9"/>
    <mergeCell ref="A22:A24"/>
    <mergeCell ref="B22:C22"/>
    <mergeCell ref="E22:H22"/>
    <mergeCell ref="A38:A39"/>
    <mergeCell ref="B38:B39"/>
    <mergeCell ref="A58:A59"/>
    <mergeCell ref="P71:T71"/>
    <mergeCell ref="A77:A78"/>
    <mergeCell ref="A1:H1"/>
    <mergeCell ref="AA1:AB2"/>
    <mergeCell ref="AC1:AE1"/>
    <mergeCell ref="A2:H2"/>
    <mergeCell ref="A3:H3"/>
    <mergeCell ref="L3:L5"/>
    <mergeCell ref="AA3:AA6"/>
    <mergeCell ref="A4:H4"/>
  </mergeCells>
  <conditionalFormatting sqref="B60:B73 D60:H73">
    <cfRule type="expression" dxfId="9" priority="1">
      <formula>B60=0</formula>
    </cfRule>
  </conditionalFormatting>
  <dataValidations count="3">
    <dataValidation type="list" allowBlank="1" showInputMessage="1" showErrorMessage="1" sqref="A40:A53" xr:uid="{D894B2A7-20DC-48FE-A92F-8ED75882F9AF}">
      <formula1>$AJ$2:$AJ$65</formula1>
    </dataValidation>
    <dataValidation type="list" allowBlank="1" showInputMessage="1" showErrorMessage="1" sqref="B32:B35 B12:B20 B6" xr:uid="{CC41597E-D9F1-45C2-BEB5-869818ADDD64}">
      <formula1>$AB$3:$AB$6</formula1>
    </dataValidation>
    <dataValidation type="list" allowBlank="1" showInputMessage="1" showErrorMessage="1" sqref="B40:B53" xr:uid="{9A7082D5-1D2C-45D7-9B97-9C6CBBA17D5F}">
      <formula1>$AP$1:$AP$16</formula1>
    </dataValidation>
  </dataValidations>
  <pageMargins left="0.7" right="0.7" top="0.75" bottom="0.75" header="0.3" footer="0.3"/>
  <pageSetup scale="40" orientation="portrait" horizontalDpi="1200" verticalDpi="12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54F41-5335-4D20-B0AB-02CB3F66A11D}">
  <dimension ref="A1:AR304"/>
  <sheetViews>
    <sheetView zoomScaleNormal="100" workbookViewId="0">
      <selection activeCell="G30" sqref="G30"/>
    </sheetView>
  </sheetViews>
  <sheetFormatPr defaultRowHeight="15" x14ac:dyDescent="0.25"/>
  <cols>
    <col min="1" max="1" width="31.140625" customWidth="1"/>
    <col min="2" max="2" width="27" bestFit="1" customWidth="1"/>
    <col min="3" max="4" width="23.140625" customWidth="1"/>
    <col min="5" max="5" width="27.85546875" customWidth="1"/>
    <col min="6" max="6" width="30.28515625" customWidth="1"/>
    <col min="7" max="7" width="22.85546875" customWidth="1"/>
    <col min="8" max="8" width="24.7109375" customWidth="1"/>
    <col min="9" max="11" width="9.140625" customWidth="1"/>
    <col min="12" max="12" width="18.7109375" hidden="1" customWidth="1"/>
    <col min="13" max="14" width="20" hidden="1" customWidth="1"/>
    <col min="15" max="15" width="9.140625" hidden="1" customWidth="1"/>
    <col min="16" max="20" width="12.7109375" hidden="1" customWidth="1"/>
    <col min="21" max="21" width="2.7109375" hidden="1" customWidth="1"/>
    <col min="22" max="22" width="12.7109375" hidden="1" customWidth="1"/>
    <col min="23" max="23" width="15.42578125" hidden="1" customWidth="1"/>
    <col min="24" max="25" width="12.7109375" hidden="1" customWidth="1"/>
    <col min="26" max="26" width="2.5703125" hidden="1" customWidth="1"/>
    <col min="27" max="27" width="17" hidden="1" customWidth="1"/>
    <col min="28" max="28" width="17.42578125" hidden="1" customWidth="1"/>
    <col min="29" max="30" width="12.7109375" hidden="1" customWidth="1"/>
    <col min="31" max="35" width="9.140625" hidden="1" customWidth="1"/>
    <col min="36" max="36" width="33.42578125" hidden="1" customWidth="1"/>
    <col min="37" max="37" width="12.140625" hidden="1" customWidth="1"/>
    <col min="38" max="40" width="16.140625" hidden="1" customWidth="1"/>
    <col min="41" max="44" width="9.140625" hidden="1" customWidth="1"/>
    <col min="45" max="117" width="9.140625" customWidth="1"/>
  </cols>
  <sheetData>
    <row r="1" spans="1:42" ht="21.75" thickBot="1" x14ac:dyDescent="0.4">
      <c r="A1" s="304" t="s">
        <v>208</v>
      </c>
      <c r="B1" s="304"/>
      <c r="C1" s="304"/>
      <c r="D1" s="304"/>
      <c r="E1" s="304"/>
      <c r="F1" s="304"/>
      <c r="G1" s="304"/>
      <c r="H1" s="304"/>
      <c r="AA1" s="295" t="s">
        <v>36</v>
      </c>
      <c r="AB1" s="296"/>
      <c r="AC1" s="280" t="s">
        <v>35</v>
      </c>
      <c r="AD1" s="281"/>
      <c r="AE1" s="282"/>
      <c r="AJ1" s="188" t="s">
        <v>70</v>
      </c>
      <c r="AK1" s="189" t="s">
        <v>71</v>
      </c>
      <c r="AL1" s="189" t="s">
        <v>72</v>
      </c>
      <c r="AM1" s="189" t="s">
        <v>73</v>
      </c>
      <c r="AN1" s="190" t="s">
        <v>74</v>
      </c>
      <c r="AP1">
        <v>1</v>
      </c>
    </row>
    <row r="2" spans="1:42" ht="21.75" thickBot="1" x14ac:dyDescent="0.4">
      <c r="A2" s="304" t="s">
        <v>148</v>
      </c>
      <c r="B2" s="304"/>
      <c r="C2" s="304"/>
      <c r="D2" s="304"/>
      <c r="E2" s="304"/>
      <c r="F2" s="304"/>
      <c r="G2" s="304"/>
      <c r="H2" s="304"/>
      <c r="AA2" s="297"/>
      <c r="AB2" s="298"/>
      <c r="AC2" s="123" t="s">
        <v>3</v>
      </c>
      <c r="AD2" s="124" t="s">
        <v>32</v>
      </c>
      <c r="AE2" s="125" t="s">
        <v>33</v>
      </c>
      <c r="AJ2" s="186" t="s">
        <v>75</v>
      </c>
      <c r="AK2" s="187" t="s">
        <v>76</v>
      </c>
      <c r="AL2" s="187">
        <v>50</v>
      </c>
      <c r="AM2" s="187">
        <v>85</v>
      </c>
      <c r="AN2" s="29" t="s">
        <v>77</v>
      </c>
      <c r="AP2">
        <v>2</v>
      </c>
    </row>
    <row r="3" spans="1:42" ht="22.15" customHeight="1" x14ac:dyDescent="0.35">
      <c r="A3" s="304" t="s">
        <v>147</v>
      </c>
      <c r="B3" s="304"/>
      <c r="C3" s="304"/>
      <c r="D3" s="304"/>
      <c r="E3" s="304"/>
      <c r="F3" s="304"/>
      <c r="G3" s="304"/>
      <c r="H3" s="304"/>
      <c r="L3" s="306" t="s">
        <v>42</v>
      </c>
      <c r="M3" s="25" t="s">
        <v>25</v>
      </c>
      <c r="N3" s="15" t="s">
        <v>26</v>
      </c>
      <c r="O3" s="15" t="s">
        <v>27</v>
      </c>
      <c r="P3" s="15" t="s">
        <v>28</v>
      </c>
      <c r="Q3" s="15" t="s">
        <v>29</v>
      </c>
      <c r="R3" s="15" t="s">
        <v>30</v>
      </c>
      <c r="S3" s="16" t="s">
        <v>31</v>
      </c>
      <c r="AA3" s="283" t="s">
        <v>34</v>
      </c>
      <c r="AB3" s="120" t="s">
        <v>3</v>
      </c>
      <c r="AC3" s="127">
        <v>55</v>
      </c>
      <c r="AD3" s="128">
        <v>57</v>
      </c>
      <c r="AE3" s="129">
        <v>60</v>
      </c>
      <c r="AF3" s="119">
        <v>1</v>
      </c>
      <c r="AJ3" s="183" t="s">
        <v>78</v>
      </c>
      <c r="AK3" s="167" t="s">
        <v>76</v>
      </c>
      <c r="AL3" s="167">
        <v>20</v>
      </c>
      <c r="AM3" s="167">
        <v>85</v>
      </c>
      <c r="AN3" s="27">
        <v>84</v>
      </c>
      <c r="AP3">
        <v>3</v>
      </c>
    </row>
    <row r="4" spans="1:42" ht="19.5" customHeight="1" x14ac:dyDescent="0.35">
      <c r="A4" s="304" t="s">
        <v>144</v>
      </c>
      <c r="B4" s="304"/>
      <c r="C4" s="304"/>
      <c r="D4" s="304"/>
      <c r="E4" s="304"/>
      <c r="F4" s="304"/>
      <c r="G4" s="304"/>
      <c r="H4" s="304"/>
      <c r="L4" s="307"/>
      <c r="M4" s="135"/>
      <c r="N4" s="136"/>
      <c r="O4" s="136"/>
      <c r="P4" s="136"/>
      <c r="Q4" s="136"/>
      <c r="R4" s="136"/>
      <c r="S4" s="137"/>
      <c r="AA4" s="284"/>
      <c r="AB4" s="138"/>
      <c r="AC4" s="139"/>
      <c r="AD4" s="140"/>
      <c r="AE4" s="141"/>
      <c r="AF4" s="119"/>
      <c r="AJ4" s="183" t="s">
        <v>79</v>
      </c>
      <c r="AK4" s="167" t="s">
        <v>76</v>
      </c>
      <c r="AL4" s="167">
        <v>40</v>
      </c>
      <c r="AM4" s="167">
        <v>80</v>
      </c>
      <c r="AN4" s="27">
        <v>78</v>
      </c>
      <c r="AP4">
        <v>4</v>
      </c>
    </row>
    <row r="5" spans="1:42" ht="15" customHeight="1" thickBot="1" x14ac:dyDescent="0.4">
      <c r="A5" s="116"/>
      <c r="B5" s="116"/>
      <c r="C5" s="271"/>
      <c r="D5" s="271"/>
      <c r="E5" s="271"/>
      <c r="F5" s="271"/>
      <c r="G5" s="271"/>
      <c r="H5" s="271"/>
      <c r="L5" s="307"/>
      <c r="M5" s="13" t="s">
        <v>20</v>
      </c>
      <c r="N5" s="5" t="s">
        <v>20</v>
      </c>
      <c r="O5" s="5" t="s">
        <v>20</v>
      </c>
      <c r="P5" s="5" t="s">
        <v>20</v>
      </c>
      <c r="Q5" s="5" t="s">
        <v>20</v>
      </c>
      <c r="R5" s="5" t="s">
        <v>20</v>
      </c>
      <c r="S5" s="6" t="s">
        <v>20</v>
      </c>
      <c r="AA5" s="285"/>
      <c r="AB5" s="121" t="s">
        <v>32</v>
      </c>
      <c r="AC5" s="130">
        <v>57</v>
      </c>
      <c r="AD5" s="126">
        <v>60</v>
      </c>
      <c r="AE5" s="131">
        <v>65</v>
      </c>
      <c r="AF5" s="119">
        <v>2</v>
      </c>
      <c r="AJ5" s="183" t="s">
        <v>80</v>
      </c>
      <c r="AK5" s="167" t="s">
        <v>76</v>
      </c>
      <c r="AL5" s="167">
        <v>20</v>
      </c>
      <c r="AM5" s="167">
        <v>80</v>
      </c>
      <c r="AN5" s="27" t="s">
        <v>77</v>
      </c>
      <c r="AP5">
        <v>5</v>
      </c>
    </row>
    <row r="6" spans="1:42" ht="15" customHeight="1" thickBot="1" x14ac:dyDescent="0.4">
      <c r="A6" s="118" t="s">
        <v>49</v>
      </c>
      <c r="B6" s="117" t="s">
        <v>33</v>
      </c>
      <c r="C6" s="271"/>
      <c r="D6" s="271"/>
      <c r="E6" s="271"/>
      <c r="F6" s="271"/>
      <c r="G6" s="271"/>
      <c r="H6" s="271"/>
      <c r="L6" s="171" t="str">
        <f t="shared" ref="L6:L19" si="0">A60</f>
        <v>Crane</v>
      </c>
      <c r="M6" s="88">
        <f>IF(AND($E40&gt;=0.5,$C$12&gt;0),SQRT((($C$12-$B$25)^2)+(($C$25-$D$12)^2)),"")</f>
        <v>255.02988628819904</v>
      </c>
      <c r="N6" s="89" t="str">
        <f t="shared" ref="N6:N19" si="1">IF(AND($E40&gt;=0.5,$C$13&gt;0),SQRT((($C$13-$B$26)^2)+(($C$26-$D$13)^2)),"")</f>
        <v/>
      </c>
      <c r="O6" s="89" t="str">
        <f t="shared" ref="O6:P19" si="2">IF(AND($E40&gt;=0.5,$C$15&gt;0),SQRT((($C$15-$B$28)^2)+(($C$28-$D$15)^2)),"")</f>
        <v/>
      </c>
      <c r="P6" s="89" t="str">
        <f t="shared" si="2"/>
        <v/>
      </c>
      <c r="Q6" s="89" t="str">
        <f t="shared" ref="Q6:Q19" si="3">IF(AND($E40&gt;=0.5,$C$16&gt;0),SQRT((($C$16-$B$29)^2)+(($C$29-$D$16)^2)),"")</f>
        <v/>
      </c>
      <c r="R6" s="89" t="str">
        <f t="shared" ref="R6:R19" si="4">IF(AND($E40&gt;=0.5,$C$17&gt;0),SQRT((($C$17-$B$30)^2)+(($C$30-$D$17)^2)),"")</f>
        <v/>
      </c>
      <c r="S6" s="90" t="str">
        <f t="shared" ref="S6:S19" si="5">IF(AND($E40&gt;=0.5,$C$18&gt;0),SQRT((($C$18-$B$31)^2)+(($C$31-$D$18)^2)),"")</f>
        <v/>
      </c>
      <c r="AA6" s="286"/>
      <c r="AB6" s="122" t="s">
        <v>33</v>
      </c>
      <c r="AC6" s="132">
        <v>60</v>
      </c>
      <c r="AD6" s="133">
        <v>65</v>
      </c>
      <c r="AE6" s="134">
        <v>70</v>
      </c>
      <c r="AF6" s="119">
        <v>3</v>
      </c>
      <c r="AJ6" s="183" t="s">
        <v>81</v>
      </c>
      <c r="AK6" s="167" t="s">
        <v>82</v>
      </c>
      <c r="AL6" s="167">
        <v>100</v>
      </c>
      <c r="AM6" s="167">
        <v>94</v>
      </c>
      <c r="AN6" s="27" t="s">
        <v>77</v>
      </c>
      <c r="AP6">
        <v>6</v>
      </c>
    </row>
    <row r="7" spans="1:42" ht="15" customHeight="1" x14ac:dyDescent="0.35">
      <c r="A7" s="271"/>
      <c r="B7" s="271"/>
      <c r="C7" s="271"/>
      <c r="D7" s="271"/>
      <c r="E7" s="271"/>
      <c r="F7" s="271"/>
      <c r="G7" s="271"/>
      <c r="H7" s="271"/>
      <c r="L7" s="172" t="str">
        <f t="shared" si="0"/>
        <v>Vibratory Pile Driver</v>
      </c>
      <c r="M7" s="91">
        <f>IF(AND($E41&gt;=0.5,$C$12&gt;0),SQRT((($C$12-$B$25)^2)+(($C$25-$D$12)^2)),"")</f>
        <v>255.02988628819904</v>
      </c>
      <c r="N7" s="92" t="str">
        <f t="shared" si="1"/>
        <v/>
      </c>
      <c r="O7" s="92" t="str">
        <f t="shared" si="2"/>
        <v/>
      </c>
      <c r="P7" s="92" t="str">
        <f t="shared" si="2"/>
        <v/>
      </c>
      <c r="Q7" s="92" t="str">
        <f t="shared" si="3"/>
        <v/>
      </c>
      <c r="R7" s="92" t="str">
        <f t="shared" si="4"/>
        <v/>
      </c>
      <c r="S7" s="93" t="str">
        <f t="shared" si="5"/>
        <v/>
      </c>
      <c r="AC7" s="119">
        <v>1</v>
      </c>
      <c r="AD7" s="119">
        <v>2</v>
      </c>
      <c r="AE7" s="119">
        <v>3</v>
      </c>
      <c r="AF7" s="119"/>
      <c r="AJ7" s="183" t="s">
        <v>83</v>
      </c>
      <c r="AK7" s="167" t="s">
        <v>76</v>
      </c>
      <c r="AL7" s="167">
        <v>50</v>
      </c>
      <c r="AM7" s="167">
        <v>80</v>
      </c>
      <c r="AN7" s="27">
        <v>83</v>
      </c>
      <c r="AP7">
        <v>7</v>
      </c>
    </row>
    <row r="8" spans="1:42" ht="15" customHeight="1" thickBot="1" x14ac:dyDescent="0.3">
      <c r="A8" s="8" t="s">
        <v>45</v>
      </c>
      <c r="L8" s="172" t="str">
        <f t="shared" si="0"/>
        <v>Pickup Truck</v>
      </c>
      <c r="M8" s="91">
        <f>IF(AND($E42&gt;=0.5,$C$12&gt;0),SQRT((($C$12-$B$25)^2)+(($C$25-$D$12)^2)),"")</f>
        <v>255.02988628819904</v>
      </c>
      <c r="N8" s="92" t="str">
        <f t="shared" si="1"/>
        <v/>
      </c>
      <c r="O8" s="92" t="str">
        <f t="shared" si="2"/>
        <v/>
      </c>
      <c r="P8" s="92" t="str">
        <f t="shared" si="2"/>
        <v/>
      </c>
      <c r="Q8" s="92" t="str">
        <f t="shared" si="3"/>
        <v/>
      </c>
      <c r="R8" s="92" t="str">
        <f t="shared" si="4"/>
        <v/>
      </c>
      <c r="S8" s="93" t="str">
        <f t="shared" si="5"/>
        <v/>
      </c>
      <c r="AJ8" s="183" t="s">
        <v>84</v>
      </c>
      <c r="AK8" s="167" t="s">
        <v>76</v>
      </c>
      <c r="AL8" s="167">
        <v>20</v>
      </c>
      <c r="AM8" s="167">
        <v>85</v>
      </c>
      <c r="AN8" s="27">
        <v>84</v>
      </c>
      <c r="AP8">
        <v>8</v>
      </c>
    </row>
    <row r="9" spans="1:42" ht="15" customHeight="1" thickBot="1" x14ac:dyDescent="0.3">
      <c r="A9" s="293" t="s">
        <v>0</v>
      </c>
      <c r="B9" s="293" t="s">
        <v>1</v>
      </c>
      <c r="C9" s="289" t="s">
        <v>22</v>
      </c>
      <c r="D9" s="290"/>
      <c r="E9" s="291" t="s">
        <v>53</v>
      </c>
      <c r="F9" s="291"/>
      <c r="G9" s="291"/>
      <c r="H9" s="292"/>
      <c r="L9" s="172" t="str">
        <f t="shared" si="0"/>
        <v>Front End Loader</v>
      </c>
      <c r="M9" s="91">
        <f>IF(AND($E43&gt;=0.5,$C$12&gt;0),SQRT((($C$12-$B$25)^2)+(($C$25-$D$12)^2)),"")</f>
        <v>255.02988628819904</v>
      </c>
      <c r="N9" s="92" t="str">
        <f t="shared" si="1"/>
        <v/>
      </c>
      <c r="O9" s="92" t="str">
        <f t="shared" si="2"/>
        <v/>
      </c>
      <c r="P9" s="92" t="str">
        <f t="shared" si="2"/>
        <v/>
      </c>
      <c r="Q9" s="92" t="str">
        <f t="shared" si="3"/>
        <v/>
      </c>
      <c r="R9" s="92" t="str">
        <f t="shared" si="4"/>
        <v/>
      </c>
      <c r="S9" s="93" t="str">
        <f t="shared" si="5"/>
        <v/>
      </c>
      <c r="AB9" s="119">
        <f t="shared" ref="AB9:AB15" si="6">IF(B12="Residential",1,IF(B12="Commercial",2,IF(B12="industrial",3,0)))</f>
        <v>1</v>
      </c>
      <c r="AJ9" s="183" t="s">
        <v>85</v>
      </c>
      <c r="AK9" s="167" t="s">
        <v>82</v>
      </c>
      <c r="AL9" s="167">
        <v>20</v>
      </c>
      <c r="AM9" s="167">
        <v>93</v>
      </c>
      <c r="AN9" s="27">
        <v>87</v>
      </c>
      <c r="AP9">
        <v>9</v>
      </c>
    </row>
    <row r="10" spans="1:42" ht="15" customHeight="1" x14ac:dyDescent="0.25">
      <c r="A10" s="300"/>
      <c r="B10" s="300"/>
      <c r="C10" s="114" t="s">
        <v>23</v>
      </c>
      <c r="D10" s="115" t="s">
        <v>24</v>
      </c>
      <c r="E10" s="162" t="s">
        <v>12</v>
      </c>
      <c r="F10" s="163" t="s">
        <v>11</v>
      </c>
      <c r="G10" s="23" t="s">
        <v>13</v>
      </c>
      <c r="H10" s="24" t="s">
        <v>2</v>
      </c>
      <c r="L10" s="172" t="str">
        <f t="shared" si="0"/>
        <v>Trencher</v>
      </c>
      <c r="M10" s="91">
        <f>IF(AND($E44&gt;=0.5,$C$12&gt;0),SQRT((($C$12-$B$25)^2)+(($C$25-$D$12)^2)),"")</f>
        <v>255.02988628819904</v>
      </c>
      <c r="N10" s="92" t="str">
        <f t="shared" si="1"/>
        <v/>
      </c>
      <c r="O10" s="92" t="str">
        <f t="shared" si="2"/>
        <v/>
      </c>
      <c r="P10" s="92" t="str">
        <f t="shared" si="2"/>
        <v/>
      </c>
      <c r="Q10" s="92" t="str">
        <f t="shared" si="3"/>
        <v/>
      </c>
      <c r="R10" s="92" t="str">
        <f t="shared" si="4"/>
        <v/>
      </c>
      <c r="S10" s="93" t="str">
        <f t="shared" si="5"/>
        <v/>
      </c>
      <c r="AB10" s="119">
        <f t="shared" si="6"/>
        <v>0</v>
      </c>
      <c r="AJ10" s="183" t="s">
        <v>86</v>
      </c>
      <c r="AK10" s="167" t="s">
        <v>76</v>
      </c>
      <c r="AL10" s="167">
        <v>20</v>
      </c>
      <c r="AM10" s="167">
        <v>80</v>
      </c>
      <c r="AN10" s="27">
        <v>83</v>
      </c>
      <c r="AP10">
        <v>10</v>
      </c>
    </row>
    <row r="11" spans="1:42" ht="15" customHeight="1" thickBot="1" x14ac:dyDescent="0.3">
      <c r="A11" s="301"/>
      <c r="B11" s="301"/>
      <c r="C11" s="86" t="s">
        <v>20</v>
      </c>
      <c r="D11" s="87" t="s">
        <v>20</v>
      </c>
      <c r="E11" s="13" t="s">
        <v>5</v>
      </c>
      <c r="F11" s="6" t="s">
        <v>5</v>
      </c>
      <c r="G11" s="13" t="s">
        <v>5</v>
      </c>
      <c r="H11" s="6" t="s">
        <v>5</v>
      </c>
      <c r="L11" s="172" t="str">
        <f t="shared" si="0"/>
        <v>Crane</v>
      </c>
      <c r="M11" s="91">
        <f>IF(AND($E45&gt;=0.5,$C$12&gt;0),SQRT((($C$12-$B$26)^2)+(($C$26-$D$12)^2)),"")</f>
        <v>514.23382045542803</v>
      </c>
      <c r="N11" s="92" t="str">
        <f t="shared" si="1"/>
        <v/>
      </c>
      <c r="O11" s="92" t="str">
        <f t="shared" si="2"/>
        <v/>
      </c>
      <c r="P11" s="92" t="str">
        <f t="shared" si="2"/>
        <v/>
      </c>
      <c r="Q11" s="92" t="str">
        <f t="shared" si="3"/>
        <v/>
      </c>
      <c r="R11" s="92" t="str">
        <f t="shared" si="4"/>
        <v/>
      </c>
      <c r="S11" s="93" t="str">
        <f t="shared" si="5"/>
        <v/>
      </c>
      <c r="AB11" s="119">
        <f t="shared" si="6"/>
        <v>0</v>
      </c>
      <c r="AJ11" s="183" t="s">
        <v>87</v>
      </c>
      <c r="AK11" s="167" t="s">
        <v>76</v>
      </c>
      <c r="AL11" s="167">
        <v>40</v>
      </c>
      <c r="AM11" s="167">
        <v>80</v>
      </c>
      <c r="AN11" s="27">
        <v>78</v>
      </c>
      <c r="AP11">
        <v>11</v>
      </c>
    </row>
    <row r="12" spans="1:42" ht="15" customHeight="1" thickBot="1" x14ac:dyDescent="0.3">
      <c r="A12" s="240" t="s">
        <v>207</v>
      </c>
      <c r="B12" s="241" t="s">
        <v>3</v>
      </c>
      <c r="C12" s="242">
        <v>255035.62</v>
      </c>
      <c r="D12" s="243">
        <v>4258581.6100000003</v>
      </c>
      <c r="E12" s="244">
        <v>38.6</v>
      </c>
      <c r="F12" s="245">
        <v>42</v>
      </c>
      <c r="G12" s="246">
        <v>40</v>
      </c>
      <c r="H12" s="247">
        <v>34</v>
      </c>
      <c r="L12" s="172" t="str">
        <f t="shared" si="0"/>
        <v>Vibratory Pile Driver</v>
      </c>
      <c r="M12" s="91">
        <f>IF(AND($E46&gt;=0.5,$C$12&gt;0),SQRT((($C$12-$B$26)^2)+(($C$26-$D$12)^2)),"")</f>
        <v>514.23382045542803</v>
      </c>
      <c r="N12" s="92" t="str">
        <f t="shared" si="1"/>
        <v/>
      </c>
      <c r="O12" s="92" t="str">
        <f t="shared" si="2"/>
        <v/>
      </c>
      <c r="P12" s="92" t="str">
        <f t="shared" si="2"/>
        <v/>
      </c>
      <c r="Q12" s="92" t="str">
        <f t="shared" si="3"/>
        <v/>
      </c>
      <c r="R12" s="92" t="str">
        <f t="shared" si="4"/>
        <v/>
      </c>
      <c r="S12" s="93" t="str">
        <f t="shared" si="5"/>
        <v/>
      </c>
      <c r="AB12" s="119">
        <f t="shared" si="6"/>
        <v>0</v>
      </c>
      <c r="AJ12" s="183" t="s">
        <v>88</v>
      </c>
      <c r="AK12" s="167" t="s">
        <v>76</v>
      </c>
      <c r="AL12" s="167">
        <v>15</v>
      </c>
      <c r="AM12" s="167">
        <v>83</v>
      </c>
      <c r="AN12" s="27" t="s">
        <v>77</v>
      </c>
      <c r="AP12">
        <v>12</v>
      </c>
    </row>
    <row r="13" spans="1:42" ht="15" hidden="1" customHeight="1" x14ac:dyDescent="0.25">
      <c r="A13" s="228"/>
      <c r="B13" s="238"/>
      <c r="C13" s="174"/>
      <c r="D13" s="211"/>
      <c r="E13" s="17"/>
      <c r="F13" s="160"/>
      <c r="G13" s="239"/>
      <c r="H13" s="78"/>
      <c r="L13" s="172" t="str">
        <f t="shared" si="0"/>
        <v>Pickup Truck</v>
      </c>
      <c r="M13" s="91">
        <f>IF(AND($E47&gt;=0.5,$C$12&gt;0),SQRT((($C$12-$B$26)^2)+(($C$26-$D$12)^2)),"")</f>
        <v>514.23382045542803</v>
      </c>
      <c r="N13" s="92" t="str">
        <f t="shared" si="1"/>
        <v/>
      </c>
      <c r="O13" s="92" t="str">
        <f t="shared" si="2"/>
        <v/>
      </c>
      <c r="P13" s="92" t="str">
        <f t="shared" si="2"/>
        <v/>
      </c>
      <c r="Q13" s="92" t="str">
        <f t="shared" si="3"/>
        <v/>
      </c>
      <c r="R13" s="92" t="str">
        <f t="shared" si="4"/>
        <v/>
      </c>
      <c r="S13" s="93" t="str">
        <f t="shared" si="5"/>
        <v/>
      </c>
      <c r="AB13" s="119">
        <f t="shared" si="6"/>
        <v>0</v>
      </c>
      <c r="AJ13" s="183" t="s">
        <v>89</v>
      </c>
      <c r="AK13" s="167" t="s">
        <v>76</v>
      </c>
      <c r="AL13" s="167">
        <v>40</v>
      </c>
      <c r="AM13" s="167">
        <v>85</v>
      </c>
      <c r="AN13" s="27">
        <v>79</v>
      </c>
      <c r="AP13">
        <v>13</v>
      </c>
    </row>
    <row r="14" spans="1:42" ht="15" hidden="1" customHeight="1" x14ac:dyDescent="0.25">
      <c r="A14" s="212"/>
      <c r="B14" s="84"/>
      <c r="C14" s="176"/>
      <c r="D14" s="213"/>
      <c r="E14" s="112"/>
      <c r="F14" s="109"/>
      <c r="G14" s="75"/>
      <c r="H14" s="2"/>
      <c r="L14" s="172" t="str">
        <f t="shared" si="0"/>
        <v>Front End Loader</v>
      </c>
      <c r="M14" s="91">
        <f>IF(AND($E48&gt;=0.5,$C$12&gt;0),SQRT((($C$12-$B$26)^2)+(($C$26-$D$12)^2)),"")</f>
        <v>514.23382045542803</v>
      </c>
      <c r="N14" s="92" t="str">
        <f t="shared" si="1"/>
        <v/>
      </c>
      <c r="O14" s="92" t="str">
        <f t="shared" si="2"/>
        <v/>
      </c>
      <c r="P14" s="92" t="str">
        <f t="shared" si="2"/>
        <v/>
      </c>
      <c r="Q14" s="92" t="str">
        <f t="shared" si="3"/>
        <v/>
      </c>
      <c r="R14" s="92" t="str">
        <f t="shared" si="4"/>
        <v/>
      </c>
      <c r="S14" s="93" t="str">
        <f t="shared" si="5"/>
        <v/>
      </c>
      <c r="AB14" s="119">
        <f t="shared" si="6"/>
        <v>0</v>
      </c>
      <c r="AJ14" s="183" t="s">
        <v>90</v>
      </c>
      <c r="AK14" s="167" t="s">
        <v>76</v>
      </c>
      <c r="AL14" s="167">
        <v>20</v>
      </c>
      <c r="AM14" s="167">
        <v>82</v>
      </c>
      <c r="AN14" s="27">
        <v>81</v>
      </c>
      <c r="AP14">
        <v>14</v>
      </c>
    </row>
    <row r="15" spans="1:42" ht="15" hidden="1" customHeight="1" x14ac:dyDescent="0.25">
      <c r="A15" s="212"/>
      <c r="B15" s="84"/>
      <c r="C15" s="176"/>
      <c r="D15" s="213"/>
      <c r="E15" s="112"/>
      <c r="F15" s="109"/>
      <c r="G15" s="75"/>
      <c r="H15" s="2"/>
      <c r="L15" s="172" t="str">
        <f t="shared" si="0"/>
        <v>Trencher</v>
      </c>
      <c r="M15" s="91">
        <f>IF(AND($E49&gt;=0.5,$C$12&gt;0),SQRT((($C$12-$B$26)^2)+(($C$26-$D$12)^2)),"")</f>
        <v>514.23382045542803</v>
      </c>
      <c r="N15" s="92" t="str">
        <f t="shared" si="1"/>
        <v/>
      </c>
      <c r="O15" s="92" t="str">
        <f t="shared" si="2"/>
        <v/>
      </c>
      <c r="P15" s="92" t="str">
        <f t="shared" si="2"/>
        <v/>
      </c>
      <c r="Q15" s="92" t="str">
        <f t="shared" si="3"/>
        <v/>
      </c>
      <c r="R15" s="92" t="str">
        <f t="shared" si="4"/>
        <v/>
      </c>
      <c r="S15" s="93" t="str">
        <f t="shared" si="5"/>
        <v/>
      </c>
      <c r="AB15" s="119">
        <f t="shared" si="6"/>
        <v>0</v>
      </c>
      <c r="AJ15" s="183" t="s">
        <v>91</v>
      </c>
      <c r="AK15" s="167" t="s">
        <v>76</v>
      </c>
      <c r="AL15" s="167">
        <v>20</v>
      </c>
      <c r="AM15" s="167">
        <v>90</v>
      </c>
      <c r="AN15" s="27">
        <v>90</v>
      </c>
      <c r="AP15">
        <v>15</v>
      </c>
    </row>
    <row r="16" spans="1:42" ht="15" hidden="1" customHeight="1" x14ac:dyDescent="0.25">
      <c r="A16" s="212"/>
      <c r="B16" s="84"/>
      <c r="C16" s="176"/>
      <c r="D16" s="213"/>
      <c r="E16" s="112"/>
      <c r="F16" s="109"/>
      <c r="G16" s="75"/>
      <c r="H16" s="2"/>
      <c r="L16" s="172" t="str">
        <f t="shared" si="0"/>
        <v/>
      </c>
      <c r="M16" s="91">
        <f>IF(AND($E50&gt;=0.5,$C$12&gt;0),SQRT((($C$12-$B$25)^2)+(($C$25-$D$12)^2)),"")</f>
        <v>255.02988628819904</v>
      </c>
      <c r="N16" s="92" t="str">
        <f t="shared" si="1"/>
        <v/>
      </c>
      <c r="O16" s="92" t="str">
        <f t="shared" si="2"/>
        <v/>
      </c>
      <c r="P16" s="92" t="str">
        <f t="shared" si="2"/>
        <v/>
      </c>
      <c r="Q16" s="92" t="str">
        <f t="shared" si="3"/>
        <v/>
      </c>
      <c r="R16" s="92" t="str">
        <f t="shared" si="4"/>
        <v/>
      </c>
      <c r="S16" s="93" t="str">
        <f t="shared" si="5"/>
        <v/>
      </c>
      <c r="AB16" s="119"/>
      <c r="AJ16" s="183" t="s">
        <v>92</v>
      </c>
      <c r="AK16" s="167" t="s">
        <v>76</v>
      </c>
      <c r="AL16" s="167">
        <v>16</v>
      </c>
      <c r="AM16" s="167">
        <v>85</v>
      </c>
      <c r="AN16" s="27">
        <v>81</v>
      </c>
      <c r="AP16">
        <v>0</v>
      </c>
    </row>
    <row r="17" spans="1:40" s="49" customFormat="1" hidden="1" x14ac:dyDescent="0.25">
      <c r="A17" s="212"/>
      <c r="B17" s="84"/>
      <c r="C17" s="176"/>
      <c r="D17" s="213"/>
      <c r="E17" s="112" t="str">
        <f>IF(G17&gt;0,R270,"")</f>
        <v/>
      </c>
      <c r="F17" s="109" t="str">
        <f>IF(G17&gt;0,T270,"")</f>
        <v/>
      </c>
      <c r="G17" s="75"/>
      <c r="H17" s="2"/>
      <c r="L17" s="172" t="str">
        <f t="shared" si="0"/>
        <v/>
      </c>
      <c r="M17" s="91">
        <f>IF(AND($E51&gt;=0.5,$C$12&gt;0),SQRT((($C$12-$B$25)^2)+(($C$25-$D$12)^2)),"")</f>
        <v>255.02988628819904</v>
      </c>
      <c r="N17" s="92" t="str">
        <f t="shared" si="1"/>
        <v/>
      </c>
      <c r="O17" s="92" t="str">
        <f t="shared" si="2"/>
        <v/>
      </c>
      <c r="P17" s="92" t="str">
        <f t="shared" si="2"/>
        <v/>
      </c>
      <c r="Q17" s="92" t="str">
        <f t="shared" si="3"/>
        <v/>
      </c>
      <c r="R17" s="92" t="str">
        <f t="shared" si="4"/>
        <v/>
      </c>
      <c r="S17" s="93" t="str">
        <f t="shared" si="5"/>
        <v/>
      </c>
      <c r="T17"/>
      <c r="AB17" s="119">
        <f>IF(B6="Residential",1,IF(B6="Commercial",2,IF(B6="industrial",3,0)))</f>
        <v>3</v>
      </c>
      <c r="AJ17" s="183" t="s">
        <v>93</v>
      </c>
      <c r="AK17" s="167" t="s">
        <v>76</v>
      </c>
      <c r="AL17" s="167">
        <v>40</v>
      </c>
      <c r="AM17" s="167">
        <v>85</v>
      </c>
      <c r="AN17" s="27">
        <v>82</v>
      </c>
    </row>
    <row r="18" spans="1:40" ht="15.75" hidden="1" thickBot="1" x14ac:dyDescent="0.3">
      <c r="A18" s="214"/>
      <c r="B18" s="85"/>
      <c r="C18" s="178"/>
      <c r="D18" s="215"/>
      <c r="E18" s="113" t="str">
        <f>IF(G18&gt;0,R304,"")</f>
        <v/>
      </c>
      <c r="F18" s="110" t="str">
        <f>IF(G18&gt;0,T304,"")</f>
        <v/>
      </c>
      <c r="G18" s="76"/>
      <c r="H18" s="3"/>
      <c r="L18" s="172" t="str">
        <f t="shared" si="0"/>
        <v/>
      </c>
      <c r="M18" s="91">
        <f>IF(AND($E52&gt;=0.5,$C$12&gt;0),SQRT((($C$12-$B$25)^2)+(($C$25-$D$12)^2)),"")</f>
        <v>255.02988628819904</v>
      </c>
      <c r="N18" s="92" t="str">
        <f t="shared" si="1"/>
        <v/>
      </c>
      <c r="O18" s="92" t="str">
        <f t="shared" si="2"/>
        <v/>
      </c>
      <c r="P18" s="92" t="str">
        <f t="shared" si="2"/>
        <v/>
      </c>
      <c r="Q18" s="92" t="str">
        <f t="shared" si="3"/>
        <v/>
      </c>
      <c r="R18" s="92" t="str">
        <f t="shared" si="4"/>
        <v/>
      </c>
      <c r="S18" s="93" t="str">
        <f t="shared" si="5"/>
        <v/>
      </c>
      <c r="AJ18" s="183" t="s">
        <v>94</v>
      </c>
      <c r="AK18" s="167" t="s">
        <v>76</v>
      </c>
      <c r="AL18" s="167">
        <v>20</v>
      </c>
      <c r="AM18" s="167">
        <v>84</v>
      </c>
      <c r="AN18" s="27">
        <v>79</v>
      </c>
    </row>
    <row r="19" spans="1:40" ht="15.75" x14ac:dyDescent="0.25">
      <c r="A19" s="19" t="s">
        <v>61</v>
      </c>
      <c r="B19" s="143"/>
      <c r="C19" s="144"/>
      <c r="D19" s="144"/>
      <c r="E19" s="145"/>
      <c r="F19" s="145"/>
      <c r="G19" s="82"/>
      <c r="H19" s="82"/>
      <c r="L19" s="172" t="str">
        <f t="shared" si="0"/>
        <v/>
      </c>
      <c r="M19" s="91">
        <f>IF(AND($E53&gt;=0.5,$C$12&gt;0),SQRT((($C$12-$B$25)^2)+(($C$25-$D$12)^2)),"")</f>
        <v>255.02988628819904</v>
      </c>
      <c r="N19" s="92" t="str">
        <f t="shared" si="1"/>
        <v/>
      </c>
      <c r="O19" s="92" t="str">
        <f t="shared" si="2"/>
        <v/>
      </c>
      <c r="P19" s="92" t="str">
        <f t="shared" si="2"/>
        <v/>
      </c>
      <c r="Q19" s="92" t="str">
        <f t="shared" si="3"/>
        <v/>
      </c>
      <c r="R19" s="92" t="str">
        <f t="shared" si="4"/>
        <v/>
      </c>
      <c r="S19" s="93" t="str">
        <f t="shared" si="5"/>
        <v/>
      </c>
      <c r="AJ19" s="183" t="s">
        <v>95</v>
      </c>
      <c r="AK19" s="167" t="s">
        <v>76</v>
      </c>
      <c r="AL19" s="167">
        <v>50</v>
      </c>
      <c r="AM19" s="167">
        <v>80</v>
      </c>
      <c r="AN19" s="27">
        <v>80</v>
      </c>
    </row>
    <row r="20" spans="1:40" ht="14.25" customHeight="1" thickBot="1" x14ac:dyDescent="0.3">
      <c r="A20" s="19"/>
      <c r="B20" s="143"/>
      <c r="C20" s="144"/>
      <c r="D20" s="144"/>
      <c r="E20" s="145"/>
      <c r="F20" s="145"/>
      <c r="G20" s="82"/>
      <c r="H20" s="82"/>
      <c r="L20" s="97"/>
      <c r="AJ20" s="183" t="s">
        <v>96</v>
      </c>
      <c r="AK20" s="167" t="s">
        <v>76</v>
      </c>
      <c r="AL20" s="167">
        <v>40</v>
      </c>
      <c r="AM20" s="167">
        <v>84</v>
      </c>
      <c r="AN20" s="27">
        <v>76</v>
      </c>
    </row>
    <row r="21" spans="1:40" ht="75.75" thickBot="1" x14ac:dyDescent="0.3">
      <c r="A21" s="8" t="s">
        <v>69</v>
      </c>
      <c r="L21" s="272" t="s">
        <v>42</v>
      </c>
      <c r="M21" s="25" t="s">
        <v>25</v>
      </c>
      <c r="N21" s="15" t="s">
        <v>26</v>
      </c>
      <c r="O21" s="15" t="s">
        <v>27</v>
      </c>
      <c r="P21" s="15" t="s">
        <v>28</v>
      </c>
      <c r="Q21" s="15" t="s">
        <v>29</v>
      </c>
      <c r="R21" s="15" t="s">
        <v>30</v>
      </c>
      <c r="S21" s="16" t="s">
        <v>31</v>
      </c>
      <c r="AJ21" s="183" t="s">
        <v>97</v>
      </c>
      <c r="AK21" s="167" t="s">
        <v>76</v>
      </c>
      <c r="AL21" s="167">
        <v>40</v>
      </c>
      <c r="AM21" s="167">
        <v>85</v>
      </c>
      <c r="AN21" s="27">
        <v>81</v>
      </c>
    </row>
    <row r="22" spans="1:40" ht="15.75" thickBot="1" x14ac:dyDescent="0.3">
      <c r="A22" s="293" t="s">
        <v>154</v>
      </c>
      <c r="B22" s="289" t="s">
        <v>22</v>
      </c>
      <c r="C22" s="290"/>
      <c r="E22" s="302"/>
      <c r="F22" s="302"/>
      <c r="G22" s="302"/>
      <c r="H22" s="302"/>
      <c r="L22" s="220"/>
      <c r="M22" s="13" t="s">
        <v>6</v>
      </c>
      <c r="N22" s="5" t="s">
        <v>6</v>
      </c>
      <c r="O22" s="5" t="s">
        <v>6</v>
      </c>
      <c r="P22" s="5" t="s">
        <v>6</v>
      </c>
      <c r="Q22" s="5" t="s">
        <v>6</v>
      </c>
      <c r="R22" s="5" t="s">
        <v>6</v>
      </c>
      <c r="S22" s="6" t="s">
        <v>6</v>
      </c>
      <c r="AJ22" s="183" t="s">
        <v>98</v>
      </c>
      <c r="AK22" s="167" t="s">
        <v>76</v>
      </c>
      <c r="AL22" s="167">
        <v>40</v>
      </c>
      <c r="AM22" s="167">
        <v>84</v>
      </c>
      <c r="AN22" s="27">
        <v>74</v>
      </c>
    </row>
    <row r="23" spans="1:40" x14ac:dyDescent="0.25">
      <c r="A23" s="300"/>
      <c r="B23" s="114" t="s">
        <v>23</v>
      </c>
      <c r="C23" s="115" t="s">
        <v>24</v>
      </c>
      <c r="E23" s="270"/>
      <c r="H23" s="270"/>
      <c r="L23" s="101" t="str">
        <f t="shared" ref="L23:L36" si="7">IF(ISBLANK(A40),"",A40)</f>
        <v>Crane</v>
      </c>
      <c r="M23" s="98">
        <f t="shared" ref="M23:S36" si="8">IFERROR(CONVERT(M6,"m","ft"),"")</f>
        <v>836.71222535498362</v>
      </c>
      <c r="N23" s="89" t="str">
        <f t="shared" si="8"/>
        <v/>
      </c>
      <c r="O23" s="89" t="str">
        <f t="shared" si="8"/>
        <v/>
      </c>
      <c r="P23" s="89" t="str">
        <f t="shared" si="8"/>
        <v/>
      </c>
      <c r="Q23" s="89" t="str">
        <f t="shared" si="8"/>
        <v/>
      </c>
      <c r="R23" s="89" t="str">
        <f t="shared" si="8"/>
        <v/>
      </c>
      <c r="S23" s="90" t="str">
        <f t="shared" si="8"/>
        <v/>
      </c>
      <c r="AJ23" s="183" t="s">
        <v>99</v>
      </c>
      <c r="AK23" s="167" t="s">
        <v>76</v>
      </c>
      <c r="AL23" s="167">
        <v>40</v>
      </c>
      <c r="AM23" s="167">
        <v>80</v>
      </c>
      <c r="AN23" s="27">
        <v>79</v>
      </c>
    </row>
    <row r="24" spans="1:40" ht="15.75" thickBot="1" x14ac:dyDescent="0.3">
      <c r="A24" s="301"/>
      <c r="B24" s="86" t="s">
        <v>20</v>
      </c>
      <c r="C24" s="87" t="s">
        <v>20</v>
      </c>
      <c r="E24" s="270"/>
      <c r="H24" s="270"/>
      <c r="L24" s="102" t="str">
        <f t="shared" si="7"/>
        <v>Vibratory Pile Driver</v>
      </c>
      <c r="M24" s="99">
        <f t="shared" si="8"/>
        <v>836.71222535498362</v>
      </c>
      <c r="N24" s="92" t="str">
        <f t="shared" si="8"/>
        <v/>
      </c>
      <c r="O24" s="92" t="str">
        <f t="shared" si="8"/>
        <v/>
      </c>
      <c r="P24" s="92" t="str">
        <f t="shared" si="8"/>
        <v/>
      </c>
      <c r="Q24" s="92" t="str">
        <f t="shared" si="8"/>
        <v/>
      </c>
      <c r="R24" s="92" t="str">
        <f t="shared" si="8"/>
        <v/>
      </c>
      <c r="S24" s="93" t="str">
        <f t="shared" si="8"/>
        <v/>
      </c>
      <c r="AJ24" s="183" t="s">
        <v>100</v>
      </c>
      <c r="AK24" s="167" t="s">
        <v>76</v>
      </c>
      <c r="AL24" s="167">
        <v>50</v>
      </c>
      <c r="AM24" s="167">
        <v>82</v>
      </c>
      <c r="AN24" s="27">
        <v>81</v>
      </c>
    </row>
    <row r="25" spans="1:40" x14ac:dyDescent="0.25">
      <c r="A25" s="168" t="s">
        <v>150</v>
      </c>
      <c r="B25" s="229">
        <v>255210.92</v>
      </c>
      <c r="C25" s="175">
        <v>4258396.38</v>
      </c>
      <c r="E25" s="166"/>
      <c r="H25" s="20"/>
      <c r="L25" s="102" t="str">
        <f t="shared" si="7"/>
        <v>Pickup Truck</v>
      </c>
      <c r="M25" s="99">
        <f t="shared" si="8"/>
        <v>836.71222535498362</v>
      </c>
      <c r="N25" s="92" t="str">
        <f t="shared" si="8"/>
        <v/>
      </c>
      <c r="O25" s="92" t="str">
        <f t="shared" si="8"/>
        <v/>
      </c>
      <c r="P25" s="92" t="str">
        <f t="shared" si="8"/>
        <v/>
      </c>
      <c r="Q25" s="92" t="str">
        <f t="shared" si="8"/>
        <v/>
      </c>
      <c r="R25" s="92" t="str">
        <f t="shared" si="8"/>
        <v/>
      </c>
      <c r="S25" s="93" t="str">
        <f t="shared" si="8"/>
        <v/>
      </c>
      <c r="AJ25" s="183" t="s">
        <v>101</v>
      </c>
      <c r="AK25" s="167" t="s">
        <v>76</v>
      </c>
      <c r="AL25" s="167">
        <v>50</v>
      </c>
      <c r="AM25" s="167">
        <v>70</v>
      </c>
      <c r="AN25" s="27">
        <v>73</v>
      </c>
    </row>
    <row r="26" spans="1:40" x14ac:dyDescent="0.25">
      <c r="A26" s="169" t="s">
        <v>153</v>
      </c>
      <c r="B26" s="230">
        <v>254597.27</v>
      </c>
      <c r="C26" s="177">
        <v>4258312.75</v>
      </c>
      <c r="E26" s="166"/>
      <c r="H26" s="20"/>
      <c r="L26" s="102" t="str">
        <f t="shared" si="7"/>
        <v>Front End Loader</v>
      </c>
      <c r="M26" s="99">
        <f t="shared" si="8"/>
        <v>836.71222535498362</v>
      </c>
      <c r="N26" s="92" t="str">
        <f t="shared" si="8"/>
        <v/>
      </c>
      <c r="O26" s="92" t="str">
        <f t="shared" si="8"/>
        <v/>
      </c>
      <c r="P26" s="92" t="str">
        <f t="shared" si="8"/>
        <v/>
      </c>
      <c r="Q26" s="92" t="str">
        <f t="shared" si="8"/>
        <v/>
      </c>
      <c r="R26" s="92" t="str">
        <f t="shared" si="8"/>
        <v/>
      </c>
      <c r="S26" s="93" t="str">
        <f t="shared" si="8"/>
        <v/>
      </c>
      <c r="AJ26" s="183" t="s">
        <v>102</v>
      </c>
      <c r="AK26" s="167" t="s">
        <v>76</v>
      </c>
      <c r="AL26" s="167">
        <v>40</v>
      </c>
      <c r="AM26" s="167">
        <v>85</v>
      </c>
      <c r="AN26" s="27">
        <v>83</v>
      </c>
    </row>
    <row r="27" spans="1:40" x14ac:dyDescent="0.25">
      <c r="A27" s="169"/>
      <c r="B27" s="230"/>
      <c r="C27" s="177"/>
      <c r="E27" s="166"/>
      <c r="H27" s="20"/>
      <c r="L27" s="102" t="str">
        <f t="shared" si="7"/>
        <v>Trencher</v>
      </c>
      <c r="M27" s="99">
        <f t="shared" si="8"/>
        <v>836.71222535498362</v>
      </c>
      <c r="N27" s="92" t="str">
        <f t="shared" si="8"/>
        <v/>
      </c>
      <c r="O27" s="92" t="str">
        <f t="shared" si="8"/>
        <v/>
      </c>
      <c r="P27" s="92" t="str">
        <f t="shared" si="8"/>
        <v/>
      </c>
      <c r="Q27" s="92" t="str">
        <f t="shared" si="8"/>
        <v/>
      </c>
      <c r="R27" s="92" t="str">
        <f t="shared" si="8"/>
        <v/>
      </c>
      <c r="S27" s="93" t="str">
        <f t="shared" si="8"/>
        <v/>
      </c>
      <c r="AJ27" s="183" t="s">
        <v>103</v>
      </c>
      <c r="AK27" s="167" t="s">
        <v>76</v>
      </c>
      <c r="AL27" s="167">
        <v>40</v>
      </c>
      <c r="AM27" s="167">
        <v>85</v>
      </c>
      <c r="AN27" s="27" t="s">
        <v>77</v>
      </c>
    </row>
    <row r="28" spans="1:40" x14ac:dyDescent="0.25">
      <c r="A28" s="169" t="str">
        <f t="shared" ref="A28:A31" si="9">IF(ISBLANK(A15),"",A15)</f>
        <v/>
      </c>
      <c r="B28" s="230"/>
      <c r="C28" s="177"/>
      <c r="E28" s="166"/>
      <c r="H28" s="20"/>
      <c r="L28" s="102" t="str">
        <f t="shared" si="7"/>
        <v>Crane</v>
      </c>
      <c r="M28" s="99">
        <f t="shared" si="8"/>
        <v>1687.1188335151837</v>
      </c>
      <c r="N28" s="92" t="str">
        <f t="shared" si="8"/>
        <v/>
      </c>
      <c r="O28" s="92" t="str">
        <f t="shared" si="8"/>
        <v/>
      </c>
      <c r="P28" s="92" t="str">
        <f t="shared" si="8"/>
        <v/>
      </c>
      <c r="Q28" s="92" t="str">
        <f t="shared" si="8"/>
        <v/>
      </c>
      <c r="R28" s="92" t="str">
        <f t="shared" si="8"/>
        <v/>
      </c>
      <c r="S28" s="93" t="str">
        <f t="shared" si="8"/>
        <v/>
      </c>
      <c r="AJ28" s="183" t="s">
        <v>104</v>
      </c>
      <c r="AK28" s="167" t="s">
        <v>76</v>
      </c>
      <c r="AL28" s="167">
        <v>40</v>
      </c>
      <c r="AM28" s="167">
        <v>85</v>
      </c>
      <c r="AN28" s="27">
        <v>87</v>
      </c>
    </row>
    <row r="29" spans="1:40" x14ac:dyDescent="0.25">
      <c r="A29" s="169" t="str">
        <f t="shared" si="9"/>
        <v/>
      </c>
      <c r="B29" s="230"/>
      <c r="C29" s="177"/>
      <c r="E29" s="166"/>
      <c r="H29" s="20"/>
      <c r="L29" s="102" t="str">
        <f t="shared" si="7"/>
        <v>Vibratory Pile Driver</v>
      </c>
      <c r="M29" s="99">
        <f t="shared" si="8"/>
        <v>1687.1188335151837</v>
      </c>
      <c r="N29" s="92" t="str">
        <f t="shared" si="8"/>
        <v/>
      </c>
      <c r="O29" s="92" t="str">
        <f t="shared" si="8"/>
        <v/>
      </c>
      <c r="P29" s="92" t="str">
        <f t="shared" si="8"/>
        <v/>
      </c>
      <c r="Q29" s="92" t="str">
        <f t="shared" si="8"/>
        <v/>
      </c>
      <c r="R29" s="92" t="str">
        <f t="shared" si="8"/>
        <v/>
      </c>
      <c r="S29" s="93" t="str">
        <f t="shared" si="8"/>
        <v/>
      </c>
      <c r="AJ29" s="183" t="s">
        <v>105</v>
      </c>
      <c r="AK29" s="167" t="s">
        <v>76</v>
      </c>
      <c r="AL29" s="167">
        <v>25</v>
      </c>
      <c r="AM29" s="167">
        <v>80</v>
      </c>
      <c r="AN29" s="27">
        <v>82</v>
      </c>
    </row>
    <row r="30" spans="1:40" x14ac:dyDescent="0.25">
      <c r="A30" s="169" t="str">
        <f t="shared" si="9"/>
        <v/>
      </c>
      <c r="B30" s="230"/>
      <c r="C30" s="177"/>
      <c r="E30" s="166"/>
      <c r="H30" s="20"/>
      <c r="L30" s="102" t="str">
        <f t="shared" si="7"/>
        <v>Pickup Truck</v>
      </c>
      <c r="M30" s="99">
        <f t="shared" si="8"/>
        <v>1687.1188335151837</v>
      </c>
      <c r="N30" s="92" t="str">
        <f t="shared" si="8"/>
        <v/>
      </c>
      <c r="O30" s="92" t="str">
        <f t="shared" si="8"/>
        <v/>
      </c>
      <c r="P30" s="92" t="str">
        <f t="shared" si="8"/>
        <v/>
      </c>
      <c r="Q30" s="92" t="str">
        <f t="shared" si="8"/>
        <v/>
      </c>
      <c r="R30" s="92" t="str">
        <f t="shared" si="8"/>
        <v/>
      </c>
      <c r="S30" s="93" t="str">
        <f t="shared" si="8"/>
        <v/>
      </c>
      <c r="AJ30" s="183" t="s">
        <v>106</v>
      </c>
      <c r="AK30" s="167" t="s">
        <v>82</v>
      </c>
      <c r="AL30" s="167">
        <v>10</v>
      </c>
      <c r="AM30" s="167">
        <v>90</v>
      </c>
      <c r="AN30" s="27" t="s">
        <v>77</v>
      </c>
    </row>
    <row r="31" spans="1:40" ht="15.75" thickBot="1" x14ac:dyDescent="0.3">
      <c r="A31" s="170" t="str">
        <f t="shared" si="9"/>
        <v/>
      </c>
      <c r="B31" s="231"/>
      <c r="C31" s="179"/>
      <c r="E31" s="166"/>
      <c r="H31" s="20"/>
      <c r="L31" s="102" t="str">
        <f t="shared" si="7"/>
        <v>Front End Loader</v>
      </c>
      <c r="M31" s="99">
        <f t="shared" si="8"/>
        <v>1687.1188335151837</v>
      </c>
      <c r="N31" s="92" t="str">
        <f t="shared" si="8"/>
        <v/>
      </c>
      <c r="O31" s="92" t="str">
        <f t="shared" si="8"/>
        <v/>
      </c>
      <c r="P31" s="92" t="str">
        <f t="shared" si="8"/>
        <v/>
      </c>
      <c r="Q31" s="92" t="str">
        <f t="shared" si="8"/>
        <v/>
      </c>
      <c r="R31" s="92" t="str">
        <f t="shared" si="8"/>
        <v/>
      </c>
      <c r="S31" s="93" t="str">
        <f t="shared" si="8"/>
        <v/>
      </c>
      <c r="AJ31" s="183" t="s">
        <v>107</v>
      </c>
      <c r="AK31" s="167" t="s">
        <v>82</v>
      </c>
      <c r="AL31" s="167">
        <v>20</v>
      </c>
      <c r="AM31" s="167">
        <v>95</v>
      </c>
      <c r="AN31" s="27">
        <v>101</v>
      </c>
    </row>
    <row r="32" spans="1:40" ht="15.75" x14ac:dyDescent="0.25">
      <c r="A32" s="19" t="s">
        <v>155</v>
      </c>
      <c r="B32" s="143"/>
      <c r="C32" s="144"/>
      <c r="D32" s="144"/>
      <c r="E32" s="145"/>
      <c r="H32" s="82"/>
      <c r="L32" s="102" t="str">
        <f t="shared" si="7"/>
        <v>Trencher</v>
      </c>
      <c r="M32" s="99">
        <f t="shared" si="8"/>
        <v>1687.1188335151837</v>
      </c>
      <c r="N32" s="92" t="str">
        <f t="shared" si="8"/>
        <v/>
      </c>
      <c r="O32" s="92" t="str">
        <f t="shared" si="8"/>
        <v/>
      </c>
      <c r="P32" s="92" t="str">
        <f t="shared" si="8"/>
        <v/>
      </c>
      <c r="Q32" s="92" t="str">
        <f t="shared" si="8"/>
        <v/>
      </c>
      <c r="R32" s="92" t="str">
        <f t="shared" si="8"/>
        <v/>
      </c>
      <c r="S32" s="93" t="str">
        <f t="shared" si="8"/>
        <v/>
      </c>
      <c r="AJ32" s="183" t="s">
        <v>108</v>
      </c>
      <c r="AK32" s="167" t="s">
        <v>82</v>
      </c>
      <c r="AL32" s="167">
        <v>20</v>
      </c>
      <c r="AM32" s="167">
        <v>85</v>
      </c>
      <c r="AN32" s="27">
        <v>89</v>
      </c>
    </row>
    <row r="33" spans="1:40" ht="15.75" x14ac:dyDescent="0.25">
      <c r="A33" s="19" t="s">
        <v>156</v>
      </c>
      <c r="B33" s="143"/>
      <c r="C33" s="144"/>
      <c r="D33" s="144"/>
      <c r="E33" s="145"/>
      <c r="F33" s="145"/>
      <c r="G33" s="82"/>
      <c r="H33" s="82"/>
      <c r="L33" s="102" t="str">
        <f t="shared" si="7"/>
        <v/>
      </c>
      <c r="M33" s="99">
        <f t="shared" si="8"/>
        <v>836.71222535498362</v>
      </c>
      <c r="N33" s="92" t="str">
        <f t="shared" si="8"/>
        <v/>
      </c>
      <c r="O33" s="92" t="str">
        <f t="shared" si="8"/>
        <v/>
      </c>
      <c r="P33" s="92" t="str">
        <f t="shared" si="8"/>
        <v/>
      </c>
      <c r="Q33" s="92" t="str">
        <f t="shared" si="8"/>
        <v/>
      </c>
      <c r="R33" s="92" t="str">
        <f t="shared" si="8"/>
        <v/>
      </c>
      <c r="S33" s="93" t="str">
        <f t="shared" si="8"/>
        <v/>
      </c>
      <c r="AJ33" s="183" t="s">
        <v>109</v>
      </c>
      <c r="AK33" s="167" t="s">
        <v>76</v>
      </c>
      <c r="AL33" s="167">
        <v>20</v>
      </c>
      <c r="AM33" s="167">
        <v>85</v>
      </c>
      <c r="AN33" s="27">
        <v>75</v>
      </c>
    </row>
    <row r="34" spans="1:40" ht="16.5" customHeight="1" x14ac:dyDescent="0.25">
      <c r="A34" s="9"/>
      <c r="B34" s="143"/>
      <c r="C34" s="144"/>
      <c r="D34" s="144"/>
      <c r="E34" s="145"/>
      <c r="F34" s="145"/>
      <c r="G34" s="82"/>
      <c r="H34" s="82"/>
      <c r="L34" s="102" t="str">
        <f t="shared" si="7"/>
        <v/>
      </c>
      <c r="M34" s="99">
        <f t="shared" si="8"/>
        <v>836.71222535498362</v>
      </c>
      <c r="N34" s="92" t="str">
        <f t="shared" si="8"/>
        <v/>
      </c>
      <c r="O34" s="92" t="str">
        <f t="shared" si="8"/>
        <v/>
      </c>
      <c r="P34" s="92" t="str">
        <f t="shared" si="8"/>
        <v/>
      </c>
      <c r="Q34" s="92" t="str">
        <f t="shared" si="8"/>
        <v/>
      </c>
      <c r="R34" s="92" t="str">
        <f t="shared" si="8"/>
        <v/>
      </c>
      <c r="S34" s="93" t="str">
        <f t="shared" si="8"/>
        <v/>
      </c>
      <c r="AJ34" s="183" t="s">
        <v>110</v>
      </c>
      <c r="AK34" s="167" t="s">
        <v>82</v>
      </c>
      <c r="AL34" s="167">
        <v>20</v>
      </c>
      <c r="AM34" s="167">
        <v>90</v>
      </c>
      <c r="AN34" s="27">
        <v>90</v>
      </c>
    </row>
    <row r="35" spans="1:40" x14ac:dyDescent="0.25">
      <c r="A35" s="19"/>
      <c r="B35" s="143"/>
      <c r="C35" s="144"/>
      <c r="D35" s="144"/>
      <c r="E35" s="145"/>
      <c r="F35" s="145"/>
      <c r="G35" s="82"/>
      <c r="H35" s="82"/>
      <c r="L35" s="102" t="str">
        <f t="shared" si="7"/>
        <v/>
      </c>
      <c r="M35" s="99">
        <f t="shared" si="8"/>
        <v>836.71222535498362</v>
      </c>
      <c r="N35" s="92" t="str">
        <f t="shared" si="8"/>
        <v/>
      </c>
      <c r="O35" s="92" t="str">
        <f t="shared" si="8"/>
        <v/>
      </c>
      <c r="P35" s="92" t="str">
        <f t="shared" si="8"/>
        <v/>
      </c>
      <c r="Q35" s="92" t="str">
        <f t="shared" si="8"/>
        <v/>
      </c>
      <c r="R35" s="92" t="str">
        <f t="shared" si="8"/>
        <v/>
      </c>
      <c r="S35" s="93" t="str">
        <f t="shared" si="8"/>
        <v/>
      </c>
      <c r="AJ35" s="183" t="s">
        <v>111</v>
      </c>
      <c r="AK35" s="167" t="s">
        <v>76</v>
      </c>
      <c r="AL35" s="167">
        <v>20</v>
      </c>
      <c r="AM35" s="167">
        <v>85</v>
      </c>
      <c r="AN35" s="27">
        <v>90</v>
      </c>
    </row>
    <row r="36" spans="1:40" ht="15.75" thickBot="1" x14ac:dyDescent="0.3">
      <c r="A36" s="82"/>
      <c r="B36" s="82"/>
      <c r="C36" s="82"/>
      <c r="D36" s="82"/>
      <c r="E36" s="82"/>
      <c r="F36" s="49"/>
      <c r="G36" s="49"/>
      <c r="H36" s="49"/>
      <c r="L36" s="103" t="str">
        <f t="shared" si="7"/>
        <v/>
      </c>
      <c r="M36" s="100">
        <f t="shared" si="8"/>
        <v>836.71222535498362</v>
      </c>
      <c r="N36" s="95" t="str">
        <f t="shared" si="8"/>
        <v/>
      </c>
      <c r="O36" s="95" t="str">
        <f t="shared" si="8"/>
        <v/>
      </c>
      <c r="P36" s="95" t="str">
        <f t="shared" si="8"/>
        <v/>
      </c>
      <c r="Q36" s="95" t="str">
        <f t="shared" si="8"/>
        <v/>
      </c>
      <c r="R36" s="95" t="str">
        <f t="shared" si="8"/>
        <v/>
      </c>
      <c r="S36" s="96" t="str">
        <f t="shared" si="8"/>
        <v/>
      </c>
      <c r="AJ36" s="183" t="s">
        <v>112</v>
      </c>
      <c r="AK36" s="167" t="s">
        <v>76</v>
      </c>
      <c r="AL36" s="167">
        <v>50</v>
      </c>
      <c r="AM36" s="167">
        <v>85</v>
      </c>
      <c r="AN36" s="27">
        <v>77</v>
      </c>
    </row>
    <row r="37" spans="1:40" ht="15.75" thickBot="1" x14ac:dyDescent="0.3">
      <c r="A37" s="9" t="s">
        <v>44</v>
      </c>
      <c r="B37" s="1"/>
      <c r="C37" s="1"/>
      <c r="D37" s="1"/>
      <c r="E37" s="82"/>
      <c r="F37" s="49"/>
      <c r="G37" s="49"/>
      <c r="H37" s="49"/>
      <c r="L37" s="221"/>
      <c r="M37" s="222"/>
      <c r="N37" s="222"/>
      <c r="O37" s="222"/>
      <c r="P37" s="222"/>
      <c r="Q37" s="222"/>
      <c r="R37" s="222"/>
      <c r="S37" s="222"/>
      <c r="AJ37" s="183" t="s">
        <v>113</v>
      </c>
      <c r="AK37" s="167" t="s">
        <v>76</v>
      </c>
      <c r="AL37" s="167">
        <v>40</v>
      </c>
      <c r="AM37" s="167">
        <v>55</v>
      </c>
      <c r="AN37" s="27">
        <v>75</v>
      </c>
    </row>
    <row r="38" spans="1:40" ht="32.25" x14ac:dyDescent="0.25">
      <c r="A38" s="293" t="s">
        <v>0</v>
      </c>
      <c r="B38" s="287" t="s">
        <v>63</v>
      </c>
      <c r="C38" s="162" t="s">
        <v>141</v>
      </c>
      <c r="D38" s="15" t="s">
        <v>55</v>
      </c>
      <c r="E38" s="16" t="s">
        <v>54</v>
      </c>
      <c r="H38" s="182"/>
      <c r="L38" s="221"/>
      <c r="M38" s="222"/>
      <c r="N38" s="222"/>
      <c r="O38" s="222"/>
      <c r="P38" s="222"/>
      <c r="Q38" s="222"/>
      <c r="R38" s="222"/>
      <c r="S38" s="222"/>
      <c r="AJ38" s="183" t="s">
        <v>114</v>
      </c>
      <c r="AK38" s="167" t="s">
        <v>76</v>
      </c>
      <c r="AL38" s="167">
        <v>50</v>
      </c>
      <c r="AM38" s="167">
        <v>85</v>
      </c>
      <c r="AN38" s="27">
        <v>85</v>
      </c>
    </row>
    <row r="39" spans="1:40" ht="15.75" thickBot="1" x14ac:dyDescent="0.3">
      <c r="A39" s="294"/>
      <c r="B39" s="299"/>
      <c r="C39" s="164" t="s">
        <v>68</v>
      </c>
      <c r="D39" s="209" t="s">
        <v>6</v>
      </c>
      <c r="E39" s="7" t="s">
        <v>5</v>
      </c>
      <c r="H39" s="180"/>
      <c r="L39" s="221"/>
      <c r="M39" s="222"/>
      <c r="N39" s="222"/>
      <c r="O39" s="222"/>
      <c r="P39" s="222"/>
      <c r="Q39" s="222"/>
      <c r="R39" s="222"/>
      <c r="S39" s="222"/>
      <c r="AJ39" s="183" t="s">
        <v>115</v>
      </c>
      <c r="AK39" s="167" t="s">
        <v>76</v>
      </c>
      <c r="AL39" s="167">
        <v>50</v>
      </c>
      <c r="AM39" s="167">
        <v>77</v>
      </c>
      <c r="AN39" s="27">
        <v>81</v>
      </c>
    </row>
    <row r="40" spans="1:40" x14ac:dyDescent="0.25">
      <c r="A40" s="77" t="s">
        <v>92</v>
      </c>
      <c r="B40" s="191">
        <v>1</v>
      </c>
      <c r="C40" s="201">
        <f t="shared" ref="C40:C46" si="10">IFERROR(VLOOKUP(A40,$AJ$1:$AN$64,3,FALSE),"")</f>
        <v>16</v>
      </c>
      <c r="D40" s="218">
        <f t="shared" ref="D40:D46" si="11">IF(ISBLANK(A40),"",50)</f>
        <v>50</v>
      </c>
      <c r="E40" s="202">
        <f>IFERROR(IF(VLOOKUP(A40,$AJ$1:$AN$64,5,FALSE)="N/A",VLOOKUP(A40,$AJ$1:$AN$64,4,FALSE),VLOOKUP(A40,$AJ$1:$AN$64,5,FALSE)),"")</f>
        <v>81</v>
      </c>
      <c r="H40" s="181"/>
      <c r="AJ40" s="183" t="s">
        <v>116</v>
      </c>
      <c r="AK40" s="167" t="s">
        <v>76</v>
      </c>
      <c r="AL40" s="167">
        <v>100</v>
      </c>
      <c r="AM40" s="167">
        <v>82</v>
      </c>
      <c r="AN40" s="27">
        <v>73</v>
      </c>
    </row>
    <row r="41" spans="1:40" x14ac:dyDescent="0.25">
      <c r="A41" s="77" t="s">
        <v>132</v>
      </c>
      <c r="B41" s="71">
        <v>1</v>
      </c>
      <c r="C41" s="201">
        <f t="shared" si="10"/>
        <v>20</v>
      </c>
      <c r="D41" s="198">
        <f t="shared" si="11"/>
        <v>50</v>
      </c>
      <c r="E41" s="202">
        <f>IFERROR(IF(VLOOKUP(A41,$AJ$1:$AN$64,5,FALSE)="N/A",VLOOKUP(A41,$AJ$1:$AN$64,4,FALSE),VLOOKUP(A41,$AJ$1:$AN$64,5,FALSE)),"")</f>
        <v>101</v>
      </c>
      <c r="G41" s="22"/>
      <c r="H41" s="181"/>
      <c r="AJ41" s="183" t="s">
        <v>117</v>
      </c>
      <c r="AK41" s="167" t="s">
        <v>82</v>
      </c>
      <c r="AL41" s="167">
        <v>20</v>
      </c>
      <c r="AM41" s="167">
        <v>85</v>
      </c>
      <c r="AN41" s="27">
        <v>79</v>
      </c>
    </row>
    <row r="42" spans="1:40" x14ac:dyDescent="0.25">
      <c r="A42" s="77" t="s">
        <v>113</v>
      </c>
      <c r="B42" s="71">
        <v>1</v>
      </c>
      <c r="C42" s="201">
        <f t="shared" si="10"/>
        <v>40</v>
      </c>
      <c r="D42" s="198">
        <f t="shared" si="11"/>
        <v>50</v>
      </c>
      <c r="E42" s="202">
        <f>IFERROR(IF(VLOOKUP(A42,$AJ$1:$AN$64,5,FALSE)="N/A",VLOOKUP(A42,$AJ$1:$AN$64,4,FALSE),VLOOKUP(A42,$AJ$1:$AN$64,5,FALSE)),"")</f>
        <v>75</v>
      </c>
      <c r="H42" s="181"/>
      <c r="AJ42" s="183" t="s">
        <v>118</v>
      </c>
      <c r="AK42" s="167" t="s">
        <v>76</v>
      </c>
      <c r="AL42" s="167">
        <v>20</v>
      </c>
      <c r="AM42" s="167">
        <v>85</v>
      </c>
      <c r="AN42" s="27">
        <v>81</v>
      </c>
    </row>
    <row r="43" spans="1:40" x14ac:dyDescent="0.25">
      <c r="A43" s="77" t="s">
        <v>99</v>
      </c>
      <c r="B43" s="71">
        <v>1</v>
      </c>
      <c r="C43" s="201">
        <f t="shared" si="10"/>
        <v>40</v>
      </c>
      <c r="D43" s="198">
        <f t="shared" si="11"/>
        <v>50</v>
      </c>
      <c r="E43" s="202">
        <f>IFERROR(IF(VLOOKUP(A43,$AJ$1:$AN$64,5,FALSE)="N/A",VLOOKUP(A43,$AJ$1:$AN$64,4,FALSE),VLOOKUP(A43,$AJ$1:$AN$64,5,FALSE)),"")</f>
        <v>79</v>
      </c>
      <c r="H43" s="181"/>
      <c r="AC43" s="22"/>
      <c r="AJ43" s="183" t="s">
        <v>119</v>
      </c>
      <c r="AK43" s="167" t="s">
        <v>76</v>
      </c>
      <c r="AL43" s="167">
        <v>20</v>
      </c>
      <c r="AM43" s="167">
        <v>85</v>
      </c>
      <c r="AN43" s="27">
        <v>80</v>
      </c>
    </row>
    <row r="44" spans="1:40" x14ac:dyDescent="0.25">
      <c r="A44" s="77" t="s">
        <v>152</v>
      </c>
      <c r="B44" s="71">
        <v>1</v>
      </c>
      <c r="C44" s="201">
        <f t="shared" si="10"/>
        <v>50</v>
      </c>
      <c r="D44" s="198">
        <f t="shared" si="11"/>
        <v>50</v>
      </c>
      <c r="E44" s="202">
        <f>IFERROR(IF(VLOOKUP(A44,$AJ$1:$AN$64,5,FALSE)="N/A",VLOOKUP(A44,$AJ$1:$AN$64,4,FALSE),VLOOKUP(A44,$AJ$1:$AN$64,5,FALSE)),"")</f>
        <v>80</v>
      </c>
      <c r="H44" s="181"/>
      <c r="AJ44" s="183" t="s">
        <v>120</v>
      </c>
      <c r="AK44" s="167" t="s">
        <v>76</v>
      </c>
      <c r="AL44" s="167">
        <v>20</v>
      </c>
      <c r="AM44" s="167">
        <v>85</v>
      </c>
      <c r="AN44" s="27">
        <v>96</v>
      </c>
    </row>
    <row r="45" spans="1:40" x14ac:dyDescent="0.25">
      <c r="A45" s="77" t="s">
        <v>92</v>
      </c>
      <c r="B45" s="71">
        <v>2</v>
      </c>
      <c r="C45" s="201">
        <f t="shared" si="10"/>
        <v>16</v>
      </c>
      <c r="D45" s="198">
        <f t="shared" si="11"/>
        <v>50</v>
      </c>
      <c r="E45" s="202">
        <f t="shared" ref="E45:E49" si="12">IFERROR(IF(VLOOKUP(A45,$AJ$1:$AN$64,5,FALSE)="N/A",VLOOKUP(A45,$AJ$1:$AN$64,4,FALSE),VLOOKUP(A45,$AJ$1:$AN$64,5,FALSE)),"")</f>
        <v>81</v>
      </c>
      <c r="H45" s="181"/>
      <c r="AJ45" s="183" t="s">
        <v>121</v>
      </c>
      <c r="AK45" s="167" t="s">
        <v>76</v>
      </c>
      <c r="AL45" s="167">
        <v>40</v>
      </c>
      <c r="AM45" s="167">
        <v>85</v>
      </c>
      <c r="AN45" s="27">
        <v>84</v>
      </c>
    </row>
    <row r="46" spans="1:40" x14ac:dyDescent="0.25">
      <c r="A46" s="77" t="s">
        <v>132</v>
      </c>
      <c r="B46" s="71">
        <v>2</v>
      </c>
      <c r="C46" s="201">
        <f t="shared" si="10"/>
        <v>20</v>
      </c>
      <c r="D46" s="198">
        <f t="shared" si="11"/>
        <v>50</v>
      </c>
      <c r="E46" s="202">
        <f t="shared" si="12"/>
        <v>101</v>
      </c>
      <c r="H46" s="181"/>
      <c r="AJ46" s="183" t="s">
        <v>122</v>
      </c>
      <c r="AK46" s="167" t="s">
        <v>76</v>
      </c>
      <c r="AL46" s="167">
        <v>40</v>
      </c>
      <c r="AM46" s="167">
        <v>85</v>
      </c>
      <c r="AN46" s="27">
        <v>96</v>
      </c>
    </row>
    <row r="47" spans="1:40" x14ac:dyDescent="0.25">
      <c r="A47" s="77" t="s">
        <v>113</v>
      </c>
      <c r="B47" s="71">
        <v>2</v>
      </c>
      <c r="C47" s="201">
        <v>40</v>
      </c>
      <c r="D47" s="198">
        <v>50</v>
      </c>
      <c r="E47" s="202">
        <f t="shared" si="12"/>
        <v>75</v>
      </c>
      <c r="H47" s="181"/>
      <c r="AJ47" s="183" t="s">
        <v>123</v>
      </c>
      <c r="AK47" s="167" t="s">
        <v>76</v>
      </c>
      <c r="AL47" s="167">
        <v>100</v>
      </c>
      <c r="AM47" s="167">
        <v>78</v>
      </c>
      <c r="AN47" s="27">
        <v>78</v>
      </c>
    </row>
    <row r="48" spans="1:40" x14ac:dyDescent="0.25">
      <c r="A48" s="77" t="s">
        <v>99</v>
      </c>
      <c r="B48" s="71">
        <v>2</v>
      </c>
      <c r="C48" s="201">
        <f t="shared" ref="C48:C53" si="13">IFERROR(VLOOKUP(A48,$AJ$1:$AN$64,3,FALSE),"")</f>
        <v>40</v>
      </c>
      <c r="D48" s="198">
        <f t="shared" ref="D48:D53" si="14">IF(ISBLANK(A48),"",50)</f>
        <v>50</v>
      </c>
      <c r="E48" s="202">
        <f t="shared" si="12"/>
        <v>79</v>
      </c>
      <c r="H48" s="181"/>
      <c r="AJ48" s="183" t="s">
        <v>152</v>
      </c>
      <c r="AK48" s="167" t="s">
        <v>76</v>
      </c>
      <c r="AL48" s="167">
        <v>50</v>
      </c>
      <c r="AM48" s="167">
        <v>82</v>
      </c>
      <c r="AN48" s="27">
        <v>80</v>
      </c>
    </row>
    <row r="49" spans="1:40" x14ac:dyDescent="0.25">
      <c r="A49" s="77" t="s">
        <v>152</v>
      </c>
      <c r="B49" s="71">
        <v>2</v>
      </c>
      <c r="C49" s="201">
        <f t="shared" si="13"/>
        <v>50</v>
      </c>
      <c r="D49" s="198">
        <f t="shared" si="14"/>
        <v>50</v>
      </c>
      <c r="E49" s="202">
        <f t="shared" si="12"/>
        <v>80</v>
      </c>
      <c r="H49" s="181"/>
      <c r="AJ49" s="183" t="s">
        <v>125</v>
      </c>
      <c r="AK49" s="167" t="s">
        <v>76</v>
      </c>
      <c r="AL49" s="167">
        <v>50</v>
      </c>
      <c r="AM49" s="167">
        <v>80</v>
      </c>
      <c r="AN49" s="27" t="s">
        <v>77</v>
      </c>
    </row>
    <row r="50" spans="1:40" x14ac:dyDescent="0.25">
      <c r="A50" s="77"/>
      <c r="B50" s="71"/>
      <c r="C50" s="201" t="str">
        <f t="shared" si="13"/>
        <v/>
      </c>
      <c r="D50" s="198" t="str">
        <f t="shared" si="14"/>
        <v/>
      </c>
      <c r="E50" s="202" t="str">
        <f>IFERROR(IF(VLOOKUP(A50,$AJ$1:$AN$64,5,FALSE)="N/A",VLOOKUP(A50,$AJ$1:$AN$64,4,FALSE),VLOOKUP(A50,$AJ$1:$AN$64,5,FALSE)),"")</f>
        <v/>
      </c>
      <c r="H50" s="181"/>
      <c r="AJ50" s="183" t="s">
        <v>126</v>
      </c>
      <c r="AK50" s="167" t="s">
        <v>76</v>
      </c>
      <c r="AL50" s="167">
        <v>40</v>
      </c>
      <c r="AM50" s="167">
        <v>84</v>
      </c>
      <c r="AN50" s="27" t="s">
        <v>77</v>
      </c>
    </row>
    <row r="51" spans="1:40" x14ac:dyDescent="0.25">
      <c r="A51" s="77"/>
      <c r="B51" s="71"/>
      <c r="C51" s="201" t="str">
        <f t="shared" si="13"/>
        <v/>
      </c>
      <c r="D51" s="198" t="str">
        <f t="shared" si="14"/>
        <v/>
      </c>
      <c r="E51" s="202" t="str">
        <f>IFERROR(IF(VLOOKUP(A51,$AJ$1:$AN$64,5,FALSE)="N/A",VLOOKUP(A51,$AJ$1:$AN$64,4,FALSE),VLOOKUP(A51,$AJ$1:$AN$64,5,FALSE)),"")</f>
        <v/>
      </c>
      <c r="H51" s="181"/>
      <c r="AJ51" s="183" t="s">
        <v>127</v>
      </c>
      <c r="AK51" s="167" t="s">
        <v>76</v>
      </c>
      <c r="AL51" s="167">
        <v>40</v>
      </c>
      <c r="AM51" s="167">
        <v>85</v>
      </c>
      <c r="AN51" s="27">
        <v>85</v>
      </c>
    </row>
    <row r="52" spans="1:40" x14ac:dyDescent="0.25">
      <c r="A52" s="77"/>
      <c r="B52" s="71"/>
      <c r="C52" s="201" t="str">
        <f t="shared" si="13"/>
        <v/>
      </c>
      <c r="D52" s="198" t="str">
        <f t="shared" si="14"/>
        <v/>
      </c>
      <c r="E52" s="202" t="str">
        <f>IFERROR(IF(VLOOKUP(A52,$AJ$1:$AN$64,5,FALSE)="N/A",VLOOKUP(A52,$AJ$1:$AN$64,4,FALSE),VLOOKUP(A52,$AJ$1:$AN$64,5,FALSE)),"")</f>
        <v/>
      </c>
      <c r="H52" s="181"/>
      <c r="AJ52" s="183" t="s">
        <v>128</v>
      </c>
      <c r="AK52" s="167" t="s">
        <v>76</v>
      </c>
      <c r="AL52" s="167">
        <v>10</v>
      </c>
      <c r="AM52" s="167">
        <v>80</v>
      </c>
      <c r="AN52" s="27">
        <v>82</v>
      </c>
    </row>
    <row r="53" spans="1:40" ht="15.75" thickBot="1" x14ac:dyDescent="0.3">
      <c r="A53" s="14"/>
      <c r="B53" s="72"/>
      <c r="C53" s="203" t="str">
        <f t="shared" si="13"/>
        <v/>
      </c>
      <c r="D53" s="204" t="str">
        <f t="shared" si="14"/>
        <v/>
      </c>
      <c r="E53" s="205" t="str">
        <f>IFERROR(IF(VLOOKUP(A53,$AJ$1:$AN$64,5,FALSE)="N/A",VLOOKUP(A53,$AJ$1:$AN$64,4,FALSE),VLOOKUP(A53,$AJ$1:$AN$64,5,FALSE)),"")</f>
        <v/>
      </c>
      <c r="H53" s="181"/>
      <c r="AJ53" s="183" t="s">
        <v>129</v>
      </c>
      <c r="AK53" s="167" t="s">
        <v>76</v>
      </c>
      <c r="AL53" s="167">
        <v>100</v>
      </c>
      <c r="AM53" s="167">
        <v>85</v>
      </c>
      <c r="AN53" s="27">
        <v>79</v>
      </c>
    </row>
    <row r="54" spans="1:40" ht="15.75" x14ac:dyDescent="0.25">
      <c r="A54" s="19" t="s">
        <v>142</v>
      </c>
      <c r="AJ54" s="183" t="s">
        <v>130</v>
      </c>
      <c r="AK54" s="167" t="s">
        <v>76</v>
      </c>
      <c r="AL54" s="167">
        <v>50</v>
      </c>
      <c r="AM54" s="167">
        <v>85</v>
      </c>
      <c r="AN54" s="27">
        <v>87</v>
      </c>
    </row>
    <row r="55" spans="1:40" x14ac:dyDescent="0.25">
      <c r="A55" s="19"/>
      <c r="AJ55" s="183" t="s">
        <v>131</v>
      </c>
      <c r="AK55" s="167" t="s">
        <v>76</v>
      </c>
      <c r="AL55" s="167">
        <v>20</v>
      </c>
      <c r="AM55" s="167">
        <v>80</v>
      </c>
      <c r="AN55" s="27">
        <v>80</v>
      </c>
    </row>
    <row r="56" spans="1:40" x14ac:dyDescent="0.25">
      <c r="AJ56" s="183" t="s">
        <v>132</v>
      </c>
      <c r="AK56" s="167" t="s">
        <v>76</v>
      </c>
      <c r="AL56" s="167">
        <v>20</v>
      </c>
      <c r="AM56" s="167">
        <v>95</v>
      </c>
      <c r="AN56" s="27">
        <v>101</v>
      </c>
    </row>
    <row r="57" spans="1:40" ht="15.75" thickBot="1" x14ac:dyDescent="0.3">
      <c r="A57" s="8" t="s">
        <v>7</v>
      </c>
      <c r="AJ57" s="183" t="s">
        <v>133</v>
      </c>
      <c r="AK57" s="167" t="s">
        <v>76</v>
      </c>
      <c r="AL57" s="167">
        <v>5</v>
      </c>
      <c r="AM57" s="167">
        <v>85</v>
      </c>
      <c r="AN57" s="27">
        <v>83</v>
      </c>
    </row>
    <row r="58" spans="1:40" ht="30" x14ac:dyDescent="0.25">
      <c r="A58" s="293" t="s">
        <v>4</v>
      </c>
      <c r="B58" s="106" t="str">
        <f>IF(ISBLANK(A12),"",CONCATENATE("Leq - @ ",A12))</f>
        <v>Leq - @ NSA 23 - Residence</v>
      </c>
      <c r="C58" s="106" t="str">
        <f>IF(ISBLANK(A12),"",CONCATENATE("Leq - @ ",A12))</f>
        <v>Leq - @ NSA 23 - Residence</v>
      </c>
      <c r="D58" s="248"/>
      <c r="E58" s="248"/>
      <c r="F58" s="248"/>
      <c r="G58" s="248"/>
      <c r="H58" s="248"/>
      <c r="AJ58" s="183" t="s">
        <v>134</v>
      </c>
      <c r="AK58" s="167" t="s">
        <v>76</v>
      </c>
      <c r="AL58" s="167">
        <v>40</v>
      </c>
      <c r="AM58" s="167">
        <v>73</v>
      </c>
      <c r="AN58" s="27">
        <v>74</v>
      </c>
    </row>
    <row r="59" spans="1:40" ht="18.75" thickBot="1" x14ac:dyDescent="0.3">
      <c r="A59" s="301"/>
      <c r="B59" s="226" t="s">
        <v>185</v>
      </c>
      <c r="C59" s="226" t="s">
        <v>186</v>
      </c>
      <c r="D59" s="270"/>
      <c r="E59" s="270"/>
      <c r="F59" s="270"/>
      <c r="G59" s="270"/>
      <c r="H59" s="270"/>
      <c r="AJ59" s="183" t="s">
        <v>135</v>
      </c>
      <c r="AK59" s="167" t="s">
        <v>76</v>
      </c>
      <c r="AL59" s="167">
        <v>100</v>
      </c>
      <c r="AM59" s="167"/>
      <c r="AN59" s="27">
        <v>77</v>
      </c>
    </row>
    <row r="60" spans="1:40" x14ac:dyDescent="0.25">
      <c r="A60" s="223" t="str">
        <f>IF(ISBLANK(A40),"",A40)</f>
        <v>Crane</v>
      </c>
      <c r="B60" s="273">
        <f>IFERROR($E40-(20*LOG10(M23/$D40))+10*LOG($C40/100)+10*LOG($B40),0)</f>
        <v>48.569077621519966</v>
      </c>
      <c r="C60" s="274">
        <f>IFERROR($E40-(20*LOG10(M23/$D40))+10*LOG(100/100)+10*LOG($B40),0)</f>
        <v>56.527877794960716</v>
      </c>
      <c r="D60" s="166"/>
      <c r="E60" s="166"/>
      <c r="F60" s="166"/>
      <c r="G60" s="166"/>
      <c r="H60" s="166"/>
      <c r="AJ60" s="183" t="s">
        <v>136</v>
      </c>
      <c r="AK60" s="167"/>
      <c r="AL60" s="167">
        <v>100</v>
      </c>
      <c r="AM60" s="167"/>
      <c r="AN60" s="27">
        <v>84</v>
      </c>
    </row>
    <row r="61" spans="1:40" x14ac:dyDescent="0.25">
      <c r="A61" s="224" t="str">
        <f>IF(ISBLANK(A41),"",A41)</f>
        <v>Vibratory Pile Driver</v>
      </c>
      <c r="B61" s="275">
        <f t="shared" ref="B61:C69" si="15">IFERROR($E41-(20*LOG10(M24/$D41))+10*LOG($C41/100)+10*LOG($B41),0)</f>
        <v>69.538177751600529</v>
      </c>
      <c r="C61" s="276">
        <f t="shared" ref="C61:C64" si="16">IFERROR($E41-(20*LOG10(M24/$D41))+10*LOG(100/100)+10*LOG($B41),0)</f>
        <v>76.527877794960716</v>
      </c>
      <c r="D61" s="166"/>
      <c r="E61" s="166"/>
      <c r="F61" s="166"/>
      <c r="G61" s="166"/>
      <c r="H61" s="166"/>
      <c r="AJ61" s="183" t="s">
        <v>137</v>
      </c>
      <c r="AK61" s="167"/>
      <c r="AL61" s="167">
        <v>100</v>
      </c>
      <c r="AM61" s="167"/>
      <c r="AN61" s="27">
        <v>80</v>
      </c>
    </row>
    <row r="62" spans="1:40" x14ac:dyDescent="0.25">
      <c r="A62" s="224" t="str">
        <f t="shared" ref="A62:A73" si="17">IF(ISBLANK(A42),"",A42)</f>
        <v>Pickup Truck</v>
      </c>
      <c r="B62" s="275">
        <f t="shared" si="15"/>
        <v>46.548477708240341</v>
      </c>
      <c r="C62" s="276">
        <f t="shared" si="16"/>
        <v>50.527877794960716</v>
      </c>
      <c r="D62" s="166"/>
      <c r="E62" s="166"/>
      <c r="F62" s="166"/>
      <c r="G62" s="166"/>
      <c r="H62" s="166"/>
      <c r="AJ62" s="183" t="s">
        <v>138</v>
      </c>
      <c r="AK62" s="167"/>
      <c r="AL62" s="167">
        <v>100</v>
      </c>
      <c r="AM62" s="167"/>
      <c r="AN62" s="27">
        <v>85</v>
      </c>
    </row>
    <row r="63" spans="1:40" x14ac:dyDescent="0.25">
      <c r="A63" s="224" t="str">
        <f t="shared" si="17"/>
        <v>Front End Loader</v>
      </c>
      <c r="B63" s="275">
        <f t="shared" si="15"/>
        <v>50.548477708240341</v>
      </c>
      <c r="C63" s="276">
        <f t="shared" si="16"/>
        <v>54.527877794960716</v>
      </c>
      <c r="D63" s="166"/>
      <c r="E63" s="166"/>
      <c r="F63" s="166"/>
      <c r="G63" s="166"/>
      <c r="H63" s="166"/>
      <c r="AJ63" s="183" t="s">
        <v>139</v>
      </c>
      <c r="AK63" s="167"/>
      <c r="AL63" s="167">
        <v>100</v>
      </c>
      <c r="AM63" s="167"/>
      <c r="AN63" s="27">
        <v>82</v>
      </c>
    </row>
    <row r="64" spans="1:40" ht="15" customHeight="1" thickBot="1" x14ac:dyDescent="0.3">
      <c r="A64" s="224" t="str">
        <f t="shared" si="17"/>
        <v>Trencher</v>
      </c>
      <c r="B64" s="275">
        <f t="shared" si="15"/>
        <v>52.517577838320904</v>
      </c>
      <c r="C64" s="276">
        <f t="shared" si="16"/>
        <v>55.527877794960716</v>
      </c>
      <c r="D64" s="166"/>
      <c r="E64" s="166"/>
      <c r="F64" s="166"/>
      <c r="G64" s="166"/>
      <c r="H64" s="166"/>
      <c r="AJ64" s="184" t="s">
        <v>140</v>
      </c>
      <c r="AK64" s="185"/>
      <c r="AL64" s="185">
        <v>100</v>
      </c>
      <c r="AM64" s="185"/>
      <c r="AN64" s="151">
        <v>83</v>
      </c>
    </row>
    <row r="65" spans="1:30" x14ac:dyDescent="0.25">
      <c r="A65" s="224" t="str">
        <f t="shared" si="17"/>
        <v>Crane</v>
      </c>
      <c r="B65" s="275">
        <f t="shared" si="15"/>
        <v>45.487986399259448</v>
      </c>
      <c r="C65" s="276">
        <f>IFERROR($E45-(20*LOG10(N28/$D45))+10*LOG($C45/100)+10*LOG($B45),0)</f>
        <v>0</v>
      </c>
      <c r="D65" s="166"/>
      <c r="E65" s="166"/>
      <c r="F65" s="166"/>
      <c r="G65" s="166"/>
      <c r="H65" s="166"/>
    </row>
    <row r="66" spans="1:30" x14ac:dyDescent="0.25">
      <c r="A66" s="224" t="str">
        <f t="shared" si="17"/>
        <v>Vibratory Pile Driver</v>
      </c>
      <c r="B66" s="275">
        <f t="shared" si="15"/>
        <v>66.457086529340017</v>
      </c>
      <c r="C66" s="276">
        <f t="shared" si="15"/>
        <v>0</v>
      </c>
      <c r="D66" s="166"/>
      <c r="E66" s="166"/>
      <c r="F66" s="166"/>
      <c r="G66" s="166"/>
      <c r="H66" s="166"/>
    </row>
    <row r="67" spans="1:30" x14ac:dyDescent="0.25">
      <c r="A67" s="224" t="str">
        <f t="shared" si="17"/>
        <v>Pickup Truck</v>
      </c>
      <c r="B67" s="275">
        <f t="shared" si="15"/>
        <v>43.467386485979823</v>
      </c>
      <c r="C67" s="276">
        <f t="shared" si="15"/>
        <v>0</v>
      </c>
      <c r="D67" s="166"/>
      <c r="E67" s="166"/>
      <c r="F67" s="166"/>
      <c r="G67" s="166"/>
      <c r="H67" s="166"/>
    </row>
    <row r="68" spans="1:30" x14ac:dyDescent="0.25">
      <c r="A68" s="224" t="str">
        <f t="shared" si="17"/>
        <v>Front End Loader</v>
      </c>
      <c r="B68" s="275">
        <f t="shared" si="15"/>
        <v>47.467386485979823</v>
      </c>
      <c r="C68" s="276">
        <f t="shared" si="15"/>
        <v>0</v>
      </c>
      <c r="D68" s="166"/>
      <c r="E68" s="166"/>
      <c r="F68" s="166"/>
      <c r="G68" s="166"/>
      <c r="H68" s="166"/>
    </row>
    <row r="69" spans="1:30" x14ac:dyDescent="0.25">
      <c r="A69" s="224" t="str">
        <f t="shared" si="17"/>
        <v>Trencher</v>
      </c>
      <c r="B69" s="275">
        <f t="shared" si="15"/>
        <v>49.436486616060385</v>
      </c>
      <c r="C69" s="276">
        <f t="shared" si="15"/>
        <v>0</v>
      </c>
      <c r="D69" s="166"/>
      <c r="E69" s="166"/>
      <c r="F69" s="166"/>
      <c r="G69" s="166"/>
      <c r="H69" s="166"/>
      <c r="P69" t="str">
        <f>A12</f>
        <v>NSA 23 - Residence</v>
      </c>
    </row>
    <row r="70" spans="1:30" x14ac:dyDescent="0.25">
      <c r="A70" s="224" t="str">
        <f t="shared" si="17"/>
        <v/>
      </c>
      <c r="B70" s="275">
        <f>IFERROR($E50-(20*LOG10(M33/$D50))+10*LOG($C50/100)+10*LOG(#REF!/12)+10*LOG($B50),0)</f>
        <v>0</v>
      </c>
      <c r="C70" s="278">
        <f>IFERROR($E50-(20*LOG10(N33/$D50))+10*LOG($C50/100)+10*LOG(#REF!/12)+10*LOG($B50),0)</f>
        <v>0</v>
      </c>
      <c r="D70" s="166"/>
      <c r="E70" s="166"/>
      <c r="F70" s="166"/>
      <c r="G70" s="166"/>
      <c r="H70" s="166"/>
    </row>
    <row r="71" spans="1:30" ht="15.75" thickBot="1" x14ac:dyDescent="0.3">
      <c r="A71" s="224" t="str">
        <f t="shared" si="17"/>
        <v/>
      </c>
      <c r="B71" s="275">
        <f>IFERROR($E51-(20*LOG10(M34/$D51))+10*LOG($C51/100)+10*LOG(#REF!/12)+10*LOG($B51),0)</f>
        <v>0</v>
      </c>
      <c r="C71" s="278">
        <f>IFERROR($E51-(20*LOG10(N34/$D51))+10*LOG($C51/100)+10*LOG(#REF!/12)+10*LOG($B51),0)</f>
        <v>0</v>
      </c>
      <c r="D71" s="166"/>
      <c r="E71" s="166"/>
      <c r="F71" s="166"/>
      <c r="G71" s="166"/>
      <c r="H71" s="166"/>
      <c r="P71" s="303" t="s">
        <v>21</v>
      </c>
      <c r="Q71" s="303"/>
      <c r="R71" s="303"/>
      <c r="S71" s="303"/>
      <c r="T71" s="303"/>
    </row>
    <row r="72" spans="1:30" ht="17.25" customHeight="1" thickBot="1" x14ac:dyDescent="0.3">
      <c r="A72" s="224" t="str">
        <f t="shared" si="17"/>
        <v/>
      </c>
      <c r="B72" s="275">
        <f>IFERROR($E52-(20*LOG10(M35/$D52))+10*LOG($C52/100)+10*LOG(#REF!/12)+10*LOG($B52),0)</f>
        <v>0</v>
      </c>
      <c r="C72" s="278">
        <f>IFERROR($E52-(20*LOG10(N35/$D52))+10*LOG($C52/100)+10*LOG(#REF!/12)+10*LOG($B52),0)</f>
        <v>0</v>
      </c>
      <c r="D72" s="166"/>
      <c r="E72" s="166"/>
      <c r="F72" s="166"/>
      <c r="G72" s="166"/>
      <c r="H72" s="166"/>
      <c r="P72" s="38" t="s">
        <v>14</v>
      </c>
      <c r="Q72" s="39" t="s">
        <v>15</v>
      </c>
      <c r="R72" s="40" t="s">
        <v>17</v>
      </c>
      <c r="S72" s="40" t="s">
        <v>16</v>
      </c>
      <c r="T72" s="41" t="s">
        <v>17</v>
      </c>
      <c r="U72" s="42"/>
      <c r="V72" s="39" t="s">
        <v>18</v>
      </c>
      <c r="W72" s="40" t="s">
        <v>17</v>
      </c>
      <c r="X72" s="40" t="s">
        <v>16</v>
      </c>
      <c r="Y72" s="41" t="s">
        <v>17</v>
      </c>
      <c r="Z72" s="43"/>
      <c r="AA72" s="39" t="s">
        <v>19</v>
      </c>
      <c r="AB72" s="40" t="s">
        <v>17</v>
      </c>
      <c r="AC72" s="40" t="s">
        <v>16</v>
      </c>
      <c r="AD72" s="41" t="s">
        <v>17</v>
      </c>
    </row>
    <row r="73" spans="1:30" ht="15.75" thickBot="1" x14ac:dyDescent="0.3">
      <c r="A73" s="225" t="str">
        <f t="shared" si="17"/>
        <v/>
      </c>
      <c r="B73" s="277">
        <f>IFERROR($E53-(20*LOG10(M36/$D53))+10*LOG($C53/100)+10*LOG(#REF!/12)+10*LOG($B53),0)</f>
        <v>0</v>
      </c>
      <c r="C73" s="279">
        <f>IFERROR($E53-(20*LOG10(N36/$D53))+10*LOG($C53/100)+10*LOG(#REF!/12)+10*LOG($B53),0)</f>
        <v>0</v>
      </c>
      <c r="D73" s="166"/>
      <c r="E73" s="166"/>
      <c r="F73" s="166"/>
      <c r="G73" s="166"/>
      <c r="H73" s="166"/>
      <c r="P73" s="30">
        <v>0</v>
      </c>
      <c r="Q73" s="32">
        <f>H12</f>
        <v>34</v>
      </c>
      <c r="R73" s="28">
        <f>(10^(Q73/10))</f>
        <v>2511.8864315095811</v>
      </c>
      <c r="S73" s="28">
        <f>Q73+10</f>
        <v>44</v>
      </c>
      <c r="T73" s="33">
        <f t="shared" ref="T73:T96" si="18">(10^(S73/10))</f>
        <v>25118.86431509586</v>
      </c>
      <c r="U73" s="36"/>
      <c r="V73" s="32">
        <v>0</v>
      </c>
      <c r="W73" s="28">
        <f>(10^(V73/10))</f>
        <v>1</v>
      </c>
      <c r="X73" s="28">
        <f>V73+10</f>
        <v>10</v>
      </c>
      <c r="Y73" s="33">
        <f>(10^(X73/10))</f>
        <v>10</v>
      </c>
      <c r="Z73" s="36"/>
      <c r="AA73" s="34">
        <f>10*LOG10(10^(Q73/10)+10^(V73/10))</f>
        <v>34.001728613409902</v>
      </c>
      <c r="AB73" s="147">
        <f>(10^(AA73/10))</f>
        <v>2512.8864315095802</v>
      </c>
      <c r="AC73" s="147">
        <f>AA73+10</f>
        <v>44.001728613409902</v>
      </c>
      <c r="AD73" s="148">
        <f>(10^(AC73/10))</f>
        <v>25128.864315095783</v>
      </c>
    </row>
    <row r="74" spans="1:30" ht="18" thickBot="1" x14ac:dyDescent="0.3">
      <c r="A74" s="219" t="s">
        <v>43</v>
      </c>
      <c r="B74" s="227">
        <f>IF(B60=0,0,10*LOG10(10^(B60/10)+10^(B61/10)+10^(B62/10)+10^(B63/10)+10^(B64/10)+10^(B65/10)+10^(B66/10)+10^(B67/10)+10^(B68/10)+10^(B69/10)+10^(B70/10)+10^(B71/10)+10^(B72/10)+10^(B73/10)))</f>
        <v>71.468867519574189</v>
      </c>
      <c r="C74" s="227">
        <f>MAX(C60:C73)</f>
        <v>76.527877794960716</v>
      </c>
      <c r="D74" s="249"/>
      <c r="E74" s="249"/>
      <c r="F74" s="249"/>
      <c r="G74" s="249"/>
      <c r="H74" s="249"/>
      <c r="P74" s="31">
        <v>4.1666666666666699E-2</v>
      </c>
      <c r="Q74" s="34">
        <f>H12</f>
        <v>34</v>
      </c>
      <c r="R74" s="26">
        <f t="shared" ref="R74:R96" si="19">(10^(Q74/10))</f>
        <v>2511.8864315095811</v>
      </c>
      <c r="S74" s="26">
        <f t="shared" ref="S74:S79" si="20">Q74+10</f>
        <v>44</v>
      </c>
      <c r="T74" s="35">
        <f t="shared" si="18"/>
        <v>25118.86431509586</v>
      </c>
      <c r="U74" s="37"/>
      <c r="V74" s="34">
        <f>V73</f>
        <v>0</v>
      </c>
      <c r="W74" s="26">
        <f t="shared" ref="W74:W96" si="21">(10^(V74/10))</f>
        <v>1</v>
      </c>
      <c r="X74" s="28">
        <f t="shared" ref="X74:X79" si="22">V74+10</f>
        <v>10</v>
      </c>
      <c r="Y74" s="35">
        <f t="shared" ref="Y74:Y96" si="23">(10^(X74/10))</f>
        <v>10</v>
      </c>
      <c r="Z74" s="37"/>
      <c r="AA74" s="34">
        <f t="shared" ref="AA74:AA96" si="24">10*LOG10(10^(Q74/10)+10^(V74/10))</f>
        <v>34.001728613409902</v>
      </c>
      <c r="AB74" s="26">
        <f t="shared" ref="AB74:AB96" si="25">(10^(AA74/10))</f>
        <v>2512.8864315095802</v>
      </c>
      <c r="AC74" s="147">
        <f t="shared" ref="AC74:AC79" si="26">AA74+10</f>
        <v>44.001728613409902</v>
      </c>
      <c r="AD74" s="27">
        <f t="shared" ref="AD74:AD96" si="27">(10^(AC74/10))</f>
        <v>25128.864315095783</v>
      </c>
    </row>
    <row r="75" spans="1:30" ht="16.5" thickBot="1" x14ac:dyDescent="0.3">
      <c r="A75" s="19" t="s">
        <v>57</v>
      </c>
      <c r="P75" s="31">
        <v>8.3333333333333301E-2</v>
      </c>
      <c r="Q75" s="34">
        <f>H12</f>
        <v>34</v>
      </c>
      <c r="R75" s="26">
        <f t="shared" si="19"/>
        <v>2511.8864315095811</v>
      </c>
      <c r="S75" s="26">
        <f t="shared" si="20"/>
        <v>44</v>
      </c>
      <c r="T75" s="35">
        <f t="shared" si="18"/>
        <v>25118.86431509586</v>
      </c>
      <c r="U75" s="37"/>
      <c r="V75" s="34">
        <f>V74</f>
        <v>0</v>
      </c>
      <c r="W75" s="26">
        <f t="shared" si="21"/>
        <v>1</v>
      </c>
      <c r="X75" s="28">
        <f t="shared" si="22"/>
        <v>10</v>
      </c>
      <c r="Y75" s="35">
        <f t="shared" si="23"/>
        <v>10</v>
      </c>
      <c r="Z75" s="37"/>
      <c r="AA75" s="34">
        <f t="shared" si="24"/>
        <v>34.001728613409902</v>
      </c>
      <c r="AB75" s="26">
        <f t="shared" si="25"/>
        <v>2512.8864315095802</v>
      </c>
      <c r="AC75" s="147">
        <f t="shared" si="26"/>
        <v>44.001728613409902</v>
      </c>
      <c r="AD75" s="27">
        <f t="shared" si="27"/>
        <v>25128.864315095783</v>
      </c>
    </row>
    <row r="76" spans="1:30" ht="15.75" thickBot="1" x14ac:dyDescent="0.3">
      <c r="P76" s="31">
        <v>0.125</v>
      </c>
      <c r="Q76" s="34">
        <f>H12</f>
        <v>34</v>
      </c>
      <c r="R76" s="26">
        <f t="shared" si="19"/>
        <v>2511.8864315095811</v>
      </c>
      <c r="S76" s="26">
        <f t="shared" si="20"/>
        <v>44</v>
      </c>
      <c r="T76" s="35">
        <f t="shared" si="18"/>
        <v>25118.86431509586</v>
      </c>
      <c r="U76" s="37"/>
      <c r="V76" s="34">
        <f t="shared" ref="V76:V93" si="28">V75</f>
        <v>0</v>
      </c>
      <c r="W76" s="26">
        <f t="shared" si="21"/>
        <v>1</v>
      </c>
      <c r="X76" s="28">
        <f t="shared" si="22"/>
        <v>10</v>
      </c>
      <c r="Y76" s="35">
        <f t="shared" si="23"/>
        <v>10</v>
      </c>
      <c r="Z76" s="37"/>
      <c r="AA76" s="34">
        <f t="shared" si="24"/>
        <v>34.001728613409902</v>
      </c>
      <c r="AB76" s="26">
        <f t="shared" si="25"/>
        <v>2512.8864315095802</v>
      </c>
      <c r="AC76" s="147">
        <f t="shared" si="26"/>
        <v>44.001728613409902</v>
      </c>
      <c r="AD76" s="27">
        <f t="shared" si="27"/>
        <v>25128.864315095783</v>
      </c>
    </row>
    <row r="77" spans="1:30" ht="45.75" thickBot="1" x14ac:dyDescent="0.3">
      <c r="A77" s="287" t="s">
        <v>10</v>
      </c>
      <c r="B77" s="162" t="s">
        <v>145</v>
      </c>
      <c r="C77" s="163" t="s">
        <v>146</v>
      </c>
      <c r="D77" s="73" t="s">
        <v>48</v>
      </c>
      <c r="E77" s="73" t="s">
        <v>59</v>
      </c>
      <c r="F77" s="73" t="s">
        <v>158</v>
      </c>
      <c r="G77" s="15" t="s">
        <v>47</v>
      </c>
      <c r="H77" s="16" t="s">
        <v>46</v>
      </c>
      <c r="P77" s="31">
        <v>0.16666666666666699</v>
      </c>
      <c r="Q77" s="34">
        <f>H12</f>
        <v>34</v>
      </c>
      <c r="R77" s="26">
        <f t="shared" si="19"/>
        <v>2511.8864315095811</v>
      </c>
      <c r="S77" s="26">
        <f t="shared" si="20"/>
        <v>44</v>
      </c>
      <c r="T77" s="35">
        <f t="shared" si="18"/>
        <v>25118.86431509586</v>
      </c>
      <c r="U77" s="37"/>
      <c r="V77" s="34">
        <f t="shared" si="28"/>
        <v>0</v>
      </c>
      <c r="W77" s="26">
        <f t="shared" si="21"/>
        <v>1</v>
      </c>
      <c r="X77" s="28">
        <f t="shared" si="22"/>
        <v>10</v>
      </c>
      <c r="Y77" s="35">
        <f t="shared" si="23"/>
        <v>10</v>
      </c>
      <c r="Z77" s="37"/>
      <c r="AA77" s="34">
        <f t="shared" si="24"/>
        <v>34.001728613409902</v>
      </c>
      <c r="AB77" s="26">
        <f t="shared" si="25"/>
        <v>2512.8864315095802</v>
      </c>
      <c r="AC77" s="147">
        <f t="shared" si="26"/>
        <v>44.001728613409902</v>
      </c>
      <c r="AD77" s="27">
        <f t="shared" si="27"/>
        <v>25128.864315095783</v>
      </c>
    </row>
    <row r="78" spans="1:30" ht="15.75" thickBot="1" x14ac:dyDescent="0.3">
      <c r="A78" s="288"/>
      <c r="B78" s="80" t="s">
        <v>5</v>
      </c>
      <c r="C78" s="81" t="s">
        <v>5</v>
      </c>
      <c r="D78" s="156" t="s">
        <v>5</v>
      </c>
      <c r="E78" s="156" t="s">
        <v>5</v>
      </c>
      <c r="F78" s="156" t="s">
        <v>5</v>
      </c>
      <c r="G78" s="155" t="s">
        <v>5</v>
      </c>
      <c r="H78" s="81" t="s">
        <v>5</v>
      </c>
      <c r="P78" s="31">
        <v>0.20833333333333301</v>
      </c>
      <c r="Q78" s="34">
        <f>H12</f>
        <v>34</v>
      </c>
      <c r="R78" s="26">
        <f t="shared" si="19"/>
        <v>2511.8864315095811</v>
      </c>
      <c r="S78" s="26">
        <f t="shared" si="20"/>
        <v>44</v>
      </c>
      <c r="T78" s="35">
        <f t="shared" si="18"/>
        <v>25118.86431509586</v>
      </c>
      <c r="U78" s="37"/>
      <c r="V78" s="34">
        <f t="shared" si="28"/>
        <v>0</v>
      </c>
      <c r="W78" s="26">
        <f t="shared" si="21"/>
        <v>1</v>
      </c>
      <c r="X78" s="28">
        <f t="shared" si="22"/>
        <v>10</v>
      </c>
      <c r="Y78" s="35">
        <f t="shared" si="23"/>
        <v>10</v>
      </c>
      <c r="Z78" s="37"/>
      <c r="AA78" s="34">
        <f t="shared" si="24"/>
        <v>34.001728613409902</v>
      </c>
      <c r="AB78" s="26">
        <f t="shared" si="25"/>
        <v>2512.8864315095802</v>
      </c>
      <c r="AC78" s="147">
        <f t="shared" si="26"/>
        <v>44.001728613409902</v>
      </c>
      <c r="AD78" s="27">
        <f t="shared" si="27"/>
        <v>25128.864315095783</v>
      </c>
    </row>
    <row r="79" spans="1:30" x14ac:dyDescent="0.25">
      <c r="A79" s="77" t="str">
        <f t="shared" ref="A79:A85" si="29">IF(ISBLANK(A12),"",A12)</f>
        <v>NSA 23 - Residence</v>
      </c>
      <c r="B79" s="17">
        <f>IF(B$74&lt;=0,"",B$74)</f>
        <v>71.468867519574189</v>
      </c>
      <c r="C79" s="160">
        <f>C74</f>
        <v>76.527877794960716</v>
      </c>
      <c r="D79" s="157">
        <f>IF(G12&gt;0,AB100,"")</f>
        <v>68.463019840394082</v>
      </c>
      <c r="E79" s="157">
        <f>IF(G12&gt;0,AB97,"")</f>
        <v>70.803010976528739</v>
      </c>
      <c r="F79" s="157">
        <f>IF(G12&gt;0,AB98,"")</f>
        <v>34.001728613409902</v>
      </c>
      <c r="G79" s="154">
        <f>IF(G12&gt;0,AD100,"")</f>
        <v>68.468263889344399</v>
      </c>
      <c r="H79" s="160">
        <f t="shared" ref="H79:H85" si="30">IF(B79="","",G79-F12)</f>
        <v>26.468263889344399</v>
      </c>
      <c r="P79" s="31">
        <v>0.25</v>
      </c>
      <c r="Q79" s="34">
        <f>H12</f>
        <v>34</v>
      </c>
      <c r="R79" s="26">
        <f t="shared" si="19"/>
        <v>2511.8864315095811</v>
      </c>
      <c r="S79" s="26">
        <f t="shared" si="20"/>
        <v>44</v>
      </c>
      <c r="T79" s="35">
        <f t="shared" si="18"/>
        <v>25118.86431509586</v>
      </c>
      <c r="U79" s="37"/>
      <c r="V79" s="34">
        <f t="shared" si="28"/>
        <v>0</v>
      </c>
      <c r="W79" s="26">
        <f t="shared" si="21"/>
        <v>1</v>
      </c>
      <c r="X79" s="28">
        <f t="shared" si="22"/>
        <v>10</v>
      </c>
      <c r="Y79" s="35">
        <f t="shared" si="23"/>
        <v>10</v>
      </c>
      <c r="Z79" s="37"/>
      <c r="AA79" s="34">
        <f t="shared" si="24"/>
        <v>34.001728613409902</v>
      </c>
      <c r="AB79" s="26">
        <f t="shared" si="25"/>
        <v>2512.8864315095802</v>
      </c>
      <c r="AC79" s="147">
        <f t="shared" si="26"/>
        <v>44.001728613409902</v>
      </c>
      <c r="AD79" s="27">
        <f t="shared" si="27"/>
        <v>25128.864315095783</v>
      </c>
    </row>
    <row r="80" spans="1:30" ht="14.45" hidden="1" customHeight="1" x14ac:dyDescent="0.25">
      <c r="A80" s="11" t="str">
        <f t="shared" si="29"/>
        <v/>
      </c>
      <c r="B80" s="112">
        <f>IF(C$74&lt;=0,"",C$74)</f>
        <v>76.527877794960716</v>
      </c>
      <c r="C80" s="109">
        <f>IF(C$74=0,"",MAX(C60:C73))</f>
        <v>76.527877794960716</v>
      </c>
      <c r="D80" s="158" t="str">
        <f>IF(G13&gt;0,AB134,"")</f>
        <v/>
      </c>
      <c r="E80" s="158" t="str">
        <f>IF(G13&gt;0,AB131,"")</f>
        <v/>
      </c>
      <c r="F80" s="157" t="str">
        <f>IF(G13&gt;0,AB132,"")</f>
        <v/>
      </c>
      <c r="G80" s="152" t="str">
        <f>IF(G13&gt;0,AD134,"")</f>
        <v/>
      </c>
      <c r="H80" s="109" t="e">
        <f t="shared" si="30"/>
        <v>#VALUE!</v>
      </c>
      <c r="P80" s="31">
        <v>0.29166666666666702</v>
      </c>
      <c r="Q80" s="34">
        <f>G12</f>
        <v>40</v>
      </c>
      <c r="R80" s="26">
        <f t="shared" si="19"/>
        <v>10000</v>
      </c>
      <c r="S80" s="26">
        <f>Q80</f>
        <v>40</v>
      </c>
      <c r="T80" s="35">
        <f t="shared" si="18"/>
        <v>10000</v>
      </c>
      <c r="U80" s="37"/>
      <c r="V80" s="34">
        <f>B74</f>
        <v>71.468867519574189</v>
      </c>
      <c r="W80" s="26">
        <f t="shared" si="21"/>
        <v>14024479.499844324</v>
      </c>
      <c r="X80" s="26">
        <f>V80</f>
        <v>71.468867519574189</v>
      </c>
      <c r="Y80" s="35">
        <f t="shared" si="23"/>
        <v>14024479.499844324</v>
      </c>
      <c r="Z80" s="37"/>
      <c r="AA80" s="34">
        <f t="shared" si="24"/>
        <v>71.471963104840185</v>
      </c>
      <c r="AB80" s="26">
        <f t="shared" si="25"/>
        <v>14034479.499844346</v>
      </c>
      <c r="AC80" s="26">
        <f>AA80</f>
        <v>71.471963104840185</v>
      </c>
      <c r="AD80" s="27">
        <f t="shared" si="27"/>
        <v>14034479.499844346</v>
      </c>
    </row>
    <row r="81" spans="1:30" ht="14.45" hidden="1" customHeight="1" x14ac:dyDescent="0.25">
      <c r="A81" s="11" t="str">
        <f t="shared" si="29"/>
        <v/>
      </c>
      <c r="B81" s="112" t="str">
        <f>IF(D$74&lt;=0,"",D$74)</f>
        <v/>
      </c>
      <c r="C81" s="109" t="str">
        <f>IF(D$74=0,"",MAX(D60:D73))</f>
        <v/>
      </c>
      <c r="D81" s="158" t="str">
        <f>IF(G14&gt;0,AB168,"")</f>
        <v/>
      </c>
      <c r="E81" s="158" t="str">
        <f>IF(G14&gt;0,AB165,"")</f>
        <v/>
      </c>
      <c r="F81" s="157" t="str">
        <f>IF(G14&gt;0,AB166,"")</f>
        <v/>
      </c>
      <c r="G81" s="152" t="str">
        <f>IF(G14&gt;0,AD168,"")</f>
        <v/>
      </c>
      <c r="H81" s="109" t="str">
        <f t="shared" si="30"/>
        <v/>
      </c>
      <c r="P81" s="31">
        <v>0.33333333333333298</v>
      </c>
      <c r="Q81" s="34">
        <f>G12</f>
        <v>40</v>
      </c>
      <c r="R81" s="26">
        <f t="shared" si="19"/>
        <v>10000</v>
      </c>
      <c r="S81" s="26">
        <f t="shared" ref="S81:S94" si="31">Q81</f>
        <v>40</v>
      </c>
      <c r="T81" s="35">
        <f t="shared" si="18"/>
        <v>10000</v>
      </c>
      <c r="U81" s="37"/>
      <c r="V81" s="34">
        <f t="shared" si="28"/>
        <v>71.468867519574189</v>
      </c>
      <c r="W81" s="26">
        <f t="shared" si="21"/>
        <v>14024479.499844324</v>
      </c>
      <c r="X81" s="26">
        <f t="shared" ref="X81:X91" si="32">V81</f>
        <v>71.468867519574189</v>
      </c>
      <c r="Y81" s="35">
        <f t="shared" si="23"/>
        <v>14024479.499844324</v>
      </c>
      <c r="Z81" s="37"/>
      <c r="AA81" s="34">
        <f t="shared" si="24"/>
        <v>71.471963104840185</v>
      </c>
      <c r="AB81" s="26">
        <f t="shared" si="25"/>
        <v>14034479.499844346</v>
      </c>
      <c r="AC81" s="26">
        <f t="shared" ref="AC81:AC91" si="33">AA81</f>
        <v>71.471963104840185</v>
      </c>
      <c r="AD81" s="27">
        <f t="shared" si="27"/>
        <v>14034479.499844346</v>
      </c>
    </row>
    <row r="82" spans="1:30" ht="14.45" hidden="1" customHeight="1" x14ac:dyDescent="0.25">
      <c r="A82" s="11" t="str">
        <f t="shared" si="29"/>
        <v/>
      </c>
      <c r="B82" s="112" t="str">
        <f>IF(E$74&lt;=0,"",E$74)</f>
        <v/>
      </c>
      <c r="C82" s="109" t="str">
        <f>IF(E$74=0,"",MAX(E60:E73))</f>
        <v/>
      </c>
      <c r="D82" s="158" t="str">
        <f>IF(G15&gt;0,AB202,"")</f>
        <v/>
      </c>
      <c r="E82" s="158" t="str">
        <f>IF(G15&gt;0,AB199,"")</f>
        <v/>
      </c>
      <c r="F82" s="157" t="str">
        <f>IF(G15&gt;0,AB200,"")</f>
        <v/>
      </c>
      <c r="G82" s="152" t="str">
        <f>IF(G15&gt;0,AD202,"")</f>
        <v/>
      </c>
      <c r="H82" s="109" t="str">
        <f t="shared" si="30"/>
        <v/>
      </c>
      <c r="P82" s="31">
        <v>0.375</v>
      </c>
      <c r="Q82" s="34">
        <f>G12</f>
        <v>40</v>
      </c>
      <c r="R82" s="26">
        <f t="shared" si="19"/>
        <v>10000</v>
      </c>
      <c r="S82" s="26">
        <f t="shared" si="31"/>
        <v>40</v>
      </c>
      <c r="T82" s="35">
        <f t="shared" si="18"/>
        <v>10000</v>
      </c>
      <c r="U82" s="37"/>
      <c r="V82" s="34">
        <f t="shared" si="28"/>
        <v>71.468867519574189</v>
      </c>
      <c r="W82" s="26">
        <f t="shared" si="21"/>
        <v>14024479.499844324</v>
      </c>
      <c r="X82" s="26">
        <f t="shared" si="32"/>
        <v>71.468867519574189</v>
      </c>
      <c r="Y82" s="35">
        <f t="shared" si="23"/>
        <v>14024479.499844324</v>
      </c>
      <c r="Z82" s="37"/>
      <c r="AA82" s="34">
        <f t="shared" si="24"/>
        <v>71.471963104840185</v>
      </c>
      <c r="AB82" s="26">
        <f t="shared" si="25"/>
        <v>14034479.499844346</v>
      </c>
      <c r="AC82" s="26">
        <f t="shared" si="33"/>
        <v>71.471963104840185</v>
      </c>
      <c r="AD82" s="27">
        <f t="shared" si="27"/>
        <v>14034479.499844346</v>
      </c>
    </row>
    <row r="83" spans="1:30" ht="14.45" hidden="1" customHeight="1" x14ac:dyDescent="0.25">
      <c r="A83" s="11" t="str">
        <f t="shared" si="29"/>
        <v/>
      </c>
      <c r="B83" s="112" t="str">
        <f>IF(F$74&lt;=0,"",F$74)</f>
        <v/>
      </c>
      <c r="C83" s="109" t="str">
        <f>IF(F$74=0,"",MAX(F60:F73))</f>
        <v/>
      </c>
      <c r="D83" s="158" t="str">
        <f>IF(G16&gt;0,AB236,"")</f>
        <v/>
      </c>
      <c r="E83" s="158" t="str">
        <f>IF(G16&gt;0,AB233,"")</f>
        <v/>
      </c>
      <c r="F83" s="157" t="str">
        <f>IF(G16&gt;0,AB234,"")</f>
        <v/>
      </c>
      <c r="G83" s="152" t="str">
        <f>IF(G16&gt;0,AD236,"")</f>
        <v/>
      </c>
      <c r="H83" s="109" t="str">
        <f t="shared" si="30"/>
        <v/>
      </c>
      <c r="P83" s="31">
        <v>0.41666666666666702</v>
      </c>
      <c r="Q83" s="34">
        <f>G12</f>
        <v>40</v>
      </c>
      <c r="R83" s="26">
        <f t="shared" si="19"/>
        <v>10000</v>
      </c>
      <c r="S83" s="26">
        <f t="shared" si="31"/>
        <v>40</v>
      </c>
      <c r="T83" s="35">
        <f t="shared" si="18"/>
        <v>10000</v>
      </c>
      <c r="U83" s="37"/>
      <c r="V83" s="34">
        <f t="shared" si="28"/>
        <v>71.468867519574189</v>
      </c>
      <c r="W83" s="26">
        <f t="shared" si="21"/>
        <v>14024479.499844324</v>
      </c>
      <c r="X83" s="26">
        <f t="shared" si="32"/>
        <v>71.468867519574189</v>
      </c>
      <c r="Y83" s="35">
        <f t="shared" si="23"/>
        <v>14024479.499844324</v>
      </c>
      <c r="Z83" s="37"/>
      <c r="AA83" s="34">
        <f t="shared" si="24"/>
        <v>71.471963104840185</v>
      </c>
      <c r="AB83" s="26">
        <f t="shared" si="25"/>
        <v>14034479.499844346</v>
      </c>
      <c r="AC83" s="26">
        <f t="shared" si="33"/>
        <v>71.471963104840185</v>
      </c>
      <c r="AD83" s="27">
        <f t="shared" si="27"/>
        <v>14034479.499844346</v>
      </c>
    </row>
    <row r="84" spans="1:30" ht="14.45" hidden="1" customHeight="1" x14ac:dyDescent="0.25">
      <c r="A84" s="11" t="str">
        <f t="shared" si="29"/>
        <v/>
      </c>
      <c r="B84" s="112" t="str">
        <f>IF(G$74&lt;=0,"",G$74)</f>
        <v/>
      </c>
      <c r="C84" s="109" t="str">
        <f>IF(G$74&lt;=0,"",MAX(G60:G73))</f>
        <v/>
      </c>
      <c r="D84" s="158" t="str">
        <f>IF(G17&gt;0,AB270,"")</f>
        <v/>
      </c>
      <c r="E84" s="158" t="str">
        <f>IF(G17&gt;0,AB267,"")</f>
        <v/>
      </c>
      <c r="F84" s="157" t="str">
        <f>IF(G17&gt;0,AB268,"")</f>
        <v/>
      </c>
      <c r="G84" s="152" t="str">
        <f>IF(G17&gt;0,AD270,"")</f>
        <v/>
      </c>
      <c r="H84" s="109" t="str">
        <f t="shared" si="30"/>
        <v/>
      </c>
      <c r="P84" s="31">
        <v>0.45833333333333298</v>
      </c>
      <c r="Q84" s="34">
        <f>G12</f>
        <v>40</v>
      </c>
      <c r="R84" s="26">
        <f t="shared" si="19"/>
        <v>10000</v>
      </c>
      <c r="S84" s="26">
        <f t="shared" si="31"/>
        <v>40</v>
      </c>
      <c r="T84" s="35">
        <f t="shared" si="18"/>
        <v>10000</v>
      </c>
      <c r="U84" s="37"/>
      <c r="V84" s="34">
        <f t="shared" si="28"/>
        <v>71.468867519574189</v>
      </c>
      <c r="W84" s="26">
        <f t="shared" si="21"/>
        <v>14024479.499844324</v>
      </c>
      <c r="X84" s="26">
        <f t="shared" si="32"/>
        <v>71.468867519574189</v>
      </c>
      <c r="Y84" s="35">
        <f t="shared" si="23"/>
        <v>14024479.499844324</v>
      </c>
      <c r="Z84" s="37"/>
      <c r="AA84" s="34">
        <f t="shared" si="24"/>
        <v>71.471963104840185</v>
      </c>
      <c r="AB84" s="26">
        <f t="shared" si="25"/>
        <v>14034479.499844346</v>
      </c>
      <c r="AC84" s="26">
        <f t="shared" si="33"/>
        <v>71.471963104840185</v>
      </c>
      <c r="AD84" s="27">
        <f t="shared" si="27"/>
        <v>14034479.499844346</v>
      </c>
    </row>
    <row r="85" spans="1:30" ht="15" hidden="1" customHeight="1" thickBot="1" x14ac:dyDescent="0.3">
      <c r="A85" s="12" t="str">
        <f t="shared" si="29"/>
        <v/>
      </c>
      <c r="B85" s="113" t="str">
        <f>IF(H$74&lt;=0,"",H$74)</f>
        <v/>
      </c>
      <c r="C85" s="110" t="str">
        <f>IF(H$74=0,"",MAX(H60:H73))</f>
        <v/>
      </c>
      <c r="D85" s="159" t="str">
        <f>IF(G18&gt;0,AB304,"")</f>
        <v/>
      </c>
      <c r="E85" s="159" t="str">
        <f>IF(G18&gt;0,AB301,"")</f>
        <v/>
      </c>
      <c r="F85" s="161" t="str">
        <f>IF(G18&gt;0,AB302,"")</f>
        <v/>
      </c>
      <c r="G85" s="153" t="str">
        <f>IF(G18&gt;0,AD304,"")</f>
        <v/>
      </c>
      <c r="H85" s="110" t="str">
        <f t="shared" si="30"/>
        <v/>
      </c>
      <c r="P85" s="31">
        <v>0.5</v>
      </c>
      <c r="Q85" s="34">
        <f>G12</f>
        <v>40</v>
      </c>
      <c r="R85" s="26">
        <f t="shared" si="19"/>
        <v>10000</v>
      </c>
      <c r="S85" s="26">
        <f t="shared" si="31"/>
        <v>40</v>
      </c>
      <c r="T85" s="35">
        <f t="shared" si="18"/>
        <v>10000</v>
      </c>
      <c r="U85" s="37"/>
      <c r="V85" s="34">
        <f t="shared" si="28"/>
        <v>71.468867519574189</v>
      </c>
      <c r="W85" s="26">
        <f t="shared" si="21"/>
        <v>14024479.499844324</v>
      </c>
      <c r="X85" s="26">
        <f t="shared" si="32"/>
        <v>71.468867519574189</v>
      </c>
      <c r="Y85" s="35">
        <f t="shared" si="23"/>
        <v>14024479.499844324</v>
      </c>
      <c r="Z85" s="37"/>
      <c r="AA85" s="34">
        <f t="shared" si="24"/>
        <v>71.471963104840185</v>
      </c>
      <c r="AB85" s="26">
        <f t="shared" si="25"/>
        <v>14034479.499844346</v>
      </c>
      <c r="AC85" s="26">
        <f t="shared" si="33"/>
        <v>71.471963104840185</v>
      </c>
      <c r="AD85" s="27">
        <f t="shared" si="27"/>
        <v>14034479.499844346</v>
      </c>
    </row>
    <row r="86" spans="1:30" ht="15.75" x14ac:dyDescent="0.25">
      <c r="A86" s="142" t="s">
        <v>58</v>
      </c>
      <c r="P86" s="31">
        <v>0.54166666666666696</v>
      </c>
      <c r="Q86" s="34">
        <f>G12</f>
        <v>40</v>
      </c>
      <c r="R86" s="26">
        <f t="shared" si="19"/>
        <v>10000</v>
      </c>
      <c r="S86" s="26">
        <f t="shared" si="31"/>
        <v>40</v>
      </c>
      <c r="T86" s="35">
        <f t="shared" si="18"/>
        <v>10000</v>
      </c>
      <c r="U86" s="37"/>
      <c r="V86" s="34">
        <f t="shared" si="28"/>
        <v>71.468867519574189</v>
      </c>
      <c r="W86" s="26">
        <f t="shared" si="21"/>
        <v>14024479.499844324</v>
      </c>
      <c r="X86" s="26">
        <f t="shared" si="32"/>
        <v>71.468867519574189</v>
      </c>
      <c r="Y86" s="35">
        <f t="shared" si="23"/>
        <v>14024479.499844324</v>
      </c>
      <c r="Z86" s="37"/>
      <c r="AA86" s="34">
        <f t="shared" si="24"/>
        <v>71.471963104840185</v>
      </c>
      <c r="AB86" s="26">
        <f t="shared" si="25"/>
        <v>14034479.499844346</v>
      </c>
      <c r="AC86" s="26">
        <f t="shared" si="33"/>
        <v>71.471963104840185</v>
      </c>
      <c r="AD86" s="27">
        <f t="shared" si="27"/>
        <v>14034479.499844346</v>
      </c>
    </row>
    <row r="87" spans="1:30" ht="15.75" x14ac:dyDescent="0.25">
      <c r="A87" s="142" t="s">
        <v>157</v>
      </c>
      <c r="P87" s="31">
        <v>0.58333333333333304</v>
      </c>
      <c r="Q87" s="34">
        <f>G12</f>
        <v>40</v>
      </c>
      <c r="R87" s="26">
        <f t="shared" si="19"/>
        <v>10000</v>
      </c>
      <c r="S87" s="26">
        <f t="shared" si="31"/>
        <v>40</v>
      </c>
      <c r="T87" s="35">
        <f t="shared" si="18"/>
        <v>10000</v>
      </c>
      <c r="U87" s="37"/>
      <c r="V87" s="34">
        <f t="shared" si="28"/>
        <v>71.468867519574189</v>
      </c>
      <c r="W87" s="26">
        <f t="shared" si="21"/>
        <v>14024479.499844324</v>
      </c>
      <c r="X87" s="26">
        <f t="shared" si="32"/>
        <v>71.468867519574189</v>
      </c>
      <c r="Y87" s="35">
        <f t="shared" si="23"/>
        <v>14024479.499844324</v>
      </c>
      <c r="Z87" s="37"/>
      <c r="AA87" s="34">
        <f t="shared" si="24"/>
        <v>71.471963104840185</v>
      </c>
      <c r="AB87" s="26">
        <f t="shared" si="25"/>
        <v>14034479.499844346</v>
      </c>
      <c r="AC87" s="26">
        <f t="shared" si="33"/>
        <v>71.471963104840185</v>
      </c>
      <c r="AD87" s="27">
        <f t="shared" si="27"/>
        <v>14034479.499844346</v>
      </c>
    </row>
    <row r="88" spans="1:30" x14ac:dyDescent="0.25">
      <c r="P88" s="31">
        <v>0.625</v>
      </c>
      <c r="Q88" s="34">
        <f>G12</f>
        <v>40</v>
      </c>
      <c r="R88" s="26">
        <f t="shared" si="19"/>
        <v>10000</v>
      </c>
      <c r="S88" s="26">
        <f t="shared" si="31"/>
        <v>40</v>
      </c>
      <c r="T88" s="35">
        <f t="shared" si="18"/>
        <v>10000</v>
      </c>
      <c r="U88" s="37"/>
      <c r="V88" s="34">
        <f t="shared" si="28"/>
        <v>71.468867519574189</v>
      </c>
      <c r="W88" s="26">
        <f t="shared" si="21"/>
        <v>14024479.499844324</v>
      </c>
      <c r="X88" s="26">
        <f t="shared" si="32"/>
        <v>71.468867519574189</v>
      </c>
      <c r="Y88" s="35">
        <f t="shared" si="23"/>
        <v>14024479.499844324</v>
      </c>
      <c r="Z88" s="37"/>
      <c r="AA88" s="34">
        <f t="shared" si="24"/>
        <v>71.471963104840185</v>
      </c>
      <c r="AB88" s="26">
        <f t="shared" si="25"/>
        <v>14034479.499844346</v>
      </c>
      <c r="AC88" s="26">
        <f t="shared" si="33"/>
        <v>71.471963104840185</v>
      </c>
      <c r="AD88" s="27">
        <f t="shared" si="27"/>
        <v>14034479.499844346</v>
      </c>
    </row>
    <row r="89" spans="1:30" x14ac:dyDescent="0.25">
      <c r="P89" s="31">
        <v>0.66666666666666696</v>
      </c>
      <c r="Q89" s="34">
        <f>G12</f>
        <v>40</v>
      </c>
      <c r="R89" s="26">
        <f t="shared" si="19"/>
        <v>10000</v>
      </c>
      <c r="S89" s="26">
        <f t="shared" si="31"/>
        <v>40</v>
      </c>
      <c r="T89" s="35">
        <f t="shared" si="18"/>
        <v>10000</v>
      </c>
      <c r="U89" s="37"/>
      <c r="V89" s="34">
        <f t="shared" si="28"/>
        <v>71.468867519574189</v>
      </c>
      <c r="W89" s="26">
        <f t="shared" si="21"/>
        <v>14024479.499844324</v>
      </c>
      <c r="X89" s="26">
        <f t="shared" si="32"/>
        <v>71.468867519574189</v>
      </c>
      <c r="Y89" s="35">
        <f t="shared" si="23"/>
        <v>14024479.499844324</v>
      </c>
      <c r="Z89" s="37"/>
      <c r="AA89" s="34">
        <f t="shared" si="24"/>
        <v>71.471963104840185</v>
      </c>
      <c r="AB89" s="26">
        <f t="shared" si="25"/>
        <v>14034479.499844346</v>
      </c>
      <c r="AC89" s="26">
        <f t="shared" si="33"/>
        <v>71.471963104840185</v>
      </c>
      <c r="AD89" s="27">
        <f t="shared" si="27"/>
        <v>14034479.499844346</v>
      </c>
    </row>
    <row r="90" spans="1:30" x14ac:dyDescent="0.25">
      <c r="F90" s="22"/>
      <c r="P90" s="31">
        <v>0.70833333333333304</v>
      </c>
      <c r="Q90" s="34">
        <f>G12</f>
        <v>40</v>
      </c>
      <c r="R90" s="26">
        <f t="shared" si="19"/>
        <v>10000</v>
      </c>
      <c r="S90" s="26">
        <f t="shared" si="31"/>
        <v>40</v>
      </c>
      <c r="T90" s="35">
        <f t="shared" si="18"/>
        <v>10000</v>
      </c>
      <c r="U90" s="37"/>
      <c r="V90" s="34">
        <f t="shared" si="28"/>
        <v>71.468867519574189</v>
      </c>
      <c r="W90" s="26">
        <f t="shared" si="21"/>
        <v>14024479.499844324</v>
      </c>
      <c r="X90" s="26">
        <f t="shared" si="32"/>
        <v>71.468867519574189</v>
      </c>
      <c r="Y90" s="35">
        <f t="shared" si="23"/>
        <v>14024479.499844324</v>
      </c>
      <c r="Z90" s="37"/>
      <c r="AA90" s="34">
        <f t="shared" si="24"/>
        <v>71.471963104840185</v>
      </c>
      <c r="AB90" s="26">
        <f t="shared" si="25"/>
        <v>14034479.499844346</v>
      </c>
      <c r="AC90" s="26">
        <f t="shared" si="33"/>
        <v>71.471963104840185</v>
      </c>
      <c r="AD90" s="27">
        <f t="shared" si="27"/>
        <v>14034479.499844346</v>
      </c>
    </row>
    <row r="91" spans="1:30" x14ac:dyDescent="0.25">
      <c r="P91" s="31">
        <v>0.75</v>
      </c>
      <c r="Q91" s="34">
        <f>G12</f>
        <v>40</v>
      </c>
      <c r="R91" s="26">
        <f t="shared" si="19"/>
        <v>10000</v>
      </c>
      <c r="S91" s="26">
        <f t="shared" si="31"/>
        <v>40</v>
      </c>
      <c r="T91" s="35">
        <f t="shared" si="18"/>
        <v>10000</v>
      </c>
      <c r="U91" s="37"/>
      <c r="V91" s="34">
        <f t="shared" si="28"/>
        <v>71.468867519574189</v>
      </c>
      <c r="W91" s="26">
        <f t="shared" si="21"/>
        <v>14024479.499844324</v>
      </c>
      <c r="X91" s="26">
        <f t="shared" si="32"/>
        <v>71.468867519574189</v>
      </c>
      <c r="Y91" s="35">
        <f t="shared" si="23"/>
        <v>14024479.499844324</v>
      </c>
      <c r="Z91" s="37"/>
      <c r="AA91" s="34">
        <f t="shared" si="24"/>
        <v>71.471963104840185</v>
      </c>
      <c r="AB91" s="26">
        <f t="shared" si="25"/>
        <v>14034479.499844346</v>
      </c>
      <c r="AC91" s="26">
        <f t="shared" si="33"/>
        <v>71.471963104840185</v>
      </c>
      <c r="AD91" s="27">
        <f t="shared" si="27"/>
        <v>14034479.499844346</v>
      </c>
    </row>
    <row r="92" spans="1:30" x14ac:dyDescent="0.25">
      <c r="P92" s="31">
        <v>0.79166666666666696</v>
      </c>
      <c r="Q92" s="34">
        <f>G12</f>
        <v>40</v>
      </c>
      <c r="R92" s="26">
        <f t="shared" si="19"/>
        <v>10000</v>
      </c>
      <c r="S92" s="26">
        <f t="shared" si="31"/>
        <v>40</v>
      </c>
      <c r="T92" s="35">
        <f t="shared" si="18"/>
        <v>10000</v>
      </c>
      <c r="U92" s="37"/>
      <c r="V92" s="34">
        <v>0</v>
      </c>
      <c r="W92" s="26">
        <f t="shared" si="21"/>
        <v>1</v>
      </c>
      <c r="X92" s="26">
        <v>0</v>
      </c>
      <c r="Y92" s="35">
        <f t="shared" si="23"/>
        <v>1</v>
      </c>
      <c r="Z92" s="37"/>
      <c r="AA92" s="34">
        <f t="shared" si="24"/>
        <v>40.000434272768629</v>
      </c>
      <c r="AB92" s="26">
        <f t="shared" si="25"/>
        <v>10001.000000000009</v>
      </c>
      <c r="AC92" s="26">
        <f>AA92</f>
        <v>40.000434272768629</v>
      </c>
      <c r="AD92" s="27">
        <f t="shared" si="27"/>
        <v>10001.000000000009</v>
      </c>
    </row>
    <row r="93" spans="1:30" x14ac:dyDescent="0.25">
      <c r="P93" s="31">
        <v>0.83333333333333304</v>
      </c>
      <c r="Q93" s="34">
        <f>G12</f>
        <v>40</v>
      </c>
      <c r="R93" s="26">
        <f t="shared" si="19"/>
        <v>10000</v>
      </c>
      <c r="S93" s="26">
        <f t="shared" si="31"/>
        <v>40</v>
      </c>
      <c r="T93" s="35">
        <f t="shared" si="18"/>
        <v>10000</v>
      </c>
      <c r="U93" s="37"/>
      <c r="V93" s="34">
        <f t="shared" si="28"/>
        <v>0</v>
      </c>
      <c r="W93" s="26">
        <f t="shared" si="21"/>
        <v>1</v>
      </c>
      <c r="X93" s="26">
        <v>0</v>
      </c>
      <c r="Y93" s="35">
        <f t="shared" si="23"/>
        <v>1</v>
      </c>
      <c r="Z93" s="37"/>
      <c r="AA93" s="34">
        <f t="shared" si="24"/>
        <v>40.000434272768629</v>
      </c>
      <c r="AB93" s="26">
        <f>(10^(AA93/10))</f>
        <v>10001.000000000009</v>
      </c>
      <c r="AC93" s="26">
        <f>AA93</f>
        <v>40.000434272768629</v>
      </c>
      <c r="AD93" s="27">
        <f t="shared" si="27"/>
        <v>10001.000000000009</v>
      </c>
    </row>
    <row r="94" spans="1:30" x14ac:dyDescent="0.25">
      <c r="P94" s="31">
        <v>0.875</v>
      </c>
      <c r="Q94" s="34">
        <f>G12</f>
        <v>40</v>
      </c>
      <c r="R94" s="26">
        <f t="shared" si="19"/>
        <v>10000</v>
      </c>
      <c r="S94" s="26">
        <f t="shared" si="31"/>
        <v>40</v>
      </c>
      <c r="T94" s="35">
        <f t="shared" si="18"/>
        <v>10000</v>
      </c>
      <c r="U94" s="37"/>
      <c r="V94" s="34">
        <f>V93</f>
        <v>0</v>
      </c>
      <c r="W94" s="26">
        <f t="shared" si="21"/>
        <v>1</v>
      </c>
      <c r="X94" s="26">
        <v>0</v>
      </c>
      <c r="Y94" s="35">
        <f t="shared" si="23"/>
        <v>1</v>
      </c>
      <c r="Z94" s="37"/>
      <c r="AA94" s="34">
        <f t="shared" si="24"/>
        <v>40.000434272768629</v>
      </c>
      <c r="AB94" s="26">
        <f t="shared" si="25"/>
        <v>10001.000000000009</v>
      </c>
      <c r="AC94" s="26">
        <f>AA94</f>
        <v>40.000434272768629</v>
      </c>
      <c r="AD94" s="27">
        <f t="shared" si="27"/>
        <v>10001.000000000009</v>
      </c>
    </row>
    <row r="95" spans="1:30" x14ac:dyDescent="0.25">
      <c r="P95" s="31">
        <v>0.91666666666666696</v>
      </c>
      <c r="Q95" s="34">
        <f>H12</f>
        <v>34</v>
      </c>
      <c r="R95" s="26">
        <f t="shared" si="19"/>
        <v>2511.8864315095811</v>
      </c>
      <c r="S95" s="26">
        <f>Q95+10</f>
        <v>44</v>
      </c>
      <c r="T95" s="35">
        <f t="shared" si="18"/>
        <v>25118.86431509586</v>
      </c>
      <c r="U95" s="37"/>
      <c r="V95" s="34">
        <v>0</v>
      </c>
      <c r="W95" s="26">
        <f t="shared" si="21"/>
        <v>1</v>
      </c>
      <c r="X95" s="28">
        <f t="shared" ref="X95:X96" si="34">V95+10</f>
        <v>10</v>
      </c>
      <c r="Y95" s="35">
        <f t="shared" si="23"/>
        <v>10</v>
      </c>
      <c r="Z95" s="37"/>
      <c r="AA95" s="34">
        <f t="shared" si="24"/>
        <v>34.001728613409902</v>
      </c>
      <c r="AB95" s="26">
        <f t="shared" si="25"/>
        <v>2512.8864315095802</v>
      </c>
      <c r="AC95" s="26">
        <f>AA95+10</f>
        <v>44.001728613409902</v>
      </c>
      <c r="AD95" s="27">
        <f t="shared" si="27"/>
        <v>25128.864315095783</v>
      </c>
    </row>
    <row r="96" spans="1:30" ht="15.75" thickBot="1" x14ac:dyDescent="0.3">
      <c r="P96" s="44">
        <v>0.95833333333333304</v>
      </c>
      <c r="Q96" s="45">
        <f>H12</f>
        <v>34</v>
      </c>
      <c r="R96" s="46">
        <f t="shared" si="19"/>
        <v>2511.8864315095811</v>
      </c>
      <c r="S96" s="46">
        <f>Q96+10</f>
        <v>44</v>
      </c>
      <c r="T96" s="47">
        <f t="shared" si="18"/>
        <v>25118.86431509586</v>
      </c>
      <c r="U96" s="48"/>
      <c r="V96" s="45">
        <v>0</v>
      </c>
      <c r="W96" s="46">
        <f t="shared" si="21"/>
        <v>1</v>
      </c>
      <c r="X96" s="28">
        <f t="shared" si="34"/>
        <v>10</v>
      </c>
      <c r="Y96" s="47">
        <f t="shared" si="23"/>
        <v>10</v>
      </c>
      <c r="Z96" s="48"/>
      <c r="AA96" s="34">
        <f t="shared" si="24"/>
        <v>34.001728613409902</v>
      </c>
      <c r="AB96" s="150">
        <f t="shared" si="25"/>
        <v>2512.8864315095802</v>
      </c>
      <c r="AC96" s="150">
        <f>AA96+10</f>
        <v>44.001728613409902</v>
      </c>
      <c r="AD96" s="151">
        <f t="shared" si="27"/>
        <v>25128.864315095783</v>
      </c>
    </row>
    <row r="97" spans="16:30" ht="15.75" thickBot="1" x14ac:dyDescent="0.3">
      <c r="P97" s="50"/>
      <c r="Q97" s="51"/>
      <c r="R97" s="51"/>
      <c r="S97" s="51"/>
      <c r="T97" s="52"/>
      <c r="U97" s="51"/>
      <c r="V97" s="50"/>
      <c r="W97" s="51"/>
      <c r="X97" s="51"/>
      <c r="Y97" s="52"/>
      <c r="Z97" s="51"/>
      <c r="AA97" s="53" t="s">
        <v>13</v>
      </c>
      <c r="AB97" s="64">
        <f>10*LOG(1/(COUNT(AB80:AB93))*SUM(AB80:AB93))</f>
        <v>70.803010976528739</v>
      </c>
      <c r="AC97" s="49"/>
      <c r="AD97" s="54"/>
    </row>
    <row r="98" spans="16:30" ht="15.75" thickBot="1" x14ac:dyDescent="0.3">
      <c r="P98" s="53"/>
      <c r="Q98" s="49"/>
      <c r="R98" s="49"/>
      <c r="S98" s="49"/>
      <c r="T98" s="54"/>
      <c r="U98" s="49"/>
      <c r="V98" s="53"/>
      <c r="W98" s="49"/>
      <c r="X98" s="49"/>
      <c r="Y98" s="54"/>
      <c r="Z98" s="49"/>
      <c r="AA98" s="53" t="s">
        <v>2</v>
      </c>
      <c r="AB98" s="64">
        <f>10*LOG(1/(COUNT(AB73:AB79,AB95:AB96))*SUM(AB73:AB79,AB95:AB96))</f>
        <v>34.001728613409902</v>
      </c>
      <c r="AC98" s="49"/>
      <c r="AD98" s="54"/>
    </row>
    <row r="99" spans="16:30" x14ac:dyDescent="0.25">
      <c r="P99" s="53"/>
      <c r="Q99" s="49"/>
      <c r="R99" s="56" t="s">
        <v>12</v>
      </c>
      <c r="S99" s="57"/>
      <c r="T99" s="58" t="s">
        <v>11</v>
      </c>
      <c r="U99" s="57"/>
      <c r="V99" s="59"/>
      <c r="W99" s="56" t="s">
        <v>12</v>
      </c>
      <c r="X99" s="57"/>
      <c r="Y99" s="58" t="s">
        <v>11</v>
      </c>
      <c r="Z99" s="57"/>
      <c r="AA99" s="59"/>
      <c r="AB99" s="57" t="s">
        <v>12</v>
      </c>
      <c r="AC99" s="57"/>
      <c r="AD99" s="58" t="s">
        <v>11</v>
      </c>
    </row>
    <row r="100" spans="16:30" ht="15.75" thickBot="1" x14ac:dyDescent="0.3">
      <c r="P100" s="14"/>
      <c r="Q100" s="55"/>
      <c r="R100" s="60">
        <f>10*LOG(1/(COUNT(R73:R96))*SUM(R73:R96))</f>
        <v>38.568471069971373</v>
      </c>
      <c r="S100" s="61"/>
      <c r="T100" s="62">
        <f>10*LOG(1/(COUNT(T73:T96))*SUM(T73:T96))</f>
        <v>41.950571929812824</v>
      </c>
      <c r="U100" s="61"/>
      <c r="V100" s="63"/>
      <c r="W100" s="60">
        <f>10*LOG(1/(COUNT(W73:W96))*SUM(W73:W96))</f>
        <v>68.458567872603254</v>
      </c>
      <c r="X100" s="61"/>
      <c r="Y100" s="62">
        <f>10*LOG(1/(COUNT(Y73:Y96))*SUM(Y73:Y96))</f>
        <v>68.458569962867529</v>
      </c>
      <c r="Z100" s="61"/>
      <c r="AA100" s="63"/>
      <c r="AB100" s="64">
        <f>10*LOG(1/(COUNT(AB73:AB96))*SUM(AB73:AB96))</f>
        <v>68.463019840394082</v>
      </c>
      <c r="AC100" s="61"/>
      <c r="AD100" s="62">
        <f>10*LOG(1/(COUNT(AD73:AD96))*SUM(AD73:AD96))</f>
        <v>68.468263889344399</v>
      </c>
    </row>
    <row r="103" spans="16:30" x14ac:dyDescent="0.25">
      <c r="P103">
        <f>A13</f>
        <v>0</v>
      </c>
    </row>
    <row r="105" spans="16:30" ht="15.75" thickBot="1" x14ac:dyDescent="0.3">
      <c r="P105" s="303" t="s">
        <v>21</v>
      </c>
      <c r="Q105" s="303"/>
      <c r="R105" s="303"/>
      <c r="S105" s="303"/>
      <c r="T105" s="303"/>
    </row>
    <row r="106" spans="16:30" ht="45.75" thickBot="1" x14ac:dyDescent="0.3">
      <c r="P106" s="38" t="s">
        <v>14</v>
      </c>
      <c r="Q106" s="39" t="s">
        <v>15</v>
      </c>
      <c r="R106" s="40" t="s">
        <v>17</v>
      </c>
      <c r="S106" s="40" t="s">
        <v>16</v>
      </c>
      <c r="T106" s="41" t="s">
        <v>17</v>
      </c>
      <c r="U106" s="42"/>
      <c r="V106" s="39" t="s">
        <v>18</v>
      </c>
      <c r="W106" s="40" t="s">
        <v>17</v>
      </c>
      <c r="X106" s="40" t="s">
        <v>16</v>
      </c>
      <c r="Y106" s="41" t="s">
        <v>17</v>
      </c>
      <c r="Z106" s="43"/>
      <c r="AA106" s="39" t="s">
        <v>19</v>
      </c>
      <c r="AB106" s="40" t="s">
        <v>17</v>
      </c>
      <c r="AC106" s="40" t="s">
        <v>16</v>
      </c>
      <c r="AD106" s="41" t="s">
        <v>17</v>
      </c>
    </row>
    <row r="107" spans="16:30" ht="15.75" thickBot="1" x14ac:dyDescent="0.3">
      <c r="P107" s="30">
        <v>0</v>
      </c>
      <c r="Q107" s="32">
        <f>H13</f>
        <v>0</v>
      </c>
      <c r="R107" s="28">
        <f>(10^(Q107/10))</f>
        <v>1</v>
      </c>
      <c r="S107" s="28">
        <f>Q107+10</f>
        <v>10</v>
      </c>
      <c r="T107" s="33">
        <f t="shared" ref="T107:T130" si="35">(10^(S107/10))</f>
        <v>10</v>
      </c>
      <c r="U107" s="36"/>
      <c r="V107" s="32">
        <v>0</v>
      </c>
      <c r="W107" s="28">
        <f>(10^(V107/10))</f>
        <v>1</v>
      </c>
      <c r="X107" s="28">
        <f>V107+10</f>
        <v>10</v>
      </c>
      <c r="Y107" s="33">
        <f>(10^(X107/10))</f>
        <v>10</v>
      </c>
      <c r="Z107" s="36"/>
      <c r="AA107" s="34">
        <f>10*LOG10(10^(Q107/10)+10^(V107/10))</f>
        <v>3.0102999566398121</v>
      </c>
      <c r="AB107" s="147">
        <f>(10^(AA107/10))</f>
        <v>2</v>
      </c>
      <c r="AC107" s="147">
        <f>AA107+10</f>
        <v>13.010299956639813</v>
      </c>
      <c r="AD107" s="148">
        <f>(10^(AC107/10))</f>
        <v>20.000000000000007</v>
      </c>
    </row>
    <row r="108" spans="16:30" ht="15.75" thickBot="1" x14ac:dyDescent="0.3">
      <c r="P108" s="31">
        <v>4.1666666666666699E-2</v>
      </c>
      <c r="Q108" s="32">
        <f>Q107</f>
        <v>0</v>
      </c>
      <c r="R108" s="26">
        <f t="shared" ref="R108:R130" si="36">(10^(Q108/10))</f>
        <v>1</v>
      </c>
      <c r="S108" s="26">
        <f t="shared" ref="S108:S113" si="37">Q108+10</f>
        <v>10</v>
      </c>
      <c r="T108" s="35">
        <f t="shared" si="35"/>
        <v>10</v>
      </c>
      <c r="U108" s="37"/>
      <c r="V108" s="34">
        <f>V107</f>
        <v>0</v>
      </c>
      <c r="W108" s="26">
        <f t="shared" ref="W108:W130" si="38">(10^(V108/10))</f>
        <v>1</v>
      </c>
      <c r="X108" s="28">
        <f t="shared" ref="X108:X113" si="39">V108+10</f>
        <v>10</v>
      </c>
      <c r="Y108" s="35">
        <f t="shared" ref="Y108:Y130" si="40">(10^(X108/10))</f>
        <v>10</v>
      </c>
      <c r="Z108" s="37"/>
      <c r="AA108" s="34">
        <f t="shared" ref="AA108:AA130" si="41">10*LOG10(10^(Q108/10)+10^(V108/10))</f>
        <v>3.0102999566398121</v>
      </c>
      <c r="AB108" s="26">
        <f t="shared" ref="AB108:AB126" si="42">(10^(AA108/10))</f>
        <v>2</v>
      </c>
      <c r="AC108" s="147">
        <f t="shared" ref="AC108:AC113" si="43">AA108+10</f>
        <v>13.010299956639813</v>
      </c>
      <c r="AD108" s="27">
        <f t="shared" ref="AD108:AD130" si="44">(10^(AC108/10))</f>
        <v>20.000000000000007</v>
      </c>
    </row>
    <row r="109" spans="16:30" ht="15.75" thickBot="1" x14ac:dyDescent="0.3">
      <c r="P109" s="31">
        <v>8.3333333333333301E-2</v>
      </c>
      <c r="Q109" s="32">
        <f>Q107</f>
        <v>0</v>
      </c>
      <c r="R109" s="26">
        <f t="shared" si="36"/>
        <v>1</v>
      </c>
      <c r="S109" s="26">
        <f t="shared" si="37"/>
        <v>10</v>
      </c>
      <c r="T109" s="35">
        <f t="shared" si="35"/>
        <v>10</v>
      </c>
      <c r="U109" s="37"/>
      <c r="V109" s="34">
        <f t="shared" ref="V109:V127" si="45">V108</f>
        <v>0</v>
      </c>
      <c r="W109" s="26">
        <f t="shared" si="38"/>
        <v>1</v>
      </c>
      <c r="X109" s="28">
        <f t="shared" si="39"/>
        <v>10</v>
      </c>
      <c r="Y109" s="35">
        <f t="shared" si="40"/>
        <v>10</v>
      </c>
      <c r="Z109" s="37"/>
      <c r="AA109" s="34">
        <f t="shared" si="41"/>
        <v>3.0102999566398121</v>
      </c>
      <c r="AB109" s="26">
        <f t="shared" si="42"/>
        <v>2</v>
      </c>
      <c r="AC109" s="147">
        <f t="shared" si="43"/>
        <v>13.010299956639813</v>
      </c>
      <c r="AD109" s="27">
        <f t="shared" si="44"/>
        <v>20.000000000000007</v>
      </c>
    </row>
    <row r="110" spans="16:30" ht="15.75" thickBot="1" x14ac:dyDescent="0.3">
      <c r="P110" s="31">
        <v>0.125</v>
      </c>
      <c r="Q110" s="32">
        <f>Q107</f>
        <v>0</v>
      </c>
      <c r="R110" s="26">
        <f t="shared" si="36"/>
        <v>1</v>
      </c>
      <c r="S110" s="26">
        <f t="shared" si="37"/>
        <v>10</v>
      </c>
      <c r="T110" s="35">
        <f t="shared" si="35"/>
        <v>10</v>
      </c>
      <c r="U110" s="37"/>
      <c r="V110" s="34">
        <f t="shared" si="45"/>
        <v>0</v>
      </c>
      <c r="W110" s="26">
        <f t="shared" si="38"/>
        <v>1</v>
      </c>
      <c r="X110" s="28">
        <f t="shared" si="39"/>
        <v>10</v>
      </c>
      <c r="Y110" s="35">
        <f t="shared" si="40"/>
        <v>10</v>
      </c>
      <c r="Z110" s="37"/>
      <c r="AA110" s="34">
        <f t="shared" si="41"/>
        <v>3.0102999566398121</v>
      </c>
      <c r="AB110" s="26">
        <f t="shared" si="42"/>
        <v>2</v>
      </c>
      <c r="AC110" s="147">
        <f t="shared" si="43"/>
        <v>13.010299956639813</v>
      </c>
      <c r="AD110" s="27">
        <f t="shared" si="44"/>
        <v>20.000000000000007</v>
      </c>
    </row>
    <row r="111" spans="16:30" ht="15.75" thickBot="1" x14ac:dyDescent="0.3">
      <c r="P111" s="31">
        <v>0.16666666666666699</v>
      </c>
      <c r="Q111" s="32">
        <f>Q107</f>
        <v>0</v>
      </c>
      <c r="R111" s="26">
        <f t="shared" si="36"/>
        <v>1</v>
      </c>
      <c r="S111" s="26">
        <f t="shared" si="37"/>
        <v>10</v>
      </c>
      <c r="T111" s="35">
        <f t="shared" si="35"/>
        <v>10</v>
      </c>
      <c r="U111" s="37"/>
      <c r="V111" s="34">
        <f t="shared" si="45"/>
        <v>0</v>
      </c>
      <c r="W111" s="26">
        <f t="shared" si="38"/>
        <v>1</v>
      </c>
      <c r="X111" s="28">
        <f t="shared" si="39"/>
        <v>10</v>
      </c>
      <c r="Y111" s="35">
        <f t="shared" si="40"/>
        <v>10</v>
      </c>
      <c r="Z111" s="37"/>
      <c r="AA111" s="34">
        <f t="shared" si="41"/>
        <v>3.0102999566398121</v>
      </c>
      <c r="AB111" s="26">
        <f t="shared" si="42"/>
        <v>2</v>
      </c>
      <c r="AC111" s="147">
        <f t="shared" si="43"/>
        <v>13.010299956639813</v>
      </c>
      <c r="AD111" s="27">
        <f t="shared" si="44"/>
        <v>20.000000000000007</v>
      </c>
    </row>
    <row r="112" spans="16:30" ht="15.75" thickBot="1" x14ac:dyDescent="0.3">
      <c r="P112" s="31">
        <v>0.20833333333333301</v>
      </c>
      <c r="Q112" s="32">
        <f>Q107</f>
        <v>0</v>
      </c>
      <c r="R112" s="26">
        <f t="shared" si="36"/>
        <v>1</v>
      </c>
      <c r="S112" s="26">
        <f t="shared" si="37"/>
        <v>10</v>
      </c>
      <c r="T112" s="35">
        <f t="shared" si="35"/>
        <v>10</v>
      </c>
      <c r="U112" s="37"/>
      <c r="V112" s="34">
        <f t="shared" si="45"/>
        <v>0</v>
      </c>
      <c r="W112" s="26">
        <f t="shared" si="38"/>
        <v>1</v>
      </c>
      <c r="X112" s="28">
        <f t="shared" si="39"/>
        <v>10</v>
      </c>
      <c r="Y112" s="35">
        <f t="shared" si="40"/>
        <v>10</v>
      </c>
      <c r="Z112" s="37"/>
      <c r="AA112" s="34">
        <f t="shared" si="41"/>
        <v>3.0102999566398121</v>
      </c>
      <c r="AB112" s="26">
        <f t="shared" si="42"/>
        <v>2</v>
      </c>
      <c r="AC112" s="147">
        <f t="shared" si="43"/>
        <v>13.010299956639813</v>
      </c>
      <c r="AD112" s="27">
        <f t="shared" si="44"/>
        <v>20.000000000000007</v>
      </c>
    </row>
    <row r="113" spans="16:30" x14ac:dyDescent="0.25">
      <c r="P113" s="31">
        <v>0.25</v>
      </c>
      <c r="Q113" s="32">
        <f>Q107</f>
        <v>0</v>
      </c>
      <c r="R113" s="26">
        <f t="shared" si="36"/>
        <v>1</v>
      </c>
      <c r="S113" s="26">
        <f t="shared" si="37"/>
        <v>10</v>
      </c>
      <c r="T113" s="35">
        <f t="shared" si="35"/>
        <v>10</v>
      </c>
      <c r="U113" s="37"/>
      <c r="V113" s="34">
        <f t="shared" si="45"/>
        <v>0</v>
      </c>
      <c r="W113" s="26">
        <f t="shared" si="38"/>
        <v>1</v>
      </c>
      <c r="X113" s="28">
        <f t="shared" si="39"/>
        <v>10</v>
      </c>
      <c r="Y113" s="35">
        <f t="shared" si="40"/>
        <v>10</v>
      </c>
      <c r="Z113" s="37"/>
      <c r="AA113" s="34">
        <f t="shared" si="41"/>
        <v>3.0102999566398121</v>
      </c>
      <c r="AB113" s="26">
        <f t="shared" si="42"/>
        <v>2</v>
      </c>
      <c r="AC113" s="147">
        <f t="shared" si="43"/>
        <v>13.010299956639813</v>
      </c>
      <c r="AD113" s="27">
        <f t="shared" si="44"/>
        <v>20.000000000000007</v>
      </c>
    </row>
    <row r="114" spans="16:30" x14ac:dyDescent="0.25">
      <c r="P114" s="31">
        <v>0.29166666666666702</v>
      </c>
      <c r="Q114" s="32">
        <f>G13</f>
        <v>0</v>
      </c>
      <c r="R114" s="26">
        <f t="shared" si="36"/>
        <v>1</v>
      </c>
      <c r="S114" s="26">
        <f>Q114</f>
        <v>0</v>
      </c>
      <c r="T114" s="35">
        <f t="shared" si="35"/>
        <v>1</v>
      </c>
      <c r="U114" s="37"/>
      <c r="V114" s="34">
        <f>C74</f>
        <v>76.527877794960716</v>
      </c>
      <c r="W114" s="26">
        <f t="shared" si="38"/>
        <v>44956012.106399037</v>
      </c>
      <c r="X114" s="26">
        <f>V114</f>
        <v>76.527877794960716</v>
      </c>
      <c r="Y114" s="35">
        <f t="shared" si="40"/>
        <v>44956012.106399037</v>
      </c>
      <c r="Z114" s="37"/>
      <c r="AA114" s="34">
        <f t="shared" si="41"/>
        <v>76.527877891565026</v>
      </c>
      <c r="AB114" s="26">
        <f t="shared" si="42"/>
        <v>44956013.106399089</v>
      </c>
      <c r="AC114" s="26">
        <f>AA114</f>
        <v>76.527877891565026</v>
      </c>
      <c r="AD114" s="27">
        <f t="shared" si="44"/>
        <v>44956013.106399089</v>
      </c>
    </row>
    <row r="115" spans="16:30" x14ac:dyDescent="0.25">
      <c r="P115" s="31">
        <v>0.33333333333333298</v>
      </c>
      <c r="Q115" s="32">
        <f>Q114</f>
        <v>0</v>
      </c>
      <c r="R115" s="26">
        <f t="shared" si="36"/>
        <v>1</v>
      </c>
      <c r="S115" s="26">
        <f t="shared" ref="S115:S128" si="46">Q115</f>
        <v>0</v>
      </c>
      <c r="T115" s="35">
        <f t="shared" si="35"/>
        <v>1</v>
      </c>
      <c r="U115" s="37"/>
      <c r="V115" s="34">
        <f t="shared" si="45"/>
        <v>76.527877794960716</v>
      </c>
      <c r="W115" s="26">
        <f t="shared" si="38"/>
        <v>44956012.106399037</v>
      </c>
      <c r="X115" s="26">
        <f t="shared" ref="X115:X125" si="47">V115</f>
        <v>76.527877794960716</v>
      </c>
      <c r="Y115" s="35">
        <f t="shared" si="40"/>
        <v>44956012.106399037</v>
      </c>
      <c r="Z115" s="37"/>
      <c r="AA115" s="34">
        <f t="shared" si="41"/>
        <v>76.527877891565026</v>
      </c>
      <c r="AB115" s="26">
        <f t="shared" si="42"/>
        <v>44956013.106399089</v>
      </c>
      <c r="AC115" s="26">
        <f t="shared" ref="AC115:AC125" si="48">AA115</f>
        <v>76.527877891565026</v>
      </c>
      <c r="AD115" s="27">
        <f t="shared" si="44"/>
        <v>44956013.106399089</v>
      </c>
    </row>
    <row r="116" spans="16:30" x14ac:dyDescent="0.25">
      <c r="P116" s="31">
        <v>0.375</v>
      </c>
      <c r="Q116" s="32">
        <f>Q114</f>
        <v>0</v>
      </c>
      <c r="R116" s="26">
        <f t="shared" si="36"/>
        <v>1</v>
      </c>
      <c r="S116" s="26">
        <f t="shared" si="46"/>
        <v>0</v>
      </c>
      <c r="T116" s="35">
        <f t="shared" si="35"/>
        <v>1</v>
      </c>
      <c r="U116" s="37"/>
      <c r="V116" s="34">
        <f t="shared" si="45"/>
        <v>76.527877794960716</v>
      </c>
      <c r="W116" s="26">
        <f t="shared" si="38"/>
        <v>44956012.106399037</v>
      </c>
      <c r="X116" s="26">
        <f t="shared" si="47"/>
        <v>76.527877794960716</v>
      </c>
      <c r="Y116" s="35">
        <f t="shared" si="40"/>
        <v>44956012.106399037</v>
      </c>
      <c r="Z116" s="37"/>
      <c r="AA116" s="34">
        <f t="shared" si="41"/>
        <v>76.527877891565026</v>
      </c>
      <c r="AB116" s="26">
        <f t="shared" si="42"/>
        <v>44956013.106399089</v>
      </c>
      <c r="AC116" s="26">
        <f t="shared" si="48"/>
        <v>76.527877891565026</v>
      </c>
      <c r="AD116" s="27">
        <f t="shared" si="44"/>
        <v>44956013.106399089</v>
      </c>
    </row>
    <row r="117" spans="16:30" x14ac:dyDescent="0.25">
      <c r="P117" s="31">
        <v>0.41666666666666702</v>
      </c>
      <c r="Q117" s="32">
        <f>Q114</f>
        <v>0</v>
      </c>
      <c r="R117" s="26">
        <f t="shared" si="36"/>
        <v>1</v>
      </c>
      <c r="S117" s="26">
        <f t="shared" si="46"/>
        <v>0</v>
      </c>
      <c r="T117" s="35">
        <f t="shared" si="35"/>
        <v>1</v>
      </c>
      <c r="U117" s="37"/>
      <c r="V117" s="34">
        <f t="shared" si="45"/>
        <v>76.527877794960716</v>
      </c>
      <c r="W117" s="26">
        <f t="shared" si="38"/>
        <v>44956012.106399037</v>
      </c>
      <c r="X117" s="26">
        <f t="shared" si="47"/>
        <v>76.527877794960716</v>
      </c>
      <c r="Y117" s="35">
        <f t="shared" si="40"/>
        <v>44956012.106399037</v>
      </c>
      <c r="Z117" s="37"/>
      <c r="AA117" s="34">
        <f t="shared" si="41"/>
        <v>76.527877891565026</v>
      </c>
      <c r="AB117" s="26">
        <f t="shared" si="42"/>
        <v>44956013.106399089</v>
      </c>
      <c r="AC117" s="26">
        <f t="shared" si="48"/>
        <v>76.527877891565026</v>
      </c>
      <c r="AD117" s="27">
        <f t="shared" si="44"/>
        <v>44956013.106399089</v>
      </c>
    </row>
    <row r="118" spans="16:30" x14ac:dyDescent="0.25">
      <c r="P118" s="31">
        <v>0.45833333333333298</v>
      </c>
      <c r="Q118" s="32">
        <f>Q114</f>
        <v>0</v>
      </c>
      <c r="R118" s="26">
        <f t="shared" si="36"/>
        <v>1</v>
      </c>
      <c r="S118" s="26">
        <f t="shared" si="46"/>
        <v>0</v>
      </c>
      <c r="T118" s="35">
        <f t="shared" si="35"/>
        <v>1</v>
      </c>
      <c r="U118" s="37"/>
      <c r="V118" s="34">
        <f t="shared" si="45"/>
        <v>76.527877794960716</v>
      </c>
      <c r="W118" s="26">
        <f t="shared" si="38"/>
        <v>44956012.106399037</v>
      </c>
      <c r="X118" s="26">
        <f t="shared" si="47"/>
        <v>76.527877794960716</v>
      </c>
      <c r="Y118" s="35">
        <f t="shared" si="40"/>
        <v>44956012.106399037</v>
      </c>
      <c r="Z118" s="37"/>
      <c r="AA118" s="34">
        <f t="shared" si="41"/>
        <v>76.527877891565026</v>
      </c>
      <c r="AB118" s="26">
        <f t="shared" si="42"/>
        <v>44956013.106399089</v>
      </c>
      <c r="AC118" s="26">
        <f t="shared" si="48"/>
        <v>76.527877891565026</v>
      </c>
      <c r="AD118" s="27">
        <f t="shared" si="44"/>
        <v>44956013.106399089</v>
      </c>
    </row>
    <row r="119" spans="16:30" x14ac:dyDescent="0.25">
      <c r="P119" s="31">
        <v>0.5</v>
      </c>
      <c r="Q119" s="32">
        <f>Q114</f>
        <v>0</v>
      </c>
      <c r="R119" s="26">
        <f t="shared" si="36"/>
        <v>1</v>
      </c>
      <c r="S119" s="26">
        <f t="shared" si="46"/>
        <v>0</v>
      </c>
      <c r="T119" s="35">
        <f t="shared" si="35"/>
        <v>1</v>
      </c>
      <c r="U119" s="37"/>
      <c r="V119" s="34">
        <f t="shared" si="45"/>
        <v>76.527877794960716</v>
      </c>
      <c r="W119" s="26">
        <f t="shared" si="38"/>
        <v>44956012.106399037</v>
      </c>
      <c r="X119" s="26">
        <f t="shared" si="47"/>
        <v>76.527877794960716</v>
      </c>
      <c r="Y119" s="35">
        <f t="shared" si="40"/>
        <v>44956012.106399037</v>
      </c>
      <c r="Z119" s="37"/>
      <c r="AA119" s="34">
        <f t="shared" si="41"/>
        <v>76.527877891565026</v>
      </c>
      <c r="AB119" s="26">
        <f t="shared" si="42"/>
        <v>44956013.106399089</v>
      </c>
      <c r="AC119" s="26">
        <f t="shared" si="48"/>
        <v>76.527877891565026</v>
      </c>
      <c r="AD119" s="27">
        <f t="shared" si="44"/>
        <v>44956013.106399089</v>
      </c>
    </row>
    <row r="120" spans="16:30" x14ac:dyDescent="0.25">
      <c r="P120" s="31">
        <v>0.54166666666666696</v>
      </c>
      <c r="Q120" s="32">
        <f>Q114</f>
        <v>0</v>
      </c>
      <c r="R120" s="26">
        <f t="shared" si="36"/>
        <v>1</v>
      </c>
      <c r="S120" s="26">
        <f t="shared" si="46"/>
        <v>0</v>
      </c>
      <c r="T120" s="35">
        <f t="shared" si="35"/>
        <v>1</v>
      </c>
      <c r="U120" s="37"/>
      <c r="V120" s="34">
        <f t="shared" si="45"/>
        <v>76.527877794960716</v>
      </c>
      <c r="W120" s="26">
        <f t="shared" si="38"/>
        <v>44956012.106399037</v>
      </c>
      <c r="X120" s="26">
        <f t="shared" si="47"/>
        <v>76.527877794960716</v>
      </c>
      <c r="Y120" s="35">
        <f t="shared" si="40"/>
        <v>44956012.106399037</v>
      </c>
      <c r="Z120" s="37"/>
      <c r="AA120" s="34">
        <f t="shared" si="41"/>
        <v>76.527877891565026</v>
      </c>
      <c r="AB120" s="26">
        <f t="shared" si="42"/>
        <v>44956013.106399089</v>
      </c>
      <c r="AC120" s="26">
        <f t="shared" si="48"/>
        <v>76.527877891565026</v>
      </c>
      <c r="AD120" s="27">
        <f t="shared" si="44"/>
        <v>44956013.106399089</v>
      </c>
    </row>
    <row r="121" spans="16:30" x14ac:dyDescent="0.25">
      <c r="P121" s="31">
        <v>0.58333333333333304</v>
      </c>
      <c r="Q121" s="32">
        <f>Q114</f>
        <v>0</v>
      </c>
      <c r="R121" s="26">
        <f t="shared" si="36"/>
        <v>1</v>
      </c>
      <c r="S121" s="26">
        <f t="shared" si="46"/>
        <v>0</v>
      </c>
      <c r="T121" s="35">
        <f t="shared" si="35"/>
        <v>1</v>
      </c>
      <c r="U121" s="37"/>
      <c r="V121" s="34">
        <f t="shared" si="45"/>
        <v>76.527877794960716</v>
      </c>
      <c r="W121" s="26">
        <f t="shared" si="38"/>
        <v>44956012.106399037</v>
      </c>
      <c r="X121" s="26">
        <f t="shared" si="47"/>
        <v>76.527877794960716</v>
      </c>
      <c r="Y121" s="35">
        <f t="shared" si="40"/>
        <v>44956012.106399037</v>
      </c>
      <c r="Z121" s="37"/>
      <c r="AA121" s="34">
        <f t="shared" si="41"/>
        <v>76.527877891565026</v>
      </c>
      <c r="AB121" s="26">
        <f t="shared" si="42"/>
        <v>44956013.106399089</v>
      </c>
      <c r="AC121" s="26">
        <f t="shared" si="48"/>
        <v>76.527877891565026</v>
      </c>
      <c r="AD121" s="27">
        <f t="shared" si="44"/>
        <v>44956013.106399089</v>
      </c>
    </row>
    <row r="122" spans="16:30" x14ac:dyDescent="0.25">
      <c r="P122" s="31">
        <v>0.625</v>
      </c>
      <c r="Q122" s="32">
        <f>Q114</f>
        <v>0</v>
      </c>
      <c r="R122" s="26">
        <f t="shared" si="36"/>
        <v>1</v>
      </c>
      <c r="S122" s="26">
        <f t="shared" si="46"/>
        <v>0</v>
      </c>
      <c r="T122" s="35">
        <f t="shared" si="35"/>
        <v>1</v>
      </c>
      <c r="U122" s="37"/>
      <c r="V122" s="34">
        <f t="shared" si="45"/>
        <v>76.527877794960716</v>
      </c>
      <c r="W122" s="26">
        <f t="shared" si="38"/>
        <v>44956012.106399037</v>
      </c>
      <c r="X122" s="26">
        <f t="shared" si="47"/>
        <v>76.527877794960716</v>
      </c>
      <c r="Y122" s="35">
        <f t="shared" si="40"/>
        <v>44956012.106399037</v>
      </c>
      <c r="Z122" s="37"/>
      <c r="AA122" s="34">
        <f t="shared" si="41"/>
        <v>76.527877891565026</v>
      </c>
      <c r="AB122" s="26">
        <f t="shared" si="42"/>
        <v>44956013.106399089</v>
      </c>
      <c r="AC122" s="26">
        <f t="shared" si="48"/>
        <v>76.527877891565026</v>
      </c>
      <c r="AD122" s="27">
        <f t="shared" si="44"/>
        <v>44956013.106399089</v>
      </c>
    </row>
    <row r="123" spans="16:30" x14ac:dyDescent="0.25">
      <c r="P123" s="31">
        <v>0.66666666666666696</v>
      </c>
      <c r="Q123" s="32">
        <f>Q114</f>
        <v>0</v>
      </c>
      <c r="R123" s="26">
        <f t="shared" si="36"/>
        <v>1</v>
      </c>
      <c r="S123" s="26">
        <f t="shared" si="46"/>
        <v>0</v>
      </c>
      <c r="T123" s="35">
        <f t="shared" si="35"/>
        <v>1</v>
      </c>
      <c r="U123" s="37"/>
      <c r="V123" s="34">
        <f t="shared" si="45"/>
        <v>76.527877794960716</v>
      </c>
      <c r="W123" s="26">
        <f t="shared" si="38"/>
        <v>44956012.106399037</v>
      </c>
      <c r="X123" s="26">
        <f t="shared" si="47"/>
        <v>76.527877794960716</v>
      </c>
      <c r="Y123" s="35">
        <f t="shared" si="40"/>
        <v>44956012.106399037</v>
      </c>
      <c r="Z123" s="37"/>
      <c r="AA123" s="34">
        <f t="shared" si="41"/>
        <v>76.527877891565026</v>
      </c>
      <c r="AB123" s="26">
        <f t="shared" si="42"/>
        <v>44956013.106399089</v>
      </c>
      <c r="AC123" s="26">
        <f t="shared" si="48"/>
        <v>76.527877891565026</v>
      </c>
      <c r="AD123" s="27">
        <f t="shared" si="44"/>
        <v>44956013.106399089</v>
      </c>
    </row>
    <row r="124" spans="16:30" x14ac:dyDescent="0.25">
      <c r="P124" s="31">
        <v>0.70833333333333304</v>
      </c>
      <c r="Q124" s="32">
        <f>Q114</f>
        <v>0</v>
      </c>
      <c r="R124" s="26">
        <f t="shared" si="36"/>
        <v>1</v>
      </c>
      <c r="S124" s="26">
        <f t="shared" si="46"/>
        <v>0</v>
      </c>
      <c r="T124" s="35">
        <f t="shared" si="35"/>
        <v>1</v>
      </c>
      <c r="U124" s="37"/>
      <c r="V124" s="34">
        <f t="shared" si="45"/>
        <v>76.527877794960716</v>
      </c>
      <c r="W124" s="26">
        <f t="shared" si="38"/>
        <v>44956012.106399037</v>
      </c>
      <c r="X124" s="26">
        <f t="shared" si="47"/>
        <v>76.527877794960716</v>
      </c>
      <c r="Y124" s="35">
        <f t="shared" si="40"/>
        <v>44956012.106399037</v>
      </c>
      <c r="Z124" s="37"/>
      <c r="AA124" s="34">
        <f t="shared" si="41"/>
        <v>76.527877891565026</v>
      </c>
      <c r="AB124" s="26">
        <f t="shared" si="42"/>
        <v>44956013.106399089</v>
      </c>
      <c r="AC124" s="26">
        <f t="shared" si="48"/>
        <v>76.527877891565026</v>
      </c>
      <c r="AD124" s="27">
        <f t="shared" si="44"/>
        <v>44956013.106399089</v>
      </c>
    </row>
    <row r="125" spans="16:30" x14ac:dyDescent="0.25">
      <c r="P125" s="31">
        <v>0.75</v>
      </c>
      <c r="Q125" s="32">
        <f>Q114</f>
        <v>0</v>
      </c>
      <c r="R125" s="26">
        <f t="shared" si="36"/>
        <v>1</v>
      </c>
      <c r="S125" s="26">
        <f t="shared" si="46"/>
        <v>0</v>
      </c>
      <c r="T125" s="35">
        <f t="shared" si="35"/>
        <v>1</v>
      </c>
      <c r="U125" s="37"/>
      <c r="V125" s="34">
        <f t="shared" si="45"/>
        <v>76.527877794960716</v>
      </c>
      <c r="W125" s="26">
        <f t="shared" si="38"/>
        <v>44956012.106399037</v>
      </c>
      <c r="X125" s="26">
        <f t="shared" si="47"/>
        <v>76.527877794960716</v>
      </c>
      <c r="Y125" s="35">
        <f t="shared" si="40"/>
        <v>44956012.106399037</v>
      </c>
      <c r="Z125" s="37"/>
      <c r="AA125" s="34">
        <f t="shared" si="41"/>
        <v>76.527877891565026</v>
      </c>
      <c r="AB125" s="26">
        <f t="shared" si="42"/>
        <v>44956013.106399089</v>
      </c>
      <c r="AC125" s="26">
        <f t="shared" si="48"/>
        <v>76.527877891565026</v>
      </c>
      <c r="AD125" s="27">
        <f t="shared" si="44"/>
        <v>44956013.106399089</v>
      </c>
    </row>
    <row r="126" spans="16:30" x14ac:dyDescent="0.25">
      <c r="P126" s="31">
        <v>0.79166666666666696</v>
      </c>
      <c r="Q126" s="32">
        <f>Q114</f>
        <v>0</v>
      </c>
      <c r="R126" s="26">
        <f t="shared" si="36"/>
        <v>1</v>
      </c>
      <c r="S126" s="26">
        <f t="shared" si="46"/>
        <v>0</v>
      </c>
      <c r="T126" s="35">
        <f t="shared" si="35"/>
        <v>1</v>
      </c>
      <c r="U126" s="37"/>
      <c r="V126" s="34">
        <v>0</v>
      </c>
      <c r="W126" s="26">
        <f t="shared" si="38"/>
        <v>1</v>
      </c>
      <c r="X126" s="26">
        <v>0</v>
      </c>
      <c r="Y126" s="35">
        <f t="shared" si="40"/>
        <v>1</v>
      </c>
      <c r="Z126" s="37"/>
      <c r="AA126" s="34">
        <f t="shared" si="41"/>
        <v>3.0102999566398121</v>
      </c>
      <c r="AB126" s="26">
        <f t="shared" si="42"/>
        <v>2</v>
      </c>
      <c r="AC126" s="26">
        <f>AA126</f>
        <v>3.0102999566398121</v>
      </c>
      <c r="AD126" s="27">
        <f t="shared" si="44"/>
        <v>2</v>
      </c>
    </row>
    <row r="127" spans="16:30" x14ac:dyDescent="0.25">
      <c r="P127" s="31">
        <v>0.83333333333333304</v>
      </c>
      <c r="Q127" s="32">
        <f>Q114</f>
        <v>0</v>
      </c>
      <c r="R127" s="26">
        <f t="shared" si="36"/>
        <v>1</v>
      </c>
      <c r="S127" s="26">
        <f t="shared" si="46"/>
        <v>0</v>
      </c>
      <c r="T127" s="35">
        <f t="shared" si="35"/>
        <v>1</v>
      </c>
      <c r="U127" s="37"/>
      <c r="V127" s="34">
        <f t="shared" si="45"/>
        <v>0</v>
      </c>
      <c r="W127" s="26">
        <f t="shared" si="38"/>
        <v>1</v>
      </c>
      <c r="X127" s="26">
        <v>0</v>
      </c>
      <c r="Y127" s="35">
        <f t="shared" si="40"/>
        <v>1</v>
      </c>
      <c r="Z127" s="37"/>
      <c r="AA127" s="34">
        <f t="shared" si="41"/>
        <v>3.0102999566398121</v>
      </c>
      <c r="AB127" s="26">
        <f>(10^(AA127/10))</f>
        <v>2</v>
      </c>
      <c r="AC127" s="26">
        <f>AA127</f>
        <v>3.0102999566398121</v>
      </c>
      <c r="AD127" s="27">
        <f t="shared" si="44"/>
        <v>2</v>
      </c>
    </row>
    <row r="128" spans="16:30" x14ac:dyDescent="0.25">
      <c r="P128" s="31">
        <v>0.875</v>
      </c>
      <c r="Q128" s="32">
        <f>Q114</f>
        <v>0</v>
      </c>
      <c r="R128" s="26">
        <f t="shared" si="36"/>
        <v>1</v>
      </c>
      <c r="S128" s="26">
        <f t="shared" si="46"/>
        <v>0</v>
      </c>
      <c r="T128" s="35">
        <f t="shared" si="35"/>
        <v>1</v>
      </c>
      <c r="U128" s="37"/>
      <c r="V128" s="34">
        <f>V127</f>
        <v>0</v>
      </c>
      <c r="W128" s="26">
        <f t="shared" si="38"/>
        <v>1</v>
      </c>
      <c r="X128" s="26">
        <v>0</v>
      </c>
      <c r="Y128" s="35">
        <f t="shared" si="40"/>
        <v>1</v>
      </c>
      <c r="Z128" s="37"/>
      <c r="AA128" s="34">
        <f t="shared" si="41"/>
        <v>3.0102999566398121</v>
      </c>
      <c r="AB128" s="26">
        <f t="shared" ref="AB128:AB130" si="49">(10^(AA128/10))</f>
        <v>2</v>
      </c>
      <c r="AC128" s="26">
        <f>AA128</f>
        <v>3.0102999566398121</v>
      </c>
      <c r="AD128" s="27">
        <f t="shared" si="44"/>
        <v>2</v>
      </c>
    </row>
    <row r="129" spans="16:30" x14ac:dyDescent="0.25">
      <c r="P129" s="31">
        <v>0.91666666666666696</v>
      </c>
      <c r="Q129" s="32">
        <f>Q107</f>
        <v>0</v>
      </c>
      <c r="R129" s="26">
        <f t="shared" si="36"/>
        <v>1</v>
      </c>
      <c r="S129" s="26">
        <f>Q129+10</f>
        <v>10</v>
      </c>
      <c r="T129" s="35">
        <f t="shared" si="35"/>
        <v>10</v>
      </c>
      <c r="U129" s="37"/>
      <c r="V129" s="34">
        <v>0</v>
      </c>
      <c r="W129" s="26">
        <f t="shared" si="38"/>
        <v>1</v>
      </c>
      <c r="X129" s="28">
        <f t="shared" ref="X129:X130" si="50">V129+10</f>
        <v>10</v>
      </c>
      <c r="Y129" s="35">
        <f t="shared" si="40"/>
        <v>10</v>
      </c>
      <c r="Z129" s="37"/>
      <c r="AA129" s="34">
        <f t="shared" si="41"/>
        <v>3.0102999566398121</v>
      </c>
      <c r="AB129" s="26">
        <f t="shared" si="49"/>
        <v>2</v>
      </c>
      <c r="AC129" s="26">
        <f>AA129+10</f>
        <v>13.010299956639813</v>
      </c>
      <c r="AD129" s="27">
        <f t="shared" si="44"/>
        <v>20.000000000000007</v>
      </c>
    </row>
    <row r="130" spans="16:30" ht="15.75" thickBot="1" x14ac:dyDescent="0.3">
      <c r="P130" s="44">
        <v>0.95833333333333304</v>
      </c>
      <c r="Q130" s="32">
        <f>Q107</f>
        <v>0</v>
      </c>
      <c r="R130" s="46">
        <f t="shared" si="36"/>
        <v>1</v>
      </c>
      <c r="S130" s="46">
        <f>Q130+10</f>
        <v>10</v>
      </c>
      <c r="T130" s="47">
        <f t="shared" si="35"/>
        <v>10</v>
      </c>
      <c r="U130" s="48"/>
      <c r="V130" s="45">
        <v>0</v>
      </c>
      <c r="W130" s="46">
        <f t="shared" si="38"/>
        <v>1</v>
      </c>
      <c r="X130" s="28">
        <f t="shared" si="50"/>
        <v>10</v>
      </c>
      <c r="Y130" s="47">
        <f t="shared" si="40"/>
        <v>10</v>
      </c>
      <c r="Z130" s="48"/>
      <c r="AA130" s="34">
        <f t="shared" si="41"/>
        <v>3.0102999566398121</v>
      </c>
      <c r="AB130" s="150">
        <f t="shared" si="49"/>
        <v>2</v>
      </c>
      <c r="AC130" s="150">
        <f>AA130+10</f>
        <v>13.010299956639813</v>
      </c>
      <c r="AD130" s="151">
        <f t="shared" si="44"/>
        <v>20.000000000000007</v>
      </c>
    </row>
    <row r="131" spans="16:30" ht="15.75" thickBot="1" x14ac:dyDescent="0.3">
      <c r="P131" s="50"/>
      <c r="Q131" s="51"/>
      <c r="R131" s="51"/>
      <c r="S131" s="51"/>
      <c r="T131" s="52"/>
      <c r="U131" s="51"/>
      <c r="V131" s="50"/>
      <c r="W131" s="51"/>
      <c r="X131" s="51"/>
      <c r="Y131" s="52"/>
      <c r="Z131" s="51"/>
      <c r="AA131" s="53" t="s">
        <v>13</v>
      </c>
      <c r="AB131" s="64">
        <f>10*LOG(1/(COUNT(AB114:AB127))*SUM(AB114:AB127))</f>
        <v>75.858410027460337</v>
      </c>
      <c r="AC131" s="49"/>
      <c r="AD131" s="54"/>
    </row>
    <row r="132" spans="16:30" ht="15.75" thickBot="1" x14ac:dyDescent="0.3">
      <c r="P132" s="53"/>
      <c r="Q132" s="49"/>
      <c r="R132" s="49"/>
      <c r="S132" s="49"/>
      <c r="T132" s="54"/>
      <c r="U132" s="49"/>
      <c r="V132" s="53"/>
      <c r="W132" s="49"/>
      <c r="X132" s="49"/>
      <c r="Y132" s="54"/>
      <c r="Z132" s="49"/>
      <c r="AA132" s="53" t="s">
        <v>2</v>
      </c>
      <c r="AB132" s="64">
        <f>10*LOG(1/(COUNT(AB107:AB113,AB129:AB130))*SUM(AB107:AB113,AB129:AB130))</f>
        <v>3.0102999566398121</v>
      </c>
      <c r="AC132" s="49"/>
      <c r="AD132" s="54"/>
    </row>
    <row r="133" spans="16:30" x14ac:dyDescent="0.25">
      <c r="P133" s="53"/>
      <c r="Q133" s="49"/>
      <c r="R133" s="56" t="s">
        <v>12</v>
      </c>
      <c r="S133" s="57"/>
      <c r="T133" s="58" t="s">
        <v>11</v>
      </c>
      <c r="U133" s="57"/>
      <c r="V133" s="59"/>
      <c r="W133" s="56" t="s">
        <v>12</v>
      </c>
      <c r="X133" s="57"/>
      <c r="Y133" s="58" t="s">
        <v>11</v>
      </c>
      <c r="Z133" s="57"/>
      <c r="AA133" s="59"/>
      <c r="AB133" s="57" t="s">
        <v>12</v>
      </c>
      <c r="AC133" s="57"/>
      <c r="AD133" s="58" t="s">
        <v>11</v>
      </c>
    </row>
    <row r="134" spans="16:30" ht="15.75" thickBot="1" x14ac:dyDescent="0.3">
      <c r="P134" s="14"/>
      <c r="Q134" s="55"/>
      <c r="R134" s="60">
        <f>10*LOG(1/(COUNT(R107:R130))*SUM(R107:R130))</f>
        <v>0</v>
      </c>
      <c r="S134" s="61"/>
      <c r="T134" s="62">
        <f>10*LOG(1/(COUNT(T107:T130))*SUM(T107:T130))</f>
        <v>6.40978057358332</v>
      </c>
      <c r="U134" s="61"/>
      <c r="V134" s="63"/>
      <c r="W134" s="60">
        <f>10*LOG(1/(COUNT(W107:W130))*SUM(W107:W130))</f>
        <v>73.517577934925214</v>
      </c>
      <c r="X134" s="61"/>
      <c r="Y134" s="62">
        <f>10*LOG(1/(COUNT(Y107:Y130))*SUM(Y107:Y130))</f>
        <v>73.517578587004294</v>
      </c>
      <c r="Z134" s="61"/>
      <c r="AA134" s="63"/>
      <c r="AB134" s="64">
        <f>10*LOG(1/(COUNT(AB107:AB130))*SUM(AB107:AB130))</f>
        <v>73.517578128133849</v>
      </c>
      <c r="AC134" s="61"/>
      <c r="AD134" s="62">
        <f>10*LOG(1/(COUNT(AD107:AD130))*SUM(AD107:AD130))</f>
        <v>73.517579432291839</v>
      </c>
    </row>
    <row r="137" spans="16:30" x14ac:dyDescent="0.25">
      <c r="P137">
        <f>A14</f>
        <v>0</v>
      </c>
    </row>
    <row r="139" spans="16:30" ht="15.75" thickBot="1" x14ac:dyDescent="0.3">
      <c r="P139" s="303" t="s">
        <v>21</v>
      </c>
      <c r="Q139" s="303"/>
      <c r="R139" s="303"/>
      <c r="S139" s="303"/>
      <c r="T139" s="303"/>
    </row>
    <row r="140" spans="16:30" ht="45.75" thickBot="1" x14ac:dyDescent="0.3">
      <c r="P140" s="38" t="s">
        <v>14</v>
      </c>
      <c r="Q140" s="39" t="s">
        <v>15</v>
      </c>
      <c r="R140" s="40" t="s">
        <v>17</v>
      </c>
      <c r="S140" s="40" t="s">
        <v>16</v>
      </c>
      <c r="T140" s="41" t="s">
        <v>17</v>
      </c>
      <c r="U140" s="42"/>
      <c r="V140" s="39" t="s">
        <v>18</v>
      </c>
      <c r="W140" s="40" t="s">
        <v>17</v>
      </c>
      <c r="X140" s="40" t="s">
        <v>16</v>
      </c>
      <c r="Y140" s="41" t="s">
        <v>17</v>
      </c>
      <c r="Z140" s="43"/>
      <c r="AA140" s="39" t="s">
        <v>19</v>
      </c>
      <c r="AB140" s="40" t="s">
        <v>17</v>
      </c>
      <c r="AC140" s="40" t="s">
        <v>16</v>
      </c>
      <c r="AD140" s="41" t="s">
        <v>17</v>
      </c>
    </row>
    <row r="141" spans="16:30" ht="15.75" thickBot="1" x14ac:dyDescent="0.3">
      <c r="P141" s="30">
        <v>0</v>
      </c>
      <c r="Q141" s="32">
        <f>H14</f>
        <v>0</v>
      </c>
      <c r="R141" s="28">
        <f>(10^(Q141/10))</f>
        <v>1</v>
      </c>
      <c r="S141" s="28">
        <f>Q141+10</f>
        <v>10</v>
      </c>
      <c r="T141" s="33">
        <f t="shared" ref="T141:T164" si="51">(10^(S141/10))</f>
        <v>10</v>
      </c>
      <c r="U141" s="36"/>
      <c r="V141" s="32">
        <v>0</v>
      </c>
      <c r="W141" s="28">
        <f>(10^(V141/10))</f>
        <v>1</v>
      </c>
      <c r="X141" s="28">
        <f>V141+10</f>
        <v>10</v>
      </c>
      <c r="Y141" s="33">
        <f>(10^(X141/10))</f>
        <v>10</v>
      </c>
      <c r="Z141" s="36"/>
      <c r="AA141" s="34">
        <f>10*LOG10(10^(Q141/10)+10^(V141/10))</f>
        <v>3.0102999566398121</v>
      </c>
      <c r="AB141" s="147">
        <f>(10^(AA141/10))</f>
        <v>2</v>
      </c>
      <c r="AC141" s="147">
        <f>AA141+10</f>
        <v>13.010299956639813</v>
      </c>
      <c r="AD141" s="148">
        <f>(10^(AC141/10))</f>
        <v>20.000000000000007</v>
      </c>
    </row>
    <row r="142" spans="16:30" ht="15.75" thickBot="1" x14ac:dyDescent="0.3">
      <c r="P142" s="31">
        <v>4.1666666666666699E-2</v>
      </c>
      <c r="Q142" s="32">
        <f>Q141</f>
        <v>0</v>
      </c>
      <c r="R142" s="26">
        <f t="shared" ref="R142:R164" si="52">(10^(Q142/10))</f>
        <v>1</v>
      </c>
      <c r="S142" s="26">
        <f t="shared" ref="S142:S147" si="53">Q142+10</f>
        <v>10</v>
      </c>
      <c r="T142" s="35">
        <f t="shared" si="51"/>
        <v>10</v>
      </c>
      <c r="U142" s="37"/>
      <c r="V142" s="34">
        <f>V141</f>
        <v>0</v>
      </c>
      <c r="W142" s="26">
        <f t="shared" ref="W142:W164" si="54">(10^(V142/10))</f>
        <v>1</v>
      </c>
      <c r="X142" s="28">
        <f t="shared" ref="X142:X147" si="55">V142+10</f>
        <v>10</v>
      </c>
      <c r="Y142" s="35">
        <f t="shared" ref="Y142:Y164" si="56">(10^(X142/10))</f>
        <v>10</v>
      </c>
      <c r="Z142" s="37"/>
      <c r="AA142" s="34">
        <f t="shared" ref="AA142:AA164" si="57">10*LOG10(10^(Q142/10)+10^(V142/10))</f>
        <v>3.0102999566398121</v>
      </c>
      <c r="AB142" s="26">
        <f t="shared" ref="AB142:AB160" si="58">(10^(AA142/10))</f>
        <v>2</v>
      </c>
      <c r="AC142" s="147">
        <f t="shared" ref="AC142:AC147" si="59">AA142+10</f>
        <v>13.010299956639813</v>
      </c>
      <c r="AD142" s="27">
        <f t="shared" ref="AD142:AD164" si="60">(10^(AC142/10))</f>
        <v>20.000000000000007</v>
      </c>
    </row>
    <row r="143" spans="16:30" ht="15.75" thickBot="1" x14ac:dyDescent="0.3">
      <c r="P143" s="31">
        <v>8.3333333333333301E-2</v>
      </c>
      <c r="Q143" s="32">
        <f>Q141</f>
        <v>0</v>
      </c>
      <c r="R143" s="26">
        <f t="shared" si="52"/>
        <v>1</v>
      </c>
      <c r="S143" s="26">
        <f t="shared" si="53"/>
        <v>10</v>
      </c>
      <c r="T143" s="35">
        <f t="shared" si="51"/>
        <v>10</v>
      </c>
      <c r="U143" s="37"/>
      <c r="V143" s="34">
        <f t="shared" ref="V143:V161" si="61">V142</f>
        <v>0</v>
      </c>
      <c r="W143" s="26">
        <f t="shared" si="54"/>
        <v>1</v>
      </c>
      <c r="X143" s="28">
        <f t="shared" si="55"/>
        <v>10</v>
      </c>
      <c r="Y143" s="35">
        <f t="shared" si="56"/>
        <v>10</v>
      </c>
      <c r="Z143" s="37"/>
      <c r="AA143" s="34">
        <f t="shared" si="57"/>
        <v>3.0102999566398121</v>
      </c>
      <c r="AB143" s="26">
        <f t="shared" si="58"/>
        <v>2</v>
      </c>
      <c r="AC143" s="147">
        <f t="shared" si="59"/>
        <v>13.010299956639813</v>
      </c>
      <c r="AD143" s="27">
        <f t="shared" si="60"/>
        <v>20.000000000000007</v>
      </c>
    </row>
    <row r="144" spans="16:30" ht="15.75" thickBot="1" x14ac:dyDescent="0.3">
      <c r="P144" s="31">
        <v>0.125</v>
      </c>
      <c r="Q144" s="32">
        <f>Q141</f>
        <v>0</v>
      </c>
      <c r="R144" s="26">
        <f t="shared" si="52"/>
        <v>1</v>
      </c>
      <c r="S144" s="26">
        <f t="shared" si="53"/>
        <v>10</v>
      </c>
      <c r="T144" s="35">
        <f t="shared" si="51"/>
        <v>10</v>
      </c>
      <c r="U144" s="37"/>
      <c r="V144" s="34">
        <f t="shared" si="61"/>
        <v>0</v>
      </c>
      <c r="W144" s="26">
        <f t="shared" si="54"/>
        <v>1</v>
      </c>
      <c r="X144" s="28">
        <f t="shared" si="55"/>
        <v>10</v>
      </c>
      <c r="Y144" s="35">
        <f t="shared" si="56"/>
        <v>10</v>
      </c>
      <c r="Z144" s="37"/>
      <c r="AA144" s="34">
        <f t="shared" si="57"/>
        <v>3.0102999566398121</v>
      </c>
      <c r="AB144" s="26">
        <f t="shared" si="58"/>
        <v>2</v>
      </c>
      <c r="AC144" s="147">
        <f t="shared" si="59"/>
        <v>13.010299956639813</v>
      </c>
      <c r="AD144" s="27">
        <f t="shared" si="60"/>
        <v>20.000000000000007</v>
      </c>
    </row>
    <row r="145" spans="16:30" ht="15.75" thickBot="1" x14ac:dyDescent="0.3">
      <c r="P145" s="31">
        <v>0.16666666666666699</v>
      </c>
      <c r="Q145" s="32">
        <f>Q141</f>
        <v>0</v>
      </c>
      <c r="R145" s="26">
        <f t="shared" si="52"/>
        <v>1</v>
      </c>
      <c r="S145" s="26">
        <f t="shared" si="53"/>
        <v>10</v>
      </c>
      <c r="T145" s="35">
        <f t="shared" si="51"/>
        <v>10</v>
      </c>
      <c r="U145" s="37"/>
      <c r="V145" s="34">
        <f t="shared" si="61"/>
        <v>0</v>
      </c>
      <c r="W145" s="26">
        <f t="shared" si="54"/>
        <v>1</v>
      </c>
      <c r="X145" s="28">
        <f t="shared" si="55"/>
        <v>10</v>
      </c>
      <c r="Y145" s="35">
        <f t="shared" si="56"/>
        <v>10</v>
      </c>
      <c r="Z145" s="37"/>
      <c r="AA145" s="34">
        <f t="shared" si="57"/>
        <v>3.0102999566398121</v>
      </c>
      <c r="AB145" s="26">
        <f t="shared" si="58"/>
        <v>2</v>
      </c>
      <c r="AC145" s="147">
        <f t="shared" si="59"/>
        <v>13.010299956639813</v>
      </c>
      <c r="AD145" s="27">
        <f t="shared" si="60"/>
        <v>20.000000000000007</v>
      </c>
    </row>
    <row r="146" spans="16:30" ht="15.75" thickBot="1" x14ac:dyDescent="0.3">
      <c r="P146" s="31">
        <v>0.20833333333333301</v>
      </c>
      <c r="Q146" s="32">
        <f>Q141</f>
        <v>0</v>
      </c>
      <c r="R146" s="26">
        <f t="shared" si="52"/>
        <v>1</v>
      </c>
      <c r="S146" s="26">
        <f t="shared" si="53"/>
        <v>10</v>
      </c>
      <c r="T146" s="35">
        <f t="shared" si="51"/>
        <v>10</v>
      </c>
      <c r="U146" s="37"/>
      <c r="V146" s="34">
        <f t="shared" si="61"/>
        <v>0</v>
      </c>
      <c r="W146" s="26">
        <f t="shared" si="54"/>
        <v>1</v>
      </c>
      <c r="X146" s="28">
        <f t="shared" si="55"/>
        <v>10</v>
      </c>
      <c r="Y146" s="35">
        <f t="shared" si="56"/>
        <v>10</v>
      </c>
      <c r="Z146" s="37"/>
      <c r="AA146" s="34">
        <f t="shared" si="57"/>
        <v>3.0102999566398121</v>
      </c>
      <c r="AB146" s="26">
        <f t="shared" si="58"/>
        <v>2</v>
      </c>
      <c r="AC146" s="147">
        <f t="shared" si="59"/>
        <v>13.010299956639813</v>
      </c>
      <c r="AD146" s="27">
        <f t="shared" si="60"/>
        <v>20.000000000000007</v>
      </c>
    </row>
    <row r="147" spans="16:30" x14ac:dyDescent="0.25">
      <c r="P147" s="31">
        <v>0.25</v>
      </c>
      <c r="Q147" s="32">
        <f>Q141</f>
        <v>0</v>
      </c>
      <c r="R147" s="26">
        <f t="shared" si="52"/>
        <v>1</v>
      </c>
      <c r="S147" s="26">
        <f t="shared" si="53"/>
        <v>10</v>
      </c>
      <c r="T147" s="35">
        <f t="shared" si="51"/>
        <v>10</v>
      </c>
      <c r="U147" s="37"/>
      <c r="V147" s="34">
        <f t="shared" si="61"/>
        <v>0</v>
      </c>
      <c r="W147" s="26">
        <f t="shared" si="54"/>
        <v>1</v>
      </c>
      <c r="X147" s="28">
        <f t="shared" si="55"/>
        <v>10</v>
      </c>
      <c r="Y147" s="35">
        <f t="shared" si="56"/>
        <v>10</v>
      </c>
      <c r="Z147" s="37"/>
      <c r="AA147" s="34">
        <f t="shared" si="57"/>
        <v>3.0102999566398121</v>
      </c>
      <c r="AB147" s="26">
        <f t="shared" si="58"/>
        <v>2</v>
      </c>
      <c r="AC147" s="147">
        <f t="shared" si="59"/>
        <v>13.010299956639813</v>
      </c>
      <c r="AD147" s="27">
        <f t="shared" si="60"/>
        <v>20.000000000000007</v>
      </c>
    </row>
    <row r="148" spans="16:30" x14ac:dyDescent="0.25">
      <c r="P148" s="31">
        <v>0.29166666666666702</v>
      </c>
      <c r="Q148" s="32">
        <f>G14</f>
        <v>0</v>
      </c>
      <c r="R148" s="26">
        <f t="shared" si="52"/>
        <v>1</v>
      </c>
      <c r="S148" s="26">
        <f>Q148</f>
        <v>0</v>
      </c>
      <c r="T148" s="35">
        <f t="shared" si="51"/>
        <v>1</v>
      </c>
      <c r="U148" s="37"/>
      <c r="V148" s="34">
        <f>D74</f>
        <v>0</v>
      </c>
      <c r="W148" s="26">
        <f t="shared" si="54"/>
        <v>1</v>
      </c>
      <c r="X148" s="26">
        <f>V148</f>
        <v>0</v>
      </c>
      <c r="Y148" s="35">
        <f t="shared" si="56"/>
        <v>1</v>
      </c>
      <c r="Z148" s="37"/>
      <c r="AA148" s="34">
        <f t="shared" si="57"/>
        <v>3.0102999566398121</v>
      </c>
      <c r="AB148" s="26">
        <f t="shared" si="58"/>
        <v>2</v>
      </c>
      <c r="AC148" s="26">
        <f>AA148</f>
        <v>3.0102999566398121</v>
      </c>
      <c r="AD148" s="27">
        <f t="shared" si="60"/>
        <v>2</v>
      </c>
    </row>
    <row r="149" spans="16:30" x14ac:dyDescent="0.25">
      <c r="P149" s="31">
        <v>0.33333333333333298</v>
      </c>
      <c r="Q149" s="32">
        <f>Q148</f>
        <v>0</v>
      </c>
      <c r="R149" s="26">
        <f t="shared" si="52"/>
        <v>1</v>
      </c>
      <c r="S149" s="26">
        <f t="shared" ref="S149:S162" si="62">Q149</f>
        <v>0</v>
      </c>
      <c r="T149" s="35">
        <f t="shared" si="51"/>
        <v>1</v>
      </c>
      <c r="U149" s="37"/>
      <c r="V149" s="34">
        <f t="shared" si="61"/>
        <v>0</v>
      </c>
      <c r="W149" s="26">
        <f t="shared" si="54"/>
        <v>1</v>
      </c>
      <c r="X149" s="26">
        <f t="shared" ref="X149:X159" si="63">V149</f>
        <v>0</v>
      </c>
      <c r="Y149" s="35">
        <f t="shared" si="56"/>
        <v>1</v>
      </c>
      <c r="Z149" s="37"/>
      <c r="AA149" s="34">
        <f t="shared" si="57"/>
        <v>3.0102999566398121</v>
      </c>
      <c r="AB149" s="26">
        <f t="shared" si="58"/>
        <v>2</v>
      </c>
      <c r="AC149" s="26">
        <f t="shared" ref="AC149:AC159" si="64">AA149</f>
        <v>3.0102999566398121</v>
      </c>
      <c r="AD149" s="27">
        <f t="shared" si="60"/>
        <v>2</v>
      </c>
    </row>
    <row r="150" spans="16:30" x14ac:dyDescent="0.25">
      <c r="P150" s="31">
        <v>0.375</v>
      </c>
      <c r="Q150" s="32">
        <f>Q148</f>
        <v>0</v>
      </c>
      <c r="R150" s="26">
        <f t="shared" si="52"/>
        <v>1</v>
      </c>
      <c r="S150" s="26">
        <f t="shared" si="62"/>
        <v>0</v>
      </c>
      <c r="T150" s="35">
        <f t="shared" si="51"/>
        <v>1</v>
      </c>
      <c r="U150" s="37"/>
      <c r="V150" s="34">
        <f t="shared" si="61"/>
        <v>0</v>
      </c>
      <c r="W150" s="26">
        <f t="shared" si="54"/>
        <v>1</v>
      </c>
      <c r="X150" s="26">
        <f t="shared" si="63"/>
        <v>0</v>
      </c>
      <c r="Y150" s="35">
        <f t="shared" si="56"/>
        <v>1</v>
      </c>
      <c r="Z150" s="37"/>
      <c r="AA150" s="34">
        <f t="shared" si="57"/>
        <v>3.0102999566398121</v>
      </c>
      <c r="AB150" s="26">
        <f t="shared" si="58"/>
        <v>2</v>
      </c>
      <c r="AC150" s="26">
        <f t="shared" si="64"/>
        <v>3.0102999566398121</v>
      </c>
      <c r="AD150" s="27">
        <f t="shared" si="60"/>
        <v>2</v>
      </c>
    </row>
    <row r="151" spans="16:30" x14ac:dyDescent="0.25">
      <c r="P151" s="31">
        <v>0.41666666666666702</v>
      </c>
      <c r="Q151" s="32">
        <f>Q148</f>
        <v>0</v>
      </c>
      <c r="R151" s="26">
        <f t="shared" si="52"/>
        <v>1</v>
      </c>
      <c r="S151" s="26">
        <f t="shared" si="62"/>
        <v>0</v>
      </c>
      <c r="T151" s="35">
        <f t="shared" si="51"/>
        <v>1</v>
      </c>
      <c r="U151" s="37"/>
      <c r="V151" s="34">
        <f t="shared" si="61"/>
        <v>0</v>
      </c>
      <c r="W151" s="26">
        <f t="shared" si="54"/>
        <v>1</v>
      </c>
      <c r="X151" s="26">
        <f t="shared" si="63"/>
        <v>0</v>
      </c>
      <c r="Y151" s="35">
        <f t="shared" si="56"/>
        <v>1</v>
      </c>
      <c r="Z151" s="37"/>
      <c r="AA151" s="34">
        <f t="shared" si="57"/>
        <v>3.0102999566398121</v>
      </c>
      <c r="AB151" s="26">
        <f t="shared" si="58"/>
        <v>2</v>
      </c>
      <c r="AC151" s="26">
        <f t="shared" si="64"/>
        <v>3.0102999566398121</v>
      </c>
      <c r="AD151" s="27">
        <f t="shared" si="60"/>
        <v>2</v>
      </c>
    </row>
    <row r="152" spans="16:30" x14ac:dyDescent="0.25">
      <c r="P152" s="31">
        <v>0.45833333333333298</v>
      </c>
      <c r="Q152" s="32">
        <f>Q148</f>
        <v>0</v>
      </c>
      <c r="R152" s="26">
        <f t="shared" si="52"/>
        <v>1</v>
      </c>
      <c r="S152" s="26">
        <f t="shared" si="62"/>
        <v>0</v>
      </c>
      <c r="T152" s="35">
        <f t="shared" si="51"/>
        <v>1</v>
      </c>
      <c r="U152" s="37"/>
      <c r="V152" s="34">
        <f t="shared" si="61"/>
        <v>0</v>
      </c>
      <c r="W152" s="26">
        <f t="shared" si="54"/>
        <v>1</v>
      </c>
      <c r="X152" s="26">
        <f t="shared" si="63"/>
        <v>0</v>
      </c>
      <c r="Y152" s="35">
        <f t="shared" si="56"/>
        <v>1</v>
      </c>
      <c r="Z152" s="37"/>
      <c r="AA152" s="34">
        <f t="shared" si="57"/>
        <v>3.0102999566398121</v>
      </c>
      <c r="AB152" s="26">
        <f t="shared" si="58"/>
        <v>2</v>
      </c>
      <c r="AC152" s="26">
        <f t="shared" si="64"/>
        <v>3.0102999566398121</v>
      </c>
      <c r="AD152" s="27">
        <f t="shared" si="60"/>
        <v>2</v>
      </c>
    </row>
    <row r="153" spans="16:30" x14ac:dyDescent="0.25">
      <c r="P153" s="31">
        <v>0.5</v>
      </c>
      <c r="Q153" s="32">
        <f>Q148</f>
        <v>0</v>
      </c>
      <c r="R153" s="26">
        <f t="shared" si="52"/>
        <v>1</v>
      </c>
      <c r="S153" s="26">
        <f t="shared" si="62"/>
        <v>0</v>
      </c>
      <c r="T153" s="35">
        <f t="shared" si="51"/>
        <v>1</v>
      </c>
      <c r="U153" s="37"/>
      <c r="V153" s="34">
        <f t="shared" si="61"/>
        <v>0</v>
      </c>
      <c r="W153" s="26">
        <f t="shared" si="54"/>
        <v>1</v>
      </c>
      <c r="X153" s="26">
        <f t="shared" si="63"/>
        <v>0</v>
      </c>
      <c r="Y153" s="35">
        <f t="shared" si="56"/>
        <v>1</v>
      </c>
      <c r="Z153" s="37"/>
      <c r="AA153" s="34">
        <f t="shared" si="57"/>
        <v>3.0102999566398121</v>
      </c>
      <c r="AB153" s="26">
        <f t="shared" si="58"/>
        <v>2</v>
      </c>
      <c r="AC153" s="26">
        <f t="shared" si="64"/>
        <v>3.0102999566398121</v>
      </c>
      <c r="AD153" s="27">
        <f t="shared" si="60"/>
        <v>2</v>
      </c>
    </row>
    <row r="154" spans="16:30" x14ac:dyDescent="0.25">
      <c r="P154" s="31">
        <v>0.54166666666666696</v>
      </c>
      <c r="Q154" s="32">
        <f>Q148</f>
        <v>0</v>
      </c>
      <c r="R154" s="26">
        <f t="shared" si="52"/>
        <v>1</v>
      </c>
      <c r="S154" s="26">
        <f t="shared" si="62"/>
        <v>0</v>
      </c>
      <c r="T154" s="35">
        <f t="shared" si="51"/>
        <v>1</v>
      </c>
      <c r="U154" s="37"/>
      <c r="V154" s="34">
        <f t="shared" si="61"/>
        <v>0</v>
      </c>
      <c r="W154" s="26">
        <f t="shared" si="54"/>
        <v>1</v>
      </c>
      <c r="X154" s="26">
        <f t="shared" si="63"/>
        <v>0</v>
      </c>
      <c r="Y154" s="35">
        <f t="shared" si="56"/>
        <v>1</v>
      </c>
      <c r="Z154" s="37"/>
      <c r="AA154" s="34">
        <f t="shared" si="57"/>
        <v>3.0102999566398121</v>
      </c>
      <c r="AB154" s="26">
        <f t="shared" si="58"/>
        <v>2</v>
      </c>
      <c r="AC154" s="26">
        <f t="shared" si="64"/>
        <v>3.0102999566398121</v>
      </c>
      <c r="AD154" s="27">
        <f t="shared" si="60"/>
        <v>2</v>
      </c>
    </row>
    <row r="155" spans="16:30" x14ac:dyDescent="0.25">
      <c r="P155" s="31">
        <v>0.58333333333333304</v>
      </c>
      <c r="Q155" s="32">
        <f>Q148</f>
        <v>0</v>
      </c>
      <c r="R155" s="26">
        <f t="shared" si="52"/>
        <v>1</v>
      </c>
      <c r="S155" s="26">
        <f t="shared" si="62"/>
        <v>0</v>
      </c>
      <c r="T155" s="35">
        <f t="shared" si="51"/>
        <v>1</v>
      </c>
      <c r="U155" s="37"/>
      <c r="V155" s="34">
        <f t="shared" si="61"/>
        <v>0</v>
      </c>
      <c r="W155" s="26">
        <f t="shared" si="54"/>
        <v>1</v>
      </c>
      <c r="X155" s="26">
        <f t="shared" si="63"/>
        <v>0</v>
      </c>
      <c r="Y155" s="35">
        <f t="shared" si="56"/>
        <v>1</v>
      </c>
      <c r="Z155" s="37"/>
      <c r="AA155" s="34">
        <f t="shared" si="57"/>
        <v>3.0102999566398121</v>
      </c>
      <c r="AB155" s="26">
        <f t="shared" si="58"/>
        <v>2</v>
      </c>
      <c r="AC155" s="26">
        <f t="shared" si="64"/>
        <v>3.0102999566398121</v>
      </c>
      <c r="AD155" s="27">
        <f t="shared" si="60"/>
        <v>2</v>
      </c>
    </row>
    <row r="156" spans="16:30" x14ac:dyDescent="0.25">
      <c r="P156" s="31">
        <v>0.625</v>
      </c>
      <c r="Q156" s="32">
        <f>Q148</f>
        <v>0</v>
      </c>
      <c r="R156" s="26">
        <f t="shared" si="52"/>
        <v>1</v>
      </c>
      <c r="S156" s="26">
        <f t="shared" si="62"/>
        <v>0</v>
      </c>
      <c r="T156" s="35">
        <f t="shared" si="51"/>
        <v>1</v>
      </c>
      <c r="U156" s="37"/>
      <c r="V156" s="34">
        <f t="shared" si="61"/>
        <v>0</v>
      </c>
      <c r="W156" s="26">
        <f t="shared" si="54"/>
        <v>1</v>
      </c>
      <c r="X156" s="26">
        <f t="shared" si="63"/>
        <v>0</v>
      </c>
      <c r="Y156" s="35">
        <f t="shared" si="56"/>
        <v>1</v>
      </c>
      <c r="Z156" s="37"/>
      <c r="AA156" s="34">
        <f t="shared" si="57"/>
        <v>3.0102999566398121</v>
      </c>
      <c r="AB156" s="26">
        <f t="shared" si="58"/>
        <v>2</v>
      </c>
      <c r="AC156" s="26">
        <f t="shared" si="64"/>
        <v>3.0102999566398121</v>
      </c>
      <c r="AD156" s="27">
        <f t="shared" si="60"/>
        <v>2</v>
      </c>
    </row>
    <row r="157" spans="16:30" x14ac:dyDescent="0.25">
      <c r="P157" s="31">
        <v>0.66666666666666696</v>
      </c>
      <c r="Q157" s="32">
        <f>Q148</f>
        <v>0</v>
      </c>
      <c r="R157" s="26">
        <f t="shared" si="52"/>
        <v>1</v>
      </c>
      <c r="S157" s="26">
        <f t="shared" si="62"/>
        <v>0</v>
      </c>
      <c r="T157" s="35">
        <f t="shared" si="51"/>
        <v>1</v>
      </c>
      <c r="U157" s="37"/>
      <c r="V157" s="34">
        <f t="shared" si="61"/>
        <v>0</v>
      </c>
      <c r="W157" s="26">
        <f t="shared" si="54"/>
        <v>1</v>
      </c>
      <c r="X157" s="26">
        <f t="shared" si="63"/>
        <v>0</v>
      </c>
      <c r="Y157" s="35">
        <f t="shared" si="56"/>
        <v>1</v>
      </c>
      <c r="Z157" s="37"/>
      <c r="AA157" s="34">
        <f t="shared" si="57"/>
        <v>3.0102999566398121</v>
      </c>
      <c r="AB157" s="26">
        <f t="shared" si="58"/>
        <v>2</v>
      </c>
      <c r="AC157" s="26">
        <f t="shared" si="64"/>
        <v>3.0102999566398121</v>
      </c>
      <c r="AD157" s="27">
        <f t="shared" si="60"/>
        <v>2</v>
      </c>
    </row>
    <row r="158" spans="16:30" x14ac:dyDescent="0.25">
      <c r="P158" s="31">
        <v>0.70833333333333304</v>
      </c>
      <c r="Q158" s="32">
        <f>Q148</f>
        <v>0</v>
      </c>
      <c r="R158" s="26">
        <f t="shared" si="52"/>
        <v>1</v>
      </c>
      <c r="S158" s="26">
        <f t="shared" si="62"/>
        <v>0</v>
      </c>
      <c r="T158" s="35">
        <f t="shared" si="51"/>
        <v>1</v>
      </c>
      <c r="U158" s="37"/>
      <c r="V158" s="34">
        <f t="shared" si="61"/>
        <v>0</v>
      </c>
      <c r="W158" s="26">
        <f t="shared" si="54"/>
        <v>1</v>
      </c>
      <c r="X158" s="26">
        <f t="shared" si="63"/>
        <v>0</v>
      </c>
      <c r="Y158" s="35">
        <f t="shared" si="56"/>
        <v>1</v>
      </c>
      <c r="Z158" s="37"/>
      <c r="AA158" s="34">
        <f t="shared" si="57"/>
        <v>3.0102999566398121</v>
      </c>
      <c r="AB158" s="26">
        <f t="shared" si="58"/>
        <v>2</v>
      </c>
      <c r="AC158" s="26">
        <f t="shared" si="64"/>
        <v>3.0102999566398121</v>
      </c>
      <c r="AD158" s="27">
        <f t="shared" si="60"/>
        <v>2</v>
      </c>
    </row>
    <row r="159" spans="16:30" x14ac:dyDescent="0.25">
      <c r="P159" s="31">
        <v>0.75</v>
      </c>
      <c r="Q159" s="32">
        <f>Q148</f>
        <v>0</v>
      </c>
      <c r="R159" s="26">
        <f t="shared" si="52"/>
        <v>1</v>
      </c>
      <c r="S159" s="26">
        <f t="shared" si="62"/>
        <v>0</v>
      </c>
      <c r="T159" s="35">
        <f t="shared" si="51"/>
        <v>1</v>
      </c>
      <c r="U159" s="37"/>
      <c r="V159" s="34">
        <f t="shared" si="61"/>
        <v>0</v>
      </c>
      <c r="W159" s="26">
        <f t="shared" si="54"/>
        <v>1</v>
      </c>
      <c r="X159" s="26">
        <f t="shared" si="63"/>
        <v>0</v>
      </c>
      <c r="Y159" s="35">
        <f t="shared" si="56"/>
        <v>1</v>
      </c>
      <c r="Z159" s="37"/>
      <c r="AA159" s="34">
        <f t="shared" si="57"/>
        <v>3.0102999566398121</v>
      </c>
      <c r="AB159" s="26">
        <f t="shared" si="58"/>
        <v>2</v>
      </c>
      <c r="AC159" s="26">
        <f t="shared" si="64"/>
        <v>3.0102999566398121</v>
      </c>
      <c r="AD159" s="27">
        <f t="shared" si="60"/>
        <v>2</v>
      </c>
    </row>
    <row r="160" spans="16:30" x14ac:dyDescent="0.25">
      <c r="P160" s="31">
        <v>0.79166666666666696</v>
      </c>
      <c r="Q160" s="32">
        <f>Q148</f>
        <v>0</v>
      </c>
      <c r="R160" s="26">
        <f t="shared" si="52"/>
        <v>1</v>
      </c>
      <c r="S160" s="26">
        <f t="shared" si="62"/>
        <v>0</v>
      </c>
      <c r="T160" s="35">
        <f t="shared" si="51"/>
        <v>1</v>
      </c>
      <c r="U160" s="37"/>
      <c r="V160" s="34">
        <v>0</v>
      </c>
      <c r="W160" s="26">
        <f t="shared" si="54"/>
        <v>1</v>
      </c>
      <c r="X160" s="26">
        <v>0</v>
      </c>
      <c r="Y160" s="35">
        <f t="shared" si="56"/>
        <v>1</v>
      </c>
      <c r="Z160" s="37"/>
      <c r="AA160" s="34">
        <f t="shared" si="57"/>
        <v>3.0102999566398121</v>
      </c>
      <c r="AB160" s="26">
        <f t="shared" si="58"/>
        <v>2</v>
      </c>
      <c r="AC160" s="26">
        <f>AA160</f>
        <v>3.0102999566398121</v>
      </c>
      <c r="AD160" s="27">
        <f t="shared" si="60"/>
        <v>2</v>
      </c>
    </row>
    <row r="161" spans="16:30" x14ac:dyDescent="0.25">
      <c r="P161" s="31">
        <v>0.83333333333333304</v>
      </c>
      <c r="Q161" s="32">
        <f>Q148</f>
        <v>0</v>
      </c>
      <c r="R161" s="26">
        <f t="shared" si="52"/>
        <v>1</v>
      </c>
      <c r="S161" s="26">
        <f t="shared" si="62"/>
        <v>0</v>
      </c>
      <c r="T161" s="35">
        <f t="shared" si="51"/>
        <v>1</v>
      </c>
      <c r="U161" s="37"/>
      <c r="V161" s="34">
        <f t="shared" si="61"/>
        <v>0</v>
      </c>
      <c r="W161" s="26">
        <f t="shared" si="54"/>
        <v>1</v>
      </c>
      <c r="X161" s="26">
        <v>0</v>
      </c>
      <c r="Y161" s="35">
        <f t="shared" si="56"/>
        <v>1</v>
      </c>
      <c r="Z161" s="37"/>
      <c r="AA161" s="34">
        <f t="shared" si="57"/>
        <v>3.0102999566398121</v>
      </c>
      <c r="AB161" s="26">
        <f>(10^(AA161/10))</f>
        <v>2</v>
      </c>
      <c r="AC161" s="26">
        <f>AA161</f>
        <v>3.0102999566398121</v>
      </c>
      <c r="AD161" s="27">
        <f t="shared" si="60"/>
        <v>2</v>
      </c>
    </row>
    <row r="162" spans="16:30" x14ac:dyDescent="0.25">
      <c r="P162" s="31">
        <v>0.875</v>
      </c>
      <c r="Q162" s="32">
        <f>Q148</f>
        <v>0</v>
      </c>
      <c r="R162" s="26">
        <f t="shared" si="52"/>
        <v>1</v>
      </c>
      <c r="S162" s="26">
        <f t="shared" si="62"/>
        <v>0</v>
      </c>
      <c r="T162" s="35">
        <f t="shared" si="51"/>
        <v>1</v>
      </c>
      <c r="U162" s="37"/>
      <c r="V162" s="34">
        <f>V161</f>
        <v>0</v>
      </c>
      <c r="W162" s="26">
        <f t="shared" si="54"/>
        <v>1</v>
      </c>
      <c r="X162" s="26">
        <v>0</v>
      </c>
      <c r="Y162" s="35">
        <f t="shared" si="56"/>
        <v>1</v>
      </c>
      <c r="Z162" s="37"/>
      <c r="AA162" s="34">
        <f t="shared" si="57"/>
        <v>3.0102999566398121</v>
      </c>
      <c r="AB162" s="26">
        <f t="shared" ref="AB162:AB164" si="65">(10^(AA162/10))</f>
        <v>2</v>
      </c>
      <c r="AC162" s="26">
        <f>AA162</f>
        <v>3.0102999566398121</v>
      </c>
      <c r="AD162" s="27">
        <f t="shared" si="60"/>
        <v>2</v>
      </c>
    </row>
    <row r="163" spans="16:30" x14ac:dyDescent="0.25">
      <c r="P163" s="31">
        <v>0.91666666666666696</v>
      </c>
      <c r="Q163" s="32">
        <f>Q141</f>
        <v>0</v>
      </c>
      <c r="R163" s="26">
        <f t="shared" si="52"/>
        <v>1</v>
      </c>
      <c r="S163" s="26">
        <f>Q163+10</f>
        <v>10</v>
      </c>
      <c r="T163" s="35">
        <f t="shared" si="51"/>
        <v>10</v>
      </c>
      <c r="U163" s="37"/>
      <c r="V163" s="34">
        <v>0</v>
      </c>
      <c r="W163" s="26">
        <f t="shared" si="54"/>
        <v>1</v>
      </c>
      <c r="X163" s="28">
        <f t="shared" ref="X163:X164" si="66">V163+10</f>
        <v>10</v>
      </c>
      <c r="Y163" s="35">
        <f t="shared" si="56"/>
        <v>10</v>
      </c>
      <c r="Z163" s="37"/>
      <c r="AA163" s="34">
        <f t="shared" si="57"/>
        <v>3.0102999566398121</v>
      </c>
      <c r="AB163" s="26">
        <f t="shared" si="65"/>
        <v>2</v>
      </c>
      <c r="AC163" s="26">
        <f>AA163+10</f>
        <v>13.010299956639813</v>
      </c>
      <c r="AD163" s="27">
        <f t="shared" si="60"/>
        <v>20.000000000000007</v>
      </c>
    </row>
    <row r="164" spans="16:30" ht="15.75" thickBot="1" x14ac:dyDescent="0.3">
      <c r="P164" s="44">
        <v>0.95833333333333304</v>
      </c>
      <c r="Q164" s="32">
        <f>Q141</f>
        <v>0</v>
      </c>
      <c r="R164" s="46">
        <f t="shared" si="52"/>
        <v>1</v>
      </c>
      <c r="S164" s="46">
        <f>Q164+10</f>
        <v>10</v>
      </c>
      <c r="T164" s="47">
        <f t="shared" si="51"/>
        <v>10</v>
      </c>
      <c r="U164" s="48"/>
      <c r="V164" s="45">
        <v>0</v>
      </c>
      <c r="W164" s="46">
        <f t="shared" si="54"/>
        <v>1</v>
      </c>
      <c r="X164" s="28">
        <f t="shared" si="66"/>
        <v>10</v>
      </c>
      <c r="Y164" s="47">
        <f t="shared" si="56"/>
        <v>10</v>
      </c>
      <c r="Z164" s="48"/>
      <c r="AA164" s="34">
        <f t="shared" si="57"/>
        <v>3.0102999566398121</v>
      </c>
      <c r="AB164" s="150">
        <f t="shared" si="65"/>
        <v>2</v>
      </c>
      <c r="AC164" s="150">
        <f>AA164+10</f>
        <v>13.010299956639813</v>
      </c>
      <c r="AD164" s="151">
        <f t="shared" si="60"/>
        <v>20.000000000000007</v>
      </c>
    </row>
    <row r="165" spans="16:30" ht="15.75" thickBot="1" x14ac:dyDescent="0.3">
      <c r="P165" s="50"/>
      <c r="Q165" s="51"/>
      <c r="R165" s="51"/>
      <c r="S165" s="51"/>
      <c r="T165" s="52"/>
      <c r="U165" s="51"/>
      <c r="V165" s="50"/>
      <c r="W165" s="51"/>
      <c r="X165" s="51"/>
      <c r="Y165" s="52"/>
      <c r="Z165" s="51"/>
      <c r="AA165" s="53" t="s">
        <v>13</v>
      </c>
      <c r="AB165" s="64">
        <f>10*LOG(1/(COUNT(AB148:AB161))*SUM(AB148:AB161))</f>
        <v>3.0102999566398121</v>
      </c>
      <c r="AC165" s="49"/>
      <c r="AD165" s="54"/>
    </row>
    <row r="166" spans="16:30" ht="15.75" thickBot="1" x14ac:dyDescent="0.3">
      <c r="P166" s="53"/>
      <c r="Q166" s="49"/>
      <c r="R166" s="49"/>
      <c r="S166" s="49"/>
      <c r="T166" s="54"/>
      <c r="U166" s="49"/>
      <c r="V166" s="53"/>
      <c r="W166" s="49"/>
      <c r="X166" s="49"/>
      <c r="Y166" s="54"/>
      <c r="Z166" s="49"/>
      <c r="AA166" s="53" t="s">
        <v>2</v>
      </c>
      <c r="AB166" s="64">
        <f>10*LOG(1/(COUNT(AB141:AB147,AB163:AB164))*SUM(AB141:AB147,AB163:AB164))</f>
        <v>3.0102999566398121</v>
      </c>
      <c r="AC166" s="49"/>
      <c r="AD166" s="54"/>
    </row>
    <row r="167" spans="16:30" x14ac:dyDescent="0.25">
      <c r="P167" s="53"/>
      <c r="Q167" s="49"/>
      <c r="R167" s="56" t="s">
        <v>12</v>
      </c>
      <c r="S167" s="57"/>
      <c r="T167" s="58" t="s">
        <v>11</v>
      </c>
      <c r="U167" s="57"/>
      <c r="V167" s="59"/>
      <c r="W167" s="56" t="s">
        <v>12</v>
      </c>
      <c r="X167" s="57"/>
      <c r="Y167" s="58" t="s">
        <v>11</v>
      </c>
      <c r="Z167" s="57"/>
      <c r="AA167" s="59"/>
      <c r="AB167" s="57" t="s">
        <v>12</v>
      </c>
      <c r="AC167" s="57"/>
      <c r="AD167" s="58" t="s">
        <v>11</v>
      </c>
    </row>
    <row r="168" spans="16:30" ht="15.75" thickBot="1" x14ac:dyDescent="0.3">
      <c r="P168" s="14"/>
      <c r="Q168" s="55"/>
      <c r="R168" s="60">
        <f>10*LOG(1/(COUNT(R141:R164))*SUM(R141:R164))</f>
        <v>0</v>
      </c>
      <c r="S168" s="61"/>
      <c r="T168" s="62">
        <f>10*LOG(1/(COUNT(T141:T164))*SUM(T141:T164))</f>
        <v>6.40978057358332</v>
      </c>
      <c r="U168" s="61"/>
      <c r="V168" s="63"/>
      <c r="W168" s="60">
        <f>10*LOG(1/(COUNT(W141:W164))*SUM(W141:W164))</f>
        <v>0</v>
      </c>
      <c r="X168" s="61"/>
      <c r="Y168" s="62">
        <f>10*LOG(1/(COUNT(Y141:Y164))*SUM(Y141:Y164))</f>
        <v>6.40978057358332</v>
      </c>
      <c r="Z168" s="61"/>
      <c r="AA168" s="63"/>
      <c r="AB168" s="64">
        <f>10*LOG(1/(COUNT(AB141:AB164))*SUM(AB141:AB164))</f>
        <v>3.0102999566398121</v>
      </c>
      <c r="AC168" s="61"/>
      <c r="AD168" s="62">
        <f>10*LOG(1/(COUNT(AD141:AD164))*SUM(AD141:AD164))</f>
        <v>9.4200805302231334</v>
      </c>
    </row>
    <row r="171" spans="16:30" x14ac:dyDescent="0.25">
      <c r="P171">
        <f>A15</f>
        <v>0</v>
      </c>
    </row>
    <row r="173" spans="16:30" ht="15.75" thickBot="1" x14ac:dyDescent="0.3">
      <c r="P173" s="303" t="s">
        <v>21</v>
      </c>
      <c r="Q173" s="303"/>
      <c r="R173" s="303"/>
      <c r="S173" s="303"/>
      <c r="T173" s="303"/>
    </row>
    <row r="174" spans="16:30" ht="45.75" thickBot="1" x14ac:dyDescent="0.3">
      <c r="P174" s="38" t="s">
        <v>14</v>
      </c>
      <c r="Q174" s="39" t="s">
        <v>15</v>
      </c>
      <c r="R174" s="40" t="s">
        <v>17</v>
      </c>
      <c r="S174" s="40" t="s">
        <v>16</v>
      </c>
      <c r="T174" s="41" t="s">
        <v>17</v>
      </c>
      <c r="U174" s="42"/>
      <c r="V174" s="39" t="s">
        <v>18</v>
      </c>
      <c r="W174" s="40" t="s">
        <v>17</v>
      </c>
      <c r="X174" s="40" t="s">
        <v>16</v>
      </c>
      <c r="Y174" s="41" t="s">
        <v>17</v>
      </c>
      <c r="Z174" s="43"/>
      <c r="AA174" s="39" t="s">
        <v>19</v>
      </c>
      <c r="AB174" s="40" t="s">
        <v>17</v>
      </c>
      <c r="AC174" s="40" t="s">
        <v>16</v>
      </c>
      <c r="AD174" s="41" t="s">
        <v>17</v>
      </c>
    </row>
    <row r="175" spans="16:30" ht="15.75" thickBot="1" x14ac:dyDescent="0.3">
      <c r="P175" s="30">
        <v>0</v>
      </c>
      <c r="Q175" s="32">
        <f>H15</f>
        <v>0</v>
      </c>
      <c r="R175" s="28">
        <f>(10^(Q175/10))</f>
        <v>1</v>
      </c>
      <c r="S175" s="28">
        <f>Q175+10</f>
        <v>10</v>
      </c>
      <c r="T175" s="33">
        <f t="shared" ref="T175:T198" si="67">(10^(S175/10))</f>
        <v>10</v>
      </c>
      <c r="U175" s="36"/>
      <c r="V175" s="32">
        <v>0</v>
      </c>
      <c r="W175" s="28">
        <f>(10^(V175/10))</f>
        <v>1</v>
      </c>
      <c r="X175" s="28">
        <f>V175+10</f>
        <v>10</v>
      </c>
      <c r="Y175" s="33">
        <f>(10^(X175/10))</f>
        <v>10</v>
      </c>
      <c r="Z175" s="36"/>
      <c r="AA175" s="34">
        <f>10*LOG10(10^(Q175/10)+10^(V175/10))</f>
        <v>3.0102999566398121</v>
      </c>
      <c r="AB175" s="147">
        <f>(10^(AA175/10))</f>
        <v>2</v>
      </c>
      <c r="AC175" s="147">
        <f>AA175+10</f>
        <v>13.010299956639813</v>
      </c>
      <c r="AD175" s="148">
        <f>(10^(AC175/10))</f>
        <v>20.000000000000007</v>
      </c>
    </row>
    <row r="176" spans="16:30" ht="15.75" thickBot="1" x14ac:dyDescent="0.3">
      <c r="P176" s="31">
        <v>4.1666666666666699E-2</v>
      </c>
      <c r="Q176" s="32">
        <f>Q175</f>
        <v>0</v>
      </c>
      <c r="R176" s="26">
        <f t="shared" ref="R176:R198" si="68">(10^(Q176/10))</f>
        <v>1</v>
      </c>
      <c r="S176" s="26">
        <f t="shared" ref="S176:S181" si="69">Q176+10</f>
        <v>10</v>
      </c>
      <c r="T176" s="35">
        <f t="shared" si="67"/>
        <v>10</v>
      </c>
      <c r="U176" s="37"/>
      <c r="V176" s="34">
        <f>V175</f>
        <v>0</v>
      </c>
      <c r="W176" s="26">
        <f t="shared" ref="W176:W198" si="70">(10^(V176/10))</f>
        <v>1</v>
      </c>
      <c r="X176" s="28">
        <f t="shared" ref="X176:X181" si="71">V176+10</f>
        <v>10</v>
      </c>
      <c r="Y176" s="35">
        <f t="shared" ref="Y176:Y198" si="72">(10^(X176/10))</f>
        <v>10</v>
      </c>
      <c r="Z176" s="37"/>
      <c r="AA176" s="34">
        <f t="shared" ref="AA176:AA198" si="73">10*LOG10(10^(Q176/10)+10^(V176/10))</f>
        <v>3.0102999566398121</v>
      </c>
      <c r="AB176" s="26">
        <f t="shared" ref="AB176:AB194" si="74">(10^(AA176/10))</f>
        <v>2</v>
      </c>
      <c r="AC176" s="147">
        <f t="shared" ref="AC176:AC181" si="75">AA176+10</f>
        <v>13.010299956639813</v>
      </c>
      <c r="AD176" s="27">
        <f t="shared" ref="AD176:AD198" si="76">(10^(AC176/10))</f>
        <v>20.000000000000007</v>
      </c>
    </row>
    <row r="177" spans="16:30" ht="15.75" thickBot="1" x14ac:dyDescent="0.3">
      <c r="P177" s="31">
        <v>8.3333333333333301E-2</v>
      </c>
      <c r="Q177" s="32">
        <f>Q175</f>
        <v>0</v>
      </c>
      <c r="R177" s="26">
        <f t="shared" si="68"/>
        <v>1</v>
      </c>
      <c r="S177" s="26">
        <f t="shared" si="69"/>
        <v>10</v>
      </c>
      <c r="T177" s="35">
        <f t="shared" si="67"/>
        <v>10</v>
      </c>
      <c r="U177" s="37"/>
      <c r="V177" s="34">
        <f t="shared" ref="V177:V195" si="77">V176</f>
        <v>0</v>
      </c>
      <c r="W177" s="26">
        <f t="shared" si="70"/>
        <v>1</v>
      </c>
      <c r="X177" s="28">
        <f t="shared" si="71"/>
        <v>10</v>
      </c>
      <c r="Y177" s="35">
        <f t="shared" si="72"/>
        <v>10</v>
      </c>
      <c r="Z177" s="37"/>
      <c r="AA177" s="34">
        <f t="shared" si="73"/>
        <v>3.0102999566398121</v>
      </c>
      <c r="AB177" s="26">
        <f t="shared" si="74"/>
        <v>2</v>
      </c>
      <c r="AC177" s="147">
        <f t="shared" si="75"/>
        <v>13.010299956639813</v>
      </c>
      <c r="AD177" s="27">
        <f t="shared" si="76"/>
        <v>20.000000000000007</v>
      </c>
    </row>
    <row r="178" spans="16:30" ht="15.75" thickBot="1" x14ac:dyDescent="0.3">
      <c r="P178" s="31">
        <v>0.125</v>
      </c>
      <c r="Q178" s="32">
        <f>Q175</f>
        <v>0</v>
      </c>
      <c r="R178" s="26">
        <f t="shared" si="68"/>
        <v>1</v>
      </c>
      <c r="S178" s="26">
        <f t="shared" si="69"/>
        <v>10</v>
      </c>
      <c r="T178" s="35">
        <f t="shared" si="67"/>
        <v>10</v>
      </c>
      <c r="U178" s="37"/>
      <c r="V178" s="34">
        <f t="shared" si="77"/>
        <v>0</v>
      </c>
      <c r="W178" s="26">
        <f t="shared" si="70"/>
        <v>1</v>
      </c>
      <c r="X178" s="28">
        <f t="shared" si="71"/>
        <v>10</v>
      </c>
      <c r="Y178" s="35">
        <f t="shared" si="72"/>
        <v>10</v>
      </c>
      <c r="Z178" s="37"/>
      <c r="AA178" s="34">
        <f t="shared" si="73"/>
        <v>3.0102999566398121</v>
      </c>
      <c r="AB178" s="26">
        <f t="shared" si="74"/>
        <v>2</v>
      </c>
      <c r="AC178" s="147">
        <f t="shared" si="75"/>
        <v>13.010299956639813</v>
      </c>
      <c r="AD178" s="27">
        <f t="shared" si="76"/>
        <v>20.000000000000007</v>
      </c>
    </row>
    <row r="179" spans="16:30" ht="15.75" thickBot="1" x14ac:dyDescent="0.3">
      <c r="P179" s="31">
        <v>0.16666666666666699</v>
      </c>
      <c r="Q179" s="32">
        <f>Q175</f>
        <v>0</v>
      </c>
      <c r="R179" s="26">
        <f t="shared" si="68"/>
        <v>1</v>
      </c>
      <c r="S179" s="26">
        <f t="shared" si="69"/>
        <v>10</v>
      </c>
      <c r="T179" s="35">
        <f t="shared" si="67"/>
        <v>10</v>
      </c>
      <c r="U179" s="37"/>
      <c r="V179" s="34">
        <f t="shared" si="77"/>
        <v>0</v>
      </c>
      <c r="W179" s="26">
        <f t="shared" si="70"/>
        <v>1</v>
      </c>
      <c r="X179" s="28">
        <f t="shared" si="71"/>
        <v>10</v>
      </c>
      <c r="Y179" s="35">
        <f t="shared" si="72"/>
        <v>10</v>
      </c>
      <c r="Z179" s="37"/>
      <c r="AA179" s="34">
        <f t="shared" si="73"/>
        <v>3.0102999566398121</v>
      </c>
      <c r="AB179" s="26">
        <f t="shared" si="74"/>
        <v>2</v>
      </c>
      <c r="AC179" s="147">
        <f t="shared" si="75"/>
        <v>13.010299956639813</v>
      </c>
      <c r="AD179" s="27">
        <f t="shared" si="76"/>
        <v>20.000000000000007</v>
      </c>
    </row>
    <row r="180" spans="16:30" ht="15.75" thickBot="1" x14ac:dyDescent="0.3">
      <c r="P180" s="31">
        <v>0.20833333333333301</v>
      </c>
      <c r="Q180" s="32">
        <f>Q175</f>
        <v>0</v>
      </c>
      <c r="R180" s="26">
        <f t="shared" si="68"/>
        <v>1</v>
      </c>
      <c r="S180" s="26">
        <f t="shared" si="69"/>
        <v>10</v>
      </c>
      <c r="T180" s="35">
        <f t="shared" si="67"/>
        <v>10</v>
      </c>
      <c r="U180" s="37"/>
      <c r="V180" s="34">
        <f t="shared" si="77"/>
        <v>0</v>
      </c>
      <c r="W180" s="26">
        <f t="shared" si="70"/>
        <v>1</v>
      </c>
      <c r="X180" s="28">
        <f t="shared" si="71"/>
        <v>10</v>
      </c>
      <c r="Y180" s="35">
        <f t="shared" si="72"/>
        <v>10</v>
      </c>
      <c r="Z180" s="37"/>
      <c r="AA180" s="34">
        <f t="shared" si="73"/>
        <v>3.0102999566398121</v>
      </c>
      <c r="AB180" s="26">
        <f t="shared" si="74"/>
        <v>2</v>
      </c>
      <c r="AC180" s="147">
        <f t="shared" si="75"/>
        <v>13.010299956639813</v>
      </c>
      <c r="AD180" s="27">
        <f t="shared" si="76"/>
        <v>20.000000000000007</v>
      </c>
    </row>
    <row r="181" spans="16:30" x14ac:dyDescent="0.25">
      <c r="P181" s="31">
        <v>0.25</v>
      </c>
      <c r="Q181" s="32">
        <f>Q175</f>
        <v>0</v>
      </c>
      <c r="R181" s="26">
        <f t="shared" si="68"/>
        <v>1</v>
      </c>
      <c r="S181" s="26">
        <f t="shared" si="69"/>
        <v>10</v>
      </c>
      <c r="T181" s="35">
        <f t="shared" si="67"/>
        <v>10</v>
      </c>
      <c r="U181" s="37"/>
      <c r="V181" s="34">
        <f t="shared" si="77"/>
        <v>0</v>
      </c>
      <c r="W181" s="26">
        <f t="shared" si="70"/>
        <v>1</v>
      </c>
      <c r="X181" s="28">
        <f t="shared" si="71"/>
        <v>10</v>
      </c>
      <c r="Y181" s="35">
        <f t="shared" si="72"/>
        <v>10</v>
      </c>
      <c r="Z181" s="37"/>
      <c r="AA181" s="34">
        <f t="shared" si="73"/>
        <v>3.0102999566398121</v>
      </c>
      <c r="AB181" s="26">
        <f t="shared" si="74"/>
        <v>2</v>
      </c>
      <c r="AC181" s="147">
        <f t="shared" si="75"/>
        <v>13.010299956639813</v>
      </c>
      <c r="AD181" s="27">
        <f t="shared" si="76"/>
        <v>20.000000000000007</v>
      </c>
    </row>
    <row r="182" spans="16:30" x14ac:dyDescent="0.25">
      <c r="P182" s="31">
        <v>0.29166666666666702</v>
      </c>
      <c r="Q182" s="32">
        <f>G15</f>
        <v>0</v>
      </c>
      <c r="R182" s="26">
        <f t="shared" si="68"/>
        <v>1</v>
      </c>
      <c r="S182" s="26">
        <f>Q182</f>
        <v>0</v>
      </c>
      <c r="T182" s="35">
        <f t="shared" si="67"/>
        <v>1</v>
      </c>
      <c r="U182" s="37"/>
      <c r="V182" s="34">
        <f>E74</f>
        <v>0</v>
      </c>
      <c r="W182" s="26">
        <f t="shared" si="70"/>
        <v>1</v>
      </c>
      <c r="X182" s="26">
        <f>V182</f>
        <v>0</v>
      </c>
      <c r="Y182" s="35">
        <f t="shared" si="72"/>
        <v>1</v>
      </c>
      <c r="Z182" s="37"/>
      <c r="AA182" s="34">
        <f t="shared" si="73"/>
        <v>3.0102999566398121</v>
      </c>
      <c r="AB182" s="26">
        <f t="shared" si="74"/>
        <v>2</v>
      </c>
      <c r="AC182" s="26">
        <f>AA182</f>
        <v>3.0102999566398121</v>
      </c>
      <c r="AD182" s="27">
        <f t="shared" si="76"/>
        <v>2</v>
      </c>
    </row>
    <row r="183" spans="16:30" x14ac:dyDescent="0.25">
      <c r="P183" s="31">
        <v>0.33333333333333298</v>
      </c>
      <c r="Q183" s="32">
        <f>Q182</f>
        <v>0</v>
      </c>
      <c r="R183" s="26">
        <f t="shared" si="68"/>
        <v>1</v>
      </c>
      <c r="S183" s="26">
        <f t="shared" ref="S183:S196" si="78">Q183</f>
        <v>0</v>
      </c>
      <c r="T183" s="35">
        <f t="shared" si="67"/>
        <v>1</v>
      </c>
      <c r="U183" s="37"/>
      <c r="V183" s="34">
        <f t="shared" si="77"/>
        <v>0</v>
      </c>
      <c r="W183" s="26">
        <f t="shared" si="70"/>
        <v>1</v>
      </c>
      <c r="X183" s="26">
        <f t="shared" ref="X183:X193" si="79">V183</f>
        <v>0</v>
      </c>
      <c r="Y183" s="35">
        <f t="shared" si="72"/>
        <v>1</v>
      </c>
      <c r="Z183" s="37"/>
      <c r="AA183" s="34">
        <f t="shared" si="73"/>
        <v>3.0102999566398121</v>
      </c>
      <c r="AB183" s="26">
        <f t="shared" si="74"/>
        <v>2</v>
      </c>
      <c r="AC183" s="26">
        <f t="shared" ref="AC183:AC193" si="80">AA183</f>
        <v>3.0102999566398121</v>
      </c>
      <c r="AD183" s="27">
        <f t="shared" si="76"/>
        <v>2</v>
      </c>
    </row>
    <row r="184" spans="16:30" x14ac:dyDescent="0.25">
      <c r="P184" s="31">
        <v>0.375</v>
      </c>
      <c r="Q184" s="32">
        <f>Q182</f>
        <v>0</v>
      </c>
      <c r="R184" s="26">
        <f t="shared" si="68"/>
        <v>1</v>
      </c>
      <c r="S184" s="26">
        <f t="shared" si="78"/>
        <v>0</v>
      </c>
      <c r="T184" s="35">
        <f t="shared" si="67"/>
        <v>1</v>
      </c>
      <c r="U184" s="37"/>
      <c r="V184" s="34">
        <f t="shared" si="77"/>
        <v>0</v>
      </c>
      <c r="W184" s="26">
        <f t="shared" si="70"/>
        <v>1</v>
      </c>
      <c r="X184" s="26">
        <f t="shared" si="79"/>
        <v>0</v>
      </c>
      <c r="Y184" s="35">
        <f t="shared" si="72"/>
        <v>1</v>
      </c>
      <c r="Z184" s="37"/>
      <c r="AA184" s="34">
        <f t="shared" si="73"/>
        <v>3.0102999566398121</v>
      </c>
      <c r="AB184" s="26">
        <f t="shared" si="74"/>
        <v>2</v>
      </c>
      <c r="AC184" s="26">
        <f t="shared" si="80"/>
        <v>3.0102999566398121</v>
      </c>
      <c r="AD184" s="27">
        <f t="shared" si="76"/>
        <v>2</v>
      </c>
    </row>
    <row r="185" spans="16:30" x14ac:dyDescent="0.25">
      <c r="P185" s="31">
        <v>0.41666666666666702</v>
      </c>
      <c r="Q185" s="32">
        <f>Q182</f>
        <v>0</v>
      </c>
      <c r="R185" s="26">
        <f t="shared" si="68"/>
        <v>1</v>
      </c>
      <c r="S185" s="26">
        <f t="shared" si="78"/>
        <v>0</v>
      </c>
      <c r="T185" s="35">
        <f t="shared" si="67"/>
        <v>1</v>
      </c>
      <c r="U185" s="37"/>
      <c r="V185" s="34">
        <f t="shared" si="77"/>
        <v>0</v>
      </c>
      <c r="W185" s="26">
        <f t="shared" si="70"/>
        <v>1</v>
      </c>
      <c r="X185" s="26">
        <f t="shared" si="79"/>
        <v>0</v>
      </c>
      <c r="Y185" s="35">
        <f t="shared" si="72"/>
        <v>1</v>
      </c>
      <c r="Z185" s="37"/>
      <c r="AA185" s="34">
        <f t="shared" si="73"/>
        <v>3.0102999566398121</v>
      </c>
      <c r="AB185" s="26">
        <f t="shared" si="74"/>
        <v>2</v>
      </c>
      <c r="AC185" s="26">
        <f t="shared" si="80"/>
        <v>3.0102999566398121</v>
      </c>
      <c r="AD185" s="27">
        <f t="shared" si="76"/>
        <v>2</v>
      </c>
    </row>
    <row r="186" spans="16:30" x14ac:dyDescent="0.25">
      <c r="P186" s="31">
        <v>0.45833333333333298</v>
      </c>
      <c r="Q186" s="32">
        <f>Q182</f>
        <v>0</v>
      </c>
      <c r="R186" s="26">
        <f t="shared" si="68"/>
        <v>1</v>
      </c>
      <c r="S186" s="26">
        <f t="shared" si="78"/>
        <v>0</v>
      </c>
      <c r="T186" s="35">
        <f t="shared" si="67"/>
        <v>1</v>
      </c>
      <c r="U186" s="37"/>
      <c r="V186" s="34">
        <f t="shared" si="77"/>
        <v>0</v>
      </c>
      <c r="W186" s="26">
        <f t="shared" si="70"/>
        <v>1</v>
      </c>
      <c r="X186" s="26">
        <f t="shared" si="79"/>
        <v>0</v>
      </c>
      <c r="Y186" s="35">
        <f t="shared" si="72"/>
        <v>1</v>
      </c>
      <c r="Z186" s="37"/>
      <c r="AA186" s="34">
        <f t="shared" si="73"/>
        <v>3.0102999566398121</v>
      </c>
      <c r="AB186" s="26">
        <f t="shared" si="74"/>
        <v>2</v>
      </c>
      <c r="AC186" s="26">
        <f t="shared" si="80"/>
        <v>3.0102999566398121</v>
      </c>
      <c r="AD186" s="27">
        <f t="shared" si="76"/>
        <v>2</v>
      </c>
    </row>
    <row r="187" spans="16:30" x14ac:dyDescent="0.25">
      <c r="P187" s="31">
        <v>0.5</v>
      </c>
      <c r="Q187" s="32">
        <f>Q182</f>
        <v>0</v>
      </c>
      <c r="R187" s="26">
        <f t="shared" si="68"/>
        <v>1</v>
      </c>
      <c r="S187" s="26">
        <f t="shared" si="78"/>
        <v>0</v>
      </c>
      <c r="T187" s="35">
        <f t="shared" si="67"/>
        <v>1</v>
      </c>
      <c r="U187" s="37"/>
      <c r="V187" s="34">
        <f t="shared" si="77"/>
        <v>0</v>
      </c>
      <c r="W187" s="26">
        <f t="shared" si="70"/>
        <v>1</v>
      </c>
      <c r="X187" s="26">
        <f t="shared" si="79"/>
        <v>0</v>
      </c>
      <c r="Y187" s="35">
        <f t="shared" si="72"/>
        <v>1</v>
      </c>
      <c r="Z187" s="37"/>
      <c r="AA187" s="34">
        <f t="shared" si="73"/>
        <v>3.0102999566398121</v>
      </c>
      <c r="AB187" s="26">
        <f t="shared" si="74"/>
        <v>2</v>
      </c>
      <c r="AC187" s="26">
        <f t="shared" si="80"/>
        <v>3.0102999566398121</v>
      </c>
      <c r="AD187" s="27">
        <f t="shared" si="76"/>
        <v>2</v>
      </c>
    </row>
    <row r="188" spans="16:30" x14ac:dyDescent="0.25">
      <c r="P188" s="31">
        <v>0.54166666666666696</v>
      </c>
      <c r="Q188" s="32">
        <f>Q182</f>
        <v>0</v>
      </c>
      <c r="R188" s="26">
        <f t="shared" si="68"/>
        <v>1</v>
      </c>
      <c r="S188" s="26">
        <f t="shared" si="78"/>
        <v>0</v>
      </c>
      <c r="T188" s="35">
        <f t="shared" si="67"/>
        <v>1</v>
      </c>
      <c r="U188" s="37"/>
      <c r="V188" s="34">
        <f t="shared" si="77"/>
        <v>0</v>
      </c>
      <c r="W188" s="26">
        <f t="shared" si="70"/>
        <v>1</v>
      </c>
      <c r="X188" s="26">
        <f t="shared" si="79"/>
        <v>0</v>
      </c>
      <c r="Y188" s="35">
        <f t="shared" si="72"/>
        <v>1</v>
      </c>
      <c r="Z188" s="37"/>
      <c r="AA188" s="34">
        <f t="shared" si="73"/>
        <v>3.0102999566398121</v>
      </c>
      <c r="AB188" s="26">
        <f t="shared" si="74"/>
        <v>2</v>
      </c>
      <c r="AC188" s="26">
        <f t="shared" si="80"/>
        <v>3.0102999566398121</v>
      </c>
      <c r="AD188" s="27">
        <f t="shared" si="76"/>
        <v>2</v>
      </c>
    </row>
    <row r="189" spans="16:30" x14ac:dyDescent="0.25">
      <c r="P189" s="31">
        <v>0.58333333333333304</v>
      </c>
      <c r="Q189" s="32">
        <f>Q182</f>
        <v>0</v>
      </c>
      <c r="R189" s="26">
        <f t="shared" si="68"/>
        <v>1</v>
      </c>
      <c r="S189" s="26">
        <f t="shared" si="78"/>
        <v>0</v>
      </c>
      <c r="T189" s="35">
        <f t="shared" si="67"/>
        <v>1</v>
      </c>
      <c r="U189" s="37"/>
      <c r="V189" s="34">
        <f t="shared" si="77"/>
        <v>0</v>
      </c>
      <c r="W189" s="26">
        <f t="shared" si="70"/>
        <v>1</v>
      </c>
      <c r="X189" s="26">
        <f t="shared" si="79"/>
        <v>0</v>
      </c>
      <c r="Y189" s="35">
        <f t="shared" si="72"/>
        <v>1</v>
      </c>
      <c r="Z189" s="37"/>
      <c r="AA189" s="34">
        <f t="shared" si="73"/>
        <v>3.0102999566398121</v>
      </c>
      <c r="AB189" s="26">
        <f t="shared" si="74"/>
        <v>2</v>
      </c>
      <c r="AC189" s="26">
        <f t="shared" si="80"/>
        <v>3.0102999566398121</v>
      </c>
      <c r="AD189" s="27">
        <f t="shared" si="76"/>
        <v>2</v>
      </c>
    </row>
    <row r="190" spans="16:30" x14ac:dyDescent="0.25">
      <c r="P190" s="31">
        <v>0.625</v>
      </c>
      <c r="Q190" s="32">
        <f>Q182</f>
        <v>0</v>
      </c>
      <c r="R190" s="26">
        <f t="shared" si="68"/>
        <v>1</v>
      </c>
      <c r="S190" s="26">
        <f t="shared" si="78"/>
        <v>0</v>
      </c>
      <c r="T190" s="35">
        <f t="shared" si="67"/>
        <v>1</v>
      </c>
      <c r="U190" s="37"/>
      <c r="V190" s="34">
        <f t="shared" si="77"/>
        <v>0</v>
      </c>
      <c r="W190" s="26">
        <f t="shared" si="70"/>
        <v>1</v>
      </c>
      <c r="X190" s="26">
        <f t="shared" si="79"/>
        <v>0</v>
      </c>
      <c r="Y190" s="35">
        <f t="shared" si="72"/>
        <v>1</v>
      </c>
      <c r="Z190" s="37"/>
      <c r="AA190" s="34">
        <f t="shared" si="73"/>
        <v>3.0102999566398121</v>
      </c>
      <c r="AB190" s="26">
        <f t="shared" si="74"/>
        <v>2</v>
      </c>
      <c r="AC190" s="26">
        <f t="shared" si="80"/>
        <v>3.0102999566398121</v>
      </c>
      <c r="AD190" s="27">
        <f t="shared" si="76"/>
        <v>2</v>
      </c>
    </row>
    <row r="191" spans="16:30" x14ac:dyDescent="0.25">
      <c r="P191" s="31">
        <v>0.66666666666666696</v>
      </c>
      <c r="Q191" s="32">
        <f>Q182</f>
        <v>0</v>
      </c>
      <c r="R191" s="26">
        <f t="shared" si="68"/>
        <v>1</v>
      </c>
      <c r="S191" s="26">
        <f t="shared" si="78"/>
        <v>0</v>
      </c>
      <c r="T191" s="35">
        <f t="shared" si="67"/>
        <v>1</v>
      </c>
      <c r="U191" s="37"/>
      <c r="V191" s="34">
        <f t="shared" si="77"/>
        <v>0</v>
      </c>
      <c r="W191" s="26">
        <f t="shared" si="70"/>
        <v>1</v>
      </c>
      <c r="X191" s="26">
        <f t="shared" si="79"/>
        <v>0</v>
      </c>
      <c r="Y191" s="35">
        <f t="shared" si="72"/>
        <v>1</v>
      </c>
      <c r="Z191" s="37"/>
      <c r="AA191" s="34">
        <f t="shared" si="73"/>
        <v>3.0102999566398121</v>
      </c>
      <c r="AB191" s="26">
        <f t="shared" si="74"/>
        <v>2</v>
      </c>
      <c r="AC191" s="26">
        <f t="shared" si="80"/>
        <v>3.0102999566398121</v>
      </c>
      <c r="AD191" s="27">
        <f t="shared" si="76"/>
        <v>2</v>
      </c>
    </row>
    <row r="192" spans="16:30" x14ac:dyDescent="0.25">
      <c r="P192" s="31">
        <v>0.70833333333333304</v>
      </c>
      <c r="Q192" s="32">
        <f>Q182</f>
        <v>0</v>
      </c>
      <c r="R192" s="26">
        <f t="shared" si="68"/>
        <v>1</v>
      </c>
      <c r="S192" s="26">
        <f t="shared" si="78"/>
        <v>0</v>
      </c>
      <c r="T192" s="35">
        <f t="shared" si="67"/>
        <v>1</v>
      </c>
      <c r="U192" s="37"/>
      <c r="V192" s="34">
        <f t="shared" si="77"/>
        <v>0</v>
      </c>
      <c r="W192" s="26">
        <f t="shared" si="70"/>
        <v>1</v>
      </c>
      <c r="X192" s="26">
        <f t="shared" si="79"/>
        <v>0</v>
      </c>
      <c r="Y192" s="35">
        <f t="shared" si="72"/>
        <v>1</v>
      </c>
      <c r="Z192" s="37"/>
      <c r="AA192" s="34">
        <f t="shared" si="73"/>
        <v>3.0102999566398121</v>
      </c>
      <c r="AB192" s="26">
        <f t="shared" si="74"/>
        <v>2</v>
      </c>
      <c r="AC192" s="26">
        <f t="shared" si="80"/>
        <v>3.0102999566398121</v>
      </c>
      <c r="AD192" s="27">
        <f t="shared" si="76"/>
        <v>2</v>
      </c>
    </row>
    <row r="193" spans="16:30" x14ac:dyDescent="0.25">
      <c r="P193" s="31">
        <v>0.75</v>
      </c>
      <c r="Q193" s="32">
        <f>Q182</f>
        <v>0</v>
      </c>
      <c r="R193" s="26">
        <f t="shared" si="68"/>
        <v>1</v>
      </c>
      <c r="S193" s="26">
        <f t="shared" si="78"/>
        <v>0</v>
      </c>
      <c r="T193" s="35">
        <f t="shared" si="67"/>
        <v>1</v>
      </c>
      <c r="U193" s="37"/>
      <c r="V193" s="34">
        <f t="shared" si="77"/>
        <v>0</v>
      </c>
      <c r="W193" s="26">
        <f t="shared" si="70"/>
        <v>1</v>
      </c>
      <c r="X193" s="26">
        <f t="shared" si="79"/>
        <v>0</v>
      </c>
      <c r="Y193" s="35">
        <f t="shared" si="72"/>
        <v>1</v>
      </c>
      <c r="Z193" s="37"/>
      <c r="AA193" s="34">
        <f t="shared" si="73"/>
        <v>3.0102999566398121</v>
      </c>
      <c r="AB193" s="26">
        <f t="shared" si="74"/>
        <v>2</v>
      </c>
      <c r="AC193" s="26">
        <f t="shared" si="80"/>
        <v>3.0102999566398121</v>
      </c>
      <c r="AD193" s="27">
        <f t="shared" si="76"/>
        <v>2</v>
      </c>
    </row>
    <row r="194" spans="16:30" x14ac:dyDescent="0.25">
      <c r="P194" s="31">
        <v>0.79166666666666696</v>
      </c>
      <c r="Q194" s="32">
        <f>Q182</f>
        <v>0</v>
      </c>
      <c r="R194" s="26">
        <f t="shared" si="68"/>
        <v>1</v>
      </c>
      <c r="S194" s="26">
        <f t="shared" si="78"/>
        <v>0</v>
      </c>
      <c r="T194" s="35">
        <f t="shared" si="67"/>
        <v>1</v>
      </c>
      <c r="U194" s="37"/>
      <c r="V194" s="34">
        <v>0</v>
      </c>
      <c r="W194" s="26">
        <f t="shared" si="70"/>
        <v>1</v>
      </c>
      <c r="X194" s="26">
        <v>0</v>
      </c>
      <c r="Y194" s="35">
        <f t="shared" si="72"/>
        <v>1</v>
      </c>
      <c r="Z194" s="37"/>
      <c r="AA194" s="34">
        <f t="shared" si="73"/>
        <v>3.0102999566398121</v>
      </c>
      <c r="AB194" s="26">
        <f t="shared" si="74"/>
        <v>2</v>
      </c>
      <c r="AC194" s="26">
        <f>AA194</f>
        <v>3.0102999566398121</v>
      </c>
      <c r="AD194" s="27">
        <f t="shared" si="76"/>
        <v>2</v>
      </c>
    </row>
    <row r="195" spans="16:30" x14ac:dyDescent="0.25">
      <c r="P195" s="31">
        <v>0.83333333333333304</v>
      </c>
      <c r="Q195" s="32">
        <f>Q182</f>
        <v>0</v>
      </c>
      <c r="R195" s="26">
        <f t="shared" si="68"/>
        <v>1</v>
      </c>
      <c r="S195" s="26">
        <f t="shared" si="78"/>
        <v>0</v>
      </c>
      <c r="T195" s="35">
        <f t="shared" si="67"/>
        <v>1</v>
      </c>
      <c r="U195" s="37"/>
      <c r="V195" s="34">
        <f t="shared" si="77"/>
        <v>0</v>
      </c>
      <c r="W195" s="26">
        <f t="shared" si="70"/>
        <v>1</v>
      </c>
      <c r="X195" s="26">
        <v>0</v>
      </c>
      <c r="Y195" s="35">
        <f t="shared" si="72"/>
        <v>1</v>
      </c>
      <c r="Z195" s="37"/>
      <c r="AA195" s="34">
        <f t="shared" si="73"/>
        <v>3.0102999566398121</v>
      </c>
      <c r="AB195" s="26">
        <f>(10^(AA195/10))</f>
        <v>2</v>
      </c>
      <c r="AC195" s="26">
        <f>AA195</f>
        <v>3.0102999566398121</v>
      </c>
      <c r="AD195" s="27">
        <f t="shared" si="76"/>
        <v>2</v>
      </c>
    </row>
    <row r="196" spans="16:30" x14ac:dyDescent="0.25">
      <c r="P196" s="31">
        <v>0.875</v>
      </c>
      <c r="Q196" s="32">
        <f>Q182</f>
        <v>0</v>
      </c>
      <c r="R196" s="26">
        <f t="shared" si="68"/>
        <v>1</v>
      </c>
      <c r="S196" s="26">
        <f t="shared" si="78"/>
        <v>0</v>
      </c>
      <c r="T196" s="35">
        <f t="shared" si="67"/>
        <v>1</v>
      </c>
      <c r="U196" s="37"/>
      <c r="V196" s="34">
        <f>V195</f>
        <v>0</v>
      </c>
      <c r="W196" s="26">
        <f t="shared" si="70"/>
        <v>1</v>
      </c>
      <c r="X196" s="26">
        <v>0</v>
      </c>
      <c r="Y196" s="35">
        <f t="shared" si="72"/>
        <v>1</v>
      </c>
      <c r="Z196" s="37"/>
      <c r="AA196" s="34">
        <f t="shared" si="73"/>
        <v>3.0102999566398121</v>
      </c>
      <c r="AB196" s="26">
        <f t="shared" ref="AB196:AB198" si="81">(10^(AA196/10))</f>
        <v>2</v>
      </c>
      <c r="AC196" s="26">
        <f>AA196</f>
        <v>3.0102999566398121</v>
      </c>
      <c r="AD196" s="27">
        <f t="shared" si="76"/>
        <v>2</v>
      </c>
    </row>
    <row r="197" spans="16:30" x14ac:dyDescent="0.25">
      <c r="P197" s="31">
        <v>0.91666666666666696</v>
      </c>
      <c r="Q197" s="32">
        <f>Q175</f>
        <v>0</v>
      </c>
      <c r="R197" s="26">
        <f t="shared" si="68"/>
        <v>1</v>
      </c>
      <c r="S197" s="26">
        <f>Q197+10</f>
        <v>10</v>
      </c>
      <c r="T197" s="35">
        <f t="shared" si="67"/>
        <v>10</v>
      </c>
      <c r="U197" s="37"/>
      <c r="V197" s="34">
        <v>0</v>
      </c>
      <c r="W197" s="26">
        <f t="shared" si="70"/>
        <v>1</v>
      </c>
      <c r="X197" s="28">
        <f t="shared" ref="X197:X198" si="82">V197+10</f>
        <v>10</v>
      </c>
      <c r="Y197" s="35">
        <f t="shared" si="72"/>
        <v>10</v>
      </c>
      <c r="Z197" s="37"/>
      <c r="AA197" s="34">
        <f t="shared" si="73"/>
        <v>3.0102999566398121</v>
      </c>
      <c r="AB197" s="26">
        <f t="shared" si="81"/>
        <v>2</v>
      </c>
      <c r="AC197" s="26">
        <f>AA197+10</f>
        <v>13.010299956639813</v>
      </c>
      <c r="AD197" s="27">
        <f t="shared" si="76"/>
        <v>20.000000000000007</v>
      </c>
    </row>
    <row r="198" spans="16:30" ht="15.75" thickBot="1" x14ac:dyDescent="0.3">
      <c r="P198" s="44">
        <v>0.95833333333333304</v>
      </c>
      <c r="Q198" s="32">
        <f>Q175</f>
        <v>0</v>
      </c>
      <c r="R198" s="46">
        <f t="shared" si="68"/>
        <v>1</v>
      </c>
      <c r="S198" s="46">
        <f>Q198+10</f>
        <v>10</v>
      </c>
      <c r="T198" s="47">
        <f t="shared" si="67"/>
        <v>10</v>
      </c>
      <c r="U198" s="48"/>
      <c r="V198" s="45">
        <v>0</v>
      </c>
      <c r="W198" s="46">
        <f t="shared" si="70"/>
        <v>1</v>
      </c>
      <c r="X198" s="28">
        <f t="shared" si="82"/>
        <v>10</v>
      </c>
      <c r="Y198" s="47">
        <f t="shared" si="72"/>
        <v>10</v>
      </c>
      <c r="Z198" s="48"/>
      <c r="AA198" s="34">
        <f t="shared" si="73"/>
        <v>3.0102999566398121</v>
      </c>
      <c r="AB198" s="150">
        <f t="shared" si="81"/>
        <v>2</v>
      </c>
      <c r="AC198" s="150">
        <f>AA198+10</f>
        <v>13.010299956639813</v>
      </c>
      <c r="AD198" s="151">
        <f t="shared" si="76"/>
        <v>20.000000000000007</v>
      </c>
    </row>
    <row r="199" spans="16:30" ht="15.75" thickBot="1" x14ac:dyDescent="0.3">
      <c r="P199" s="50"/>
      <c r="Q199" s="51"/>
      <c r="R199" s="51"/>
      <c r="S199" s="51"/>
      <c r="T199" s="52"/>
      <c r="U199" s="51"/>
      <c r="V199" s="50"/>
      <c r="W199" s="51"/>
      <c r="X199" s="51"/>
      <c r="Y199" s="52"/>
      <c r="Z199" s="51"/>
      <c r="AA199" s="53" t="s">
        <v>13</v>
      </c>
      <c r="AB199" s="64">
        <f>10*LOG(1/(COUNT(AB182:AB195))*SUM(AB182:AB195))</f>
        <v>3.0102999566398121</v>
      </c>
      <c r="AC199" s="49"/>
      <c r="AD199" s="54"/>
    </row>
    <row r="200" spans="16:30" ht="15.75" thickBot="1" x14ac:dyDescent="0.3">
      <c r="P200" s="53"/>
      <c r="Q200" s="49"/>
      <c r="R200" s="49"/>
      <c r="S200" s="49"/>
      <c r="T200" s="54"/>
      <c r="U200" s="49"/>
      <c r="V200" s="53"/>
      <c r="W200" s="49"/>
      <c r="X200" s="49"/>
      <c r="Y200" s="54"/>
      <c r="Z200" s="49"/>
      <c r="AA200" s="53" t="s">
        <v>2</v>
      </c>
      <c r="AB200" s="64">
        <f>10*LOG(1/(COUNT(AB175:AB181,AB197:AB198))*SUM(AB175:AB181,AB197:AB198))</f>
        <v>3.0102999566398121</v>
      </c>
      <c r="AC200" s="49"/>
      <c r="AD200" s="54"/>
    </row>
    <row r="201" spans="16:30" x14ac:dyDescent="0.25">
      <c r="P201" s="53"/>
      <c r="Q201" s="49"/>
      <c r="R201" s="56" t="s">
        <v>12</v>
      </c>
      <c r="S201" s="57"/>
      <c r="T201" s="58" t="s">
        <v>11</v>
      </c>
      <c r="U201" s="57"/>
      <c r="V201" s="59"/>
      <c r="W201" s="56" t="s">
        <v>12</v>
      </c>
      <c r="X201" s="57"/>
      <c r="Y201" s="58" t="s">
        <v>11</v>
      </c>
      <c r="Z201" s="57"/>
      <c r="AA201" s="59"/>
      <c r="AB201" s="57" t="s">
        <v>12</v>
      </c>
      <c r="AC201" s="57"/>
      <c r="AD201" s="58" t="s">
        <v>11</v>
      </c>
    </row>
    <row r="202" spans="16:30" ht="15.75" thickBot="1" x14ac:dyDescent="0.3">
      <c r="P202" s="14"/>
      <c r="Q202" s="55"/>
      <c r="R202" s="60">
        <f>10*LOG(1/(COUNT(R175:R198))*SUM(R175:R198))</f>
        <v>0</v>
      </c>
      <c r="S202" s="61"/>
      <c r="T202" s="62">
        <f>10*LOG(1/(COUNT(T175:T198))*SUM(T175:T198))</f>
        <v>6.40978057358332</v>
      </c>
      <c r="U202" s="61"/>
      <c r="V202" s="63"/>
      <c r="W202" s="60">
        <f>10*LOG(1/(COUNT(W175:W198))*SUM(W175:W198))</f>
        <v>0</v>
      </c>
      <c r="X202" s="61"/>
      <c r="Y202" s="62">
        <f>10*LOG(1/(COUNT(Y175:Y198))*SUM(Y175:Y198))</f>
        <v>6.40978057358332</v>
      </c>
      <c r="Z202" s="61"/>
      <c r="AA202" s="63"/>
      <c r="AB202" s="64">
        <f>10*LOG(1/(COUNT(AB175:AB198))*SUM(AB175:AB198))</f>
        <v>3.0102999566398121</v>
      </c>
      <c r="AC202" s="61"/>
      <c r="AD202" s="62">
        <f>10*LOG(1/(COUNT(AD175:AD198))*SUM(AD175:AD198))</f>
        <v>9.4200805302231334</v>
      </c>
    </row>
    <row r="205" spans="16:30" x14ac:dyDescent="0.25">
      <c r="P205">
        <f>A16</f>
        <v>0</v>
      </c>
    </row>
    <row r="207" spans="16:30" ht="15.75" thickBot="1" x14ac:dyDescent="0.3">
      <c r="P207" s="303" t="s">
        <v>21</v>
      </c>
      <c r="Q207" s="303"/>
      <c r="R207" s="303"/>
      <c r="S207" s="303"/>
      <c r="T207" s="303"/>
    </row>
    <row r="208" spans="16:30" ht="45.75" thickBot="1" x14ac:dyDescent="0.3">
      <c r="P208" s="38" t="s">
        <v>14</v>
      </c>
      <c r="Q208" s="39" t="s">
        <v>15</v>
      </c>
      <c r="R208" s="40" t="s">
        <v>17</v>
      </c>
      <c r="S208" s="40" t="s">
        <v>16</v>
      </c>
      <c r="T208" s="41" t="s">
        <v>17</v>
      </c>
      <c r="U208" s="42"/>
      <c r="V208" s="39" t="s">
        <v>18</v>
      </c>
      <c r="W208" s="40" t="s">
        <v>17</v>
      </c>
      <c r="X208" s="40" t="s">
        <v>16</v>
      </c>
      <c r="Y208" s="41" t="s">
        <v>17</v>
      </c>
      <c r="Z208" s="43"/>
      <c r="AA208" s="39" t="s">
        <v>19</v>
      </c>
      <c r="AB208" s="40" t="s">
        <v>17</v>
      </c>
      <c r="AC208" s="40" t="s">
        <v>16</v>
      </c>
      <c r="AD208" s="41" t="s">
        <v>17</v>
      </c>
    </row>
    <row r="209" spans="16:30" ht="15.75" thickBot="1" x14ac:dyDescent="0.3">
      <c r="P209" s="30">
        <v>0</v>
      </c>
      <c r="Q209" s="32">
        <f>H16</f>
        <v>0</v>
      </c>
      <c r="R209" s="28">
        <f>(10^(Q209/10))</f>
        <v>1</v>
      </c>
      <c r="S209" s="28">
        <f>Q209+10</f>
        <v>10</v>
      </c>
      <c r="T209" s="33">
        <f t="shared" ref="T209:T232" si="83">(10^(S209/10))</f>
        <v>10</v>
      </c>
      <c r="U209" s="36"/>
      <c r="V209" s="32">
        <v>0</v>
      </c>
      <c r="W209" s="28">
        <f>(10^(V209/10))</f>
        <v>1</v>
      </c>
      <c r="X209" s="28">
        <f>V209+10</f>
        <v>10</v>
      </c>
      <c r="Y209" s="33">
        <f>(10^(X209/10))</f>
        <v>10</v>
      </c>
      <c r="Z209" s="36"/>
      <c r="AA209" s="34">
        <f>10*LOG10(10^(Q209/10)+10^(V209/10))</f>
        <v>3.0102999566398121</v>
      </c>
      <c r="AB209" s="147">
        <f>(10^(AA209/10))</f>
        <v>2</v>
      </c>
      <c r="AC209" s="147">
        <f>AA209+10</f>
        <v>13.010299956639813</v>
      </c>
      <c r="AD209" s="148">
        <f>(10^(AC209/10))</f>
        <v>20.000000000000007</v>
      </c>
    </row>
    <row r="210" spans="16:30" ht="15.75" thickBot="1" x14ac:dyDescent="0.3">
      <c r="P210" s="31">
        <v>4.1666666666666699E-2</v>
      </c>
      <c r="Q210" s="32">
        <f>Q209</f>
        <v>0</v>
      </c>
      <c r="R210" s="26">
        <f t="shared" ref="R210:R232" si="84">(10^(Q210/10))</f>
        <v>1</v>
      </c>
      <c r="S210" s="26">
        <f t="shared" ref="S210:S215" si="85">Q210+10</f>
        <v>10</v>
      </c>
      <c r="T210" s="35">
        <f t="shared" si="83"/>
        <v>10</v>
      </c>
      <c r="U210" s="37"/>
      <c r="V210" s="34">
        <f>V209</f>
        <v>0</v>
      </c>
      <c r="W210" s="26">
        <f t="shared" ref="W210:W232" si="86">(10^(V210/10))</f>
        <v>1</v>
      </c>
      <c r="X210" s="28">
        <f t="shared" ref="X210:X215" si="87">V210+10</f>
        <v>10</v>
      </c>
      <c r="Y210" s="35">
        <f t="shared" ref="Y210:Y232" si="88">(10^(X210/10))</f>
        <v>10</v>
      </c>
      <c r="Z210" s="37"/>
      <c r="AA210" s="34">
        <f t="shared" ref="AA210:AA232" si="89">10*LOG10(10^(Q210/10)+10^(V210/10))</f>
        <v>3.0102999566398121</v>
      </c>
      <c r="AB210" s="26">
        <f t="shared" ref="AB210:AB228" si="90">(10^(AA210/10))</f>
        <v>2</v>
      </c>
      <c r="AC210" s="147">
        <f t="shared" ref="AC210:AC215" si="91">AA210+10</f>
        <v>13.010299956639813</v>
      </c>
      <c r="AD210" s="27">
        <f t="shared" ref="AD210:AD232" si="92">(10^(AC210/10))</f>
        <v>20.000000000000007</v>
      </c>
    </row>
    <row r="211" spans="16:30" ht="15.75" thickBot="1" x14ac:dyDescent="0.3">
      <c r="P211" s="31">
        <v>8.3333333333333301E-2</v>
      </c>
      <c r="Q211" s="32">
        <f>Q209</f>
        <v>0</v>
      </c>
      <c r="R211" s="26">
        <f t="shared" si="84"/>
        <v>1</v>
      </c>
      <c r="S211" s="26">
        <f t="shared" si="85"/>
        <v>10</v>
      </c>
      <c r="T211" s="35">
        <f t="shared" si="83"/>
        <v>10</v>
      </c>
      <c r="U211" s="37"/>
      <c r="V211" s="34">
        <f t="shared" ref="V211:V229" si="93">V210</f>
        <v>0</v>
      </c>
      <c r="W211" s="26">
        <f t="shared" si="86"/>
        <v>1</v>
      </c>
      <c r="X211" s="28">
        <f t="shared" si="87"/>
        <v>10</v>
      </c>
      <c r="Y211" s="35">
        <f t="shared" si="88"/>
        <v>10</v>
      </c>
      <c r="Z211" s="37"/>
      <c r="AA211" s="34">
        <f t="shared" si="89"/>
        <v>3.0102999566398121</v>
      </c>
      <c r="AB211" s="26">
        <f t="shared" si="90"/>
        <v>2</v>
      </c>
      <c r="AC211" s="147">
        <f t="shared" si="91"/>
        <v>13.010299956639813</v>
      </c>
      <c r="AD211" s="27">
        <f t="shared" si="92"/>
        <v>20.000000000000007</v>
      </c>
    </row>
    <row r="212" spans="16:30" ht="15.75" thickBot="1" x14ac:dyDescent="0.3">
      <c r="P212" s="31">
        <v>0.125</v>
      </c>
      <c r="Q212" s="32">
        <f>Q209</f>
        <v>0</v>
      </c>
      <c r="R212" s="26">
        <f t="shared" si="84"/>
        <v>1</v>
      </c>
      <c r="S212" s="26">
        <f t="shared" si="85"/>
        <v>10</v>
      </c>
      <c r="T212" s="35">
        <f t="shared" si="83"/>
        <v>10</v>
      </c>
      <c r="U212" s="37"/>
      <c r="V212" s="34">
        <f t="shared" si="93"/>
        <v>0</v>
      </c>
      <c r="W212" s="26">
        <f t="shared" si="86"/>
        <v>1</v>
      </c>
      <c r="X212" s="28">
        <f t="shared" si="87"/>
        <v>10</v>
      </c>
      <c r="Y212" s="35">
        <f t="shared" si="88"/>
        <v>10</v>
      </c>
      <c r="Z212" s="37"/>
      <c r="AA212" s="34">
        <f t="shared" si="89"/>
        <v>3.0102999566398121</v>
      </c>
      <c r="AB212" s="26">
        <f t="shared" si="90"/>
        <v>2</v>
      </c>
      <c r="AC212" s="147">
        <f t="shared" si="91"/>
        <v>13.010299956639813</v>
      </c>
      <c r="AD212" s="27">
        <f t="shared" si="92"/>
        <v>20.000000000000007</v>
      </c>
    </row>
    <row r="213" spans="16:30" ht="15.75" thickBot="1" x14ac:dyDescent="0.3">
      <c r="P213" s="31">
        <v>0.16666666666666699</v>
      </c>
      <c r="Q213" s="32">
        <f>Q209</f>
        <v>0</v>
      </c>
      <c r="R213" s="26">
        <f t="shared" si="84"/>
        <v>1</v>
      </c>
      <c r="S213" s="26">
        <f t="shared" si="85"/>
        <v>10</v>
      </c>
      <c r="T213" s="35">
        <f t="shared" si="83"/>
        <v>10</v>
      </c>
      <c r="U213" s="37"/>
      <c r="V213" s="34">
        <f t="shared" si="93"/>
        <v>0</v>
      </c>
      <c r="W213" s="26">
        <f t="shared" si="86"/>
        <v>1</v>
      </c>
      <c r="X213" s="28">
        <f t="shared" si="87"/>
        <v>10</v>
      </c>
      <c r="Y213" s="35">
        <f t="shared" si="88"/>
        <v>10</v>
      </c>
      <c r="Z213" s="37"/>
      <c r="AA213" s="34">
        <f t="shared" si="89"/>
        <v>3.0102999566398121</v>
      </c>
      <c r="AB213" s="26">
        <f t="shared" si="90"/>
        <v>2</v>
      </c>
      <c r="AC213" s="147">
        <f t="shared" si="91"/>
        <v>13.010299956639813</v>
      </c>
      <c r="AD213" s="27">
        <f t="shared" si="92"/>
        <v>20.000000000000007</v>
      </c>
    </row>
    <row r="214" spans="16:30" ht="15.75" thickBot="1" x14ac:dyDescent="0.3">
      <c r="P214" s="31">
        <v>0.20833333333333301</v>
      </c>
      <c r="Q214" s="32">
        <f>Q209</f>
        <v>0</v>
      </c>
      <c r="R214" s="26">
        <f t="shared" si="84"/>
        <v>1</v>
      </c>
      <c r="S214" s="26">
        <f t="shared" si="85"/>
        <v>10</v>
      </c>
      <c r="T214" s="35">
        <f t="shared" si="83"/>
        <v>10</v>
      </c>
      <c r="U214" s="37"/>
      <c r="V214" s="34">
        <f t="shared" si="93"/>
        <v>0</v>
      </c>
      <c r="W214" s="26">
        <f t="shared" si="86"/>
        <v>1</v>
      </c>
      <c r="X214" s="28">
        <f t="shared" si="87"/>
        <v>10</v>
      </c>
      <c r="Y214" s="35">
        <f t="shared" si="88"/>
        <v>10</v>
      </c>
      <c r="Z214" s="37"/>
      <c r="AA214" s="34">
        <f t="shared" si="89"/>
        <v>3.0102999566398121</v>
      </c>
      <c r="AB214" s="26">
        <f t="shared" si="90"/>
        <v>2</v>
      </c>
      <c r="AC214" s="147">
        <f t="shared" si="91"/>
        <v>13.010299956639813</v>
      </c>
      <c r="AD214" s="27">
        <f t="shared" si="92"/>
        <v>20.000000000000007</v>
      </c>
    </row>
    <row r="215" spans="16:30" x14ac:dyDescent="0.25">
      <c r="P215" s="31">
        <v>0.25</v>
      </c>
      <c r="Q215" s="32">
        <f>Q209</f>
        <v>0</v>
      </c>
      <c r="R215" s="26">
        <f t="shared" si="84"/>
        <v>1</v>
      </c>
      <c r="S215" s="26">
        <f t="shared" si="85"/>
        <v>10</v>
      </c>
      <c r="T215" s="35">
        <f t="shared" si="83"/>
        <v>10</v>
      </c>
      <c r="U215" s="37"/>
      <c r="V215" s="34">
        <f t="shared" si="93"/>
        <v>0</v>
      </c>
      <c r="W215" s="26">
        <f t="shared" si="86"/>
        <v>1</v>
      </c>
      <c r="X215" s="28">
        <f t="shared" si="87"/>
        <v>10</v>
      </c>
      <c r="Y215" s="35">
        <f t="shared" si="88"/>
        <v>10</v>
      </c>
      <c r="Z215" s="37"/>
      <c r="AA215" s="34">
        <f t="shared" si="89"/>
        <v>3.0102999566398121</v>
      </c>
      <c r="AB215" s="26">
        <f t="shared" si="90"/>
        <v>2</v>
      </c>
      <c r="AC215" s="147">
        <f t="shared" si="91"/>
        <v>13.010299956639813</v>
      </c>
      <c r="AD215" s="27">
        <f t="shared" si="92"/>
        <v>20.000000000000007</v>
      </c>
    </row>
    <row r="216" spans="16:30" x14ac:dyDescent="0.25">
      <c r="P216" s="31">
        <v>0.29166666666666702</v>
      </c>
      <c r="Q216" s="32">
        <f>G16</f>
        <v>0</v>
      </c>
      <c r="R216" s="26">
        <f t="shared" si="84"/>
        <v>1</v>
      </c>
      <c r="S216" s="26">
        <f>Q216</f>
        <v>0</v>
      </c>
      <c r="T216" s="35">
        <f t="shared" si="83"/>
        <v>1</v>
      </c>
      <c r="U216" s="37"/>
      <c r="V216" s="34">
        <f>F74</f>
        <v>0</v>
      </c>
      <c r="W216" s="26">
        <f t="shared" si="86"/>
        <v>1</v>
      </c>
      <c r="X216" s="26">
        <f>V216</f>
        <v>0</v>
      </c>
      <c r="Y216" s="35">
        <f t="shared" si="88"/>
        <v>1</v>
      </c>
      <c r="Z216" s="37"/>
      <c r="AA216" s="34">
        <f t="shared" si="89"/>
        <v>3.0102999566398121</v>
      </c>
      <c r="AB216" s="26">
        <f t="shared" si="90"/>
        <v>2</v>
      </c>
      <c r="AC216" s="26">
        <f>AA216</f>
        <v>3.0102999566398121</v>
      </c>
      <c r="AD216" s="27">
        <f t="shared" si="92"/>
        <v>2</v>
      </c>
    </row>
    <row r="217" spans="16:30" x14ac:dyDescent="0.25">
      <c r="P217" s="31">
        <v>0.33333333333333298</v>
      </c>
      <c r="Q217" s="32">
        <f>Q216</f>
        <v>0</v>
      </c>
      <c r="R217" s="26">
        <f t="shared" si="84"/>
        <v>1</v>
      </c>
      <c r="S217" s="26">
        <f t="shared" ref="S217:S230" si="94">Q217</f>
        <v>0</v>
      </c>
      <c r="T217" s="35">
        <f t="shared" si="83"/>
        <v>1</v>
      </c>
      <c r="U217" s="37"/>
      <c r="V217" s="34">
        <f t="shared" si="93"/>
        <v>0</v>
      </c>
      <c r="W217" s="26">
        <f t="shared" si="86"/>
        <v>1</v>
      </c>
      <c r="X217" s="26">
        <f t="shared" ref="X217:X227" si="95">V217</f>
        <v>0</v>
      </c>
      <c r="Y217" s="35">
        <f t="shared" si="88"/>
        <v>1</v>
      </c>
      <c r="Z217" s="37"/>
      <c r="AA217" s="34">
        <f t="shared" si="89"/>
        <v>3.0102999566398121</v>
      </c>
      <c r="AB217" s="26">
        <f t="shared" si="90"/>
        <v>2</v>
      </c>
      <c r="AC217" s="26">
        <f t="shared" ref="AC217:AC227" si="96">AA217</f>
        <v>3.0102999566398121</v>
      </c>
      <c r="AD217" s="27">
        <f t="shared" si="92"/>
        <v>2</v>
      </c>
    </row>
    <row r="218" spans="16:30" x14ac:dyDescent="0.25">
      <c r="P218" s="31">
        <v>0.375</v>
      </c>
      <c r="Q218" s="32">
        <f>Q216</f>
        <v>0</v>
      </c>
      <c r="R218" s="26">
        <f t="shared" si="84"/>
        <v>1</v>
      </c>
      <c r="S218" s="26">
        <f t="shared" si="94"/>
        <v>0</v>
      </c>
      <c r="T218" s="35">
        <f t="shared" si="83"/>
        <v>1</v>
      </c>
      <c r="U218" s="37"/>
      <c r="V218" s="34">
        <f t="shared" si="93"/>
        <v>0</v>
      </c>
      <c r="W218" s="26">
        <f t="shared" si="86"/>
        <v>1</v>
      </c>
      <c r="X218" s="26">
        <f t="shared" si="95"/>
        <v>0</v>
      </c>
      <c r="Y218" s="35">
        <f t="shared" si="88"/>
        <v>1</v>
      </c>
      <c r="Z218" s="37"/>
      <c r="AA218" s="34">
        <f t="shared" si="89"/>
        <v>3.0102999566398121</v>
      </c>
      <c r="AB218" s="26">
        <f t="shared" si="90"/>
        <v>2</v>
      </c>
      <c r="AC218" s="26">
        <f t="shared" si="96"/>
        <v>3.0102999566398121</v>
      </c>
      <c r="AD218" s="27">
        <f t="shared" si="92"/>
        <v>2</v>
      </c>
    </row>
    <row r="219" spans="16:30" x14ac:dyDescent="0.25">
      <c r="P219" s="31">
        <v>0.41666666666666702</v>
      </c>
      <c r="Q219" s="32">
        <f>Q216</f>
        <v>0</v>
      </c>
      <c r="R219" s="26">
        <f t="shared" si="84"/>
        <v>1</v>
      </c>
      <c r="S219" s="26">
        <f t="shared" si="94"/>
        <v>0</v>
      </c>
      <c r="T219" s="35">
        <f t="shared" si="83"/>
        <v>1</v>
      </c>
      <c r="U219" s="37"/>
      <c r="V219" s="34">
        <f t="shared" si="93"/>
        <v>0</v>
      </c>
      <c r="W219" s="26">
        <f t="shared" si="86"/>
        <v>1</v>
      </c>
      <c r="X219" s="26">
        <f t="shared" si="95"/>
        <v>0</v>
      </c>
      <c r="Y219" s="35">
        <f t="shared" si="88"/>
        <v>1</v>
      </c>
      <c r="Z219" s="37"/>
      <c r="AA219" s="34">
        <f t="shared" si="89"/>
        <v>3.0102999566398121</v>
      </c>
      <c r="AB219" s="26">
        <f t="shared" si="90"/>
        <v>2</v>
      </c>
      <c r="AC219" s="26">
        <f t="shared" si="96"/>
        <v>3.0102999566398121</v>
      </c>
      <c r="AD219" s="27">
        <f t="shared" si="92"/>
        <v>2</v>
      </c>
    </row>
    <row r="220" spans="16:30" x14ac:dyDescent="0.25">
      <c r="P220" s="31">
        <v>0.45833333333333298</v>
      </c>
      <c r="Q220" s="32">
        <f>Q216</f>
        <v>0</v>
      </c>
      <c r="R220" s="26">
        <f t="shared" si="84"/>
        <v>1</v>
      </c>
      <c r="S220" s="26">
        <f t="shared" si="94"/>
        <v>0</v>
      </c>
      <c r="T220" s="35">
        <f t="shared" si="83"/>
        <v>1</v>
      </c>
      <c r="U220" s="37"/>
      <c r="V220" s="34">
        <f t="shared" si="93"/>
        <v>0</v>
      </c>
      <c r="W220" s="26">
        <f t="shared" si="86"/>
        <v>1</v>
      </c>
      <c r="X220" s="26">
        <f t="shared" si="95"/>
        <v>0</v>
      </c>
      <c r="Y220" s="35">
        <f t="shared" si="88"/>
        <v>1</v>
      </c>
      <c r="Z220" s="37"/>
      <c r="AA220" s="34">
        <f t="shared" si="89"/>
        <v>3.0102999566398121</v>
      </c>
      <c r="AB220" s="26">
        <f t="shared" si="90"/>
        <v>2</v>
      </c>
      <c r="AC220" s="26">
        <f t="shared" si="96"/>
        <v>3.0102999566398121</v>
      </c>
      <c r="AD220" s="27">
        <f t="shared" si="92"/>
        <v>2</v>
      </c>
    </row>
    <row r="221" spans="16:30" x14ac:dyDescent="0.25">
      <c r="P221" s="31">
        <v>0.5</v>
      </c>
      <c r="Q221" s="32">
        <f>Q216</f>
        <v>0</v>
      </c>
      <c r="R221" s="26">
        <f t="shared" si="84"/>
        <v>1</v>
      </c>
      <c r="S221" s="26">
        <f t="shared" si="94"/>
        <v>0</v>
      </c>
      <c r="T221" s="35">
        <f t="shared" si="83"/>
        <v>1</v>
      </c>
      <c r="U221" s="37"/>
      <c r="V221" s="34">
        <f t="shared" si="93"/>
        <v>0</v>
      </c>
      <c r="W221" s="26">
        <f t="shared" si="86"/>
        <v>1</v>
      </c>
      <c r="X221" s="26">
        <f t="shared" si="95"/>
        <v>0</v>
      </c>
      <c r="Y221" s="35">
        <f t="shared" si="88"/>
        <v>1</v>
      </c>
      <c r="Z221" s="37"/>
      <c r="AA221" s="34">
        <f t="shared" si="89"/>
        <v>3.0102999566398121</v>
      </c>
      <c r="AB221" s="26">
        <f t="shared" si="90"/>
        <v>2</v>
      </c>
      <c r="AC221" s="26">
        <f t="shared" si="96"/>
        <v>3.0102999566398121</v>
      </c>
      <c r="AD221" s="27">
        <f t="shared" si="92"/>
        <v>2</v>
      </c>
    </row>
    <row r="222" spans="16:30" x14ac:dyDescent="0.25">
      <c r="P222" s="31">
        <v>0.54166666666666696</v>
      </c>
      <c r="Q222" s="32">
        <f>Q216</f>
        <v>0</v>
      </c>
      <c r="R222" s="26">
        <f t="shared" si="84"/>
        <v>1</v>
      </c>
      <c r="S222" s="26">
        <f t="shared" si="94"/>
        <v>0</v>
      </c>
      <c r="T222" s="35">
        <f t="shared" si="83"/>
        <v>1</v>
      </c>
      <c r="U222" s="37"/>
      <c r="V222" s="34">
        <f t="shared" si="93"/>
        <v>0</v>
      </c>
      <c r="W222" s="26">
        <f t="shared" si="86"/>
        <v>1</v>
      </c>
      <c r="X222" s="26">
        <f t="shared" si="95"/>
        <v>0</v>
      </c>
      <c r="Y222" s="35">
        <f t="shared" si="88"/>
        <v>1</v>
      </c>
      <c r="Z222" s="37"/>
      <c r="AA222" s="34">
        <f t="shared" si="89"/>
        <v>3.0102999566398121</v>
      </c>
      <c r="AB222" s="26">
        <f t="shared" si="90"/>
        <v>2</v>
      </c>
      <c r="AC222" s="26">
        <f t="shared" si="96"/>
        <v>3.0102999566398121</v>
      </c>
      <c r="AD222" s="27">
        <f t="shared" si="92"/>
        <v>2</v>
      </c>
    </row>
    <row r="223" spans="16:30" x14ac:dyDescent="0.25">
      <c r="P223" s="31">
        <v>0.58333333333333304</v>
      </c>
      <c r="Q223" s="32">
        <f>Q216</f>
        <v>0</v>
      </c>
      <c r="R223" s="26">
        <f t="shared" si="84"/>
        <v>1</v>
      </c>
      <c r="S223" s="26">
        <f t="shared" si="94"/>
        <v>0</v>
      </c>
      <c r="T223" s="35">
        <f t="shared" si="83"/>
        <v>1</v>
      </c>
      <c r="U223" s="37"/>
      <c r="V223" s="34">
        <f t="shared" si="93"/>
        <v>0</v>
      </c>
      <c r="W223" s="26">
        <f t="shared" si="86"/>
        <v>1</v>
      </c>
      <c r="X223" s="26">
        <f t="shared" si="95"/>
        <v>0</v>
      </c>
      <c r="Y223" s="35">
        <f t="shared" si="88"/>
        <v>1</v>
      </c>
      <c r="Z223" s="37"/>
      <c r="AA223" s="34">
        <f t="shared" si="89"/>
        <v>3.0102999566398121</v>
      </c>
      <c r="AB223" s="26">
        <f t="shared" si="90"/>
        <v>2</v>
      </c>
      <c r="AC223" s="26">
        <f t="shared" si="96"/>
        <v>3.0102999566398121</v>
      </c>
      <c r="AD223" s="27">
        <f t="shared" si="92"/>
        <v>2</v>
      </c>
    </row>
    <row r="224" spans="16:30" x14ac:dyDescent="0.25">
      <c r="P224" s="31">
        <v>0.625</v>
      </c>
      <c r="Q224" s="32">
        <f>Q216</f>
        <v>0</v>
      </c>
      <c r="R224" s="26">
        <f t="shared" si="84"/>
        <v>1</v>
      </c>
      <c r="S224" s="26">
        <f t="shared" si="94"/>
        <v>0</v>
      </c>
      <c r="T224" s="35">
        <f t="shared" si="83"/>
        <v>1</v>
      </c>
      <c r="U224" s="37"/>
      <c r="V224" s="34">
        <f t="shared" si="93"/>
        <v>0</v>
      </c>
      <c r="W224" s="26">
        <f t="shared" si="86"/>
        <v>1</v>
      </c>
      <c r="X224" s="26">
        <f t="shared" si="95"/>
        <v>0</v>
      </c>
      <c r="Y224" s="35">
        <f t="shared" si="88"/>
        <v>1</v>
      </c>
      <c r="Z224" s="37"/>
      <c r="AA224" s="34">
        <f t="shared" si="89"/>
        <v>3.0102999566398121</v>
      </c>
      <c r="AB224" s="26">
        <f t="shared" si="90"/>
        <v>2</v>
      </c>
      <c r="AC224" s="26">
        <f t="shared" si="96"/>
        <v>3.0102999566398121</v>
      </c>
      <c r="AD224" s="27">
        <f t="shared" si="92"/>
        <v>2</v>
      </c>
    </row>
    <row r="225" spans="16:30" x14ac:dyDescent="0.25">
      <c r="P225" s="31">
        <v>0.66666666666666696</v>
      </c>
      <c r="Q225" s="32">
        <f>Q216</f>
        <v>0</v>
      </c>
      <c r="R225" s="26">
        <f t="shared" si="84"/>
        <v>1</v>
      </c>
      <c r="S225" s="26">
        <f t="shared" si="94"/>
        <v>0</v>
      </c>
      <c r="T225" s="35">
        <f t="shared" si="83"/>
        <v>1</v>
      </c>
      <c r="U225" s="37"/>
      <c r="V225" s="34">
        <f t="shared" si="93"/>
        <v>0</v>
      </c>
      <c r="W225" s="26">
        <f t="shared" si="86"/>
        <v>1</v>
      </c>
      <c r="X225" s="26">
        <f t="shared" si="95"/>
        <v>0</v>
      </c>
      <c r="Y225" s="35">
        <f t="shared" si="88"/>
        <v>1</v>
      </c>
      <c r="Z225" s="37"/>
      <c r="AA225" s="34">
        <f t="shared" si="89"/>
        <v>3.0102999566398121</v>
      </c>
      <c r="AB225" s="26">
        <f t="shared" si="90"/>
        <v>2</v>
      </c>
      <c r="AC225" s="26">
        <f t="shared" si="96"/>
        <v>3.0102999566398121</v>
      </c>
      <c r="AD225" s="27">
        <f t="shared" si="92"/>
        <v>2</v>
      </c>
    </row>
    <row r="226" spans="16:30" x14ac:dyDescent="0.25">
      <c r="P226" s="31">
        <v>0.70833333333333304</v>
      </c>
      <c r="Q226" s="32">
        <f>Q216</f>
        <v>0</v>
      </c>
      <c r="R226" s="26">
        <f t="shared" si="84"/>
        <v>1</v>
      </c>
      <c r="S226" s="26">
        <f t="shared" si="94"/>
        <v>0</v>
      </c>
      <c r="T226" s="35">
        <f t="shared" si="83"/>
        <v>1</v>
      </c>
      <c r="U226" s="37"/>
      <c r="V226" s="34">
        <f t="shared" si="93"/>
        <v>0</v>
      </c>
      <c r="W226" s="26">
        <f t="shared" si="86"/>
        <v>1</v>
      </c>
      <c r="X226" s="26">
        <f t="shared" si="95"/>
        <v>0</v>
      </c>
      <c r="Y226" s="35">
        <f t="shared" si="88"/>
        <v>1</v>
      </c>
      <c r="Z226" s="37"/>
      <c r="AA226" s="34">
        <f t="shared" si="89"/>
        <v>3.0102999566398121</v>
      </c>
      <c r="AB226" s="26">
        <f t="shared" si="90"/>
        <v>2</v>
      </c>
      <c r="AC226" s="26">
        <f t="shared" si="96"/>
        <v>3.0102999566398121</v>
      </c>
      <c r="AD226" s="27">
        <f t="shared" si="92"/>
        <v>2</v>
      </c>
    </row>
    <row r="227" spans="16:30" x14ac:dyDescent="0.25">
      <c r="P227" s="31">
        <v>0.75</v>
      </c>
      <c r="Q227" s="32">
        <f>Q216</f>
        <v>0</v>
      </c>
      <c r="R227" s="26">
        <f t="shared" si="84"/>
        <v>1</v>
      </c>
      <c r="S227" s="26">
        <f t="shared" si="94"/>
        <v>0</v>
      </c>
      <c r="T227" s="35">
        <f t="shared" si="83"/>
        <v>1</v>
      </c>
      <c r="U227" s="37"/>
      <c r="V227" s="34">
        <f t="shared" si="93"/>
        <v>0</v>
      </c>
      <c r="W227" s="26">
        <f t="shared" si="86"/>
        <v>1</v>
      </c>
      <c r="X227" s="26">
        <f t="shared" si="95"/>
        <v>0</v>
      </c>
      <c r="Y227" s="35">
        <f t="shared" si="88"/>
        <v>1</v>
      </c>
      <c r="Z227" s="37"/>
      <c r="AA227" s="34">
        <f t="shared" si="89"/>
        <v>3.0102999566398121</v>
      </c>
      <c r="AB227" s="26">
        <f t="shared" si="90"/>
        <v>2</v>
      </c>
      <c r="AC227" s="26">
        <f t="shared" si="96"/>
        <v>3.0102999566398121</v>
      </c>
      <c r="AD227" s="27">
        <f t="shared" si="92"/>
        <v>2</v>
      </c>
    </row>
    <row r="228" spans="16:30" x14ac:dyDescent="0.25">
      <c r="P228" s="31">
        <v>0.79166666666666696</v>
      </c>
      <c r="Q228" s="32">
        <f>Q216</f>
        <v>0</v>
      </c>
      <c r="R228" s="26">
        <f t="shared" si="84"/>
        <v>1</v>
      </c>
      <c r="S228" s="26">
        <f t="shared" si="94"/>
        <v>0</v>
      </c>
      <c r="T228" s="35">
        <f t="shared" si="83"/>
        <v>1</v>
      </c>
      <c r="U228" s="37"/>
      <c r="V228" s="34">
        <v>0</v>
      </c>
      <c r="W228" s="26">
        <f t="shared" si="86"/>
        <v>1</v>
      </c>
      <c r="X228" s="26">
        <v>0</v>
      </c>
      <c r="Y228" s="35">
        <f t="shared" si="88"/>
        <v>1</v>
      </c>
      <c r="Z228" s="37"/>
      <c r="AA228" s="34">
        <f t="shared" si="89"/>
        <v>3.0102999566398121</v>
      </c>
      <c r="AB228" s="26">
        <f t="shared" si="90"/>
        <v>2</v>
      </c>
      <c r="AC228" s="26">
        <f>AA228</f>
        <v>3.0102999566398121</v>
      </c>
      <c r="AD228" s="27">
        <f t="shared" si="92"/>
        <v>2</v>
      </c>
    </row>
    <row r="229" spans="16:30" x14ac:dyDescent="0.25">
      <c r="P229" s="31">
        <v>0.83333333333333304</v>
      </c>
      <c r="Q229" s="32">
        <f>Q216</f>
        <v>0</v>
      </c>
      <c r="R229" s="26">
        <f t="shared" si="84"/>
        <v>1</v>
      </c>
      <c r="S229" s="26">
        <f t="shared" si="94"/>
        <v>0</v>
      </c>
      <c r="T229" s="35">
        <f t="shared" si="83"/>
        <v>1</v>
      </c>
      <c r="U229" s="37"/>
      <c r="V229" s="34">
        <f t="shared" si="93"/>
        <v>0</v>
      </c>
      <c r="W229" s="26">
        <f t="shared" si="86"/>
        <v>1</v>
      </c>
      <c r="X229" s="26">
        <v>0</v>
      </c>
      <c r="Y229" s="35">
        <f t="shared" si="88"/>
        <v>1</v>
      </c>
      <c r="Z229" s="37"/>
      <c r="AA229" s="34">
        <f t="shared" si="89"/>
        <v>3.0102999566398121</v>
      </c>
      <c r="AB229" s="26">
        <f>(10^(AA229/10))</f>
        <v>2</v>
      </c>
      <c r="AC229" s="26">
        <f>AA229</f>
        <v>3.0102999566398121</v>
      </c>
      <c r="AD229" s="27">
        <f t="shared" si="92"/>
        <v>2</v>
      </c>
    </row>
    <row r="230" spans="16:30" x14ac:dyDescent="0.25">
      <c r="P230" s="31">
        <v>0.875</v>
      </c>
      <c r="Q230" s="32">
        <f>Q216</f>
        <v>0</v>
      </c>
      <c r="R230" s="26">
        <f t="shared" si="84"/>
        <v>1</v>
      </c>
      <c r="S230" s="26">
        <f t="shared" si="94"/>
        <v>0</v>
      </c>
      <c r="T230" s="35">
        <f t="shared" si="83"/>
        <v>1</v>
      </c>
      <c r="U230" s="37"/>
      <c r="V230" s="34">
        <f>V229</f>
        <v>0</v>
      </c>
      <c r="W230" s="26">
        <f t="shared" si="86"/>
        <v>1</v>
      </c>
      <c r="X230" s="26">
        <v>0</v>
      </c>
      <c r="Y230" s="35">
        <f t="shared" si="88"/>
        <v>1</v>
      </c>
      <c r="Z230" s="37"/>
      <c r="AA230" s="34">
        <f t="shared" si="89"/>
        <v>3.0102999566398121</v>
      </c>
      <c r="AB230" s="26">
        <f t="shared" ref="AB230:AB232" si="97">(10^(AA230/10))</f>
        <v>2</v>
      </c>
      <c r="AC230" s="26">
        <f>AA230</f>
        <v>3.0102999566398121</v>
      </c>
      <c r="AD230" s="27">
        <f t="shared" si="92"/>
        <v>2</v>
      </c>
    </row>
    <row r="231" spans="16:30" x14ac:dyDescent="0.25">
      <c r="P231" s="31">
        <v>0.91666666666666696</v>
      </c>
      <c r="Q231" s="32">
        <f>Q209</f>
        <v>0</v>
      </c>
      <c r="R231" s="26">
        <f t="shared" si="84"/>
        <v>1</v>
      </c>
      <c r="S231" s="26">
        <f>Q231+10</f>
        <v>10</v>
      </c>
      <c r="T231" s="35">
        <f t="shared" si="83"/>
        <v>10</v>
      </c>
      <c r="U231" s="37"/>
      <c r="V231" s="34">
        <v>0</v>
      </c>
      <c r="W231" s="26">
        <f t="shared" si="86"/>
        <v>1</v>
      </c>
      <c r="X231" s="28">
        <f t="shared" ref="X231:X232" si="98">V231+10</f>
        <v>10</v>
      </c>
      <c r="Y231" s="35">
        <f t="shared" si="88"/>
        <v>10</v>
      </c>
      <c r="Z231" s="37"/>
      <c r="AA231" s="34">
        <f t="shared" si="89"/>
        <v>3.0102999566398121</v>
      </c>
      <c r="AB231" s="26">
        <f t="shared" si="97"/>
        <v>2</v>
      </c>
      <c r="AC231" s="26">
        <f>AA231+10</f>
        <v>13.010299956639813</v>
      </c>
      <c r="AD231" s="27">
        <f t="shared" si="92"/>
        <v>20.000000000000007</v>
      </c>
    </row>
    <row r="232" spans="16:30" ht="15.75" thickBot="1" x14ac:dyDescent="0.3">
      <c r="P232" s="44">
        <v>0.95833333333333304</v>
      </c>
      <c r="Q232" s="32">
        <f>Q209</f>
        <v>0</v>
      </c>
      <c r="R232" s="46">
        <f t="shared" si="84"/>
        <v>1</v>
      </c>
      <c r="S232" s="46">
        <f>Q232+10</f>
        <v>10</v>
      </c>
      <c r="T232" s="47">
        <f t="shared" si="83"/>
        <v>10</v>
      </c>
      <c r="U232" s="48"/>
      <c r="V232" s="45">
        <v>0</v>
      </c>
      <c r="W232" s="46">
        <f t="shared" si="86"/>
        <v>1</v>
      </c>
      <c r="X232" s="28">
        <f t="shared" si="98"/>
        <v>10</v>
      </c>
      <c r="Y232" s="47">
        <f t="shared" si="88"/>
        <v>10</v>
      </c>
      <c r="Z232" s="48"/>
      <c r="AA232" s="34">
        <f t="shared" si="89"/>
        <v>3.0102999566398121</v>
      </c>
      <c r="AB232" s="150">
        <f t="shared" si="97"/>
        <v>2</v>
      </c>
      <c r="AC232" s="150">
        <f>AA232+10</f>
        <v>13.010299956639813</v>
      </c>
      <c r="AD232" s="151">
        <f t="shared" si="92"/>
        <v>20.000000000000007</v>
      </c>
    </row>
    <row r="233" spans="16:30" ht="15.75" thickBot="1" x14ac:dyDescent="0.3">
      <c r="P233" s="50"/>
      <c r="Q233" s="51"/>
      <c r="R233" s="51"/>
      <c r="S233" s="51"/>
      <c r="T233" s="52"/>
      <c r="U233" s="51"/>
      <c r="V233" s="50"/>
      <c r="W233" s="51"/>
      <c r="X233" s="51"/>
      <c r="Y233" s="52"/>
      <c r="Z233" s="51"/>
      <c r="AA233" s="53" t="s">
        <v>13</v>
      </c>
      <c r="AB233" s="64">
        <f>10*LOG(1/(COUNT(AB216:AB229))*SUM(AB216:AB229))</f>
        <v>3.0102999566398121</v>
      </c>
      <c r="AC233" s="49"/>
      <c r="AD233" s="54"/>
    </row>
    <row r="234" spans="16:30" ht="15.75" thickBot="1" x14ac:dyDescent="0.3">
      <c r="P234" s="53"/>
      <c r="Q234" s="49"/>
      <c r="R234" s="49"/>
      <c r="S234" s="49"/>
      <c r="T234" s="54"/>
      <c r="U234" s="49"/>
      <c r="V234" s="53"/>
      <c r="W234" s="49"/>
      <c r="X234" s="49"/>
      <c r="Y234" s="54"/>
      <c r="Z234" s="49"/>
      <c r="AA234" s="53" t="s">
        <v>2</v>
      </c>
      <c r="AB234" s="64">
        <f>10*LOG(1/(COUNT(AB209:AB215,AB231:AB232))*SUM(AB209:AB215,AB231:AB232))</f>
        <v>3.0102999566398121</v>
      </c>
      <c r="AC234" s="49"/>
      <c r="AD234" s="54"/>
    </row>
    <row r="235" spans="16:30" x14ac:dyDescent="0.25">
      <c r="P235" s="53"/>
      <c r="Q235" s="49"/>
      <c r="R235" s="56" t="s">
        <v>12</v>
      </c>
      <c r="S235" s="57"/>
      <c r="T235" s="58" t="s">
        <v>11</v>
      </c>
      <c r="U235" s="57"/>
      <c r="V235" s="59"/>
      <c r="W235" s="56" t="s">
        <v>12</v>
      </c>
      <c r="X235" s="57"/>
      <c r="Y235" s="58" t="s">
        <v>11</v>
      </c>
      <c r="Z235" s="57"/>
      <c r="AA235" s="59"/>
      <c r="AB235" s="57" t="s">
        <v>12</v>
      </c>
      <c r="AC235" s="57"/>
      <c r="AD235" s="58" t="s">
        <v>11</v>
      </c>
    </row>
    <row r="236" spans="16:30" ht="15.75" thickBot="1" x14ac:dyDescent="0.3">
      <c r="P236" s="14"/>
      <c r="Q236" s="55"/>
      <c r="R236" s="60">
        <f>10*LOG(1/(COUNT(R209:R232))*SUM(R209:R232))</f>
        <v>0</v>
      </c>
      <c r="S236" s="61"/>
      <c r="T236" s="62">
        <f>10*LOG(1/(COUNT(T209:T232))*SUM(T209:T232))</f>
        <v>6.40978057358332</v>
      </c>
      <c r="U236" s="61"/>
      <c r="V236" s="63"/>
      <c r="W236" s="60">
        <f>10*LOG(1/(COUNT(W209:W232))*SUM(W209:W232))</f>
        <v>0</v>
      </c>
      <c r="X236" s="61"/>
      <c r="Y236" s="62">
        <f>10*LOG(1/(COUNT(Y209:Y232))*SUM(Y209:Y232))</f>
        <v>6.40978057358332</v>
      </c>
      <c r="Z236" s="61"/>
      <c r="AA236" s="63"/>
      <c r="AB236" s="64">
        <f>10*LOG(1/(COUNT(AB209:AB232))*SUM(AB209:AB232))</f>
        <v>3.0102999566398121</v>
      </c>
      <c r="AC236" s="61"/>
      <c r="AD236" s="62">
        <f>10*LOG(1/(COUNT(AD209:AD232))*SUM(AD209:AD232))</f>
        <v>9.4200805302231334</v>
      </c>
    </row>
    <row r="239" spans="16:30" x14ac:dyDescent="0.25">
      <c r="P239">
        <f>A17</f>
        <v>0</v>
      </c>
    </row>
    <row r="241" spans="16:30" ht="15.75" thickBot="1" x14ac:dyDescent="0.3">
      <c r="P241" s="303" t="s">
        <v>21</v>
      </c>
      <c r="Q241" s="303"/>
      <c r="R241" s="303"/>
      <c r="S241" s="303"/>
      <c r="T241" s="303"/>
    </row>
    <row r="242" spans="16:30" ht="45.75" thickBot="1" x14ac:dyDescent="0.3">
      <c r="P242" s="38" t="s">
        <v>14</v>
      </c>
      <c r="Q242" s="39" t="s">
        <v>15</v>
      </c>
      <c r="R242" s="40" t="s">
        <v>17</v>
      </c>
      <c r="S242" s="40" t="s">
        <v>16</v>
      </c>
      <c r="T242" s="41" t="s">
        <v>17</v>
      </c>
      <c r="U242" s="42"/>
      <c r="V242" s="39" t="s">
        <v>18</v>
      </c>
      <c r="W242" s="40" t="s">
        <v>17</v>
      </c>
      <c r="X242" s="40" t="s">
        <v>16</v>
      </c>
      <c r="Y242" s="41" t="s">
        <v>17</v>
      </c>
      <c r="Z242" s="43"/>
      <c r="AA242" s="39" t="s">
        <v>19</v>
      </c>
      <c r="AB242" s="40" t="s">
        <v>17</v>
      </c>
      <c r="AC242" s="40" t="s">
        <v>16</v>
      </c>
      <c r="AD242" s="41" t="s">
        <v>17</v>
      </c>
    </row>
    <row r="243" spans="16:30" ht="15.75" thickBot="1" x14ac:dyDescent="0.3">
      <c r="P243" s="30">
        <v>0</v>
      </c>
      <c r="Q243" s="32">
        <f>H17</f>
        <v>0</v>
      </c>
      <c r="R243" s="28">
        <f>(10^(Q243/10))</f>
        <v>1</v>
      </c>
      <c r="S243" s="28">
        <f>Q243+10</f>
        <v>10</v>
      </c>
      <c r="T243" s="33">
        <f t="shared" ref="T243:T266" si="99">(10^(S243/10))</f>
        <v>10</v>
      </c>
      <c r="U243" s="36"/>
      <c r="V243" s="32">
        <v>0</v>
      </c>
      <c r="W243" s="28">
        <f>(10^(V243/10))</f>
        <v>1</v>
      </c>
      <c r="X243" s="28">
        <f>V243+10</f>
        <v>10</v>
      </c>
      <c r="Y243" s="33">
        <f>(10^(X243/10))</f>
        <v>10</v>
      </c>
      <c r="Z243" s="36"/>
      <c r="AA243" s="34">
        <f>10*LOG10(10^(Q243/10)+10^(V243/10))</f>
        <v>3.0102999566398121</v>
      </c>
      <c r="AB243" s="147">
        <f>(10^(AA243/10))</f>
        <v>2</v>
      </c>
      <c r="AC243" s="147">
        <f>AA243+10</f>
        <v>13.010299956639813</v>
      </c>
      <c r="AD243" s="148">
        <f>(10^(AC243/10))</f>
        <v>20.000000000000007</v>
      </c>
    </row>
    <row r="244" spans="16:30" ht="15.75" thickBot="1" x14ac:dyDescent="0.3">
      <c r="P244" s="31">
        <v>4.1666666666666699E-2</v>
      </c>
      <c r="Q244" s="32">
        <f>Q243</f>
        <v>0</v>
      </c>
      <c r="R244" s="26">
        <f t="shared" ref="R244:R266" si="100">(10^(Q244/10))</f>
        <v>1</v>
      </c>
      <c r="S244" s="26">
        <f t="shared" ref="S244:S249" si="101">Q244+10</f>
        <v>10</v>
      </c>
      <c r="T244" s="35">
        <f t="shared" si="99"/>
        <v>10</v>
      </c>
      <c r="U244" s="37"/>
      <c r="V244" s="34">
        <f>V243</f>
        <v>0</v>
      </c>
      <c r="W244" s="26">
        <f t="shared" ref="W244:W266" si="102">(10^(V244/10))</f>
        <v>1</v>
      </c>
      <c r="X244" s="28">
        <f t="shared" ref="X244:X249" si="103">V244+10</f>
        <v>10</v>
      </c>
      <c r="Y244" s="35">
        <f t="shared" ref="Y244:Y266" si="104">(10^(X244/10))</f>
        <v>10</v>
      </c>
      <c r="Z244" s="37"/>
      <c r="AA244" s="34">
        <f t="shared" ref="AA244:AA266" si="105">10*LOG10(10^(Q244/10)+10^(V244/10))</f>
        <v>3.0102999566398121</v>
      </c>
      <c r="AB244" s="26">
        <f t="shared" ref="AB244:AB262" si="106">(10^(AA244/10))</f>
        <v>2</v>
      </c>
      <c r="AC244" s="147">
        <f t="shared" ref="AC244:AC249" si="107">AA244+10</f>
        <v>13.010299956639813</v>
      </c>
      <c r="AD244" s="27">
        <f t="shared" ref="AD244:AD266" si="108">(10^(AC244/10))</f>
        <v>20.000000000000007</v>
      </c>
    </row>
    <row r="245" spans="16:30" ht="15.75" thickBot="1" x14ac:dyDescent="0.3">
      <c r="P245" s="31">
        <v>8.3333333333333301E-2</v>
      </c>
      <c r="Q245" s="32">
        <f>Q243</f>
        <v>0</v>
      </c>
      <c r="R245" s="26">
        <f t="shared" si="100"/>
        <v>1</v>
      </c>
      <c r="S245" s="26">
        <f t="shared" si="101"/>
        <v>10</v>
      </c>
      <c r="T245" s="35">
        <f t="shared" si="99"/>
        <v>10</v>
      </c>
      <c r="U245" s="37"/>
      <c r="V245" s="34">
        <f t="shared" ref="V245:V263" si="109">V244</f>
        <v>0</v>
      </c>
      <c r="W245" s="26">
        <f t="shared" si="102"/>
        <v>1</v>
      </c>
      <c r="X245" s="28">
        <f t="shared" si="103"/>
        <v>10</v>
      </c>
      <c r="Y245" s="35">
        <f t="shared" si="104"/>
        <v>10</v>
      </c>
      <c r="Z245" s="37"/>
      <c r="AA245" s="34">
        <f t="shared" si="105"/>
        <v>3.0102999566398121</v>
      </c>
      <c r="AB245" s="26">
        <f t="shared" si="106"/>
        <v>2</v>
      </c>
      <c r="AC245" s="147">
        <f t="shared" si="107"/>
        <v>13.010299956639813</v>
      </c>
      <c r="AD245" s="27">
        <f t="shared" si="108"/>
        <v>20.000000000000007</v>
      </c>
    </row>
    <row r="246" spans="16:30" ht="15.75" thickBot="1" x14ac:dyDescent="0.3">
      <c r="P246" s="31">
        <v>0.125</v>
      </c>
      <c r="Q246" s="32">
        <f>Q243</f>
        <v>0</v>
      </c>
      <c r="R246" s="26">
        <f t="shared" si="100"/>
        <v>1</v>
      </c>
      <c r="S246" s="26">
        <f t="shared" si="101"/>
        <v>10</v>
      </c>
      <c r="T246" s="35">
        <f t="shared" si="99"/>
        <v>10</v>
      </c>
      <c r="U246" s="37"/>
      <c r="V246" s="34">
        <f t="shared" si="109"/>
        <v>0</v>
      </c>
      <c r="W246" s="26">
        <f t="shared" si="102"/>
        <v>1</v>
      </c>
      <c r="X246" s="28">
        <f t="shared" si="103"/>
        <v>10</v>
      </c>
      <c r="Y246" s="35">
        <f t="shared" si="104"/>
        <v>10</v>
      </c>
      <c r="Z246" s="37"/>
      <c r="AA246" s="34">
        <f t="shared" si="105"/>
        <v>3.0102999566398121</v>
      </c>
      <c r="AB246" s="26">
        <f t="shared" si="106"/>
        <v>2</v>
      </c>
      <c r="AC246" s="147">
        <f t="shared" si="107"/>
        <v>13.010299956639813</v>
      </c>
      <c r="AD246" s="27">
        <f t="shared" si="108"/>
        <v>20.000000000000007</v>
      </c>
    </row>
    <row r="247" spans="16:30" ht="15.75" thickBot="1" x14ac:dyDescent="0.3">
      <c r="P247" s="31">
        <v>0.16666666666666699</v>
      </c>
      <c r="Q247" s="32">
        <f>Q243</f>
        <v>0</v>
      </c>
      <c r="R247" s="26">
        <f t="shared" si="100"/>
        <v>1</v>
      </c>
      <c r="S247" s="26">
        <f t="shared" si="101"/>
        <v>10</v>
      </c>
      <c r="T247" s="35">
        <f t="shared" si="99"/>
        <v>10</v>
      </c>
      <c r="U247" s="37"/>
      <c r="V247" s="34">
        <f t="shared" si="109"/>
        <v>0</v>
      </c>
      <c r="W247" s="26">
        <f t="shared" si="102"/>
        <v>1</v>
      </c>
      <c r="X247" s="28">
        <f t="shared" si="103"/>
        <v>10</v>
      </c>
      <c r="Y247" s="35">
        <f t="shared" si="104"/>
        <v>10</v>
      </c>
      <c r="Z247" s="37"/>
      <c r="AA247" s="34">
        <f t="shared" si="105"/>
        <v>3.0102999566398121</v>
      </c>
      <c r="AB247" s="26">
        <f t="shared" si="106"/>
        <v>2</v>
      </c>
      <c r="AC247" s="147">
        <f t="shared" si="107"/>
        <v>13.010299956639813</v>
      </c>
      <c r="AD247" s="27">
        <f t="shared" si="108"/>
        <v>20.000000000000007</v>
      </c>
    </row>
    <row r="248" spans="16:30" ht="15.75" thickBot="1" x14ac:dyDescent="0.3">
      <c r="P248" s="31">
        <v>0.20833333333333301</v>
      </c>
      <c r="Q248" s="32">
        <f>Q243</f>
        <v>0</v>
      </c>
      <c r="R248" s="26">
        <f t="shared" si="100"/>
        <v>1</v>
      </c>
      <c r="S248" s="26">
        <f t="shared" si="101"/>
        <v>10</v>
      </c>
      <c r="T248" s="35">
        <f t="shared" si="99"/>
        <v>10</v>
      </c>
      <c r="U248" s="37"/>
      <c r="V248" s="34">
        <f t="shared" si="109"/>
        <v>0</v>
      </c>
      <c r="W248" s="26">
        <f t="shared" si="102"/>
        <v>1</v>
      </c>
      <c r="X248" s="28">
        <f t="shared" si="103"/>
        <v>10</v>
      </c>
      <c r="Y248" s="35">
        <f t="shared" si="104"/>
        <v>10</v>
      </c>
      <c r="Z248" s="37"/>
      <c r="AA248" s="34">
        <f t="shared" si="105"/>
        <v>3.0102999566398121</v>
      </c>
      <c r="AB248" s="26">
        <f t="shared" si="106"/>
        <v>2</v>
      </c>
      <c r="AC248" s="147">
        <f t="shared" si="107"/>
        <v>13.010299956639813</v>
      </c>
      <c r="AD248" s="27">
        <f t="shared" si="108"/>
        <v>20.000000000000007</v>
      </c>
    </row>
    <row r="249" spans="16:30" x14ac:dyDescent="0.25">
      <c r="P249" s="31">
        <v>0.25</v>
      </c>
      <c r="Q249" s="32">
        <f>Q243</f>
        <v>0</v>
      </c>
      <c r="R249" s="26">
        <f t="shared" si="100"/>
        <v>1</v>
      </c>
      <c r="S249" s="26">
        <f t="shared" si="101"/>
        <v>10</v>
      </c>
      <c r="T249" s="35">
        <f t="shared" si="99"/>
        <v>10</v>
      </c>
      <c r="U249" s="37"/>
      <c r="V249" s="34">
        <f t="shared" si="109"/>
        <v>0</v>
      </c>
      <c r="W249" s="26">
        <f t="shared" si="102"/>
        <v>1</v>
      </c>
      <c r="X249" s="28">
        <f t="shared" si="103"/>
        <v>10</v>
      </c>
      <c r="Y249" s="35">
        <f t="shared" si="104"/>
        <v>10</v>
      </c>
      <c r="Z249" s="37"/>
      <c r="AA249" s="34">
        <f t="shared" si="105"/>
        <v>3.0102999566398121</v>
      </c>
      <c r="AB249" s="26">
        <f t="shared" si="106"/>
        <v>2</v>
      </c>
      <c r="AC249" s="147">
        <f t="shared" si="107"/>
        <v>13.010299956639813</v>
      </c>
      <c r="AD249" s="27">
        <f t="shared" si="108"/>
        <v>20.000000000000007</v>
      </c>
    </row>
    <row r="250" spans="16:30" x14ac:dyDescent="0.25">
      <c r="P250" s="31">
        <v>0.29166666666666702</v>
      </c>
      <c r="Q250" s="32">
        <f>G17</f>
        <v>0</v>
      </c>
      <c r="R250" s="26">
        <f t="shared" si="100"/>
        <v>1</v>
      </c>
      <c r="S250" s="26">
        <f>Q250</f>
        <v>0</v>
      </c>
      <c r="T250" s="35">
        <f t="shared" si="99"/>
        <v>1</v>
      </c>
      <c r="U250" s="37"/>
      <c r="V250" s="34">
        <f>G74</f>
        <v>0</v>
      </c>
      <c r="W250" s="26">
        <f t="shared" si="102"/>
        <v>1</v>
      </c>
      <c r="X250" s="26">
        <f>V250</f>
        <v>0</v>
      </c>
      <c r="Y250" s="35">
        <f t="shared" si="104"/>
        <v>1</v>
      </c>
      <c r="Z250" s="37"/>
      <c r="AA250" s="34">
        <f t="shared" si="105"/>
        <v>3.0102999566398121</v>
      </c>
      <c r="AB250" s="26">
        <f t="shared" si="106"/>
        <v>2</v>
      </c>
      <c r="AC250" s="26">
        <f>AA250</f>
        <v>3.0102999566398121</v>
      </c>
      <c r="AD250" s="27">
        <f t="shared" si="108"/>
        <v>2</v>
      </c>
    </row>
    <row r="251" spans="16:30" x14ac:dyDescent="0.25">
      <c r="P251" s="31">
        <v>0.33333333333333298</v>
      </c>
      <c r="Q251" s="32">
        <f>Q250</f>
        <v>0</v>
      </c>
      <c r="R251" s="26">
        <f t="shared" si="100"/>
        <v>1</v>
      </c>
      <c r="S251" s="26">
        <f t="shared" ref="S251:S264" si="110">Q251</f>
        <v>0</v>
      </c>
      <c r="T251" s="35">
        <f t="shared" si="99"/>
        <v>1</v>
      </c>
      <c r="U251" s="37"/>
      <c r="V251" s="34">
        <f t="shared" si="109"/>
        <v>0</v>
      </c>
      <c r="W251" s="26">
        <f t="shared" si="102"/>
        <v>1</v>
      </c>
      <c r="X251" s="26">
        <f t="shared" ref="X251:X261" si="111">V251</f>
        <v>0</v>
      </c>
      <c r="Y251" s="35">
        <f t="shared" si="104"/>
        <v>1</v>
      </c>
      <c r="Z251" s="37"/>
      <c r="AA251" s="34">
        <f t="shared" si="105"/>
        <v>3.0102999566398121</v>
      </c>
      <c r="AB251" s="26">
        <f t="shared" si="106"/>
        <v>2</v>
      </c>
      <c r="AC251" s="26">
        <f t="shared" ref="AC251:AC261" si="112">AA251</f>
        <v>3.0102999566398121</v>
      </c>
      <c r="AD251" s="27">
        <f t="shared" si="108"/>
        <v>2</v>
      </c>
    </row>
    <row r="252" spans="16:30" x14ac:dyDescent="0.25">
      <c r="P252" s="31">
        <v>0.375</v>
      </c>
      <c r="Q252" s="32">
        <f>Q250</f>
        <v>0</v>
      </c>
      <c r="R252" s="26">
        <f t="shared" si="100"/>
        <v>1</v>
      </c>
      <c r="S252" s="26">
        <f t="shared" si="110"/>
        <v>0</v>
      </c>
      <c r="T252" s="35">
        <f t="shared" si="99"/>
        <v>1</v>
      </c>
      <c r="U252" s="37"/>
      <c r="V252" s="34">
        <f t="shared" si="109"/>
        <v>0</v>
      </c>
      <c r="W252" s="26">
        <f t="shared" si="102"/>
        <v>1</v>
      </c>
      <c r="X252" s="26">
        <f t="shared" si="111"/>
        <v>0</v>
      </c>
      <c r="Y252" s="35">
        <f t="shared" si="104"/>
        <v>1</v>
      </c>
      <c r="Z252" s="37"/>
      <c r="AA252" s="34">
        <f t="shared" si="105"/>
        <v>3.0102999566398121</v>
      </c>
      <c r="AB252" s="26">
        <f t="shared" si="106"/>
        <v>2</v>
      </c>
      <c r="AC252" s="26">
        <f t="shared" si="112"/>
        <v>3.0102999566398121</v>
      </c>
      <c r="AD252" s="27">
        <f t="shared" si="108"/>
        <v>2</v>
      </c>
    </row>
    <row r="253" spans="16:30" x14ac:dyDescent="0.25">
      <c r="P253" s="31">
        <v>0.41666666666666702</v>
      </c>
      <c r="Q253" s="32">
        <f>Q250</f>
        <v>0</v>
      </c>
      <c r="R253" s="26">
        <f t="shared" si="100"/>
        <v>1</v>
      </c>
      <c r="S253" s="26">
        <f t="shared" si="110"/>
        <v>0</v>
      </c>
      <c r="T253" s="35">
        <f t="shared" si="99"/>
        <v>1</v>
      </c>
      <c r="U253" s="37"/>
      <c r="V253" s="34">
        <f t="shared" si="109"/>
        <v>0</v>
      </c>
      <c r="W253" s="26">
        <f t="shared" si="102"/>
        <v>1</v>
      </c>
      <c r="X253" s="26">
        <f t="shared" si="111"/>
        <v>0</v>
      </c>
      <c r="Y253" s="35">
        <f t="shared" si="104"/>
        <v>1</v>
      </c>
      <c r="Z253" s="37"/>
      <c r="AA253" s="34">
        <f t="shared" si="105"/>
        <v>3.0102999566398121</v>
      </c>
      <c r="AB253" s="26">
        <f t="shared" si="106"/>
        <v>2</v>
      </c>
      <c r="AC253" s="26">
        <f t="shared" si="112"/>
        <v>3.0102999566398121</v>
      </c>
      <c r="AD253" s="27">
        <f t="shared" si="108"/>
        <v>2</v>
      </c>
    </row>
    <row r="254" spans="16:30" x14ac:dyDescent="0.25">
      <c r="P254" s="31">
        <v>0.45833333333333298</v>
      </c>
      <c r="Q254" s="32">
        <f>Q250</f>
        <v>0</v>
      </c>
      <c r="R254" s="26">
        <f t="shared" si="100"/>
        <v>1</v>
      </c>
      <c r="S254" s="26">
        <f t="shared" si="110"/>
        <v>0</v>
      </c>
      <c r="T254" s="35">
        <f t="shared" si="99"/>
        <v>1</v>
      </c>
      <c r="U254" s="37"/>
      <c r="V254" s="34">
        <f t="shared" si="109"/>
        <v>0</v>
      </c>
      <c r="W254" s="26">
        <f t="shared" si="102"/>
        <v>1</v>
      </c>
      <c r="X254" s="26">
        <f t="shared" si="111"/>
        <v>0</v>
      </c>
      <c r="Y254" s="35">
        <f t="shared" si="104"/>
        <v>1</v>
      </c>
      <c r="Z254" s="37"/>
      <c r="AA254" s="34">
        <f t="shared" si="105"/>
        <v>3.0102999566398121</v>
      </c>
      <c r="AB254" s="26">
        <f t="shared" si="106"/>
        <v>2</v>
      </c>
      <c r="AC254" s="26">
        <f t="shared" si="112"/>
        <v>3.0102999566398121</v>
      </c>
      <c r="AD254" s="27">
        <f t="shared" si="108"/>
        <v>2</v>
      </c>
    </row>
    <row r="255" spans="16:30" x14ac:dyDescent="0.25">
      <c r="P255" s="31">
        <v>0.5</v>
      </c>
      <c r="Q255" s="32">
        <f>Q250</f>
        <v>0</v>
      </c>
      <c r="R255" s="26">
        <f t="shared" si="100"/>
        <v>1</v>
      </c>
      <c r="S255" s="26">
        <f t="shared" si="110"/>
        <v>0</v>
      </c>
      <c r="T255" s="35">
        <f t="shared" si="99"/>
        <v>1</v>
      </c>
      <c r="U255" s="37"/>
      <c r="V255" s="34">
        <f t="shared" si="109"/>
        <v>0</v>
      </c>
      <c r="W255" s="26">
        <f t="shared" si="102"/>
        <v>1</v>
      </c>
      <c r="X255" s="26">
        <f t="shared" si="111"/>
        <v>0</v>
      </c>
      <c r="Y255" s="35">
        <f t="shared" si="104"/>
        <v>1</v>
      </c>
      <c r="Z255" s="37"/>
      <c r="AA255" s="34">
        <f t="shared" si="105"/>
        <v>3.0102999566398121</v>
      </c>
      <c r="AB255" s="26">
        <f t="shared" si="106"/>
        <v>2</v>
      </c>
      <c r="AC255" s="26">
        <f t="shared" si="112"/>
        <v>3.0102999566398121</v>
      </c>
      <c r="AD255" s="27">
        <f t="shared" si="108"/>
        <v>2</v>
      </c>
    </row>
    <row r="256" spans="16:30" x14ac:dyDescent="0.25">
      <c r="P256" s="31">
        <v>0.54166666666666696</v>
      </c>
      <c r="Q256" s="32">
        <f>Q250</f>
        <v>0</v>
      </c>
      <c r="R256" s="26">
        <f t="shared" si="100"/>
        <v>1</v>
      </c>
      <c r="S256" s="26">
        <f t="shared" si="110"/>
        <v>0</v>
      </c>
      <c r="T256" s="35">
        <f t="shared" si="99"/>
        <v>1</v>
      </c>
      <c r="U256" s="37"/>
      <c r="V256" s="34">
        <f t="shared" si="109"/>
        <v>0</v>
      </c>
      <c r="W256" s="26">
        <f t="shared" si="102"/>
        <v>1</v>
      </c>
      <c r="X256" s="26">
        <f t="shared" si="111"/>
        <v>0</v>
      </c>
      <c r="Y256" s="35">
        <f t="shared" si="104"/>
        <v>1</v>
      </c>
      <c r="Z256" s="37"/>
      <c r="AA256" s="34">
        <f t="shared" si="105"/>
        <v>3.0102999566398121</v>
      </c>
      <c r="AB256" s="26">
        <f t="shared" si="106"/>
        <v>2</v>
      </c>
      <c r="AC256" s="26">
        <f t="shared" si="112"/>
        <v>3.0102999566398121</v>
      </c>
      <c r="AD256" s="27">
        <f t="shared" si="108"/>
        <v>2</v>
      </c>
    </row>
    <row r="257" spans="16:30" x14ac:dyDescent="0.25">
      <c r="P257" s="31">
        <v>0.58333333333333304</v>
      </c>
      <c r="Q257" s="32">
        <f>Q250</f>
        <v>0</v>
      </c>
      <c r="R257" s="26">
        <f t="shared" si="100"/>
        <v>1</v>
      </c>
      <c r="S257" s="26">
        <f t="shared" si="110"/>
        <v>0</v>
      </c>
      <c r="T257" s="35">
        <f t="shared" si="99"/>
        <v>1</v>
      </c>
      <c r="U257" s="37"/>
      <c r="V257" s="34">
        <f t="shared" si="109"/>
        <v>0</v>
      </c>
      <c r="W257" s="26">
        <f t="shared" si="102"/>
        <v>1</v>
      </c>
      <c r="X257" s="26">
        <f t="shared" si="111"/>
        <v>0</v>
      </c>
      <c r="Y257" s="35">
        <f t="shared" si="104"/>
        <v>1</v>
      </c>
      <c r="Z257" s="37"/>
      <c r="AA257" s="34">
        <f t="shared" si="105"/>
        <v>3.0102999566398121</v>
      </c>
      <c r="AB257" s="26">
        <f t="shared" si="106"/>
        <v>2</v>
      </c>
      <c r="AC257" s="26">
        <f t="shared" si="112"/>
        <v>3.0102999566398121</v>
      </c>
      <c r="AD257" s="27">
        <f t="shared" si="108"/>
        <v>2</v>
      </c>
    </row>
    <row r="258" spans="16:30" x14ac:dyDescent="0.25">
      <c r="P258" s="31">
        <v>0.625</v>
      </c>
      <c r="Q258" s="32">
        <f>Q250</f>
        <v>0</v>
      </c>
      <c r="R258" s="26">
        <f t="shared" si="100"/>
        <v>1</v>
      </c>
      <c r="S258" s="26">
        <f t="shared" si="110"/>
        <v>0</v>
      </c>
      <c r="T258" s="35">
        <f t="shared" si="99"/>
        <v>1</v>
      </c>
      <c r="U258" s="37"/>
      <c r="V258" s="34">
        <f t="shared" si="109"/>
        <v>0</v>
      </c>
      <c r="W258" s="26">
        <f t="shared" si="102"/>
        <v>1</v>
      </c>
      <c r="X258" s="26">
        <f t="shared" si="111"/>
        <v>0</v>
      </c>
      <c r="Y258" s="35">
        <f t="shared" si="104"/>
        <v>1</v>
      </c>
      <c r="Z258" s="37"/>
      <c r="AA258" s="34">
        <f t="shared" si="105"/>
        <v>3.0102999566398121</v>
      </c>
      <c r="AB258" s="26">
        <f t="shared" si="106"/>
        <v>2</v>
      </c>
      <c r="AC258" s="26">
        <f t="shared" si="112"/>
        <v>3.0102999566398121</v>
      </c>
      <c r="AD258" s="27">
        <f t="shared" si="108"/>
        <v>2</v>
      </c>
    </row>
    <row r="259" spans="16:30" x14ac:dyDescent="0.25">
      <c r="P259" s="31">
        <v>0.66666666666666696</v>
      </c>
      <c r="Q259" s="32">
        <f>Q250</f>
        <v>0</v>
      </c>
      <c r="R259" s="26">
        <f t="shared" si="100"/>
        <v>1</v>
      </c>
      <c r="S259" s="26">
        <f t="shared" si="110"/>
        <v>0</v>
      </c>
      <c r="T259" s="35">
        <f t="shared" si="99"/>
        <v>1</v>
      </c>
      <c r="U259" s="37"/>
      <c r="V259" s="34">
        <f t="shared" si="109"/>
        <v>0</v>
      </c>
      <c r="W259" s="26">
        <f t="shared" si="102"/>
        <v>1</v>
      </c>
      <c r="X259" s="26">
        <f t="shared" si="111"/>
        <v>0</v>
      </c>
      <c r="Y259" s="35">
        <f t="shared" si="104"/>
        <v>1</v>
      </c>
      <c r="Z259" s="37"/>
      <c r="AA259" s="34">
        <f t="shared" si="105"/>
        <v>3.0102999566398121</v>
      </c>
      <c r="AB259" s="26">
        <f t="shared" si="106"/>
        <v>2</v>
      </c>
      <c r="AC259" s="26">
        <f t="shared" si="112"/>
        <v>3.0102999566398121</v>
      </c>
      <c r="AD259" s="27">
        <f t="shared" si="108"/>
        <v>2</v>
      </c>
    </row>
    <row r="260" spans="16:30" x14ac:dyDescent="0.25">
      <c r="P260" s="31">
        <v>0.70833333333333304</v>
      </c>
      <c r="Q260" s="32">
        <f>Q250</f>
        <v>0</v>
      </c>
      <c r="R260" s="26">
        <f t="shared" si="100"/>
        <v>1</v>
      </c>
      <c r="S260" s="26">
        <f t="shared" si="110"/>
        <v>0</v>
      </c>
      <c r="T260" s="35">
        <f t="shared" si="99"/>
        <v>1</v>
      </c>
      <c r="U260" s="37"/>
      <c r="V260" s="34">
        <f t="shared" si="109"/>
        <v>0</v>
      </c>
      <c r="W260" s="26">
        <f t="shared" si="102"/>
        <v>1</v>
      </c>
      <c r="X260" s="26">
        <f t="shared" si="111"/>
        <v>0</v>
      </c>
      <c r="Y260" s="35">
        <f t="shared" si="104"/>
        <v>1</v>
      </c>
      <c r="Z260" s="37"/>
      <c r="AA260" s="34">
        <f t="shared" si="105"/>
        <v>3.0102999566398121</v>
      </c>
      <c r="AB260" s="26">
        <f t="shared" si="106"/>
        <v>2</v>
      </c>
      <c r="AC260" s="26">
        <f t="shared" si="112"/>
        <v>3.0102999566398121</v>
      </c>
      <c r="AD260" s="27">
        <f t="shared" si="108"/>
        <v>2</v>
      </c>
    </row>
    <row r="261" spans="16:30" x14ac:dyDescent="0.25">
      <c r="P261" s="31">
        <v>0.75</v>
      </c>
      <c r="Q261" s="32">
        <f>Q250</f>
        <v>0</v>
      </c>
      <c r="R261" s="26">
        <f t="shared" si="100"/>
        <v>1</v>
      </c>
      <c r="S261" s="26">
        <f t="shared" si="110"/>
        <v>0</v>
      </c>
      <c r="T261" s="35">
        <f t="shared" si="99"/>
        <v>1</v>
      </c>
      <c r="U261" s="37"/>
      <c r="V261" s="34">
        <f t="shared" si="109"/>
        <v>0</v>
      </c>
      <c r="W261" s="26">
        <f t="shared" si="102"/>
        <v>1</v>
      </c>
      <c r="X261" s="26">
        <f t="shared" si="111"/>
        <v>0</v>
      </c>
      <c r="Y261" s="35">
        <f t="shared" si="104"/>
        <v>1</v>
      </c>
      <c r="Z261" s="37"/>
      <c r="AA261" s="34">
        <f t="shared" si="105"/>
        <v>3.0102999566398121</v>
      </c>
      <c r="AB261" s="26">
        <f t="shared" si="106"/>
        <v>2</v>
      </c>
      <c r="AC261" s="26">
        <f t="shared" si="112"/>
        <v>3.0102999566398121</v>
      </c>
      <c r="AD261" s="27">
        <f t="shared" si="108"/>
        <v>2</v>
      </c>
    </row>
    <row r="262" spans="16:30" x14ac:dyDescent="0.25">
      <c r="P262" s="31">
        <v>0.79166666666666696</v>
      </c>
      <c r="Q262" s="32">
        <f>Q250</f>
        <v>0</v>
      </c>
      <c r="R262" s="26">
        <f t="shared" si="100"/>
        <v>1</v>
      </c>
      <c r="S262" s="26">
        <f t="shared" si="110"/>
        <v>0</v>
      </c>
      <c r="T262" s="35">
        <f t="shared" si="99"/>
        <v>1</v>
      </c>
      <c r="U262" s="37"/>
      <c r="V262" s="34">
        <v>0</v>
      </c>
      <c r="W262" s="26">
        <f t="shared" si="102"/>
        <v>1</v>
      </c>
      <c r="X262" s="26">
        <v>0</v>
      </c>
      <c r="Y262" s="35">
        <f t="shared" si="104"/>
        <v>1</v>
      </c>
      <c r="Z262" s="37"/>
      <c r="AA262" s="34">
        <f t="shared" si="105"/>
        <v>3.0102999566398121</v>
      </c>
      <c r="AB262" s="26">
        <f t="shared" si="106"/>
        <v>2</v>
      </c>
      <c r="AC262" s="26">
        <f>AA262</f>
        <v>3.0102999566398121</v>
      </c>
      <c r="AD262" s="27">
        <f t="shared" si="108"/>
        <v>2</v>
      </c>
    </row>
    <row r="263" spans="16:30" x14ac:dyDescent="0.25">
      <c r="P263" s="31">
        <v>0.83333333333333304</v>
      </c>
      <c r="Q263" s="32">
        <f>Q250</f>
        <v>0</v>
      </c>
      <c r="R263" s="26">
        <f t="shared" si="100"/>
        <v>1</v>
      </c>
      <c r="S263" s="26">
        <f t="shared" si="110"/>
        <v>0</v>
      </c>
      <c r="T263" s="35">
        <f t="shared" si="99"/>
        <v>1</v>
      </c>
      <c r="U263" s="37"/>
      <c r="V263" s="34">
        <f t="shared" si="109"/>
        <v>0</v>
      </c>
      <c r="W263" s="26">
        <f t="shared" si="102"/>
        <v>1</v>
      </c>
      <c r="X263" s="26">
        <v>0</v>
      </c>
      <c r="Y263" s="35">
        <f t="shared" si="104"/>
        <v>1</v>
      </c>
      <c r="Z263" s="37"/>
      <c r="AA263" s="34">
        <f t="shared" si="105"/>
        <v>3.0102999566398121</v>
      </c>
      <c r="AB263" s="26">
        <f>(10^(AA263/10))</f>
        <v>2</v>
      </c>
      <c r="AC263" s="26">
        <f>AA263</f>
        <v>3.0102999566398121</v>
      </c>
      <c r="AD263" s="27">
        <f t="shared" si="108"/>
        <v>2</v>
      </c>
    </row>
    <row r="264" spans="16:30" x14ac:dyDescent="0.25">
      <c r="P264" s="31">
        <v>0.875</v>
      </c>
      <c r="Q264" s="32">
        <f>Q250</f>
        <v>0</v>
      </c>
      <c r="R264" s="26">
        <f t="shared" si="100"/>
        <v>1</v>
      </c>
      <c r="S264" s="26">
        <f t="shared" si="110"/>
        <v>0</v>
      </c>
      <c r="T264" s="35">
        <f t="shared" si="99"/>
        <v>1</v>
      </c>
      <c r="U264" s="37"/>
      <c r="V264" s="34">
        <f>V263</f>
        <v>0</v>
      </c>
      <c r="W264" s="26">
        <f t="shared" si="102"/>
        <v>1</v>
      </c>
      <c r="X264" s="26">
        <v>0</v>
      </c>
      <c r="Y264" s="35">
        <f t="shared" si="104"/>
        <v>1</v>
      </c>
      <c r="Z264" s="37"/>
      <c r="AA264" s="34">
        <f t="shared" si="105"/>
        <v>3.0102999566398121</v>
      </c>
      <c r="AB264" s="26">
        <f t="shared" ref="AB264:AB266" si="113">(10^(AA264/10))</f>
        <v>2</v>
      </c>
      <c r="AC264" s="26">
        <f>AA264</f>
        <v>3.0102999566398121</v>
      </c>
      <c r="AD264" s="27">
        <f t="shared" si="108"/>
        <v>2</v>
      </c>
    </row>
    <row r="265" spans="16:30" x14ac:dyDescent="0.25">
      <c r="P265" s="31">
        <v>0.91666666666666696</v>
      </c>
      <c r="Q265" s="32">
        <f>Q243</f>
        <v>0</v>
      </c>
      <c r="R265" s="26">
        <f t="shared" si="100"/>
        <v>1</v>
      </c>
      <c r="S265" s="26">
        <f>Q265+10</f>
        <v>10</v>
      </c>
      <c r="T265" s="35">
        <f t="shared" si="99"/>
        <v>10</v>
      </c>
      <c r="U265" s="37"/>
      <c r="V265" s="34">
        <v>0</v>
      </c>
      <c r="W265" s="26">
        <f t="shared" si="102"/>
        <v>1</v>
      </c>
      <c r="X265" s="28">
        <f t="shared" ref="X265:X266" si="114">V265+10</f>
        <v>10</v>
      </c>
      <c r="Y265" s="35">
        <f t="shared" si="104"/>
        <v>10</v>
      </c>
      <c r="Z265" s="37"/>
      <c r="AA265" s="34">
        <f t="shared" si="105"/>
        <v>3.0102999566398121</v>
      </c>
      <c r="AB265" s="26">
        <f t="shared" si="113"/>
        <v>2</v>
      </c>
      <c r="AC265" s="26">
        <f>AA265+10</f>
        <v>13.010299956639813</v>
      </c>
      <c r="AD265" s="27">
        <f t="shared" si="108"/>
        <v>20.000000000000007</v>
      </c>
    </row>
    <row r="266" spans="16:30" ht="15.75" thickBot="1" x14ac:dyDescent="0.3">
      <c r="P266" s="44">
        <v>0.95833333333333304</v>
      </c>
      <c r="Q266" s="32">
        <f>Q243</f>
        <v>0</v>
      </c>
      <c r="R266" s="46">
        <f t="shared" si="100"/>
        <v>1</v>
      </c>
      <c r="S266" s="46">
        <f>Q266+10</f>
        <v>10</v>
      </c>
      <c r="T266" s="47">
        <f t="shared" si="99"/>
        <v>10</v>
      </c>
      <c r="U266" s="48"/>
      <c r="V266" s="45">
        <v>0</v>
      </c>
      <c r="W266" s="46">
        <f t="shared" si="102"/>
        <v>1</v>
      </c>
      <c r="X266" s="28">
        <f t="shared" si="114"/>
        <v>10</v>
      </c>
      <c r="Y266" s="47">
        <f t="shared" si="104"/>
        <v>10</v>
      </c>
      <c r="Z266" s="48"/>
      <c r="AA266" s="34">
        <f t="shared" si="105"/>
        <v>3.0102999566398121</v>
      </c>
      <c r="AB266" s="150">
        <f t="shared" si="113"/>
        <v>2</v>
      </c>
      <c r="AC266" s="150">
        <f>AA266+10</f>
        <v>13.010299956639813</v>
      </c>
      <c r="AD266" s="151">
        <f t="shared" si="108"/>
        <v>20.000000000000007</v>
      </c>
    </row>
    <row r="267" spans="16:30" ht="15.75" thickBot="1" x14ac:dyDescent="0.3">
      <c r="P267" s="50"/>
      <c r="Q267" s="51"/>
      <c r="R267" s="51"/>
      <c r="S267" s="51"/>
      <c r="T267" s="52"/>
      <c r="U267" s="51"/>
      <c r="V267" s="50"/>
      <c r="W267" s="51"/>
      <c r="X267" s="51"/>
      <c r="Y267" s="52"/>
      <c r="Z267" s="51"/>
      <c r="AA267" s="53" t="s">
        <v>13</v>
      </c>
      <c r="AB267" s="64">
        <f>10*LOG(1/(COUNT(AB250:AB263))*SUM(AB250:AB263))</f>
        <v>3.0102999566398121</v>
      </c>
      <c r="AC267" s="49"/>
      <c r="AD267" s="54"/>
    </row>
    <row r="268" spans="16:30" ht="15.75" thickBot="1" x14ac:dyDescent="0.3">
      <c r="P268" s="53"/>
      <c r="Q268" s="49"/>
      <c r="R268" s="49"/>
      <c r="S268" s="49"/>
      <c r="T268" s="54"/>
      <c r="U268" s="49"/>
      <c r="V268" s="53"/>
      <c r="W268" s="49"/>
      <c r="X268" s="49"/>
      <c r="Y268" s="54"/>
      <c r="Z268" s="49"/>
      <c r="AA268" s="53" t="s">
        <v>2</v>
      </c>
      <c r="AB268" s="64">
        <f>10*LOG(1/(COUNT(AB243:AB249,AB265:AB266))*SUM(AB243:AB249,AB265:AB266))</f>
        <v>3.0102999566398121</v>
      </c>
      <c r="AC268" s="49"/>
      <c r="AD268" s="54"/>
    </row>
    <row r="269" spans="16:30" x14ac:dyDescent="0.25">
      <c r="P269" s="53"/>
      <c r="Q269" s="49"/>
      <c r="R269" s="56" t="s">
        <v>12</v>
      </c>
      <c r="S269" s="57"/>
      <c r="T269" s="58" t="s">
        <v>11</v>
      </c>
      <c r="U269" s="57"/>
      <c r="V269" s="59"/>
      <c r="W269" s="56" t="s">
        <v>12</v>
      </c>
      <c r="X269" s="57"/>
      <c r="Y269" s="58" t="s">
        <v>11</v>
      </c>
      <c r="Z269" s="57"/>
      <c r="AA269" s="59"/>
      <c r="AB269" s="57" t="s">
        <v>12</v>
      </c>
      <c r="AC269" s="57"/>
      <c r="AD269" s="58" t="s">
        <v>11</v>
      </c>
    </row>
    <row r="270" spans="16:30" ht="15.75" thickBot="1" x14ac:dyDescent="0.3">
      <c r="P270" s="14"/>
      <c r="Q270" s="55"/>
      <c r="R270" s="60">
        <f>10*LOG(1/(COUNT(R243:R266))*SUM(R243:R266))</f>
        <v>0</v>
      </c>
      <c r="S270" s="61"/>
      <c r="T270" s="62">
        <f>10*LOG(1/(COUNT(T243:T266))*SUM(T243:T266))</f>
        <v>6.40978057358332</v>
      </c>
      <c r="U270" s="61"/>
      <c r="V270" s="63"/>
      <c r="W270" s="60">
        <f>10*LOG(1/(COUNT(W243:W266))*SUM(W243:W266))</f>
        <v>0</v>
      </c>
      <c r="X270" s="61"/>
      <c r="Y270" s="62">
        <f>10*LOG(1/(COUNT(Y243:Y266))*SUM(Y243:Y266))</f>
        <v>6.40978057358332</v>
      </c>
      <c r="Z270" s="61"/>
      <c r="AA270" s="63"/>
      <c r="AB270" s="64">
        <f>10*LOG(1/(COUNT(AB243:AB266))*SUM(AB243:AB266))</f>
        <v>3.0102999566398121</v>
      </c>
      <c r="AC270" s="61"/>
      <c r="AD270" s="62">
        <f>10*LOG(1/(COUNT(AD243:AD266))*SUM(AD243:AD266))</f>
        <v>9.4200805302231334</v>
      </c>
    </row>
    <row r="273" spans="16:30" x14ac:dyDescent="0.25">
      <c r="P273">
        <f>A18</f>
        <v>0</v>
      </c>
    </row>
    <row r="275" spans="16:30" ht="15.75" thickBot="1" x14ac:dyDescent="0.3">
      <c r="P275" s="303" t="s">
        <v>21</v>
      </c>
      <c r="Q275" s="303"/>
      <c r="R275" s="303"/>
      <c r="S275" s="303"/>
      <c r="T275" s="303"/>
    </row>
    <row r="276" spans="16:30" ht="45.75" thickBot="1" x14ac:dyDescent="0.3">
      <c r="P276" s="38" t="s">
        <v>14</v>
      </c>
      <c r="Q276" s="39" t="s">
        <v>15</v>
      </c>
      <c r="R276" s="40" t="s">
        <v>17</v>
      </c>
      <c r="S276" s="40" t="s">
        <v>16</v>
      </c>
      <c r="T276" s="41" t="s">
        <v>17</v>
      </c>
      <c r="U276" s="42"/>
      <c r="V276" s="39" t="s">
        <v>18</v>
      </c>
      <c r="W276" s="40" t="s">
        <v>17</v>
      </c>
      <c r="X276" s="40" t="s">
        <v>16</v>
      </c>
      <c r="Y276" s="41" t="s">
        <v>17</v>
      </c>
      <c r="Z276" s="43"/>
      <c r="AA276" s="39" t="s">
        <v>19</v>
      </c>
      <c r="AB276" s="40" t="s">
        <v>17</v>
      </c>
      <c r="AC276" s="40" t="s">
        <v>16</v>
      </c>
      <c r="AD276" s="41" t="s">
        <v>17</v>
      </c>
    </row>
    <row r="277" spans="16:30" ht="15.75" thickBot="1" x14ac:dyDescent="0.3">
      <c r="P277" s="30">
        <v>0</v>
      </c>
      <c r="Q277" s="32">
        <f>H18</f>
        <v>0</v>
      </c>
      <c r="R277" s="28">
        <f>(10^(Q277/10))</f>
        <v>1</v>
      </c>
      <c r="S277" s="28">
        <f>Q277+10</f>
        <v>10</v>
      </c>
      <c r="T277" s="33">
        <f t="shared" ref="T277:T300" si="115">(10^(S277/10))</f>
        <v>10</v>
      </c>
      <c r="U277" s="36"/>
      <c r="V277" s="32">
        <v>0</v>
      </c>
      <c r="W277" s="28">
        <f>(10^(V277/10))</f>
        <v>1</v>
      </c>
      <c r="X277" s="28">
        <f>V277+10</f>
        <v>10</v>
      </c>
      <c r="Y277" s="33">
        <f>(10^(X277/10))</f>
        <v>10</v>
      </c>
      <c r="Z277" s="36"/>
      <c r="AA277" s="34">
        <f>10*LOG10(10^(Q277/10)+10^(V277/10))</f>
        <v>3.0102999566398121</v>
      </c>
      <c r="AB277" s="147">
        <f>(10^(AA277/10))</f>
        <v>2</v>
      </c>
      <c r="AC277" s="147">
        <f>AA277+10</f>
        <v>13.010299956639813</v>
      </c>
      <c r="AD277" s="148">
        <f>(10^(AC277/10))</f>
        <v>20.000000000000007</v>
      </c>
    </row>
    <row r="278" spans="16:30" ht="15.75" thickBot="1" x14ac:dyDescent="0.3">
      <c r="P278" s="31">
        <v>4.1666666666666699E-2</v>
      </c>
      <c r="Q278" s="32">
        <f>Q277</f>
        <v>0</v>
      </c>
      <c r="R278" s="26">
        <f t="shared" ref="R278:R300" si="116">(10^(Q278/10))</f>
        <v>1</v>
      </c>
      <c r="S278" s="26">
        <f t="shared" ref="S278:S283" si="117">Q278+10</f>
        <v>10</v>
      </c>
      <c r="T278" s="35">
        <f t="shared" si="115"/>
        <v>10</v>
      </c>
      <c r="U278" s="37"/>
      <c r="V278" s="34">
        <f>V277</f>
        <v>0</v>
      </c>
      <c r="W278" s="26">
        <f t="shared" ref="W278:W300" si="118">(10^(V278/10))</f>
        <v>1</v>
      </c>
      <c r="X278" s="28">
        <f t="shared" ref="X278:X283" si="119">V278+10</f>
        <v>10</v>
      </c>
      <c r="Y278" s="35">
        <f t="shared" ref="Y278:Y300" si="120">(10^(X278/10))</f>
        <v>10</v>
      </c>
      <c r="Z278" s="37"/>
      <c r="AA278" s="34">
        <f t="shared" ref="AA278:AA300" si="121">10*LOG10(10^(Q278/10)+10^(V278/10))</f>
        <v>3.0102999566398121</v>
      </c>
      <c r="AB278" s="26">
        <f t="shared" ref="AB278:AB296" si="122">(10^(AA278/10))</f>
        <v>2</v>
      </c>
      <c r="AC278" s="147">
        <f t="shared" ref="AC278:AC283" si="123">AA278+10</f>
        <v>13.010299956639813</v>
      </c>
      <c r="AD278" s="27">
        <f t="shared" ref="AD278:AD300" si="124">(10^(AC278/10))</f>
        <v>20.000000000000007</v>
      </c>
    </row>
    <row r="279" spans="16:30" ht="15.75" thickBot="1" x14ac:dyDescent="0.3">
      <c r="P279" s="31">
        <v>8.3333333333333301E-2</v>
      </c>
      <c r="Q279" s="32">
        <f>Q277</f>
        <v>0</v>
      </c>
      <c r="R279" s="26">
        <f t="shared" si="116"/>
        <v>1</v>
      </c>
      <c r="S279" s="26">
        <f t="shared" si="117"/>
        <v>10</v>
      </c>
      <c r="T279" s="35">
        <f t="shared" si="115"/>
        <v>10</v>
      </c>
      <c r="U279" s="37"/>
      <c r="V279" s="34">
        <f t="shared" ref="V279:V297" si="125">V278</f>
        <v>0</v>
      </c>
      <c r="W279" s="26">
        <f t="shared" si="118"/>
        <v>1</v>
      </c>
      <c r="X279" s="28">
        <f t="shared" si="119"/>
        <v>10</v>
      </c>
      <c r="Y279" s="35">
        <f t="shared" si="120"/>
        <v>10</v>
      </c>
      <c r="Z279" s="37"/>
      <c r="AA279" s="34">
        <f t="shared" si="121"/>
        <v>3.0102999566398121</v>
      </c>
      <c r="AB279" s="26">
        <f t="shared" si="122"/>
        <v>2</v>
      </c>
      <c r="AC279" s="147">
        <f t="shared" si="123"/>
        <v>13.010299956639813</v>
      </c>
      <c r="AD279" s="27">
        <f t="shared" si="124"/>
        <v>20.000000000000007</v>
      </c>
    </row>
    <row r="280" spans="16:30" ht="15.75" thickBot="1" x14ac:dyDescent="0.3">
      <c r="P280" s="31">
        <v>0.125</v>
      </c>
      <c r="Q280" s="32">
        <f>Q277</f>
        <v>0</v>
      </c>
      <c r="R280" s="26">
        <f t="shared" si="116"/>
        <v>1</v>
      </c>
      <c r="S280" s="26">
        <f t="shared" si="117"/>
        <v>10</v>
      </c>
      <c r="T280" s="35">
        <f t="shared" si="115"/>
        <v>10</v>
      </c>
      <c r="U280" s="37"/>
      <c r="V280" s="34">
        <f t="shared" si="125"/>
        <v>0</v>
      </c>
      <c r="W280" s="26">
        <f t="shared" si="118"/>
        <v>1</v>
      </c>
      <c r="X280" s="28">
        <f t="shared" si="119"/>
        <v>10</v>
      </c>
      <c r="Y280" s="35">
        <f t="shared" si="120"/>
        <v>10</v>
      </c>
      <c r="Z280" s="37"/>
      <c r="AA280" s="34">
        <f t="shared" si="121"/>
        <v>3.0102999566398121</v>
      </c>
      <c r="AB280" s="26">
        <f t="shared" si="122"/>
        <v>2</v>
      </c>
      <c r="AC280" s="147">
        <f t="shared" si="123"/>
        <v>13.010299956639813</v>
      </c>
      <c r="AD280" s="27">
        <f t="shared" si="124"/>
        <v>20.000000000000007</v>
      </c>
    </row>
    <row r="281" spans="16:30" ht="15.75" thickBot="1" x14ac:dyDescent="0.3">
      <c r="P281" s="31">
        <v>0.16666666666666699</v>
      </c>
      <c r="Q281" s="32">
        <f>Q277</f>
        <v>0</v>
      </c>
      <c r="R281" s="26">
        <f t="shared" si="116"/>
        <v>1</v>
      </c>
      <c r="S281" s="26">
        <f t="shared" si="117"/>
        <v>10</v>
      </c>
      <c r="T281" s="35">
        <f t="shared" si="115"/>
        <v>10</v>
      </c>
      <c r="U281" s="37"/>
      <c r="V281" s="34">
        <f t="shared" si="125"/>
        <v>0</v>
      </c>
      <c r="W281" s="26">
        <f t="shared" si="118"/>
        <v>1</v>
      </c>
      <c r="X281" s="28">
        <f t="shared" si="119"/>
        <v>10</v>
      </c>
      <c r="Y281" s="35">
        <f t="shared" si="120"/>
        <v>10</v>
      </c>
      <c r="Z281" s="37"/>
      <c r="AA281" s="34">
        <f t="shared" si="121"/>
        <v>3.0102999566398121</v>
      </c>
      <c r="AB281" s="26">
        <f t="shared" si="122"/>
        <v>2</v>
      </c>
      <c r="AC281" s="147">
        <f t="shared" si="123"/>
        <v>13.010299956639813</v>
      </c>
      <c r="AD281" s="27">
        <f t="shared" si="124"/>
        <v>20.000000000000007</v>
      </c>
    </row>
    <row r="282" spans="16:30" ht="15.75" thickBot="1" x14ac:dyDescent="0.3">
      <c r="P282" s="31">
        <v>0.20833333333333301</v>
      </c>
      <c r="Q282" s="32">
        <f>Q277</f>
        <v>0</v>
      </c>
      <c r="R282" s="26">
        <f t="shared" si="116"/>
        <v>1</v>
      </c>
      <c r="S282" s="26">
        <f t="shared" si="117"/>
        <v>10</v>
      </c>
      <c r="T282" s="35">
        <f t="shared" si="115"/>
        <v>10</v>
      </c>
      <c r="U282" s="37"/>
      <c r="V282" s="34">
        <f t="shared" si="125"/>
        <v>0</v>
      </c>
      <c r="W282" s="26">
        <f t="shared" si="118"/>
        <v>1</v>
      </c>
      <c r="X282" s="28">
        <f t="shared" si="119"/>
        <v>10</v>
      </c>
      <c r="Y282" s="35">
        <f t="shared" si="120"/>
        <v>10</v>
      </c>
      <c r="Z282" s="37"/>
      <c r="AA282" s="34">
        <f t="shared" si="121"/>
        <v>3.0102999566398121</v>
      </c>
      <c r="AB282" s="26">
        <f t="shared" si="122"/>
        <v>2</v>
      </c>
      <c r="AC282" s="147">
        <f t="shared" si="123"/>
        <v>13.010299956639813</v>
      </c>
      <c r="AD282" s="27">
        <f t="shared" si="124"/>
        <v>20.000000000000007</v>
      </c>
    </row>
    <row r="283" spans="16:30" x14ac:dyDescent="0.25">
      <c r="P283" s="31">
        <v>0.25</v>
      </c>
      <c r="Q283" s="32">
        <f>Q277</f>
        <v>0</v>
      </c>
      <c r="R283" s="26">
        <f t="shared" si="116"/>
        <v>1</v>
      </c>
      <c r="S283" s="26">
        <f t="shared" si="117"/>
        <v>10</v>
      </c>
      <c r="T283" s="35">
        <f t="shared" si="115"/>
        <v>10</v>
      </c>
      <c r="U283" s="37"/>
      <c r="V283" s="34">
        <f t="shared" si="125"/>
        <v>0</v>
      </c>
      <c r="W283" s="26">
        <f t="shared" si="118"/>
        <v>1</v>
      </c>
      <c r="X283" s="28">
        <f t="shared" si="119"/>
        <v>10</v>
      </c>
      <c r="Y283" s="35">
        <f t="shared" si="120"/>
        <v>10</v>
      </c>
      <c r="Z283" s="37"/>
      <c r="AA283" s="34">
        <f t="shared" si="121"/>
        <v>3.0102999566398121</v>
      </c>
      <c r="AB283" s="26">
        <f t="shared" si="122"/>
        <v>2</v>
      </c>
      <c r="AC283" s="147">
        <f t="shared" si="123"/>
        <v>13.010299956639813</v>
      </c>
      <c r="AD283" s="27">
        <f t="shared" si="124"/>
        <v>20.000000000000007</v>
      </c>
    </row>
    <row r="284" spans="16:30" x14ac:dyDescent="0.25">
      <c r="P284" s="31">
        <v>0.29166666666666702</v>
      </c>
      <c r="Q284" s="32">
        <f>G18</f>
        <v>0</v>
      </c>
      <c r="R284" s="26">
        <f t="shared" si="116"/>
        <v>1</v>
      </c>
      <c r="S284" s="26">
        <f>Q284</f>
        <v>0</v>
      </c>
      <c r="T284" s="35">
        <f t="shared" si="115"/>
        <v>1</v>
      </c>
      <c r="U284" s="37"/>
      <c r="V284" s="34">
        <f>H74</f>
        <v>0</v>
      </c>
      <c r="W284" s="26">
        <f t="shared" si="118"/>
        <v>1</v>
      </c>
      <c r="X284" s="26">
        <f>V284</f>
        <v>0</v>
      </c>
      <c r="Y284" s="35">
        <f t="shared" si="120"/>
        <v>1</v>
      </c>
      <c r="Z284" s="37"/>
      <c r="AA284" s="34">
        <f t="shared" si="121"/>
        <v>3.0102999566398121</v>
      </c>
      <c r="AB284" s="26">
        <f t="shared" si="122"/>
        <v>2</v>
      </c>
      <c r="AC284" s="26">
        <f>AA284</f>
        <v>3.0102999566398121</v>
      </c>
      <c r="AD284" s="27">
        <f t="shared" si="124"/>
        <v>2</v>
      </c>
    </row>
    <row r="285" spans="16:30" x14ac:dyDescent="0.25">
      <c r="P285" s="31">
        <v>0.33333333333333298</v>
      </c>
      <c r="Q285" s="32">
        <f>Q284</f>
        <v>0</v>
      </c>
      <c r="R285" s="26">
        <f t="shared" si="116"/>
        <v>1</v>
      </c>
      <c r="S285" s="26">
        <f t="shared" ref="S285:S298" si="126">Q285</f>
        <v>0</v>
      </c>
      <c r="T285" s="35">
        <f t="shared" si="115"/>
        <v>1</v>
      </c>
      <c r="U285" s="37"/>
      <c r="V285" s="34">
        <f t="shared" si="125"/>
        <v>0</v>
      </c>
      <c r="W285" s="26">
        <f t="shared" si="118"/>
        <v>1</v>
      </c>
      <c r="X285" s="26">
        <f t="shared" ref="X285:X295" si="127">V285</f>
        <v>0</v>
      </c>
      <c r="Y285" s="35">
        <f t="shared" si="120"/>
        <v>1</v>
      </c>
      <c r="Z285" s="37"/>
      <c r="AA285" s="34">
        <f t="shared" si="121"/>
        <v>3.0102999566398121</v>
      </c>
      <c r="AB285" s="26">
        <f t="shared" si="122"/>
        <v>2</v>
      </c>
      <c r="AC285" s="26">
        <f t="shared" ref="AC285:AC295" si="128">AA285</f>
        <v>3.0102999566398121</v>
      </c>
      <c r="AD285" s="27">
        <f t="shared" si="124"/>
        <v>2</v>
      </c>
    </row>
    <row r="286" spans="16:30" x14ac:dyDescent="0.25">
      <c r="P286" s="31">
        <v>0.375</v>
      </c>
      <c r="Q286" s="32">
        <f>Q284</f>
        <v>0</v>
      </c>
      <c r="R286" s="26">
        <f t="shared" si="116"/>
        <v>1</v>
      </c>
      <c r="S286" s="26">
        <f t="shared" si="126"/>
        <v>0</v>
      </c>
      <c r="T286" s="35">
        <f t="shared" si="115"/>
        <v>1</v>
      </c>
      <c r="U286" s="37"/>
      <c r="V286" s="34">
        <f t="shared" si="125"/>
        <v>0</v>
      </c>
      <c r="W286" s="26">
        <f t="shared" si="118"/>
        <v>1</v>
      </c>
      <c r="X286" s="26">
        <f t="shared" si="127"/>
        <v>0</v>
      </c>
      <c r="Y286" s="35">
        <f t="shared" si="120"/>
        <v>1</v>
      </c>
      <c r="Z286" s="37"/>
      <c r="AA286" s="34">
        <f t="shared" si="121"/>
        <v>3.0102999566398121</v>
      </c>
      <c r="AB286" s="26">
        <f t="shared" si="122"/>
        <v>2</v>
      </c>
      <c r="AC286" s="26">
        <f t="shared" si="128"/>
        <v>3.0102999566398121</v>
      </c>
      <c r="AD286" s="27">
        <f t="shared" si="124"/>
        <v>2</v>
      </c>
    </row>
    <row r="287" spans="16:30" x14ac:dyDescent="0.25">
      <c r="P287" s="31">
        <v>0.41666666666666702</v>
      </c>
      <c r="Q287" s="32">
        <f>Q284</f>
        <v>0</v>
      </c>
      <c r="R287" s="26">
        <f t="shared" si="116"/>
        <v>1</v>
      </c>
      <c r="S287" s="26">
        <f t="shared" si="126"/>
        <v>0</v>
      </c>
      <c r="T287" s="35">
        <f t="shared" si="115"/>
        <v>1</v>
      </c>
      <c r="U287" s="37"/>
      <c r="V287" s="34">
        <f t="shared" si="125"/>
        <v>0</v>
      </c>
      <c r="W287" s="26">
        <f t="shared" si="118"/>
        <v>1</v>
      </c>
      <c r="X287" s="26">
        <f t="shared" si="127"/>
        <v>0</v>
      </c>
      <c r="Y287" s="35">
        <f t="shared" si="120"/>
        <v>1</v>
      </c>
      <c r="Z287" s="37"/>
      <c r="AA287" s="34">
        <f t="shared" si="121"/>
        <v>3.0102999566398121</v>
      </c>
      <c r="AB287" s="26">
        <f t="shared" si="122"/>
        <v>2</v>
      </c>
      <c r="AC287" s="26">
        <f t="shared" si="128"/>
        <v>3.0102999566398121</v>
      </c>
      <c r="AD287" s="27">
        <f t="shared" si="124"/>
        <v>2</v>
      </c>
    </row>
    <row r="288" spans="16:30" x14ac:dyDescent="0.25">
      <c r="P288" s="31">
        <v>0.45833333333333298</v>
      </c>
      <c r="Q288" s="32">
        <f>Q284</f>
        <v>0</v>
      </c>
      <c r="R288" s="26">
        <f t="shared" si="116"/>
        <v>1</v>
      </c>
      <c r="S288" s="26">
        <f t="shared" si="126"/>
        <v>0</v>
      </c>
      <c r="T288" s="35">
        <f t="shared" si="115"/>
        <v>1</v>
      </c>
      <c r="U288" s="37"/>
      <c r="V288" s="34">
        <f t="shared" si="125"/>
        <v>0</v>
      </c>
      <c r="W288" s="26">
        <f t="shared" si="118"/>
        <v>1</v>
      </c>
      <c r="X288" s="26">
        <f t="shared" si="127"/>
        <v>0</v>
      </c>
      <c r="Y288" s="35">
        <f t="shared" si="120"/>
        <v>1</v>
      </c>
      <c r="Z288" s="37"/>
      <c r="AA288" s="34">
        <f t="shared" si="121"/>
        <v>3.0102999566398121</v>
      </c>
      <c r="AB288" s="26">
        <f t="shared" si="122"/>
        <v>2</v>
      </c>
      <c r="AC288" s="26">
        <f t="shared" si="128"/>
        <v>3.0102999566398121</v>
      </c>
      <c r="AD288" s="27">
        <f t="shared" si="124"/>
        <v>2</v>
      </c>
    </row>
    <row r="289" spans="16:30" x14ac:dyDescent="0.25">
      <c r="P289" s="31">
        <v>0.5</v>
      </c>
      <c r="Q289" s="32">
        <f>Q284</f>
        <v>0</v>
      </c>
      <c r="R289" s="26">
        <f t="shared" si="116"/>
        <v>1</v>
      </c>
      <c r="S289" s="26">
        <f t="shared" si="126"/>
        <v>0</v>
      </c>
      <c r="T289" s="35">
        <f t="shared" si="115"/>
        <v>1</v>
      </c>
      <c r="U289" s="37"/>
      <c r="V289" s="34">
        <f t="shared" si="125"/>
        <v>0</v>
      </c>
      <c r="W289" s="26">
        <f t="shared" si="118"/>
        <v>1</v>
      </c>
      <c r="X289" s="26">
        <f t="shared" si="127"/>
        <v>0</v>
      </c>
      <c r="Y289" s="35">
        <f t="shared" si="120"/>
        <v>1</v>
      </c>
      <c r="Z289" s="37"/>
      <c r="AA289" s="34">
        <f t="shared" si="121"/>
        <v>3.0102999566398121</v>
      </c>
      <c r="AB289" s="26">
        <f t="shared" si="122"/>
        <v>2</v>
      </c>
      <c r="AC289" s="26">
        <f t="shared" si="128"/>
        <v>3.0102999566398121</v>
      </c>
      <c r="AD289" s="27">
        <f t="shared" si="124"/>
        <v>2</v>
      </c>
    </row>
    <row r="290" spans="16:30" x14ac:dyDescent="0.25">
      <c r="P290" s="31">
        <v>0.54166666666666696</v>
      </c>
      <c r="Q290" s="32">
        <f>Q284</f>
        <v>0</v>
      </c>
      <c r="R290" s="26">
        <f t="shared" si="116"/>
        <v>1</v>
      </c>
      <c r="S290" s="26">
        <f t="shared" si="126"/>
        <v>0</v>
      </c>
      <c r="T290" s="35">
        <f t="shared" si="115"/>
        <v>1</v>
      </c>
      <c r="U290" s="37"/>
      <c r="V290" s="34">
        <f t="shared" si="125"/>
        <v>0</v>
      </c>
      <c r="W290" s="26">
        <f t="shared" si="118"/>
        <v>1</v>
      </c>
      <c r="X290" s="26">
        <f t="shared" si="127"/>
        <v>0</v>
      </c>
      <c r="Y290" s="35">
        <f t="shared" si="120"/>
        <v>1</v>
      </c>
      <c r="Z290" s="37"/>
      <c r="AA290" s="34">
        <f t="shared" si="121"/>
        <v>3.0102999566398121</v>
      </c>
      <c r="AB290" s="26">
        <f t="shared" si="122"/>
        <v>2</v>
      </c>
      <c r="AC290" s="26">
        <f t="shared" si="128"/>
        <v>3.0102999566398121</v>
      </c>
      <c r="AD290" s="27">
        <f t="shared" si="124"/>
        <v>2</v>
      </c>
    </row>
    <row r="291" spans="16:30" x14ac:dyDescent="0.25">
      <c r="P291" s="31">
        <v>0.58333333333333304</v>
      </c>
      <c r="Q291" s="32">
        <f>Q284</f>
        <v>0</v>
      </c>
      <c r="R291" s="26">
        <f t="shared" si="116"/>
        <v>1</v>
      </c>
      <c r="S291" s="26">
        <f t="shared" si="126"/>
        <v>0</v>
      </c>
      <c r="T291" s="35">
        <f t="shared" si="115"/>
        <v>1</v>
      </c>
      <c r="U291" s="37"/>
      <c r="V291" s="34">
        <f t="shared" si="125"/>
        <v>0</v>
      </c>
      <c r="W291" s="26">
        <f t="shared" si="118"/>
        <v>1</v>
      </c>
      <c r="X291" s="26">
        <f t="shared" si="127"/>
        <v>0</v>
      </c>
      <c r="Y291" s="35">
        <f t="shared" si="120"/>
        <v>1</v>
      </c>
      <c r="Z291" s="37"/>
      <c r="AA291" s="34">
        <f t="shared" si="121"/>
        <v>3.0102999566398121</v>
      </c>
      <c r="AB291" s="26">
        <f t="shared" si="122"/>
        <v>2</v>
      </c>
      <c r="AC291" s="26">
        <f t="shared" si="128"/>
        <v>3.0102999566398121</v>
      </c>
      <c r="AD291" s="27">
        <f t="shared" si="124"/>
        <v>2</v>
      </c>
    </row>
    <row r="292" spans="16:30" x14ac:dyDescent="0.25">
      <c r="P292" s="31">
        <v>0.625</v>
      </c>
      <c r="Q292" s="32">
        <f>Q284</f>
        <v>0</v>
      </c>
      <c r="R292" s="26">
        <f t="shared" si="116"/>
        <v>1</v>
      </c>
      <c r="S292" s="26">
        <f t="shared" si="126"/>
        <v>0</v>
      </c>
      <c r="T292" s="35">
        <f t="shared" si="115"/>
        <v>1</v>
      </c>
      <c r="U292" s="37"/>
      <c r="V292" s="34">
        <f t="shared" si="125"/>
        <v>0</v>
      </c>
      <c r="W292" s="26">
        <f t="shared" si="118"/>
        <v>1</v>
      </c>
      <c r="X292" s="26">
        <f t="shared" si="127"/>
        <v>0</v>
      </c>
      <c r="Y292" s="35">
        <f t="shared" si="120"/>
        <v>1</v>
      </c>
      <c r="Z292" s="37"/>
      <c r="AA292" s="34">
        <f t="shared" si="121"/>
        <v>3.0102999566398121</v>
      </c>
      <c r="AB292" s="26">
        <f t="shared" si="122"/>
        <v>2</v>
      </c>
      <c r="AC292" s="26">
        <f t="shared" si="128"/>
        <v>3.0102999566398121</v>
      </c>
      <c r="AD292" s="27">
        <f t="shared" si="124"/>
        <v>2</v>
      </c>
    </row>
    <row r="293" spans="16:30" x14ac:dyDescent="0.25">
      <c r="P293" s="31">
        <v>0.66666666666666696</v>
      </c>
      <c r="Q293" s="32">
        <f>Q284</f>
        <v>0</v>
      </c>
      <c r="R293" s="26">
        <f t="shared" si="116"/>
        <v>1</v>
      </c>
      <c r="S293" s="26">
        <f t="shared" si="126"/>
        <v>0</v>
      </c>
      <c r="T293" s="35">
        <f t="shared" si="115"/>
        <v>1</v>
      </c>
      <c r="U293" s="37"/>
      <c r="V293" s="34">
        <f t="shared" si="125"/>
        <v>0</v>
      </c>
      <c r="W293" s="26">
        <f t="shared" si="118"/>
        <v>1</v>
      </c>
      <c r="X293" s="26">
        <f t="shared" si="127"/>
        <v>0</v>
      </c>
      <c r="Y293" s="35">
        <f t="shared" si="120"/>
        <v>1</v>
      </c>
      <c r="Z293" s="37"/>
      <c r="AA293" s="34">
        <f t="shared" si="121"/>
        <v>3.0102999566398121</v>
      </c>
      <c r="AB293" s="26">
        <f t="shared" si="122"/>
        <v>2</v>
      </c>
      <c r="AC293" s="26">
        <f t="shared" si="128"/>
        <v>3.0102999566398121</v>
      </c>
      <c r="AD293" s="27">
        <f t="shared" si="124"/>
        <v>2</v>
      </c>
    </row>
    <row r="294" spans="16:30" x14ac:dyDescent="0.25">
      <c r="P294" s="31">
        <v>0.70833333333333304</v>
      </c>
      <c r="Q294" s="32">
        <f>Q284</f>
        <v>0</v>
      </c>
      <c r="R294" s="26">
        <f t="shared" si="116"/>
        <v>1</v>
      </c>
      <c r="S294" s="26">
        <f t="shared" si="126"/>
        <v>0</v>
      </c>
      <c r="T294" s="35">
        <f t="shared" si="115"/>
        <v>1</v>
      </c>
      <c r="U294" s="37"/>
      <c r="V294" s="34">
        <f t="shared" si="125"/>
        <v>0</v>
      </c>
      <c r="W294" s="26">
        <f t="shared" si="118"/>
        <v>1</v>
      </c>
      <c r="X294" s="26">
        <f t="shared" si="127"/>
        <v>0</v>
      </c>
      <c r="Y294" s="35">
        <f t="shared" si="120"/>
        <v>1</v>
      </c>
      <c r="Z294" s="37"/>
      <c r="AA294" s="34">
        <f t="shared" si="121"/>
        <v>3.0102999566398121</v>
      </c>
      <c r="AB294" s="26">
        <f t="shared" si="122"/>
        <v>2</v>
      </c>
      <c r="AC294" s="26">
        <f t="shared" si="128"/>
        <v>3.0102999566398121</v>
      </c>
      <c r="AD294" s="27">
        <f t="shared" si="124"/>
        <v>2</v>
      </c>
    </row>
    <row r="295" spans="16:30" x14ac:dyDescent="0.25">
      <c r="P295" s="31">
        <v>0.75</v>
      </c>
      <c r="Q295" s="32">
        <f>Q284</f>
        <v>0</v>
      </c>
      <c r="R295" s="26">
        <f t="shared" si="116"/>
        <v>1</v>
      </c>
      <c r="S295" s="26">
        <f t="shared" si="126"/>
        <v>0</v>
      </c>
      <c r="T295" s="35">
        <f t="shared" si="115"/>
        <v>1</v>
      </c>
      <c r="U295" s="37"/>
      <c r="V295" s="34">
        <f t="shared" si="125"/>
        <v>0</v>
      </c>
      <c r="W295" s="26">
        <f t="shared" si="118"/>
        <v>1</v>
      </c>
      <c r="X295" s="26">
        <f t="shared" si="127"/>
        <v>0</v>
      </c>
      <c r="Y295" s="35">
        <f t="shared" si="120"/>
        <v>1</v>
      </c>
      <c r="Z295" s="37"/>
      <c r="AA295" s="34">
        <f t="shared" si="121"/>
        <v>3.0102999566398121</v>
      </c>
      <c r="AB295" s="26">
        <f t="shared" si="122"/>
        <v>2</v>
      </c>
      <c r="AC295" s="26">
        <f t="shared" si="128"/>
        <v>3.0102999566398121</v>
      </c>
      <c r="AD295" s="27">
        <f t="shared" si="124"/>
        <v>2</v>
      </c>
    </row>
    <row r="296" spans="16:30" x14ac:dyDescent="0.25">
      <c r="P296" s="31">
        <v>0.79166666666666696</v>
      </c>
      <c r="Q296" s="32">
        <f>Q284</f>
        <v>0</v>
      </c>
      <c r="R296" s="26">
        <f t="shared" si="116"/>
        <v>1</v>
      </c>
      <c r="S296" s="26">
        <f t="shared" si="126"/>
        <v>0</v>
      </c>
      <c r="T296" s="35">
        <f t="shared" si="115"/>
        <v>1</v>
      </c>
      <c r="U296" s="37"/>
      <c r="V296" s="34">
        <v>0</v>
      </c>
      <c r="W296" s="26">
        <f t="shared" si="118"/>
        <v>1</v>
      </c>
      <c r="X296" s="26">
        <v>0</v>
      </c>
      <c r="Y296" s="35">
        <f t="shared" si="120"/>
        <v>1</v>
      </c>
      <c r="Z296" s="37"/>
      <c r="AA296" s="34">
        <f t="shared" si="121"/>
        <v>3.0102999566398121</v>
      </c>
      <c r="AB296" s="26">
        <f t="shared" si="122"/>
        <v>2</v>
      </c>
      <c r="AC296" s="26">
        <f>AA296</f>
        <v>3.0102999566398121</v>
      </c>
      <c r="AD296" s="27">
        <f t="shared" si="124"/>
        <v>2</v>
      </c>
    </row>
    <row r="297" spans="16:30" x14ac:dyDescent="0.25">
      <c r="P297" s="31">
        <v>0.83333333333333304</v>
      </c>
      <c r="Q297" s="32">
        <f>Q284</f>
        <v>0</v>
      </c>
      <c r="R297" s="26">
        <f t="shared" si="116"/>
        <v>1</v>
      </c>
      <c r="S297" s="26">
        <f t="shared" si="126"/>
        <v>0</v>
      </c>
      <c r="T297" s="35">
        <f t="shared" si="115"/>
        <v>1</v>
      </c>
      <c r="U297" s="37"/>
      <c r="V297" s="34">
        <f t="shared" si="125"/>
        <v>0</v>
      </c>
      <c r="W297" s="26">
        <f t="shared" si="118"/>
        <v>1</v>
      </c>
      <c r="X297" s="26">
        <v>0</v>
      </c>
      <c r="Y297" s="35">
        <f t="shared" si="120"/>
        <v>1</v>
      </c>
      <c r="Z297" s="37"/>
      <c r="AA297" s="34">
        <f t="shared" si="121"/>
        <v>3.0102999566398121</v>
      </c>
      <c r="AB297" s="26">
        <f>(10^(AA297/10))</f>
        <v>2</v>
      </c>
      <c r="AC297" s="26">
        <f>AA297</f>
        <v>3.0102999566398121</v>
      </c>
      <c r="AD297" s="27">
        <f t="shared" si="124"/>
        <v>2</v>
      </c>
    </row>
    <row r="298" spans="16:30" x14ac:dyDescent="0.25">
      <c r="P298" s="31">
        <v>0.875</v>
      </c>
      <c r="Q298" s="32">
        <f>Q284</f>
        <v>0</v>
      </c>
      <c r="R298" s="26">
        <f t="shared" si="116"/>
        <v>1</v>
      </c>
      <c r="S298" s="26">
        <f t="shared" si="126"/>
        <v>0</v>
      </c>
      <c r="T298" s="35">
        <f t="shared" si="115"/>
        <v>1</v>
      </c>
      <c r="U298" s="37"/>
      <c r="V298" s="34">
        <f>V297</f>
        <v>0</v>
      </c>
      <c r="W298" s="26">
        <f t="shared" si="118"/>
        <v>1</v>
      </c>
      <c r="X298" s="26">
        <v>0</v>
      </c>
      <c r="Y298" s="35">
        <f t="shared" si="120"/>
        <v>1</v>
      </c>
      <c r="Z298" s="37"/>
      <c r="AA298" s="34">
        <f t="shared" si="121"/>
        <v>3.0102999566398121</v>
      </c>
      <c r="AB298" s="26">
        <f t="shared" ref="AB298:AB300" si="129">(10^(AA298/10))</f>
        <v>2</v>
      </c>
      <c r="AC298" s="26">
        <f>AA298</f>
        <v>3.0102999566398121</v>
      </c>
      <c r="AD298" s="27">
        <f t="shared" si="124"/>
        <v>2</v>
      </c>
    </row>
    <row r="299" spans="16:30" x14ac:dyDescent="0.25">
      <c r="P299" s="31">
        <v>0.91666666666666696</v>
      </c>
      <c r="Q299" s="32">
        <f>Q277</f>
        <v>0</v>
      </c>
      <c r="R299" s="26">
        <f t="shared" si="116"/>
        <v>1</v>
      </c>
      <c r="S299" s="26">
        <f>Q299+10</f>
        <v>10</v>
      </c>
      <c r="T299" s="35">
        <f t="shared" si="115"/>
        <v>10</v>
      </c>
      <c r="U299" s="37"/>
      <c r="V299" s="34">
        <v>0</v>
      </c>
      <c r="W299" s="26">
        <f t="shared" si="118"/>
        <v>1</v>
      </c>
      <c r="X299" s="28">
        <f t="shared" ref="X299:X300" si="130">V299+10</f>
        <v>10</v>
      </c>
      <c r="Y299" s="35">
        <f t="shared" si="120"/>
        <v>10</v>
      </c>
      <c r="Z299" s="37"/>
      <c r="AA299" s="34">
        <f t="shared" si="121"/>
        <v>3.0102999566398121</v>
      </c>
      <c r="AB299" s="26">
        <f t="shared" si="129"/>
        <v>2</v>
      </c>
      <c r="AC299" s="26">
        <f>AA299+10</f>
        <v>13.010299956639813</v>
      </c>
      <c r="AD299" s="27">
        <f t="shared" si="124"/>
        <v>20.000000000000007</v>
      </c>
    </row>
    <row r="300" spans="16:30" ht="15.75" thickBot="1" x14ac:dyDescent="0.3">
      <c r="P300" s="44">
        <v>0.95833333333333304</v>
      </c>
      <c r="Q300" s="32">
        <f>Q277</f>
        <v>0</v>
      </c>
      <c r="R300" s="46">
        <f t="shared" si="116"/>
        <v>1</v>
      </c>
      <c r="S300" s="46">
        <f>Q300+10</f>
        <v>10</v>
      </c>
      <c r="T300" s="47">
        <f t="shared" si="115"/>
        <v>10</v>
      </c>
      <c r="U300" s="48"/>
      <c r="V300" s="45">
        <v>0</v>
      </c>
      <c r="W300" s="46">
        <f t="shared" si="118"/>
        <v>1</v>
      </c>
      <c r="X300" s="28">
        <f t="shared" si="130"/>
        <v>10</v>
      </c>
      <c r="Y300" s="47">
        <f t="shared" si="120"/>
        <v>10</v>
      </c>
      <c r="Z300" s="48"/>
      <c r="AA300" s="34">
        <f t="shared" si="121"/>
        <v>3.0102999566398121</v>
      </c>
      <c r="AB300" s="150">
        <f t="shared" si="129"/>
        <v>2</v>
      </c>
      <c r="AC300" s="150">
        <f>AA300+10</f>
        <v>13.010299956639813</v>
      </c>
      <c r="AD300" s="151">
        <f t="shared" si="124"/>
        <v>20.000000000000007</v>
      </c>
    </row>
    <row r="301" spans="16:30" ht="15.75" thickBot="1" x14ac:dyDescent="0.3">
      <c r="P301" s="50"/>
      <c r="Q301" s="51"/>
      <c r="R301" s="51"/>
      <c r="S301" s="51"/>
      <c r="T301" s="52"/>
      <c r="U301" s="51"/>
      <c r="V301" s="50"/>
      <c r="W301" s="51"/>
      <c r="X301" s="51"/>
      <c r="Y301" s="52"/>
      <c r="Z301" s="51"/>
      <c r="AA301" s="53" t="s">
        <v>13</v>
      </c>
      <c r="AB301" s="64">
        <f>10*LOG(1/(COUNT(AB284:AB297))*SUM(AB284:AB297))</f>
        <v>3.0102999566398121</v>
      </c>
      <c r="AC301" s="49"/>
      <c r="AD301" s="54"/>
    </row>
    <row r="302" spans="16:30" ht="15.75" thickBot="1" x14ac:dyDescent="0.3">
      <c r="P302" s="53"/>
      <c r="Q302" s="49"/>
      <c r="R302" s="49"/>
      <c r="S302" s="49"/>
      <c r="T302" s="54"/>
      <c r="U302" s="49"/>
      <c r="V302" s="53"/>
      <c r="W302" s="49"/>
      <c r="X302" s="49"/>
      <c r="Y302" s="54"/>
      <c r="Z302" s="49"/>
      <c r="AA302" s="53" t="s">
        <v>2</v>
      </c>
      <c r="AB302" s="64">
        <f>10*LOG(1/(COUNT(AB277:AB283,AB299:AB300))*SUM(AB277:AB283,AB299:AB300))</f>
        <v>3.0102999566398121</v>
      </c>
      <c r="AC302" s="49"/>
      <c r="AD302" s="54"/>
    </row>
    <row r="303" spans="16:30" x14ac:dyDescent="0.25">
      <c r="P303" s="53"/>
      <c r="Q303" s="49"/>
      <c r="R303" s="56" t="s">
        <v>12</v>
      </c>
      <c r="S303" s="57"/>
      <c r="T303" s="58" t="s">
        <v>11</v>
      </c>
      <c r="U303" s="57"/>
      <c r="V303" s="59"/>
      <c r="W303" s="56" t="s">
        <v>12</v>
      </c>
      <c r="X303" s="57"/>
      <c r="Y303" s="58" t="s">
        <v>11</v>
      </c>
      <c r="Z303" s="57"/>
      <c r="AA303" s="59"/>
      <c r="AB303" s="57" t="s">
        <v>12</v>
      </c>
      <c r="AC303" s="57"/>
      <c r="AD303" s="58" t="s">
        <v>11</v>
      </c>
    </row>
    <row r="304" spans="16:30" ht="15.75" thickBot="1" x14ac:dyDescent="0.3">
      <c r="P304" s="14"/>
      <c r="Q304" s="55"/>
      <c r="R304" s="60">
        <f>10*LOG(1/(COUNT(R277:R300))*SUM(R277:R300))</f>
        <v>0</v>
      </c>
      <c r="S304" s="61"/>
      <c r="T304" s="62">
        <f>10*LOG(1/(COUNT(T277:T300))*SUM(T277:T300))</f>
        <v>6.40978057358332</v>
      </c>
      <c r="U304" s="61"/>
      <c r="V304" s="63"/>
      <c r="W304" s="60">
        <f>10*LOG(1/(COUNT(W277:W300))*SUM(W277:W300))</f>
        <v>0</v>
      </c>
      <c r="X304" s="61"/>
      <c r="Y304" s="62">
        <f>10*LOG(1/(COUNT(Y277:Y300))*SUM(Y277:Y300))</f>
        <v>6.40978057358332</v>
      </c>
      <c r="Z304" s="61"/>
      <c r="AA304" s="63"/>
      <c r="AB304" s="64">
        <f>10*LOG(1/(COUNT(AB277:AB300))*SUM(AB277:AB300))</f>
        <v>3.0102999566398121</v>
      </c>
      <c r="AC304" s="61"/>
      <c r="AD304" s="62">
        <f>10*LOG(1/(COUNT(AD277:AD300))*SUM(AD277:AD300))</f>
        <v>9.4200805302231334</v>
      </c>
    </row>
  </sheetData>
  <mergeCells count="26">
    <mergeCell ref="A1:H1"/>
    <mergeCell ref="AA1:AB2"/>
    <mergeCell ref="AC1:AE1"/>
    <mergeCell ref="A2:H2"/>
    <mergeCell ref="A3:H3"/>
    <mergeCell ref="L3:L5"/>
    <mergeCell ref="AA3:AA6"/>
    <mergeCell ref="A4:H4"/>
    <mergeCell ref="P105:T105"/>
    <mergeCell ref="A9:A11"/>
    <mergeCell ref="B9:B11"/>
    <mergeCell ref="C9:D9"/>
    <mergeCell ref="E9:H9"/>
    <mergeCell ref="A22:A24"/>
    <mergeCell ref="B22:C22"/>
    <mergeCell ref="E22:H22"/>
    <mergeCell ref="A38:A39"/>
    <mergeCell ref="B38:B39"/>
    <mergeCell ref="A58:A59"/>
    <mergeCell ref="P71:T71"/>
    <mergeCell ref="A77:A78"/>
    <mergeCell ref="P139:T139"/>
    <mergeCell ref="P173:T173"/>
    <mergeCell ref="P207:T207"/>
    <mergeCell ref="P241:T241"/>
    <mergeCell ref="P275:T275"/>
  </mergeCells>
  <conditionalFormatting sqref="B60:B73 D60:H73">
    <cfRule type="expression" dxfId="8" priority="1">
      <formula>B60=0</formula>
    </cfRule>
  </conditionalFormatting>
  <dataValidations count="3">
    <dataValidation type="list" allowBlank="1" showInputMessage="1" showErrorMessage="1" sqref="A40:A53" xr:uid="{E1C607E9-02F2-49DB-BA0C-A46359118CD2}">
      <formula1>$AJ$2:$AJ$65</formula1>
    </dataValidation>
    <dataValidation type="list" allowBlank="1" showInputMessage="1" showErrorMessage="1" sqref="B32:B35 B12:B20 B6" xr:uid="{487F9A28-929B-4181-B1D7-5BE3487D0E46}">
      <formula1>$AB$3:$AB$6</formula1>
    </dataValidation>
    <dataValidation type="list" allowBlank="1" showInputMessage="1" showErrorMessage="1" sqref="B40:B53" xr:uid="{0D739EE6-0176-4ED9-89B1-87B3F8E5D483}">
      <formula1>$AP$1:$AP$16</formula1>
    </dataValidation>
  </dataValidations>
  <pageMargins left="0.7" right="0.7" top="0.75" bottom="0.75" header="0.3" footer="0.3"/>
  <pageSetup scale="40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7F46F9-41FF-46EE-8641-8386566D5106}">
  <dimension ref="A1:H33"/>
  <sheetViews>
    <sheetView view="pageBreakPreview" zoomScale="60" zoomScaleNormal="100" workbookViewId="0">
      <selection activeCell="I41" sqref="I41"/>
    </sheetView>
  </sheetViews>
  <sheetFormatPr defaultRowHeight="15" x14ac:dyDescent="0.25"/>
  <cols>
    <col min="1" max="1" width="43.7109375" bestFit="1" customWidth="1"/>
    <col min="2" max="2" width="13.85546875" customWidth="1"/>
    <col min="3" max="3" width="15" customWidth="1"/>
    <col min="4" max="4" width="14.85546875" customWidth="1"/>
    <col min="5" max="5" width="14" customWidth="1"/>
    <col min="6" max="6" width="16.140625" customWidth="1"/>
    <col min="7" max="7" width="15.42578125" customWidth="1"/>
    <col min="8" max="8" width="15.140625" customWidth="1"/>
  </cols>
  <sheetData>
    <row r="1" spans="1:8" ht="21" x14ac:dyDescent="0.35">
      <c r="A1" s="304" t="s">
        <v>148</v>
      </c>
      <c r="B1" s="304"/>
      <c r="C1" s="304"/>
      <c r="D1" s="304"/>
      <c r="E1" s="304"/>
      <c r="F1" s="304"/>
      <c r="G1" s="304"/>
      <c r="H1" s="304"/>
    </row>
    <row r="2" spans="1:8" ht="22.15" customHeight="1" x14ac:dyDescent="0.35">
      <c r="A2" s="304" t="s">
        <v>147</v>
      </c>
      <c r="B2" s="304"/>
      <c r="C2" s="304"/>
      <c r="D2" s="304"/>
      <c r="E2" s="304"/>
      <c r="F2" s="304"/>
      <c r="G2" s="304"/>
      <c r="H2" s="304"/>
    </row>
    <row r="3" spans="1:8" ht="19.5" customHeight="1" x14ac:dyDescent="0.35">
      <c r="A3" s="304" t="s">
        <v>144</v>
      </c>
      <c r="B3" s="304"/>
      <c r="C3" s="304"/>
      <c r="D3" s="304"/>
      <c r="E3" s="304"/>
      <c r="F3" s="304"/>
      <c r="G3" s="304"/>
      <c r="H3" s="304"/>
    </row>
    <row r="4" spans="1:8" ht="19.5" customHeight="1" thickBot="1" x14ac:dyDescent="0.4">
      <c r="A4" s="235"/>
      <c r="B4" s="235"/>
      <c r="C4" s="235"/>
      <c r="D4" s="235"/>
      <c r="E4" s="235"/>
      <c r="F4" s="235"/>
      <c r="G4" s="235"/>
      <c r="H4" s="235"/>
    </row>
    <row r="5" spans="1:8" ht="75" x14ac:dyDescent="0.25">
      <c r="A5" s="308" t="s">
        <v>10</v>
      </c>
      <c r="B5" s="25" t="s">
        <v>145</v>
      </c>
      <c r="C5" s="16" t="s">
        <v>146</v>
      </c>
      <c r="D5" s="25" t="s">
        <v>48</v>
      </c>
      <c r="E5" s="73" t="s">
        <v>59</v>
      </c>
      <c r="F5" s="73" t="s">
        <v>158</v>
      </c>
      <c r="G5" s="15" t="s">
        <v>47</v>
      </c>
      <c r="H5" s="16" t="s">
        <v>46</v>
      </c>
    </row>
    <row r="6" spans="1:8" ht="15.75" thickBot="1" x14ac:dyDescent="0.3">
      <c r="A6" s="309"/>
      <c r="B6" s="250" t="s">
        <v>5</v>
      </c>
      <c r="C6" s="251" t="s">
        <v>5</v>
      </c>
      <c r="D6" s="250" t="s">
        <v>5</v>
      </c>
      <c r="E6" s="252" t="s">
        <v>5</v>
      </c>
      <c r="F6" s="252" t="s">
        <v>5</v>
      </c>
      <c r="G6" s="253" t="s">
        <v>5</v>
      </c>
      <c r="H6" s="251" t="s">
        <v>5</v>
      </c>
    </row>
    <row r="7" spans="1:8" x14ac:dyDescent="0.25">
      <c r="A7" s="260" t="str">
        <f>'NSA 1'!A$79</f>
        <v>NSA 1 - Church</v>
      </c>
      <c r="B7" s="263">
        <f>'NSA 1'!B79</f>
        <v>65.845812336078126</v>
      </c>
      <c r="C7" s="255">
        <f>'NSA 1'!C79</f>
        <v>69.327524486499499</v>
      </c>
      <c r="D7" s="267">
        <f>'NSA 1'!D79</f>
        <v>62.851741637154497</v>
      </c>
      <c r="E7" s="254">
        <f>'NSA 1'!E79</f>
        <v>65.189511764281775</v>
      </c>
      <c r="F7" s="254">
        <f>'NSA 1'!F79</f>
        <v>34.001728613409902</v>
      </c>
      <c r="G7" s="254">
        <f>'NSA 1'!G79</f>
        <v>62.870800785053405</v>
      </c>
      <c r="H7" s="255">
        <f>'NSA 1'!H79</f>
        <v>20.870800785053405</v>
      </c>
    </row>
    <row r="8" spans="1:8" x14ac:dyDescent="0.25">
      <c r="A8" s="261" t="str">
        <f>'NSA 2'!A$79</f>
        <v>NSA 2 - Residence</v>
      </c>
      <c r="B8" s="256">
        <f>'NSA 2'!B$79</f>
        <v>79.262155916623428</v>
      </c>
      <c r="C8" s="264">
        <f>'NSA 2'!C$79</f>
        <v>85.473694670603777</v>
      </c>
      <c r="D8" s="259">
        <f>'NSA 2'!D$79</f>
        <v>76.252596313248873</v>
      </c>
      <c r="E8" s="258">
        <f>'NSA 2'!E$79</f>
        <v>78.593288490835803</v>
      </c>
      <c r="F8" s="258">
        <f>'NSA 2'!F$79</f>
        <v>34.001728613409902</v>
      </c>
      <c r="G8" s="258">
        <f>'NSA 2'!G$79</f>
        <v>76.253469139252459</v>
      </c>
      <c r="H8" s="264">
        <f>'NSA 2'!H$79</f>
        <v>34.253469139252459</v>
      </c>
    </row>
    <row r="9" spans="1:8" x14ac:dyDescent="0.25">
      <c r="A9" s="261" t="str">
        <f>'NSA 3'!A$79</f>
        <v>NSA 3 - Residence</v>
      </c>
      <c r="B9" s="256">
        <f>'NSA 3'!B$79</f>
        <v>74.073361377283973</v>
      </c>
      <c r="C9" s="264">
        <f>'NSA 3'!C$79</f>
        <v>79.624201347116212</v>
      </c>
      <c r="D9" s="259">
        <f>'NSA 3'!D$79</f>
        <v>71.065506163723356</v>
      </c>
      <c r="E9" s="258">
        <f>'NSA 3'!E$79</f>
        <v>73.405876386482134</v>
      </c>
      <c r="F9" s="258">
        <f>'NSA 3'!F$79</f>
        <v>34.001728613409902</v>
      </c>
      <c r="G9" s="258">
        <f>'NSA 3'!G$79</f>
        <v>71.068387117416904</v>
      </c>
      <c r="H9" s="264">
        <f>'NSA 3'!H$79</f>
        <v>29.068387117416904</v>
      </c>
    </row>
    <row r="10" spans="1:8" x14ac:dyDescent="0.25">
      <c r="A10" s="261" t="str">
        <f>'NSA 4'!A$79</f>
        <v>NSA 4 - Residence</v>
      </c>
      <c r="B10" s="256">
        <f>'NSA 4'!B$79</f>
        <v>69.245470640413927</v>
      </c>
      <c r="C10" s="264">
        <f>'NSA 4'!C$79</f>
        <v>73.614033742152202</v>
      </c>
      <c r="D10" s="259">
        <f>'NSA 4'!D$79</f>
        <v>66.242596995470578</v>
      </c>
      <c r="E10" s="258">
        <f>'NSA 4'!E$79</f>
        <v>68.582026800149336</v>
      </c>
      <c r="F10" s="258">
        <f>'NSA 4'!F$79</f>
        <v>34.001728613409902</v>
      </c>
      <c r="G10" s="258">
        <f>'NSA 4'!G$79</f>
        <v>66.25133745274286</v>
      </c>
      <c r="H10" s="264">
        <f>'NSA 4'!H$79</f>
        <v>24.25133745274286</v>
      </c>
    </row>
    <row r="11" spans="1:8" x14ac:dyDescent="0.25">
      <c r="A11" s="261" t="str">
        <f>'NSA 5'!A$79</f>
        <v>NSA 5 - Residence</v>
      </c>
      <c r="B11" s="256">
        <f>'NSA 5'!B$79</f>
        <v>69.122330455084125</v>
      </c>
      <c r="C11" s="264">
        <f>'NSA 5'!C$79</f>
        <v>73.878808449564445</v>
      </c>
      <c r="D11" s="259">
        <f>'NSA 5'!D$79</f>
        <v>66.119670202217478</v>
      </c>
      <c r="E11" s="258">
        <f>'NSA 5'!E$79</f>
        <v>68.459059742387339</v>
      </c>
      <c r="F11" s="258">
        <f>'NSA 5'!F$79</f>
        <v>34.001728613409902</v>
      </c>
      <c r="G11" s="258">
        <f>'NSA 5'!G$79</f>
        <v>66.128661332599791</v>
      </c>
      <c r="H11" s="264">
        <f>'NSA 5'!H$79</f>
        <v>24.128661332599791</v>
      </c>
    </row>
    <row r="12" spans="1:8" x14ac:dyDescent="0.25">
      <c r="A12" s="261" t="str">
        <f>'NSA 6'!A$79</f>
        <v>NSA 6 - Residence</v>
      </c>
      <c r="B12" s="256">
        <f>'NSA 6'!B$79</f>
        <v>68.105754183924091</v>
      </c>
      <c r="C12" s="264">
        <f>'NSA 6'!C$79</f>
        <v>72.734600806361371</v>
      </c>
      <c r="D12" s="259">
        <f>'NSA 6'!D$79</f>
        <v>65.105106586595213</v>
      </c>
      <c r="E12" s="258">
        <f>'NSA 6'!E$79</f>
        <v>67.444116441915639</v>
      </c>
      <c r="F12" s="258">
        <f>'NSA 6'!F$79</f>
        <v>34.001728613409902</v>
      </c>
      <c r="G12" s="258">
        <f>'NSA 6'!G$79</f>
        <v>65.116460680004067</v>
      </c>
      <c r="H12" s="264">
        <f>'NSA 6'!H$79</f>
        <v>23.116460680004067</v>
      </c>
    </row>
    <row r="13" spans="1:8" x14ac:dyDescent="0.25">
      <c r="A13" s="261" t="str">
        <f>'NSA 13'!A$79</f>
        <v>NSA 13 - Residence</v>
      </c>
      <c r="B13" s="256">
        <f>'NSA 13'!B$79</f>
        <v>70.699892933626046</v>
      </c>
      <c r="C13" s="264">
        <f>'NSA 13'!C$79</f>
        <v>75.117774842350286</v>
      </c>
      <c r="D13" s="259">
        <f>'NSA 13'!D$79</f>
        <v>67.694907160849709</v>
      </c>
      <c r="E13" s="258">
        <f>'NSA 13'!E$79</f>
        <v>70.034735585131159</v>
      </c>
      <c r="F13" s="258">
        <f>'NSA 13'!F$79</f>
        <v>34.001728613409902</v>
      </c>
      <c r="G13" s="258">
        <f>'NSA 13'!G$79</f>
        <v>67.701165041875143</v>
      </c>
      <c r="H13" s="264">
        <f>'NSA 13'!H$79</f>
        <v>25.701165041875143</v>
      </c>
    </row>
    <row r="14" spans="1:8" x14ac:dyDescent="0.25">
      <c r="A14" s="261" t="str">
        <f>'NSA 14'!A$79</f>
        <v>NSA 14 - Residence</v>
      </c>
      <c r="B14" s="256">
        <f>'NSA 14'!B$79</f>
        <v>70.265812352205472</v>
      </c>
      <c r="C14" s="264">
        <f>'NSA 14'!C$79</f>
        <v>74.139602969983827</v>
      </c>
      <c r="D14" s="259">
        <f>'NSA 14'!D$79</f>
        <v>67.26138481026301</v>
      </c>
      <c r="E14" s="258">
        <f>'NSA 14'!E$79</f>
        <v>69.601107864951615</v>
      </c>
      <c r="F14" s="258">
        <f>'NSA 14'!F$79</f>
        <v>34.001728613409902</v>
      </c>
      <c r="G14" s="258">
        <f>'NSA 14'!G$79</f>
        <v>67.268299086225653</v>
      </c>
      <c r="H14" s="264">
        <f>'NSA 14'!H$79</f>
        <v>25.268299086225653</v>
      </c>
    </row>
    <row r="15" spans="1:8" x14ac:dyDescent="0.25">
      <c r="A15" s="261" t="str">
        <f>'NSA 15'!A$79</f>
        <v>NSA 15 - Residence</v>
      </c>
      <c r="B15" s="256">
        <f>'NSA 15'!B$79</f>
        <v>71.583482979348872</v>
      </c>
      <c r="C15" s="264">
        <f>'NSA 15'!C$79</f>
        <v>76.579041666899656</v>
      </c>
      <c r="D15" s="259">
        <f>'NSA 15'!D$79</f>
        <v>68.577519394109189</v>
      </c>
      <c r="E15" s="258">
        <f>'NSA 15'!E$79</f>
        <v>70.917532413144343</v>
      </c>
      <c r="F15" s="258">
        <f>'NSA 15'!F$79</f>
        <v>34.001728613409902</v>
      </c>
      <c r="G15" s="258">
        <f>'NSA 15'!G$79</f>
        <v>68.582627073178287</v>
      </c>
      <c r="H15" s="264">
        <f>'NSA 15'!H$79</f>
        <v>26.582627073178287</v>
      </c>
    </row>
    <row r="16" spans="1:8" x14ac:dyDescent="0.25">
      <c r="A16" s="261" t="str">
        <f>'NSA 16'!A$79</f>
        <v>NSA 16 - Residence</v>
      </c>
      <c r="B16" s="256">
        <f>'NSA 16'!B$79</f>
        <v>70.89321676309774</v>
      </c>
      <c r="C16" s="264">
        <f>'NSA 16'!C$79</f>
        <v>76.0918493929953</v>
      </c>
      <c r="D16" s="259">
        <f>'NSA 16'!D$79</f>
        <v>67.887999755519004</v>
      </c>
      <c r="E16" s="258">
        <f>'NSA 16'!E$79</f>
        <v>70.227871830047093</v>
      </c>
      <c r="F16" s="258">
        <f>'NSA 16'!F$79</f>
        <v>34.001728613409902</v>
      </c>
      <c r="G16" s="258">
        <f>'NSA 16'!G$79</f>
        <v>67.893985685650193</v>
      </c>
      <c r="H16" s="264">
        <f>'NSA 16'!H$79</f>
        <v>25.893985685650193</v>
      </c>
    </row>
    <row r="17" spans="1:8" x14ac:dyDescent="0.25">
      <c r="A17" s="261" t="str">
        <f>'NSA 17'!A$79</f>
        <v>NSA 17 - Residence</v>
      </c>
      <c r="B17" s="256">
        <f>'NSA 17'!B$79</f>
        <v>71.372424556442496</v>
      </c>
      <c r="C17" s="264">
        <f>'NSA 17'!C$79</f>
        <v>76.294526894682548</v>
      </c>
      <c r="D17" s="259">
        <f>'NSA 17'!D$79</f>
        <v>68.366676801751325</v>
      </c>
      <c r="E17" s="258">
        <f>'NSA 17'!E$79</f>
        <v>70.706649072663737</v>
      </c>
      <c r="F17" s="258">
        <f>'NSA 17'!F$79</f>
        <v>34.001728613409902</v>
      </c>
      <c r="G17" s="258">
        <f>'NSA 17'!G$79</f>
        <v>68.37203841102405</v>
      </c>
      <c r="H17" s="264">
        <f>'NSA 17'!H$79</f>
        <v>26.37203841102405</v>
      </c>
    </row>
    <row r="18" spans="1:8" x14ac:dyDescent="0.25">
      <c r="A18" s="261" t="str">
        <f>'NSA 18'!A$79</f>
        <v>NSA 18 - Residence</v>
      </c>
      <c r="B18" s="256">
        <f>'NSA 18'!B$79</f>
        <v>73.81087871142924</v>
      </c>
      <c r="C18" s="264">
        <f>'NSA 18'!C$79</f>
        <v>78.784381552271824</v>
      </c>
      <c r="D18" s="259">
        <f>'NSA 18'!D$79</f>
        <v>70.803175766319498</v>
      </c>
      <c r="E18" s="258">
        <f>'NSA 18'!E$79</f>
        <v>73.143517230948319</v>
      </c>
      <c r="F18" s="258">
        <f>'NSA 18'!F$79</f>
        <v>34.001728613409902</v>
      </c>
      <c r="G18" s="258">
        <f>'NSA 18'!G$79</f>
        <v>70.806236040586782</v>
      </c>
      <c r="H18" s="264">
        <f>'NSA 18'!H$79</f>
        <v>28.806236040586782</v>
      </c>
    </row>
    <row r="19" spans="1:8" x14ac:dyDescent="0.25">
      <c r="A19" s="261" t="str">
        <f>'NSA 19'!A$79</f>
        <v>NSA 19 - Residence</v>
      </c>
      <c r="B19" s="256">
        <f>'NSA 19'!B$79</f>
        <v>79.943455844032215</v>
      </c>
      <c r="C19" s="264">
        <f>'NSA 19'!C$79</f>
        <v>85.520854085992298</v>
      </c>
      <c r="D19" s="259">
        <f>'NSA 19'!D$79</f>
        <v>76.933788757200702</v>
      </c>
      <c r="E19" s="258">
        <f>'NSA 19'!E$79</f>
        <v>79.274501241570107</v>
      </c>
      <c r="F19" s="258">
        <f>'NSA 19'!F$79</f>
        <v>34.001728613409902</v>
      </c>
      <c r="G19" s="258">
        <f>'NSA 19'!G$79</f>
        <v>76.934534887655659</v>
      </c>
      <c r="H19" s="264">
        <f>'NSA 19'!H$79</f>
        <v>34.934534887655659</v>
      </c>
    </row>
    <row r="20" spans="1:8" x14ac:dyDescent="0.25">
      <c r="A20" s="261" t="str">
        <f>'NSA 20'!A$79</f>
        <v>NSA 20 - Residence</v>
      </c>
      <c r="B20" s="256">
        <f>'NSA 20'!B$79</f>
        <v>74.574331518982518</v>
      </c>
      <c r="C20" s="264">
        <f>'NSA 20'!C$79</f>
        <v>79.729798388209687</v>
      </c>
      <c r="D20" s="259">
        <f>'NSA 20'!D$79</f>
        <v>71.566210022024379</v>
      </c>
      <c r="E20" s="258">
        <f>'NSA 20'!E$79</f>
        <v>73.906630538273546</v>
      </c>
      <c r="F20" s="258">
        <f>'NSA 20'!F$79</f>
        <v>34.001728613409902</v>
      </c>
      <c r="G20" s="258">
        <f>'NSA 20'!G$79</f>
        <v>71.568777351309819</v>
      </c>
      <c r="H20" s="264">
        <f>'NSA 20'!H$79</f>
        <v>29.568777351309819</v>
      </c>
    </row>
    <row r="21" spans="1:8" x14ac:dyDescent="0.25">
      <c r="A21" s="261" t="str">
        <f>'NSA 21'!A$79</f>
        <v>NSA 21 - Residence</v>
      </c>
      <c r="B21" s="256">
        <f>'NSA 21'!B$79</f>
        <v>78.027516083003533</v>
      </c>
      <c r="C21" s="264">
        <f>'NSA 21'!C$79</f>
        <v>83.750710377037876</v>
      </c>
      <c r="D21" s="259">
        <f>'NSA 21'!D$79</f>
        <v>75.018199890097975</v>
      </c>
      <c r="E21" s="258">
        <f>'NSA 21'!E$79</f>
        <v>77.358846081803691</v>
      </c>
      <c r="F21" s="258">
        <f>'NSA 21'!F$79</f>
        <v>34.001728613409902</v>
      </c>
      <c r="G21" s="258">
        <f>'NSA 21'!G$79</f>
        <v>75.019359609635103</v>
      </c>
      <c r="H21" s="264">
        <f>'NSA 21'!H$79</f>
        <v>33.019359609635103</v>
      </c>
    </row>
    <row r="22" spans="1:8" x14ac:dyDescent="0.25">
      <c r="A22" s="261" t="str">
        <f>'NSA 22'!A$79</f>
        <v>NSA 22 - Residence</v>
      </c>
      <c r="B22" s="256">
        <f>'NSA 22'!B$79</f>
        <v>73.844663438591866</v>
      </c>
      <c r="C22" s="264">
        <f>'NSA 22'!C$79</f>
        <v>79.330063277003461</v>
      </c>
      <c r="D22" s="259">
        <f>'NSA 22'!D$79</f>
        <v>70.836940375102301</v>
      </c>
      <c r="E22" s="258">
        <f>'NSA 22'!E$79</f>
        <v>73.177285639335295</v>
      </c>
      <c r="F22" s="258">
        <f>'NSA 22'!F$79</f>
        <v>34.001728613409902</v>
      </c>
      <c r="G22" s="258">
        <f>'NSA 22'!G$79</f>
        <v>70.839976957528847</v>
      </c>
      <c r="H22" s="264">
        <f>'NSA 22'!H$79</f>
        <v>28.839976957528847</v>
      </c>
    </row>
    <row r="23" spans="1:8" x14ac:dyDescent="0.25">
      <c r="A23" s="261" t="str">
        <f>'NSA 23'!A$79</f>
        <v>NSA 23 - Residence</v>
      </c>
      <c r="B23" s="256">
        <f>'NSA 23'!B$79</f>
        <v>71.468867519574189</v>
      </c>
      <c r="C23" s="264">
        <f>'NSA 23'!C$79</f>
        <v>76.527877794960716</v>
      </c>
      <c r="D23" s="259">
        <f>'NSA 23'!D$79</f>
        <v>68.463019840394082</v>
      </c>
      <c r="E23" s="258">
        <f>'NSA 23'!E$79</f>
        <v>70.803010976528739</v>
      </c>
      <c r="F23" s="258">
        <f>'NSA 23'!F$79</f>
        <v>34.001728613409902</v>
      </c>
      <c r="G23" s="258">
        <f>'NSA 23'!G$79</f>
        <v>68.468263889344399</v>
      </c>
      <c r="H23" s="264">
        <f>'NSA 23'!H$79</f>
        <v>26.468263889344399</v>
      </c>
    </row>
    <row r="24" spans="1:8" x14ac:dyDescent="0.25">
      <c r="A24" s="261" t="str">
        <f>'NSA 26'!A$79</f>
        <v>NSA 26 - Residence</v>
      </c>
      <c r="B24" s="256">
        <f>'NSA 26'!B$79</f>
        <v>74.105120780531848</v>
      </c>
      <c r="C24" s="264">
        <f>'NSA 26'!C$79</f>
        <v>79.012342438488588</v>
      </c>
      <c r="D24" s="259">
        <f>'NSA 26'!D$79</f>
        <v>71.097247759063222</v>
      </c>
      <c r="E24" s="258">
        <f>'NSA 26'!E$79</f>
        <v>73.437621345159997</v>
      </c>
      <c r="F24" s="258">
        <f>'NSA 26'!F$79</f>
        <v>34.001728613409902</v>
      </c>
      <c r="G24" s="258">
        <f>'NSA 26'!G$79</f>
        <v>71.10010774018869</v>
      </c>
      <c r="H24" s="264">
        <f>'NSA 26'!H$79</f>
        <v>29.10010774018869</v>
      </c>
    </row>
    <row r="25" spans="1:8" x14ac:dyDescent="0.25">
      <c r="A25" s="261" t="str">
        <f>'NSA 29'!A$79</f>
        <v>NSA 29 - Residence</v>
      </c>
      <c r="B25" s="256">
        <f>'NSA 29'!B$79</f>
        <v>75.099236499633093</v>
      </c>
      <c r="C25" s="264">
        <f>'NSA 29'!C$79</f>
        <v>79.543125050055096</v>
      </c>
      <c r="D25" s="259">
        <f>'NSA 29'!D$79</f>
        <v>72.090867050199407</v>
      </c>
      <c r="E25" s="258">
        <f>'NSA 29'!E$79</f>
        <v>74.431334399989169</v>
      </c>
      <c r="F25" s="258">
        <f>'NSA 29'!F$79</f>
        <v>34.001728613409902</v>
      </c>
      <c r="G25" s="258">
        <f>'NSA 29'!G$79</f>
        <v>72.093142307292595</v>
      </c>
      <c r="H25" s="264">
        <f>'NSA 29'!H$79</f>
        <v>30.093142307292595</v>
      </c>
    </row>
    <row r="26" spans="1:8" x14ac:dyDescent="0.25">
      <c r="A26" s="261" t="str">
        <f>'NSA 30'!A$79</f>
        <v>NSA 30 - Residence</v>
      </c>
      <c r="B26" s="256">
        <f>'NSA 30'!B$79</f>
        <v>71.386497712743463</v>
      </c>
      <c r="C26" s="264">
        <f>'NSA 30'!C$79</f>
        <v>75.65208963075699</v>
      </c>
      <c r="D26" s="259">
        <f>'NSA 30'!D$79</f>
        <v>68.380735238371315</v>
      </c>
      <c r="E26" s="258">
        <f>'NSA 30'!E$79</f>
        <v>70.720710288260591</v>
      </c>
      <c r="F26" s="258">
        <f>'NSA 30'!F$79</f>
        <v>34.001728613409902</v>
      </c>
      <c r="G26" s="258">
        <f>'NSA 30'!G$79</f>
        <v>68.386079530432653</v>
      </c>
      <c r="H26" s="264">
        <f>'NSA 30'!H$79</f>
        <v>26.386079530432653</v>
      </c>
    </row>
    <row r="27" spans="1:8" x14ac:dyDescent="0.25">
      <c r="A27" s="261" t="str">
        <f>'NSA 31'!A$79</f>
        <v>NSA 31 - Residence</v>
      </c>
      <c r="B27" s="256">
        <f>'NSA 31'!B$79</f>
        <v>73.53473820941619</v>
      </c>
      <c r="C27" s="264">
        <f>'NSA 31'!C$79</f>
        <v>78.199362607723913</v>
      </c>
      <c r="D27" s="259">
        <f>'NSA 31'!D$79</f>
        <v>70.527205700368697</v>
      </c>
      <c r="E27" s="258">
        <f>'NSA 31'!E$79</f>
        <v>72.867514976617798</v>
      </c>
      <c r="F27" s="258">
        <f>'NSA 31'!F$79</f>
        <v>34.001728613409902</v>
      </c>
      <c r="G27" s="258">
        <f>'NSA 31'!G$79</f>
        <v>70.530466674253958</v>
      </c>
      <c r="H27" s="264">
        <f>'NSA 31'!H$79</f>
        <v>28.530466674253958</v>
      </c>
    </row>
    <row r="28" spans="1:8" x14ac:dyDescent="0.25">
      <c r="A28" s="261" t="str">
        <f>'NSA 32'!A$79</f>
        <v>NSA 32 - Residence</v>
      </c>
      <c r="B28" s="256">
        <f>'NSA 32'!B$79</f>
        <v>76.529459707974453</v>
      </c>
      <c r="C28" s="264">
        <f>'NSA 32'!C$79</f>
        <v>81.539079941757308</v>
      </c>
      <c r="D28" s="259">
        <f>'NSA 32'!D$79</f>
        <v>73.520548667995314</v>
      </c>
      <c r="E28" s="258">
        <f>'NSA 32'!E$79</f>
        <v>75.86111832155494</v>
      </c>
      <c r="F28" s="258">
        <f>'NSA 32'!F$79</f>
        <v>34.001728613409902</v>
      </c>
      <c r="G28" s="258">
        <f>'NSA 32'!G$79</f>
        <v>73.522185839668893</v>
      </c>
      <c r="H28" s="264">
        <f>'NSA 32'!H$79</f>
        <v>31.522185839668893</v>
      </c>
    </row>
    <row r="29" spans="1:8" x14ac:dyDescent="0.25">
      <c r="A29" s="261" t="str">
        <f>'NSA 33'!A$79</f>
        <v>NSA 33 - Residence</v>
      </c>
      <c r="B29" s="256">
        <f>'NSA 33'!B$79</f>
        <v>69.724057141390659</v>
      </c>
      <c r="C29" s="264">
        <f>'NSA 33'!C$79</f>
        <v>74.696910898961818</v>
      </c>
      <c r="D29" s="259">
        <f>'NSA 33'!D$79</f>
        <v>66.720409200191213</v>
      </c>
      <c r="E29" s="258">
        <f>'NSA 33'!E$79</f>
        <v>69.059985118705697</v>
      </c>
      <c r="F29" s="258">
        <f>'NSA 33'!F$79</f>
        <v>34.001728613409902</v>
      </c>
      <c r="G29" s="258">
        <f>'NSA 33'!G$79</f>
        <v>66.728239861456672</v>
      </c>
      <c r="H29" s="264">
        <f>'NSA 33'!H$79</f>
        <v>24.728239861456672</v>
      </c>
    </row>
    <row r="30" spans="1:8" x14ac:dyDescent="0.25">
      <c r="A30" s="261" t="str">
        <f>'NSA 34'!A$79</f>
        <v>NSA 34 - Residence</v>
      </c>
      <c r="B30" s="256">
        <f>'NSA 34'!B$79</f>
        <v>69.826052026384829</v>
      </c>
      <c r="C30" s="264">
        <f>'NSA 34'!C$79</f>
        <v>73.073812852559328</v>
      </c>
      <c r="D30" s="259">
        <f>'NSA 34'!D$79</f>
        <v>66.822249796981836</v>
      </c>
      <c r="E30" s="258">
        <f>'NSA 34'!E$79</f>
        <v>69.161854833029025</v>
      </c>
      <c r="F30" s="258">
        <f>'NSA 34'!F$79</f>
        <v>34.001728613409902</v>
      </c>
      <c r="G30" s="258">
        <f>'NSA 34'!G$79</f>
        <v>66.829899127865843</v>
      </c>
      <c r="H30" s="264">
        <f>'NSA 34'!H$79</f>
        <v>24.829899127865843</v>
      </c>
    </row>
    <row r="31" spans="1:8" ht="15.75" thickBot="1" x14ac:dyDescent="0.3">
      <c r="A31" s="262" t="str">
        <f>'NSA 37'!A$79</f>
        <v>NSA 37 - Residence</v>
      </c>
      <c r="B31" s="257">
        <f>'NSA 37'!B$79</f>
        <v>82.882972497274295</v>
      </c>
      <c r="C31" s="266">
        <f>'NSA 37'!C$79</f>
        <v>89.547660468709893</v>
      </c>
      <c r="D31" s="268">
        <f>'NSA 37'!D$79</f>
        <v>79.872994186722622</v>
      </c>
      <c r="E31" s="265">
        <f>'NSA 37'!E$79</f>
        <v>82.213765472694263</v>
      </c>
      <c r="F31" s="265">
        <f>'NSA 37'!F$79</f>
        <v>34.001728613409902</v>
      </c>
      <c r="G31" s="265">
        <f>'NSA 37'!G$79</f>
        <v>79.873373425352668</v>
      </c>
      <c r="H31" s="266">
        <f>'NSA 37'!H$79</f>
        <v>37.873373425352668</v>
      </c>
    </row>
    <row r="32" spans="1:8" ht="15.75" x14ac:dyDescent="0.25">
      <c r="A32" s="142" t="s">
        <v>58</v>
      </c>
    </row>
    <row r="33" spans="1:1" ht="15.75" x14ac:dyDescent="0.25">
      <c r="A33" s="142" t="s">
        <v>157</v>
      </c>
    </row>
  </sheetData>
  <mergeCells count="4">
    <mergeCell ref="A5:A6"/>
    <mergeCell ref="A1:H1"/>
    <mergeCell ref="A2:H2"/>
    <mergeCell ref="A3:H3"/>
  </mergeCells>
  <pageMargins left="0.7" right="0.7" top="0.75" bottom="0.75" header="0.3" footer="0.3"/>
  <pageSetup scale="61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00CEE-5BED-46E2-B3BE-CE488A2DF442}">
  <dimension ref="A1:AR304"/>
  <sheetViews>
    <sheetView zoomScaleNormal="100" workbookViewId="0">
      <selection activeCell="G32" sqref="G32"/>
    </sheetView>
  </sheetViews>
  <sheetFormatPr defaultRowHeight="15" x14ac:dyDescent="0.25"/>
  <cols>
    <col min="1" max="1" width="31.140625" customWidth="1"/>
    <col min="2" max="2" width="27" bestFit="1" customWidth="1"/>
    <col min="3" max="4" width="23.140625" customWidth="1"/>
    <col min="5" max="5" width="27.85546875" customWidth="1"/>
    <col min="6" max="6" width="30.28515625" customWidth="1"/>
    <col min="7" max="7" width="22.85546875" customWidth="1"/>
    <col min="8" max="8" width="24.7109375" customWidth="1"/>
    <col min="9" max="11" width="9.140625" customWidth="1"/>
    <col min="12" max="12" width="18.7109375" hidden="1" customWidth="1"/>
    <col min="13" max="14" width="20" hidden="1" customWidth="1"/>
    <col min="15" max="15" width="9.140625" hidden="1" customWidth="1"/>
    <col min="16" max="20" width="12.7109375" hidden="1" customWidth="1"/>
    <col min="21" max="21" width="2.7109375" hidden="1" customWidth="1"/>
    <col min="22" max="22" width="12.7109375" hidden="1" customWidth="1"/>
    <col min="23" max="23" width="15.42578125" hidden="1" customWidth="1"/>
    <col min="24" max="25" width="12.7109375" hidden="1" customWidth="1"/>
    <col min="26" max="26" width="2.5703125" hidden="1" customWidth="1"/>
    <col min="27" max="27" width="17" hidden="1" customWidth="1"/>
    <col min="28" max="28" width="17.42578125" hidden="1" customWidth="1"/>
    <col min="29" max="30" width="12.7109375" hidden="1" customWidth="1"/>
    <col min="31" max="35" width="9.140625" hidden="1" customWidth="1"/>
    <col min="36" max="36" width="33.42578125" hidden="1" customWidth="1"/>
    <col min="37" max="37" width="12.140625" hidden="1" customWidth="1"/>
    <col min="38" max="40" width="16.140625" hidden="1" customWidth="1"/>
    <col min="41" max="44" width="9.140625" hidden="1" customWidth="1"/>
    <col min="45" max="117" width="9.140625" customWidth="1"/>
  </cols>
  <sheetData>
    <row r="1" spans="1:42" ht="21.75" thickBot="1" x14ac:dyDescent="0.4">
      <c r="A1" s="304" t="s">
        <v>175</v>
      </c>
      <c r="B1" s="304"/>
      <c r="C1" s="304"/>
      <c r="D1" s="304"/>
      <c r="E1" s="304"/>
      <c r="F1" s="304"/>
      <c r="G1" s="304"/>
      <c r="H1" s="304"/>
      <c r="AA1" s="295" t="s">
        <v>36</v>
      </c>
      <c r="AB1" s="296"/>
      <c r="AC1" s="280" t="s">
        <v>35</v>
      </c>
      <c r="AD1" s="281"/>
      <c r="AE1" s="282"/>
      <c r="AJ1" s="188" t="s">
        <v>70</v>
      </c>
      <c r="AK1" s="189" t="s">
        <v>71</v>
      </c>
      <c r="AL1" s="189" t="s">
        <v>72</v>
      </c>
      <c r="AM1" s="189" t="s">
        <v>73</v>
      </c>
      <c r="AN1" s="190" t="s">
        <v>74</v>
      </c>
      <c r="AP1">
        <v>1</v>
      </c>
    </row>
    <row r="2" spans="1:42" ht="21.75" thickBot="1" x14ac:dyDescent="0.4">
      <c r="A2" s="304" t="s">
        <v>148</v>
      </c>
      <c r="B2" s="304"/>
      <c r="C2" s="304"/>
      <c r="D2" s="304"/>
      <c r="E2" s="304"/>
      <c r="F2" s="304"/>
      <c r="G2" s="304"/>
      <c r="H2" s="304"/>
      <c r="AA2" s="297"/>
      <c r="AB2" s="298"/>
      <c r="AC2" s="123" t="s">
        <v>3</v>
      </c>
      <c r="AD2" s="124" t="s">
        <v>32</v>
      </c>
      <c r="AE2" s="125" t="s">
        <v>33</v>
      </c>
      <c r="AJ2" s="186" t="s">
        <v>75</v>
      </c>
      <c r="AK2" s="187" t="s">
        <v>76</v>
      </c>
      <c r="AL2" s="187">
        <v>50</v>
      </c>
      <c r="AM2" s="187">
        <v>85</v>
      </c>
      <c r="AN2" s="29" t="s">
        <v>77</v>
      </c>
      <c r="AP2">
        <v>2</v>
      </c>
    </row>
    <row r="3" spans="1:42" ht="22.15" customHeight="1" x14ac:dyDescent="0.35">
      <c r="A3" s="304" t="s">
        <v>147</v>
      </c>
      <c r="B3" s="304"/>
      <c r="C3" s="304"/>
      <c r="D3" s="304"/>
      <c r="E3" s="304"/>
      <c r="F3" s="304"/>
      <c r="G3" s="304"/>
      <c r="H3" s="304"/>
      <c r="L3" s="306" t="s">
        <v>42</v>
      </c>
      <c r="M3" s="25" t="s">
        <v>25</v>
      </c>
      <c r="N3" s="15" t="s">
        <v>26</v>
      </c>
      <c r="O3" s="15" t="s">
        <v>27</v>
      </c>
      <c r="P3" s="15" t="s">
        <v>28</v>
      </c>
      <c r="Q3" s="15" t="s">
        <v>29</v>
      </c>
      <c r="R3" s="15" t="s">
        <v>30</v>
      </c>
      <c r="S3" s="16" t="s">
        <v>31</v>
      </c>
      <c r="AA3" s="283" t="s">
        <v>34</v>
      </c>
      <c r="AB3" s="120" t="s">
        <v>3</v>
      </c>
      <c r="AC3" s="127">
        <v>55</v>
      </c>
      <c r="AD3" s="128">
        <v>57</v>
      </c>
      <c r="AE3" s="129">
        <v>60</v>
      </c>
      <c r="AF3" s="119">
        <v>1</v>
      </c>
      <c r="AJ3" s="183" t="s">
        <v>78</v>
      </c>
      <c r="AK3" s="167" t="s">
        <v>76</v>
      </c>
      <c r="AL3" s="167">
        <v>20</v>
      </c>
      <c r="AM3" s="167">
        <v>85</v>
      </c>
      <c r="AN3" s="27">
        <v>84</v>
      </c>
      <c r="AP3">
        <v>3</v>
      </c>
    </row>
    <row r="4" spans="1:42" ht="19.5" customHeight="1" x14ac:dyDescent="0.35">
      <c r="A4" s="304" t="s">
        <v>144</v>
      </c>
      <c r="B4" s="304"/>
      <c r="C4" s="304"/>
      <c r="D4" s="304"/>
      <c r="E4" s="304"/>
      <c r="F4" s="304"/>
      <c r="G4" s="304"/>
      <c r="H4" s="304"/>
      <c r="L4" s="307"/>
      <c r="M4" s="135"/>
      <c r="N4" s="136"/>
      <c r="O4" s="136"/>
      <c r="P4" s="136"/>
      <c r="Q4" s="136"/>
      <c r="R4" s="136"/>
      <c r="S4" s="137"/>
      <c r="AA4" s="284"/>
      <c r="AB4" s="138"/>
      <c r="AC4" s="139"/>
      <c r="AD4" s="140"/>
      <c r="AE4" s="141"/>
      <c r="AF4" s="119"/>
      <c r="AJ4" s="183" t="s">
        <v>79</v>
      </c>
      <c r="AK4" s="167" t="s">
        <v>76</v>
      </c>
      <c r="AL4" s="167">
        <v>40</v>
      </c>
      <c r="AM4" s="167">
        <v>80</v>
      </c>
      <c r="AN4" s="27">
        <v>78</v>
      </c>
      <c r="AP4">
        <v>4</v>
      </c>
    </row>
    <row r="5" spans="1:42" ht="15" customHeight="1" thickBot="1" x14ac:dyDescent="0.4">
      <c r="A5" s="116"/>
      <c r="B5" s="116"/>
      <c r="C5" s="235"/>
      <c r="D5" s="235"/>
      <c r="E5" s="235"/>
      <c r="F5" s="235"/>
      <c r="G5" s="235"/>
      <c r="H5" s="235"/>
      <c r="L5" s="307"/>
      <c r="M5" s="13" t="s">
        <v>20</v>
      </c>
      <c r="N5" s="5" t="s">
        <v>20</v>
      </c>
      <c r="O5" s="5" t="s">
        <v>20</v>
      </c>
      <c r="P5" s="5" t="s">
        <v>20</v>
      </c>
      <c r="Q5" s="5" t="s">
        <v>20</v>
      </c>
      <c r="R5" s="5" t="s">
        <v>20</v>
      </c>
      <c r="S5" s="6" t="s">
        <v>20</v>
      </c>
      <c r="AA5" s="285"/>
      <c r="AB5" s="121" t="s">
        <v>32</v>
      </c>
      <c r="AC5" s="130">
        <v>57</v>
      </c>
      <c r="AD5" s="126">
        <v>60</v>
      </c>
      <c r="AE5" s="131">
        <v>65</v>
      </c>
      <c r="AF5" s="119">
        <v>2</v>
      </c>
      <c r="AJ5" s="183" t="s">
        <v>80</v>
      </c>
      <c r="AK5" s="167" t="s">
        <v>76</v>
      </c>
      <c r="AL5" s="167">
        <v>20</v>
      </c>
      <c r="AM5" s="167">
        <v>80</v>
      </c>
      <c r="AN5" s="27" t="s">
        <v>77</v>
      </c>
      <c r="AP5">
        <v>5</v>
      </c>
    </row>
    <row r="6" spans="1:42" ht="15" customHeight="1" thickBot="1" x14ac:dyDescent="0.4">
      <c r="A6" s="118" t="s">
        <v>49</v>
      </c>
      <c r="B6" s="117" t="s">
        <v>33</v>
      </c>
      <c r="C6" s="235"/>
      <c r="D6" s="235"/>
      <c r="E6" s="235"/>
      <c r="F6" s="235"/>
      <c r="G6" s="235"/>
      <c r="H6" s="235"/>
      <c r="L6" s="171" t="str">
        <f t="shared" ref="L6:L19" si="0">A60</f>
        <v>Crane</v>
      </c>
      <c r="M6" s="88">
        <f>IF(AND($E40&gt;=0.5,$C$12&gt;0),SQRT((($C$12-$B$25)^2)+(($C$25-$D$12)^2)),"")</f>
        <v>191.58779762818855</v>
      </c>
      <c r="N6" s="89" t="str">
        <f t="shared" ref="N6:N19" si="1">IF(AND($E40&gt;=0.5,$C$13&gt;0),SQRT((($C$13-$B$26)^2)+(($C$26-$D$13)^2)),"")</f>
        <v/>
      </c>
      <c r="O6" s="89" t="str">
        <f t="shared" ref="O6:P19" si="2">IF(AND($E40&gt;=0.5,$C$15&gt;0),SQRT((($C$15-$B$28)^2)+(($C$28-$D$15)^2)),"")</f>
        <v/>
      </c>
      <c r="P6" s="89" t="str">
        <f t="shared" si="2"/>
        <v/>
      </c>
      <c r="Q6" s="89" t="str">
        <f t="shared" ref="Q6:Q19" si="3">IF(AND($E40&gt;=0.5,$C$16&gt;0),SQRT((($C$16-$B$29)^2)+(($C$29-$D$16)^2)),"")</f>
        <v/>
      </c>
      <c r="R6" s="89" t="str">
        <f t="shared" ref="R6:R19" si="4">IF(AND($E40&gt;=0.5,$C$17&gt;0),SQRT((($C$17-$B$30)^2)+(($C$30-$D$17)^2)),"")</f>
        <v/>
      </c>
      <c r="S6" s="90" t="str">
        <f t="shared" ref="S6:S19" si="5">IF(AND($E40&gt;=0.5,$C$18&gt;0),SQRT((($C$18-$B$31)^2)+(($C$31-$D$18)^2)),"")</f>
        <v/>
      </c>
      <c r="AA6" s="286"/>
      <c r="AB6" s="122" t="s">
        <v>33</v>
      </c>
      <c r="AC6" s="132">
        <v>60</v>
      </c>
      <c r="AD6" s="133">
        <v>65</v>
      </c>
      <c r="AE6" s="134">
        <v>70</v>
      </c>
      <c r="AF6" s="119">
        <v>3</v>
      </c>
      <c r="AJ6" s="183" t="s">
        <v>81</v>
      </c>
      <c r="AK6" s="167" t="s">
        <v>82</v>
      </c>
      <c r="AL6" s="167">
        <v>100</v>
      </c>
      <c r="AM6" s="167">
        <v>94</v>
      </c>
      <c r="AN6" s="27" t="s">
        <v>77</v>
      </c>
      <c r="AP6">
        <v>6</v>
      </c>
    </row>
    <row r="7" spans="1:42" ht="15" customHeight="1" x14ac:dyDescent="0.35">
      <c r="A7" s="235"/>
      <c r="B7" s="235"/>
      <c r="C7" s="235"/>
      <c r="D7" s="235"/>
      <c r="E7" s="235"/>
      <c r="F7" s="235"/>
      <c r="G7" s="235"/>
      <c r="H7" s="235"/>
      <c r="L7" s="172" t="str">
        <f t="shared" si="0"/>
        <v>Vibratory Pile Driver</v>
      </c>
      <c r="M7" s="91">
        <f>IF(AND($E41&gt;=0.5,$C$12&gt;0),SQRT((($C$12-$B$25)^2)+(($C$25-$D$12)^2)),"")</f>
        <v>191.58779762818855</v>
      </c>
      <c r="N7" s="92" t="str">
        <f t="shared" si="1"/>
        <v/>
      </c>
      <c r="O7" s="92" t="str">
        <f t="shared" si="2"/>
        <v/>
      </c>
      <c r="P7" s="92" t="str">
        <f t="shared" si="2"/>
        <v/>
      </c>
      <c r="Q7" s="92" t="str">
        <f t="shared" si="3"/>
        <v/>
      </c>
      <c r="R7" s="92" t="str">
        <f t="shared" si="4"/>
        <v/>
      </c>
      <c r="S7" s="93" t="str">
        <f t="shared" si="5"/>
        <v/>
      </c>
      <c r="AC7" s="119">
        <v>1</v>
      </c>
      <c r="AD7" s="119">
        <v>2</v>
      </c>
      <c r="AE7" s="119">
        <v>3</v>
      </c>
      <c r="AF7" s="119"/>
      <c r="AJ7" s="183" t="s">
        <v>83</v>
      </c>
      <c r="AK7" s="167" t="s">
        <v>76</v>
      </c>
      <c r="AL7" s="167">
        <v>50</v>
      </c>
      <c r="AM7" s="167">
        <v>80</v>
      </c>
      <c r="AN7" s="27">
        <v>83</v>
      </c>
      <c r="AP7">
        <v>7</v>
      </c>
    </row>
    <row r="8" spans="1:42" ht="15" customHeight="1" thickBot="1" x14ac:dyDescent="0.3">
      <c r="A8" s="8" t="s">
        <v>45</v>
      </c>
      <c r="L8" s="172" t="str">
        <f t="shared" si="0"/>
        <v>Pickup Truck</v>
      </c>
      <c r="M8" s="91">
        <f>IF(AND($E42&gt;=0.5,$C$12&gt;0),SQRT((($C$12-$B$25)^2)+(($C$25-$D$12)^2)),"")</f>
        <v>191.58779762818855</v>
      </c>
      <c r="N8" s="92" t="str">
        <f t="shared" si="1"/>
        <v/>
      </c>
      <c r="O8" s="92" t="str">
        <f t="shared" si="2"/>
        <v/>
      </c>
      <c r="P8" s="92" t="str">
        <f t="shared" si="2"/>
        <v/>
      </c>
      <c r="Q8" s="92" t="str">
        <f t="shared" si="3"/>
        <v/>
      </c>
      <c r="R8" s="92" t="str">
        <f t="shared" si="4"/>
        <v/>
      </c>
      <c r="S8" s="93" t="str">
        <f t="shared" si="5"/>
        <v/>
      </c>
      <c r="AJ8" s="183" t="s">
        <v>84</v>
      </c>
      <c r="AK8" s="167" t="s">
        <v>76</v>
      </c>
      <c r="AL8" s="167">
        <v>20</v>
      </c>
      <c r="AM8" s="167">
        <v>85</v>
      </c>
      <c r="AN8" s="27">
        <v>84</v>
      </c>
      <c r="AP8">
        <v>8</v>
      </c>
    </row>
    <row r="9" spans="1:42" ht="15" customHeight="1" thickBot="1" x14ac:dyDescent="0.3">
      <c r="A9" s="293" t="s">
        <v>0</v>
      </c>
      <c r="B9" s="293" t="s">
        <v>1</v>
      </c>
      <c r="C9" s="289" t="s">
        <v>22</v>
      </c>
      <c r="D9" s="290"/>
      <c r="E9" s="291" t="s">
        <v>53</v>
      </c>
      <c r="F9" s="291"/>
      <c r="G9" s="291"/>
      <c r="H9" s="292"/>
      <c r="L9" s="172" t="str">
        <f t="shared" si="0"/>
        <v>Front End Loader</v>
      </c>
      <c r="M9" s="91">
        <f>IF(AND($E43&gt;=0.5,$C$12&gt;0),SQRT((($C$12-$B$25)^2)+(($C$25-$D$12)^2)),"")</f>
        <v>191.58779762818855</v>
      </c>
      <c r="N9" s="92" t="str">
        <f t="shared" si="1"/>
        <v/>
      </c>
      <c r="O9" s="92" t="str">
        <f t="shared" si="2"/>
        <v/>
      </c>
      <c r="P9" s="92" t="str">
        <f t="shared" si="2"/>
        <v/>
      </c>
      <c r="Q9" s="92" t="str">
        <f t="shared" si="3"/>
        <v/>
      </c>
      <c r="R9" s="92" t="str">
        <f t="shared" si="4"/>
        <v/>
      </c>
      <c r="S9" s="93" t="str">
        <f t="shared" si="5"/>
        <v/>
      </c>
      <c r="AB9" s="119">
        <f t="shared" ref="AB9:AB15" si="6">IF(B12="Residential",1,IF(B12="Commercial",2,IF(B12="industrial",3,0)))</f>
        <v>1</v>
      </c>
      <c r="AJ9" s="183" t="s">
        <v>85</v>
      </c>
      <c r="AK9" s="167" t="s">
        <v>82</v>
      </c>
      <c r="AL9" s="167">
        <v>20</v>
      </c>
      <c r="AM9" s="167">
        <v>93</v>
      </c>
      <c r="AN9" s="27">
        <v>87</v>
      </c>
      <c r="AP9">
        <v>9</v>
      </c>
    </row>
    <row r="10" spans="1:42" ht="15" customHeight="1" x14ac:dyDescent="0.25">
      <c r="A10" s="300"/>
      <c r="B10" s="300"/>
      <c r="C10" s="114" t="s">
        <v>23</v>
      </c>
      <c r="D10" s="115" t="s">
        <v>24</v>
      </c>
      <c r="E10" s="162" t="s">
        <v>12</v>
      </c>
      <c r="F10" s="163" t="s">
        <v>11</v>
      </c>
      <c r="G10" s="23" t="s">
        <v>13</v>
      </c>
      <c r="H10" s="24" t="s">
        <v>2</v>
      </c>
      <c r="L10" s="172" t="str">
        <f t="shared" si="0"/>
        <v>Trencher</v>
      </c>
      <c r="M10" s="91">
        <f>IF(AND($E44&gt;=0.5,$C$12&gt;0),SQRT((($C$12-$B$25)^2)+(($C$25-$D$12)^2)),"")</f>
        <v>191.58779762818855</v>
      </c>
      <c r="N10" s="92" t="str">
        <f t="shared" si="1"/>
        <v/>
      </c>
      <c r="O10" s="92" t="str">
        <f t="shared" si="2"/>
        <v/>
      </c>
      <c r="P10" s="92" t="str">
        <f t="shared" si="2"/>
        <v/>
      </c>
      <c r="Q10" s="92" t="str">
        <f t="shared" si="3"/>
        <v/>
      </c>
      <c r="R10" s="92" t="str">
        <f t="shared" si="4"/>
        <v/>
      </c>
      <c r="S10" s="93" t="str">
        <f t="shared" si="5"/>
        <v/>
      </c>
      <c r="AB10" s="119">
        <f t="shared" si="6"/>
        <v>0</v>
      </c>
      <c r="AJ10" s="183" t="s">
        <v>86</v>
      </c>
      <c r="AK10" s="167" t="s">
        <v>76</v>
      </c>
      <c r="AL10" s="167">
        <v>20</v>
      </c>
      <c r="AM10" s="167">
        <v>80</v>
      </c>
      <c r="AN10" s="27">
        <v>83</v>
      </c>
      <c r="AP10">
        <v>10</v>
      </c>
    </row>
    <row r="11" spans="1:42" ht="15" customHeight="1" thickBot="1" x14ac:dyDescent="0.3">
      <c r="A11" s="301"/>
      <c r="B11" s="301"/>
      <c r="C11" s="86" t="s">
        <v>20</v>
      </c>
      <c r="D11" s="87" t="s">
        <v>20</v>
      </c>
      <c r="E11" s="13" t="s">
        <v>5</v>
      </c>
      <c r="F11" s="6" t="s">
        <v>5</v>
      </c>
      <c r="G11" s="13" t="s">
        <v>5</v>
      </c>
      <c r="H11" s="6" t="s">
        <v>5</v>
      </c>
      <c r="L11" s="172" t="str">
        <f t="shared" si="0"/>
        <v>Crane</v>
      </c>
      <c r="M11" s="91">
        <f>IF(AND($E45&gt;=0.5,$C$12&gt;0),SQRT((($C$12-$B$26)^2)+(($C$26-$D$12)^2)),"")</f>
        <v>367.02190683936794</v>
      </c>
      <c r="N11" s="92" t="str">
        <f t="shared" si="1"/>
        <v/>
      </c>
      <c r="O11" s="92" t="str">
        <f t="shared" si="2"/>
        <v/>
      </c>
      <c r="P11" s="92" t="str">
        <f t="shared" si="2"/>
        <v/>
      </c>
      <c r="Q11" s="92" t="str">
        <f t="shared" si="3"/>
        <v/>
      </c>
      <c r="R11" s="92" t="str">
        <f t="shared" si="4"/>
        <v/>
      </c>
      <c r="S11" s="93" t="str">
        <f t="shared" si="5"/>
        <v/>
      </c>
      <c r="AB11" s="119">
        <f t="shared" si="6"/>
        <v>0</v>
      </c>
      <c r="AJ11" s="183" t="s">
        <v>87</v>
      </c>
      <c r="AK11" s="167" t="s">
        <v>76</v>
      </c>
      <c r="AL11" s="167">
        <v>40</v>
      </c>
      <c r="AM11" s="167">
        <v>80</v>
      </c>
      <c r="AN11" s="27">
        <v>78</v>
      </c>
      <c r="AP11">
        <v>11</v>
      </c>
    </row>
    <row r="12" spans="1:42" ht="15" customHeight="1" thickBot="1" x14ac:dyDescent="0.3">
      <c r="A12" s="240" t="s">
        <v>176</v>
      </c>
      <c r="B12" s="241" t="s">
        <v>3</v>
      </c>
      <c r="C12" s="242">
        <v>254181.51</v>
      </c>
      <c r="D12" s="243">
        <v>4257833.1100000003</v>
      </c>
      <c r="E12" s="244">
        <v>38.6</v>
      </c>
      <c r="F12" s="245">
        <v>42</v>
      </c>
      <c r="G12" s="246">
        <v>40</v>
      </c>
      <c r="H12" s="247">
        <v>34</v>
      </c>
      <c r="L12" s="172" t="str">
        <f t="shared" si="0"/>
        <v>Vibratory Pile Driver</v>
      </c>
      <c r="M12" s="91">
        <f>IF(AND($E46&gt;=0.5,$C$12&gt;0),SQRT((($C$12-$B$26)^2)+(($C$26-$D$12)^2)),"")</f>
        <v>367.02190683936794</v>
      </c>
      <c r="N12" s="92" t="str">
        <f t="shared" si="1"/>
        <v/>
      </c>
      <c r="O12" s="92" t="str">
        <f t="shared" si="2"/>
        <v/>
      </c>
      <c r="P12" s="92" t="str">
        <f t="shared" si="2"/>
        <v/>
      </c>
      <c r="Q12" s="92" t="str">
        <f t="shared" si="3"/>
        <v/>
      </c>
      <c r="R12" s="92" t="str">
        <f t="shared" si="4"/>
        <v/>
      </c>
      <c r="S12" s="93" t="str">
        <f t="shared" si="5"/>
        <v/>
      </c>
      <c r="AB12" s="119">
        <f t="shared" si="6"/>
        <v>0</v>
      </c>
      <c r="AJ12" s="183" t="s">
        <v>88</v>
      </c>
      <c r="AK12" s="167" t="s">
        <v>76</v>
      </c>
      <c r="AL12" s="167">
        <v>15</v>
      </c>
      <c r="AM12" s="167">
        <v>83</v>
      </c>
      <c r="AN12" s="27" t="s">
        <v>77</v>
      </c>
      <c r="AP12">
        <v>12</v>
      </c>
    </row>
    <row r="13" spans="1:42" ht="15" hidden="1" customHeight="1" x14ac:dyDescent="0.25">
      <c r="A13" s="228"/>
      <c r="B13" s="238"/>
      <c r="C13" s="174"/>
      <c r="D13" s="211"/>
      <c r="E13" s="17"/>
      <c r="F13" s="160"/>
      <c r="G13" s="239"/>
      <c r="H13" s="78"/>
      <c r="L13" s="172" t="str">
        <f t="shared" si="0"/>
        <v>Pickup Truck</v>
      </c>
      <c r="M13" s="91">
        <f>IF(AND($E47&gt;=0.5,$C$12&gt;0),SQRT((($C$12-$B$26)^2)+(($C$26-$D$12)^2)),"")</f>
        <v>367.02190683936794</v>
      </c>
      <c r="N13" s="92" t="str">
        <f t="shared" si="1"/>
        <v/>
      </c>
      <c r="O13" s="92" t="str">
        <f t="shared" si="2"/>
        <v/>
      </c>
      <c r="P13" s="92" t="str">
        <f t="shared" si="2"/>
        <v/>
      </c>
      <c r="Q13" s="92" t="str">
        <f t="shared" si="3"/>
        <v/>
      </c>
      <c r="R13" s="92" t="str">
        <f t="shared" si="4"/>
        <v/>
      </c>
      <c r="S13" s="93" t="str">
        <f t="shared" si="5"/>
        <v/>
      </c>
      <c r="AB13" s="119">
        <f t="shared" si="6"/>
        <v>0</v>
      </c>
      <c r="AJ13" s="183" t="s">
        <v>89</v>
      </c>
      <c r="AK13" s="167" t="s">
        <v>76</v>
      </c>
      <c r="AL13" s="167">
        <v>40</v>
      </c>
      <c r="AM13" s="167">
        <v>85</v>
      </c>
      <c r="AN13" s="27">
        <v>79</v>
      </c>
      <c r="AP13">
        <v>13</v>
      </c>
    </row>
    <row r="14" spans="1:42" ht="15" hidden="1" customHeight="1" x14ac:dyDescent="0.25">
      <c r="A14" s="212"/>
      <c r="B14" s="84"/>
      <c r="C14" s="176"/>
      <c r="D14" s="213"/>
      <c r="E14" s="112"/>
      <c r="F14" s="109"/>
      <c r="G14" s="75"/>
      <c r="H14" s="2"/>
      <c r="L14" s="172" t="str">
        <f t="shared" si="0"/>
        <v>Front End Loader</v>
      </c>
      <c r="M14" s="91">
        <f>IF(AND($E48&gt;=0.5,$C$12&gt;0),SQRT((($C$12-$B$26)^2)+(($C$26-$D$12)^2)),"")</f>
        <v>367.02190683936794</v>
      </c>
      <c r="N14" s="92" t="str">
        <f t="shared" si="1"/>
        <v/>
      </c>
      <c r="O14" s="92" t="str">
        <f t="shared" si="2"/>
        <v/>
      </c>
      <c r="P14" s="92" t="str">
        <f t="shared" si="2"/>
        <v/>
      </c>
      <c r="Q14" s="92" t="str">
        <f t="shared" si="3"/>
        <v/>
      </c>
      <c r="R14" s="92" t="str">
        <f t="shared" si="4"/>
        <v/>
      </c>
      <c r="S14" s="93" t="str">
        <f t="shared" si="5"/>
        <v/>
      </c>
      <c r="AB14" s="119">
        <f t="shared" si="6"/>
        <v>0</v>
      </c>
      <c r="AJ14" s="183" t="s">
        <v>90</v>
      </c>
      <c r="AK14" s="167" t="s">
        <v>76</v>
      </c>
      <c r="AL14" s="167">
        <v>20</v>
      </c>
      <c r="AM14" s="167">
        <v>82</v>
      </c>
      <c r="AN14" s="27">
        <v>81</v>
      </c>
      <c r="AP14">
        <v>14</v>
      </c>
    </row>
    <row r="15" spans="1:42" ht="15" hidden="1" customHeight="1" x14ac:dyDescent="0.25">
      <c r="A15" s="212"/>
      <c r="B15" s="84"/>
      <c r="C15" s="176"/>
      <c r="D15" s="213"/>
      <c r="E15" s="112"/>
      <c r="F15" s="109"/>
      <c r="G15" s="75"/>
      <c r="H15" s="2"/>
      <c r="L15" s="172" t="str">
        <f t="shared" si="0"/>
        <v>Trencher</v>
      </c>
      <c r="M15" s="91">
        <f>IF(AND($E49&gt;=0.5,$C$12&gt;0),SQRT((($C$12-$B$26)^2)+(($C$26-$D$12)^2)),"")</f>
        <v>367.02190683936794</v>
      </c>
      <c r="N15" s="92" t="str">
        <f t="shared" si="1"/>
        <v/>
      </c>
      <c r="O15" s="92" t="str">
        <f t="shared" si="2"/>
        <v/>
      </c>
      <c r="P15" s="92" t="str">
        <f t="shared" si="2"/>
        <v/>
      </c>
      <c r="Q15" s="92" t="str">
        <f t="shared" si="3"/>
        <v/>
      </c>
      <c r="R15" s="92" t="str">
        <f t="shared" si="4"/>
        <v/>
      </c>
      <c r="S15" s="93" t="str">
        <f t="shared" si="5"/>
        <v/>
      </c>
      <c r="AB15" s="119">
        <f t="shared" si="6"/>
        <v>0</v>
      </c>
      <c r="AJ15" s="183" t="s">
        <v>91</v>
      </c>
      <c r="AK15" s="167" t="s">
        <v>76</v>
      </c>
      <c r="AL15" s="167">
        <v>20</v>
      </c>
      <c r="AM15" s="167">
        <v>90</v>
      </c>
      <c r="AN15" s="27">
        <v>90</v>
      </c>
      <c r="AP15">
        <v>15</v>
      </c>
    </row>
    <row r="16" spans="1:42" ht="15" hidden="1" customHeight="1" x14ac:dyDescent="0.25">
      <c r="A16" s="212"/>
      <c r="B16" s="84"/>
      <c r="C16" s="176"/>
      <c r="D16" s="213"/>
      <c r="E16" s="112"/>
      <c r="F16" s="109"/>
      <c r="G16" s="75"/>
      <c r="H16" s="2"/>
      <c r="L16" s="172" t="str">
        <f t="shared" si="0"/>
        <v/>
      </c>
      <c r="M16" s="91">
        <f>IF(AND($E50&gt;=0.5,$C$12&gt;0),SQRT((($C$12-$B$25)^2)+(($C$25-$D$12)^2)),"")</f>
        <v>191.58779762818855</v>
      </c>
      <c r="N16" s="92" t="str">
        <f t="shared" si="1"/>
        <v/>
      </c>
      <c r="O16" s="92" t="str">
        <f t="shared" si="2"/>
        <v/>
      </c>
      <c r="P16" s="92" t="str">
        <f t="shared" si="2"/>
        <v/>
      </c>
      <c r="Q16" s="92" t="str">
        <f t="shared" si="3"/>
        <v/>
      </c>
      <c r="R16" s="92" t="str">
        <f t="shared" si="4"/>
        <v/>
      </c>
      <c r="S16" s="93" t="str">
        <f t="shared" si="5"/>
        <v/>
      </c>
      <c r="AB16" s="119"/>
      <c r="AJ16" s="183" t="s">
        <v>92</v>
      </c>
      <c r="AK16" s="167" t="s">
        <v>76</v>
      </c>
      <c r="AL16" s="167">
        <v>16</v>
      </c>
      <c r="AM16" s="167">
        <v>85</v>
      </c>
      <c r="AN16" s="27">
        <v>81</v>
      </c>
      <c r="AP16">
        <v>0</v>
      </c>
    </row>
    <row r="17" spans="1:40" s="49" customFormat="1" hidden="1" x14ac:dyDescent="0.25">
      <c r="A17" s="212"/>
      <c r="B17" s="84"/>
      <c r="C17" s="176"/>
      <c r="D17" s="213"/>
      <c r="E17" s="112" t="str">
        <f>IF(G17&gt;0,R270,"")</f>
        <v/>
      </c>
      <c r="F17" s="109" t="str">
        <f>IF(G17&gt;0,T270,"")</f>
        <v/>
      </c>
      <c r="G17" s="75"/>
      <c r="H17" s="2"/>
      <c r="L17" s="172" t="str">
        <f t="shared" si="0"/>
        <v/>
      </c>
      <c r="M17" s="91">
        <f>IF(AND($E51&gt;=0.5,$C$12&gt;0),SQRT((($C$12-$B$25)^2)+(($C$25-$D$12)^2)),"")</f>
        <v>191.58779762818855</v>
      </c>
      <c r="N17" s="92" t="str">
        <f t="shared" si="1"/>
        <v/>
      </c>
      <c r="O17" s="92" t="str">
        <f t="shared" si="2"/>
        <v/>
      </c>
      <c r="P17" s="92" t="str">
        <f t="shared" si="2"/>
        <v/>
      </c>
      <c r="Q17" s="92" t="str">
        <f t="shared" si="3"/>
        <v/>
      </c>
      <c r="R17" s="92" t="str">
        <f t="shared" si="4"/>
        <v/>
      </c>
      <c r="S17" s="93" t="str">
        <f t="shared" si="5"/>
        <v/>
      </c>
      <c r="T17"/>
      <c r="AB17" s="119">
        <f>IF(B6="Residential",1,IF(B6="Commercial",2,IF(B6="industrial",3,0)))</f>
        <v>3</v>
      </c>
      <c r="AJ17" s="183" t="s">
        <v>93</v>
      </c>
      <c r="AK17" s="167" t="s">
        <v>76</v>
      </c>
      <c r="AL17" s="167">
        <v>40</v>
      </c>
      <c r="AM17" s="167">
        <v>85</v>
      </c>
      <c r="AN17" s="27">
        <v>82</v>
      </c>
    </row>
    <row r="18" spans="1:40" ht="15.75" hidden="1" thickBot="1" x14ac:dyDescent="0.3">
      <c r="A18" s="214"/>
      <c r="B18" s="85"/>
      <c r="C18" s="178"/>
      <c r="D18" s="215"/>
      <c r="E18" s="113" t="str">
        <f>IF(G18&gt;0,R304,"")</f>
        <v/>
      </c>
      <c r="F18" s="110" t="str">
        <f>IF(G18&gt;0,T304,"")</f>
        <v/>
      </c>
      <c r="G18" s="76"/>
      <c r="H18" s="3"/>
      <c r="L18" s="172" t="str">
        <f t="shared" si="0"/>
        <v/>
      </c>
      <c r="M18" s="91">
        <f>IF(AND($E52&gt;=0.5,$C$12&gt;0),SQRT((($C$12-$B$25)^2)+(($C$25-$D$12)^2)),"")</f>
        <v>191.58779762818855</v>
      </c>
      <c r="N18" s="92" t="str">
        <f t="shared" si="1"/>
        <v/>
      </c>
      <c r="O18" s="92" t="str">
        <f t="shared" si="2"/>
        <v/>
      </c>
      <c r="P18" s="92" t="str">
        <f t="shared" si="2"/>
        <v/>
      </c>
      <c r="Q18" s="92" t="str">
        <f t="shared" si="3"/>
        <v/>
      </c>
      <c r="R18" s="92" t="str">
        <f t="shared" si="4"/>
        <v/>
      </c>
      <c r="S18" s="93" t="str">
        <f t="shared" si="5"/>
        <v/>
      </c>
      <c r="AJ18" s="183" t="s">
        <v>94</v>
      </c>
      <c r="AK18" s="167" t="s">
        <v>76</v>
      </c>
      <c r="AL18" s="167">
        <v>20</v>
      </c>
      <c r="AM18" s="167">
        <v>84</v>
      </c>
      <c r="AN18" s="27">
        <v>79</v>
      </c>
    </row>
    <row r="19" spans="1:40" ht="15.75" x14ac:dyDescent="0.25">
      <c r="A19" s="19" t="s">
        <v>61</v>
      </c>
      <c r="B19" s="143"/>
      <c r="C19" s="144"/>
      <c r="D19" s="144"/>
      <c r="E19" s="145"/>
      <c r="F19" s="145"/>
      <c r="G19" s="82"/>
      <c r="H19" s="82"/>
      <c r="L19" s="172" t="str">
        <f t="shared" si="0"/>
        <v/>
      </c>
      <c r="M19" s="91">
        <f>IF(AND($E53&gt;=0.5,$C$12&gt;0),SQRT((($C$12-$B$25)^2)+(($C$25-$D$12)^2)),"")</f>
        <v>191.58779762818855</v>
      </c>
      <c r="N19" s="92" t="str">
        <f t="shared" si="1"/>
        <v/>
      </c>
      <c r="O19" s="92" t="str">
        <f t="shared" si="2"/>
        <v/>
      </c>
      <c r="P19" s="92" t="str">
        <f t="shared" si="2"/>
        <v/>
      </c>
      <c r="Q19" s="92" t="str">
        <f t="shared" si="3"/>
        <v/>
      </c>
      <c r="R19" s="92" t="str">
        <f t="shared" si="4"/>
        <v/>
      </c>
      <c r="S19" s="93" t="str">
        <f t="shared" si="5"/>
        <v/>
      </c>
      <c r="AJ19" s="183" t="s">
        <v>95</v>
      </c>
      <c r="AK19" s="167" t="s">
        <v>76</v>
      </c>
      <c r="AL19" s="167">
        <v>50</v>
      </c>
      <c r="AM19" s="167">
        <v>80</v>
      </c>
      <c r="AN19" s="27">
        <v>80</v>
      </c>
    </row>
    <row r="20" spans="1:40" ht="14.25" customHeight="1" thickBot="1" x14ac:dyDescent="0.3">
      <c r="A20" s="19"/>
      <c r="B20" s="143"/>
      <c r="C20" s="144"/>
      <c r="D20" s="144"/>
      <c r="E20" s="145"/>
      <c r="F20" s="145"/>
      <c r="G20" s="82"/>
      <c r="H20" s="82"/>
      <c r="L20" s="97"/>
      <c r="AJ20" s="183" t="s">
        <v>96</v>
      </c>
      <c r="AK20" s="167" t="s">
        <v>76</v>
      </c>
      <c r="AL20" s="167">
        <v>40</v>
      </c>
      <c r="AM20" s="167">
        <v>84</v>
      </c>
      <c r="AN20" s="27">
        <v>76</v>
      </c>
    </row>
    <row r="21" spans="1:40" ht="75.75" thickBot="1" x14ac:dyDescent="0.3">
      <c r="A21" s="8" t="s">
        <v>69</v>
      </c>
      <c r="L21" s="236" t="s">
        <v>42</v>
      </c>
      <c r="M21" s="25" t="s">
        <v>25</v>
      </c>
      <c r="N21" s="15" t="s">
        <v>26</v>
      </c>
      <c r="O21" s="15" t="s">
        <v>27</v>
      </c>
      <c r="P21" s="15" t="s">
        <v>28</v>
      </c>
      <c r="Q21" s="15" t="s">
        <v>29</v>
      </c>
      <c r="R21" s="15" t="s">
        <v>30</v>
      </c>
      <c r="S21" s="16" t="s">
        <v>31</v>
      </c>
      <c r="AJ21" s="183" t="s">
        <v>97</v>
      </c>
      <c r="AK21" s="167" t="s">
        <v>76</v>
      </c>
      <c r="AL21" s="167">
        <v>40</v>
      </c>
      <c r="AM21" s="167">
        <v>85</v>
      </c>
      <c r="AN21" s="27">
        <v>81</v>
      </c>
    </row>
    <row r="22" spans="1:40" ht="15.75" thickBot="1" x14ac:dyDescent="0.3">
      <c r="A22" s="293" t="s">
        <v>154</v>
      </c>
      <c r="B22" s="289" t="s">
        <v>22</v>
      </c>
      <c r="C22" s="290"/>
      <c r="E22" s="302"/>
      <c r="F22" s="302"/>
      <c r="G22" s="302"/>
      <c r="H22" s="302"/>
      <c r="L22" s="220"/>
      <c r="M22" s="13" t="s">
        <v>6</v>
      </c>
      <c r="N22" s="5" t="s">
        <v>6</v>
      </c>
      <c r="O22" s="5" t="s">
        <v>6</v>
      </c>
      <c r="P22" s="5" t="s">
        <v>6</v>
      </c>
      <c r="Q22" s="5" t="s">
        <v>6</v>
      </c>
      <c r="R22" s="5" t="s">
        <v>6</v>
      </c>
      <c r="S22" s="6" t="s">
        <v>6</v>
      </c>
      <c r="AJ22" s="183" t="s">
        <v>98</v>
      </c>
      <c r="AK22" s="167" t="s">
        <v>76</v>
      </c>
      <c r="AL22" s="167">
        <v>40</v>
      </c>
      <c r="AM22" s="167">
        <v>84</v>
      </c>
      <c r="AN22" s="27">
        <v>74</v>
      </c>
    </row>
    <row r="23" spans="1:40" x14ac:dyDescent="0.25">
      <c r="A23" s="300"/>
      <c r="B23" s="114" t="s">
        <v>23</v>
      </c>
      <c r="C23" s="115" t="s">
        <v>24</v>
      </c>
      <c r="E23" s="237"/>
      <c r="H23" s="237"/>
      <c r="L23" s="101" t="str">
        <f t="shared" ref="L23:L36" si="7">IF(ISBLANK(A40),"",A40)</f>
        <v>Crane</v>
      </c>
      <c r="M23" s="98">
        <f t="shared" ref="M23:S36" si="8">IFERROR(CONVERT(M6,"m","ft"),"")</f>
        <v>628.56888985626165</v>
      </c>
      <c r="N23" s="89" t="str">
        <f t="shared" si="8"/>
        <v/>
      </c>
      <c r="O23" s="89" t="str">
        <f t="shared" si="8"/>
        <v/>
      </c>
      <c r="P23" s="89" t="str">
        <f t="shared" si="8"/>
        <v/>
      </c>
      <c r="Q23" s="89" t="str">
        <f t="shared" si="8"/>
        <v/>
      </c>
      <c r="R23" s="89" t="str">
        <f t="shared" si="8"/>
        <v/>
      </c>
      <c r="S23" s="90" t="str">
        <f t="shared" si="8"/>
        <v/>
      </c>
      <c r="AJ23" s="183" t="s">
        <v>99</v>
      </c>
      <c r="AK23" s="167" t="s">
        <v>76</v>
      </c>
      <c r="AL23" s="167">
        <v>40</v>
      </c>
      <c r="AM23" s="167">
        <v>80</v>
      </c>
      <c r="AN23" s="27">
        <v>79</v>
      </c>
    </row>
    <row r="24" spans="1:40" ht="15.75" thickBot="1" x14ac:dyDescent="0.3">
      <c r="A24" s="301"/>
      <c r="B24" s="86" t="s">
        <v>20</v>
      </c>
      <c r="C24" s="87" t="s">
        <v>20</v>
      </c>
      <c r="E24" s="237"/>
      <c r="H24" s="237"/>
      <c r="L24" s="102" t="str">
        <f t="shared" si="7"/>
        <v>Vibratory Pile Driver</v>
      </c>
      <c r="M24" s="99">
        <f t="shared" si="8"/>
        <v>628.56888985626165</v>
      </c>
      <c r="N24" s="92" t="str">
        <f t="shared" si="8"/>
        <v/>
      </c>
      <c r="O24" s="92" t="str">
        <f t="shared" si="8"/>
        <v/>
      </c>
      <c r="P24" s="92" t="str">
        <f t="shared" si="8"/>
        <v/>
      </c>
      <c r="Q24" s="92" t="str">
        <f t="shared" si="8"/>
        <v/>
      </c>
      <c r="R24" s="92" t="str">
        <f t="shared" si="8"/>
        <v/>
      </c>
      <c r="S24" s="93" t="str">
        <f t="shared" si="8"/>
        <v/>
      </c>
      <c r="AJ24" s="183" t="s">
        <v>100</v>
      </c>
      <c r="AK24" s="167" t="s">
        <v>76</v>
      </c>
      <c r="AL24" s="167">
        <v>50</v>
      </c>
      <c r="AM24" s="167">
        <v>82</v>
      </c>
      <c r="AN24" s="27">
        <v>81</v>
      </c>
    </row>
    <row r="25" spans="1:40" x14ac:dyDescent="0.25">
      <c r="A25" s="168" t="s">
        <v>150</v>
      </c>
      <c r="B25" s="229">
        <v>254371.9</v>
      </c>
      <c r="C25" s="175">
        <v>4257811.72</v>
      </c>
      <c r="E25" s="166"/>
      <c r="H25" s="20"/>
      <c r="L25" s="102" t="str">
        <f t="shared" si="7"/>
        <v>Pickup Truck</v>
      </c>
      <c r="M25" s="99">
        <f t="shared" si="8"/>
        <v>628.56888985626165</v>
      </c>
      <c r="N25" s="92" t="str">
        <f t="shared" si="8"/>
        <v/>
      </c>
      <c r="O25" s="92" t="str">
        <f t="shared" si="8"/>
        <v/>
      </c>
      <c r="P25" s="92" t="str">
        <f t="shared" si="8"/>
        <v/>
      </c>
      <c r="Q25" s="92" t="str">
        <f t="shared" si="8"/>
        <v/>
      </c>
      <c r="R25" s="92" t="str">
        <f t="shared" si="8"/>
        <v/>
      </c>
      <c r="S25" s="93" t="str">
        <f t="shared" si="8"/>
        <v/>
      </c>
      <c r="AJ25" s="183" t="s">
        <v>101</v>
      </c>
      <c r="AK25" s="167" t="s">
        <v>76</v>
      </c>
      <c r="AL25" s="167">
        <v>50</v>
      </c>
      <c r="AM25" s="167">
        <v>70</v>
      </c>
      <c r="AN25" s="27">
        <v>73</v>
      </c>
    </row>
    <row r="26" spans="1:40" x14ac:dyDescent="0.25">
      <c r="A26" s="169" t="s">
        <v>153</v>
      </c>
      <c r="B26" s="230">
        <v>254548.51</v>
      </c>
      <c r="C26" s="177">
        <v>4257829.0999999996</v>
      </c>
      <c r="E26" s="166"/>
      <c r="H26" s="20"/>
      <c r="L26" s="102" t="str">
        <f t="shared" si="7"/>
        <v>Front End Loader</v>
      </c>
      <c r="M26" s="99">
        <f t="shared" si="8"/>
        <v>628.56888985626165</v>
      </c>
      <c r="N26" s="92" t="str">
        <f t="shared" si="8"/>
        <v/>
      </c>
      <c r="O26" s="92" t="str">
        <f t="shared" si="8"/>
        <v/>
      </c>
      <c r="P26" s="92" t="str">
        <f t="shared" si="8"/>
        <v/>
      </c>
      <c r="Q26" s="92" t="str">
        <f t="shared" si="8"/>
        <v/>
      </c>
      <c r="R26" s="92" t="str">
        <f t="shared" si="8"/>
        <v/>
      </c>
      <c r="S26" s="93" t="str">
        <f t="shared" si="8"/>
        <v/>
      </c>
      <c r="AJ26" s="183" t="s">
        <v>102</v>
      </c>
      <c r="AK26" s="167" t="s">
        <v>76</v>
      </c>
      <c r="AL26" s="167">
        <v>40</v>
      </c>
      <c r="AM26" s="167">
        <v>85</v>
      </c>
      <c r="AN26" s="27">
        <v>83</v>
      </c>
    </row>
    <row r="27" spans="1:40" x14ac:dyDescent="0.25">
      <c r="A27" s="169"/>
      <c r="B27" s="230"/>
      <c r="C27" s="177"/>
      <c r="E27" s="166"/>
      <c r="H27" s="20"/>
      <c r="L27" s="102" t="str">
        <f t="shared" si="7"/>
        <v>Trencher</v>
      </c>
      <c r="M27" s="99">
        <f t="shared" si="8"/>
        <v>628.56888985626165</v>
      </c>
      <c r="N27" s="92" t="str">
        <f t="shared" si="8"/>
        <v/>
      </c>
      <c r="O27" s="92" t="str">
        <f t="shared" si="8"/>
        <v/>
      </c>
      <c r="P27" s="92" t="str">
        <f t="shared" si="8"/>
        <v/>
      </c>
      <c r="Q27" s="92" t="str">
        <f t="shared" si="8"/>
        <v/>
      </c>
      <c r="R27" s="92" t="str">
        <f t="shared" si="8"/>
        <v/>
      </c>
      <c r="S27" s="93" t="str">
        <f t="shared" si="8"/>
        <v/>
      </c>
      <c r="AJ27" s="183" t="s">
        <v>103</v>
      </c>
      <c r="AK27" s="167" t="s">
        <v>76</v>
      </c>
      <c r="AL27" s="167">
        <v>40</v>
      </c>
      <c r="AM27" s="167">
        <v>85</v>
      </c>
      <c r="AN27" s="27" t="s">
        <v>77</v>
      </c>
    </row>
    <row r="28" spans="1:40" x14ac:dyDescent="0.25">
      <c r="A28" s="169" t="str">
        <f t="shared" ref="A28:A31" si="9">IF(ISBLANK(A15),"",A15)</f>
        <v/>
      </c>
      <c r="B28" s="230"/>
      <c r="C28" s="177"/>
      <c r="E28" s="166"/>
      <c r="H28" s="20"/>
      <c r="L28" s="102" t="str">
        <f t="shared" si="7"/>
        <v>Crane</v>
      </c>
      <c r="M28" s="99">
        <f t="shared" si="8"/>
        <v>1204.1401143023882</v>
      </c>
      <c r="N28" s="92" t="str">
        <f t="shared" si="8"/>
        <v/>
      </c>
      <c r="O28" s="92" t="str">
        <f t="shared" si="8"/>
        <v/>
      </c>
      <c r="P28" s="92" t="str">
        <f t="shared" si="8"/>
        <v/>
      </c>
      <c r="Q28" s="92" t="str">
        <f t="shared" si="8"/>
        <v/>
      </c>
      <c r="R28" s="92" t="str">
        <f t="shared" si="8"/>
        <v/>
      </c>
      <c r="S28" s="93" t="str">
        <f t="shared" si="8"/>
        <v/>
      </c>
      <c r="AJ28" s="183" t="s">
        <v>104</v>
      </c>
      <c r="AK28" s="167" t="s">
        <v>76</v>
      </c>
      <c r="AL28" s="167">
        <v>40</v>
      </c>
      <c r="AM28" s="167">
        <v>85</v>
      </c>
      <c r="AN28" s="27">
        <v>87</v>
      </c>
    </row>
    <row r="29" spans="1:40" x14ac:dyDescent="0.25">
      <c r="A29" s="169" t="str">
        <f t="shared" si="9"/>
        <v/>
      </c>
      <c r="B29" s="230"/>
      <c r="C29" s="177"/>
      <c r="E29" s="166"/>
      <c r="H29" s="20"/>
      <c r="L29" s="102" t="str">
        <f t="shared" si="7"/>
        <v>Vibratory Pile Driver</v>
      </c>
      <c r="M29" s="99">
        <f t="shared" si="8"/>
        <v>1204.1401143023882</v>
      </c>
      <c r="N29" s="92" t="str">
        <f t="shared" si="8"/>
        <v/>
      </c>
      <c r="O29" s="92" t="str">
        <f t="shared" si="8"/>
        <v/>
      </c>
      <c r="P29" s="92" t="str">
        <f t="shared" si="8"/>
        <v/>
      </c>
      <c r="Q29" s="92" t="str">
        <f t="shared" si="8"/>
        <v/>
      </c>
      <c r="R29" s="92" t="str">
        <f t="shared" si="8"/>
        <v/>
      </c>
      <c r="S29" s="93" t="str">
        <f t="shared" si="8"/>
        <v/>
      </c>
      <c r="AJ29" s="183" t="s">
        <v>105</v>
      </c>
      <c r="AK29" s="167" t="s">
        <v>76</v>
      </c>
      <c r="AL29" s="167">
        <v>25</v>
      </c>
      <c r="AM29" s="167">
        <v>80</v>
      </c>
      <c r="AN29" s="27">
        <v>82</v>
      </c>
    </row>
    <row r="30" spans="1:40" x14ac:dyDescent="0.25">
      <c r="A30" s="169" t="str">
        <f t="shared" si="9"/>
        <v/>
      </c>
      <c r="B30" s="230"/>
      <c r="C30" s="177"/>
      <c r="E30" s="166"/>
      <c r="H30" s="20"/>
      <c r="L30" s="102" t="str">
        <f t="shared" si="7"/>
        <v>Pickup Truck</v>
      </c>
      <c r="M30" s="99">
        <f t="shared" si="8"/>
        <v>1204.1401143023882</v>
      </c>
      <c r="N30" s="92" t="str">
        <f t="shared" si="8"/>
        <v/>
      </c>
      <c r="O30" s="92" t="str">
        <f t="shared" si="8"/>
        <v/>
      </c>
      <c r="P30" s="92" t="str">
        <f t="shared" si="8"/>
        <v/>
      </c>
      <c r="Q30" s="92" t="str">
        <f t="shared" si="8"/>
        <v/>
      </c>
      <c r="R30" s="92" t="str">
        <f t="shared" si="8"/>
        <v/>
      </c>
      <c r="S30" s="93" t="str">
        <f t="shared" si="8"/>
        <v/>
      </c>
      <c r="AJ30" s="183" t="s">
        <v>106</v>
      </c>
      <c r="AK30" s="167" t="s">
        <v>82</v>
      </c>
      <c r="AL30" s="167">
        <v>10</v>
      </c>
      <c r="AM30" s="167">
        <v>90</v>
      </c>
      <c r="AN30" s="27" t="s">
        <v>77</v>
      </c>
    </row>
    <row r="31" spans="1:40" ht="15.75" thickBot="1" x14ac:dyDescent="0.3">
      <c r="A31" s="170" t="str">
        <f t="shared" si="9"/>
        <v/>
      </c>
      <c r="B31" s="231"/>
      <c r="C31" s="179"/>
      <c r="E31" s="166"/>
      <c r="H31" s="20"/>
      <c r="L31" s="102" t="str">
        <f t="shared" si="7"/>
        <v>Front End Loader</v>
      </c>
      <c r="M31" s="99">
        <f t="shared" si="8"/>
        <v>1204.1401143023882</v>
      </c>
      <c r="N31" s="92" t="str">
        <f t="shared" si="8"/>
        <v/>
      </c>
      <c r="O31" s="92" t="str">
        <f t="shared" si="8"/>
        <v/>
      </c>
      <c r="P31" s="92" t="str">
        <f t="shared" si="8"/>
        <v/>
      </c>
      <c r="Q31" s="92" t="str">
        <f t="shared" si="8"/>
        <v/>
      </c>
      <c r="R31" s="92" t="str">
        <f t="shared" si="8"/>
        <v/>
      </c>
      <c r="S31" s="93" t="str">
        <f t="shared" si="8"/>
        <v/>
      </c>
      <c r="AJ31" s="183" t="s">
        <v>107</v>
      </c>
      <c r="AK31" s="167" t="s">
        <v>82</v>
      </c>
      <c r="AL31" s="167">
        <v>20</v>
      </c>
      <c r="AM31" s="167">
        <v>95</v>
      </c>
      <c r="AN31" s="27">
        <v>101</v>
      </c>
    </row>
    <row r="32" spans="1:40" ht="15.75" x14ac:dyDescent="0.25">
      <c r="A32" s="19" t="s">
        <v>155</v>
      </c>
      <c r="B32" s="143"/>
      <c r="C32" s="144"/>
      <c r="D32" s="144"/>
      <c r="E32" s="145"/>
      <c r="H32" s="82"/>
      <c r="L32" s="102" t="str">
        <f t="shared" si="7"/>
        <v>Trencher</v>
      </c>
      <c r="M32" s="99">
        <f t="shared" si="8"/>
        <v>1204.1401143023882</v>
      </c>
      <c r="N32" s="92" t="str">
        <f t="shared" si="8"/>
        <v/>
      </c>
      <c r="O32" s="92" t="str">
        <f t="shared" si="8"/>
        <v/>
      </c>
      <c r="P32" s="92" t="str">
        <f t="shared" si="8"/>
        <v/>
      </c>
      <c r="Q32" s="92" t="str">
        <f t="shared" si="8"/>
        <v/>
      </c>
      <c r="R32" s="92" t="str">
        <f t="shared" si="8"/>
        <v/>
      </c>
      <c r="S32" s="93" t="str">
        <f t="shared" si="8"/>
        <v/>
      </c>
      <c r="AJ32" s="183" t="s">
        <v>108</v>
      </c>
      <c r="AK32" s="167" t="s">
        <v>82</v>
      </c>
      <c r="AL32" s="167">
        <v>20</v>
      </c>
      <c r="AM32" s="167">
        <v>85</v>
      </c>
      <c r="AN32" s="27">
        <v>89</v>
      </c>
    </row>
    <row r="33" spans="1:40" ht="15.75" x14ac:dyDescent="0.25">
      <c r="A33" s="19" t="s">
        <v>156</v>
      </c>
      <c r="B33" s="143"/>
      <c r="C33" s="144"/>
      <c r="D33" s="144"/>
      <c r="E33" s="145"/>
      <c r="F33" s="145"/>
      <c r="G33" s="82"/>
      <c r="H33" s="82"/>
      <c r="L33" s="102" t="str">
        <f t="shared" si="7"/>
        <v/>
      </c>
      <c r="M33" s="99">
        <f t="shared" si="8"/>
        <v>628.56888985626165</v>
      </c>
      <c r="N33" s="92" t="str">
        <f t="shared" si="8"/>
        <v/>
      </c>
      <c r="O33" s="92" t="str">
        <f t="shared" si="8"/>
        <v/>
      </c>
      <c r="P33" s="92" t="str">
        <f t="shared" si="8"/>
        <v/>
      </c>
      <c r="Q33" s="92" t="str">
        <f t="shared" si="8"/>
        <v/>
      </c>
      <c r="R33" s="92" t="str">
        <f t="shared" si="8"/>
        <v/>
      </c>
      <c r="S33" s="93" t="str">
        <f t="shared" si="8"/>
        <v/>
      </c>
      <c r="AJ33" s="183" t="s">
        <v>109</v>
      </c>
      <c r="AK33" s="167" t="s">
        <v>76</v>
      </c>
      <c r="AL33" s="167">
        <v>20</v>
      </c>
      <c r="AM33" s="167">
        <v>85</v>
      </c>
      <c r="AN33" s="27">
        <v>75</v>
      </c>
    </row>
    <row r="34" spans="1:40" ht="16.5" customHeight="1" x14ac:dyDescent="0.25">
      <c r="A34" s="9"/>
      <c r="B34" s="143"/>
      <c r="C34" s="144"/>
      <c r="D34" s="144"/>
      <c r="E34" s="145"/>
      <c r="F34" s="145"/>
      <c r="G34" s="82"/>
      <c r="H34" s="82"/>
      <c r="L34" s="102" t="str">
        <f t="shared" si="7"/>
        <v/>
      </c>
      <c r="M34" s="99">
        <f t="shared" si="8"/>
        <v>628.56888985626165</v>
      </c>
      <c r="N34" s="92" t="str">
        <f t="shared" si="8"/>
        <v/>
      </c>
      <c r="O34" s="92" t="str">
        <f t="shared" si="8"/>
        <v/>
      </c>
      <c r="P34" s="92" t="str">
        <f t="shared" si="8"/>
        <v/>
      </c>
      <c r="Q34" s="92" t="str">
        <f t="shared" si="8"/>
        <v/>
      </c>
      <c r="R34" s="92" t="str">
        <f t="shared" si="8"/>
        <v/>
      </c>
      <c r="S34" s="93" t="str">
        <f t="shared" si="8"/>
        <v/>
      </c>
      <c r="AJ34" s="183" t="s">
        <v>110</v>
      </c>
      <c r="AK34" s="167" t="s">
        <v>82</v>
      </c>
      <c r="AL34" s="167">
        <v>20</v>
      </c>
      <c r="AM34" s="167">
        <v>90</v>
      </c>
      <c r="AN34" s="27">
        <v>90</v>
      </c>
    </row>
    <row r="35" spans="1:40" x14ac:dyDescent="0.25">
      <c r="A35" s="19"/>
      <c r="B35" s="143"/>
      <c r="C35" s="144"/>
      <c r="D35" s="144"/>
      <c r="E35" s="145"/>
      <c r="F35" s="145"/>
      <c r="G35" s="82"/>
      <c r="H35" s="82"/>
      <c r="L35" s="102" t="str">
        <f t="shared" si="7"/>
        <v/>
      </c>
      <c r="M35" s="99">
        <f t="shared" si="8"/>
        <v>628.56888985626165</v>
      </c>
      <c r="N35" s="92" t="str">
        <f t="shared" si="8"/>
        <v/>
      </c>
      <c r="O35" s="92" t="str">
        <f t="shared" si="8"/>
        <v/>
      </c>
      <c r="P35" s="92" t="str">
        <f t="shared" si="8"/>
        <v/>
      </c>
      <c r="Q35" s="92" t="str">
        <f t="shared" si="8"/>
        <v/>
      </c>
      <c r="R35" s="92" t="str">
        <f t="shared" si="8"/>
        <v/>
      </c>
      <c r="S35" s="93" t="str">
        <f t="shared" si="8"/>
        <v/>
      </c>
      <c r="AJ35" s="183" t="s">
        <v>111</v>
      </c>
      <c r="AK35" s="167" t="s">
        <v>76</v>
      </c>
      <c r="AL35" s="167">
        <v>20</v>
      </c>
      <c r="AM35" s="167">
        <v>85</v>
      </c>
      <c r="AN35" s="27">
        <v>90</v>
      </c>
    </row>
    <row r="36" spans="1:40" ht="15.75" thickBot="1" x14ac:dyDescent="0.3">
      <c r="A36" s="82"/>
      <c r="B36" s="82"/>
      <c r="C36" s="82"/>
      <c r="D36" s="82"/>
      <c r="E36" s="82"/>
      <c r="F36" s="49"/>
      <c r="G36" s="49"/>
      <c r="H36" s="49"/>
      <c r="L36" s="103" t="str">
        <f t="shared" si="7"/>
        <v/>
      </c>
      <c r="M36" s="100">
        <f t="shared" si="8"/>
        <v>628.56888985626165</v>
      </c>
      <c r="N36" s="95" t="str">
        <f t="shared" si="8"/>
        <v/>
      </c>
      <c r="O36" s="95" t="str">
        <f t="shared" si="8"/>
        <v/>
      </c>
      <c r="P36" s="95" t="str">
        <f t="shared" si="8"/>
        <v/>
      </c>
      <c r="Q36" s="95" t="str">
        <f t="shared" si="8"/>
        <v/>
      </c>
      <c r="R36" s="95" t="str">
        <f t="shared" si="8"/>
        <v/>
      </c>
      <c r="S36" s="96" t="str">
        <f t="shared" si="8"/>
        <v/>
      </c>
      <c r="AJ36" s="183" t="s">
        <v>112</v>
      </c>
      <c r="AK36" s="167" t="s">
        <v>76</v>
      </c>
      <c r="AL36" s="167">
        <v>50</v>
      </c>
      <c r="AM36" s="167">
        <v>85</v>
      </c>
      <c r="AN36" s="27">
        <v>77</v>
      </c>
    </row>
    <row r="37" spans="1:40" ht="15.75" thickBot="1" x14ac:dyDescent="0.3">
      <c r="A37" s="9" t="s">
        <v>44</v>
      </c>
      <c r="B37" s="1"/>
      <c r="C37" s="1"/>
      <c r="D37" s="1"/>
      <c r="E37" s="82"/>
      <c r="F37" s="49"/>
      <c r="G37" s="49"/>
      <c r="H37" s="49"/>
      <c r="L37" s="221"/>
      <c r="M37" s="222"/>
      <c r="N37" s="222"/>
      <c r="O37" s="222"/>
      <c r="P37" s="222"/>
      <c r="Q37" s="222"/>
      <c r="R37" s="222"/>
      <c r="S37" s="222"/>
      <c r="AJ37" s="183" t="s">
        <v>113</v>
      </c>
      <c r="AK37" s="167" t="s">
        <v>76</v>
      </c>
      <c r="AL37" s="167">
        <v>40</v>
      </c>
      <c r="AM37" s="167">
        <v>55</v>
      </c>
      <c r="AN37" s="27">
        <v>75</v>
      </c>
    </row>
    <row r="38" spans="1:40" ht="32.25" x14ac:dyDescent="0.25">
      <c r="A38" s="293" t="s">
        <v>0</v>
      </c>
      <c r="B38" s="287" t="s">
        <v>63</v>
      </c>
      <c r="C38" s="162" t="s">
        <v>141</v>
      </c>
      <c r="D38" s="15" t="s">
        <v>55</v>
      </c>
      <c r="E38" s="16" t="s">
        <v>54</v>
      </c>
      <c r="H38" s="182"/>
      <c r="L38" s="221"/>
      <c r="M38" s="222"/>
      <c r="N38" s="222"/>
      <c r="O38" s="222"/>
      <c r="P38" s="222"/>
      <c r="Q38" s="222"/>
      <c r="R38" s="222"/>
      <c r="S38" s="222"/>
      <c r="AJ38" s="183" t="s">
        <v>114</v>
      </c>
      <c r="AK38" s="167" t="s">
        <v>76</v>
      </c>
      <c r="AL38" s="167">
        <v>50</v>
      </c>
      <c r="AM38" s="167">
        <v>85</v>
      </c>
      <c r="AN38" s="27">
        <v>85</v>
      </c>
    </row>
    <row r="39" spans="1:40" ht="15.75" thickBot="1" x14ac:dyDescent="0.3">
      <c r="A39" s="294"/>
      <c r="B39" s="299"/>
      <c r="C39" s="164" t="s">
        <v>68</v>
      </c>
      <c r="D39" s="209" t="s">
        <v>6</v>
      </c>
      <c r="E39" s="7" t="s">
        <v>5</v>
      </c>
      <c r="H39" s="180"/>
      <c r="L39" s="221"/>
      <c r="M39" s="222"/>
      <c r="N39" s="222"/>
      <c r="O39" s="222"/>
      <c r="P39" s="222"/>
      <c r="Q39" s="222"/>
      <c r="R39" s="222"/>
      <c r="S39" s="222"/>
      <c r="AJ39" s="183" t="s">
        <v>115</v>
      </c>
      <c r="AK39" s="167" t="s">
        <v>76</v>
      </c>
      <c r="AL39" s="167">
        <v>50</v>
      </c>
      <c r="AM39" s="167">
        <v>77</v>
      </c>
      <c r="AN39" s="27">
        <v>81</v>
      </c>
    </row>
    <row r="40" spans="1:40" x14ac:dyDescent="0.25">
      <c r="A40" s="77" t="s">
        <v>92</v>
      </c>
      <c r="B40" s="191">
        <v>1</v>
      </c>
      <c r="C40" s="201">
        <f t="shared" ref="C40:C46" si="10">IFERROR(VLOOKUP(A40,$AJ$1:$AN$64,3,FALSE),"")</f>
        <v>16</v>
      </c>
      <c r="D40" s="218">
        <f t="shared" ref="D40:D46" si="11">IF(ISBLANK(A40),"",50)</f>
        <v>50</v>
      </c>
      <c r="E40" s="202">
        <f>IFERROR(IF(VLOOKUP(A40,$AJ$1:$AN$64,5,FALSE)="N/A",VLOOKUP(A40,$AJ$1:$AN$64,4,FALSE),VLOOKUP(A40,$AJ$1:$AN$64,5,FALSE)),"")</f>
        <v>81</v>
      </c>
      <c r="H40" s="181"/>
      <c r="AJ40" s="183" t="s">
        <v>116</v>
      </c>
      <c r="AK40" s="167" t="s">
        <v>76</v>
      </c>
      <c r="AL40" s="167">
        <v>100</v>
      </c>
      <c r="AM40" s="167">
        <v>82</v>
      </c>
      <c r="AN40" s="27">
        <v>73</v>
      </c>
    </row>
    <row r="41" spans="1:40" x14ac:dyDescent="0.25">
      <c r="A41" s="77" t="s">
        <v>132</v>
      </c>
      <c r="B41" s="71">
        <v>1</v>
      </c>
      <c r="C41" s="201">
        <f t="shared" si="10"/>
        <v>20</v>
      </c>
      <c r="D41" s="198">
        <f t="shared" si="11"/>
        <v>50</v>
      </c>
      <c r="E41" s="202">
        <f>IFERROR(IF(VLOOKUP(A41,$AJ$1:$AN$64,5,FALSE)="N/A",VLOOKUP(A41,$AJ$1:$AN$64,4,FALSE),VLOOKUP(A41,$AJ$1:$AN$64,5,FALSE)),"")</f>
        <v>101</v>
      </c>
      <c r="G41" s="22"/>
      <c r="H41" s="181"/>
      <c r="AJ41" s="183" t="s">
        <v>117</v>
      </c>
      <c r="AK41" s="167" t="s">
        <v>82</v>
      </c>
      <c r="AL41" s="167">
        <v>20</v>
      </c>
      <c r="AM41" s="167">
        <v>85</v>
      </c>
      <c r="AN41" s="27">
        <v>79</v>
      </c>
    </row>
    <row r="42" spans="1:40" x14ac:dyDescent="0.25">
      <c r="A42" s="77" t="s">
        <v>113</v>
      </c>
      <c r="B42" s="71">
        <v>1</v>
      </c>
      <c r="C42" s="201">
        <f t="shared" si="10"/>
        <v>40</v>
      </c>
      <c r="D42" s="198">
        <f t="shared" si="11"/>
        <v>50</v>
      </c>
      <c r="E42" s="202">
        <f>IFERROR(IF(VLOOKUP(A42,$AJ$1:$AN$64,5,FALSE)="N/A",VLOOKUP(A42,$AJ$1:$AN$64,4,FALSE),VLOOKUP(A42,$AJ$1:$AN$64,5,FALSE)),"")</f>
        <v>75</v>
      </c>
      <c r="H42" s="181"/>
      <c r="AJ42" s="183" t="s">
        <v>118</v>
      </c>
      <c r="AK42" s="167" t="s">
        <v>76</v>
      </c>
      <c r="AL42" s="167">
        <v>20</v>
      </c>
      <c r="AM42" s="167">
        <v>85</v>
      </c>
      <c r="AN42" s="27">
        <v>81</v>
      </c>
    </row>
    <row r="43" spans="1:40" x14ac:dyDescent="0.25">
      <c r="A43" s="77" t="s">
        <v>99</v>
      </c>
      <c r="B43" s="71">
        <v>1</v>
      </c>
      <c r="C43" s="201">
        <f t="shared" si="10"/>
        <v>40</v>
      </c>
      <c r="D43" s="198">
        <f t="shared" si="11"/>
        <v>50</v>
      </c>
      <c r="E43" s="202">
        <f>IFERROR(IF(VLOOKUP(A43,$AJ$1:$AN$64,5,FALSE)="N/A",VLOOKUP(A43,$AJ$1:$AN$64,4,FALSE),VLOOKUP(A43,$AJ$1:$AN$64,5,FALSE)),"")</f>
        <v>79</v>
      </c>
      <c r="H43" s="181"/>
      <c r="AC43" s="22"/>
      <c r="AJ43" s="183" t="s">
        <v>119</v>
      </c>
      <c r="AK43" s="167" t="s">
        <v>76</v>
      </c>
      <c r="AL43" s="167">
        <v>20</v>
      </c>
      <c r="AM43" s="167">
        <v>85</v>
      </c>
      <c r="AN43" s="27">
        <v>80</v>
      </c>
    </row>
    <row r="44" spans="1:40" x14ac:dyDescent="0.25">
      <c r="A44" s="77" t="s">
        <v>152</v>
      </c>
      <c r="B44" s="71">
        <v>1</v>
      </c>
      <c r="C44" s="201">
        <f t="shared" si="10"/>
        <v>50</v>
      </c>
      <c r="D44" s="198">
        <f t="shared" si="11"/>
        <v>50</v>
      </c>
      <c r="E44" s="202">
        <f>IFERROR(IF(VLOOKUP(A44,$AJ$1:$AN$64,5,FALSE)="N/A",VLOOKUP(A44,$AJ$1:$AN$64,4,FALSE),VLOOKUP(A44,$AJ$1:$AN$64,5,FALSE)),"")</f>
        <v>80</v>
      </c>
      <c r="H44" s="181"/>
      <c r="AJ44" s="183" t="s">
        <v>120</v>
      </c>
      <c r="AK44" s="167" t="s">
        <v>76</v>
      </c>
      <c r="AL44" s="167">
        <v>20</v>
      </c>
      <c r="AM44" s="167">
        <v>85</v>
      </c>
      <c r="AN44" s="27">
        <v>96</v>
      </c>
    </row>
    <row r="45" spans="1:40" x14ac:dyDescent="0.25">
      <c r="A45" s="77" t="s">
        <v>92</v>
      </c>
      <c r="B45" s="71">
        <v>2</v>
      </c>
      <c r="C45" s="201">
        <f t="shared" si="10"/>
        <v>16</v>
      </c>
      <c r="D45" s="198">
        <f t="shared" si="11"/>
        <v>50</v>
      </c>
      <c r="E45" s="202">
        <f t="shared" ref="E45:E49" si="12">IFERROR(IF(VLOOKUP(A45,$AJ$1:$AN$64,5,FALSE)="N/A",VLOOKUP(A45,$AJ$1:$AN$64,4,FALSE),VLOOKUP(A45,$AJ$1:$AN$64,5,FALSE)),"")</f>
        <v>81</v>
      </c>
      <c r="H45" s="181"/>
      <c r="AJ45" s="183" t="s">
        <v>121</v>
      </c>
      <c r="AK45" s="167" t="s">
        <v>76</v>
      </c>
      <c r="AL45" s="167">
        <v>40</v>
      </c>
      <c r="AM45" s="167">
        <v>85</v>
      </c>
      <c r="AN45" s="27">
        <v>84</v>
      </c>
    </row>
    <row r="46" spans="1:40" x14ac:dyDescent="0.25">
      <c r="A46" s="77" t="s">
        <v>132</v>
      </c>
      <c r="B46" s="71">
        <v>2</v>
      </c>
      <c r="C46" s="201">
        <f t="shared" si="10"/>
        <v>20</v>
      </c>
      <c r="D46" s="198">
        <f t="shared" si="11"/>
        <v>50</v>
      </c>
      <c r="E46" s="202">
        <f t="shared" si="12"/>
        <v>101</v>
      </c>
      <c r="H46" s="181"/>
      <c r="AJ46" s="183" t="s">
        <v>122</v>
      </c>
      <c r="AK46" s="167" t="s">
        <v>76</v>
      </c>
      <c r="AL46" s="167">
        <v>40</v>
      </c>
      <c r="AM46" s="167">
        <v>85</v>
      </c>
      <c r="AN46" s="27">
        <v>96</v>
      </c>
    </row>
    <row r="47" spans="1:40" x14ac:dyDescent="0.25">
      <c r="A47" s="77" t="s">
        <v>113</v>
      </c>
      <c r="B47" s="71">
        <v>2</v>
      </c>
      <c r="C47" s="201">
        <v>40</v>
      </c>
      <c r="D47" s="198">
        <v>50</v>
      </c>
      <c r="E47" s="202">
        <f t="shared" si="12"/>
        <v>75</v>
      </c>
      <c r="H47" s="181"/>
      <c r="AJ47" s="183" t="s">
        <v>123</v>
      </c>
      <c r="AK47" s="167" t="s">
        <v>76</v>
      </c>
      <c r="AL47" s="167">
        <v>100</v>
      </c>
      <c r="AM47" s="167">
        <v>78</v>
      </c>
      <c r="AN47" s="27">
        <v>78</v>
      </c>
    </row>
    <row r="48" spans="1:40" x14ac:dyDescent="0.25">
      <c r="A48" s="77" t="s">
        <v>99</v>
      </c>
      <c r="B48" s="71">
        <v>2</v>
      </c>
      <c r="C48" s="201">
        <f t="shared" ref="C48:C53" si="13">IFERROR(VLOOKUP(A48,$AJ$1:$AN$64,3,FALSE),"")</f>
        <v>40</v>
      </c>
      <c r="D48" s="198">
        <f t="shared" ref="D48:D53" si="14">IF(ISBLANK(A48),"",50)</f>
        <v>50</v>
      </c>
      <c r="E48" s="202">
        <f t="shared" si="12"/>
        <v>79</v>
      </c>
      <c r="H48" s="181"/>
      <c r="AJ48" s="183" t="s">
        <v>152</v>
      </c>
      <c r="AK48" s="167" t="s">
        <v>76</v>
      </c>
      <c r="AL48" s="167">
        <v>50</v>
      </c>
      <c r="AM48" s="167">
        <v>82</v>
      </c>
      <c r="AN48" s="27">
        <v>80</v>
      </c>
    </row>
    <row r="49" spans="1:40" x14ac:dyDescent="0.25">
      <c r="A49" s="77" t="s">
        <v>152</v>
      </c>
      <c r="B49" s="71">
        <v>2</v>
      </c>
      <c r="C49" s="201">
        <f t="shared" si="13"/>
        <v>50</v>
      </c>
      <c r="D49" s="198">
        <f t="shared" si="14"/>
        <v>50</v>
      </c>
      <c r="E49" s="202">
        <f t="shared" si="12"/>
        <v>80</v>
      </c>
      <c r="H49" s="181"/>
      <c r="AJ49" s="183" t="s">
        <v>125</v>
      </c>
      <c r="AK49" s="167" t="s">
        <v>76</v>
      </c>
      <c r="AL49" s="167">
        <v>50</v>
      </c>
      <c r="AM49" s="167">
        <v>80</v>
      </c>
      <c r="AN49" s="27" t="s">
        <v>77</v>
      </c>
    </row>
    <row r="50" spans="1:40" x14ac:dyDescent="0.25">
      <c r="A50" s="77"/>
      <c r="B50" s="71"/>
      <c r="C50" s="201" t="str">
        <f t="shared" si="13"/>
        <v/>
      </c>
      <c r="D50" s="198" t="str">
        <f t="shared" si="14"/>
        <v/>
      </c>
      <c r="E50" s="202" t="str">
        <f>IFERROR(IF(VLOOKUP(A50,$AJ$1:$AN$64,5,FALSE)="N/A",VLOOKUP(A50,$AJ$1:$AN$64,4,FALSE),VLOOKUP(A50,$AJ$1:$AN$64,5,FALSE)),"")</f>
        <v/>
      </c>
      <c r="H50" s="181"/>
      <c r="AJ50" s="183" t="s">
        <v>126</v>
      </c>
      <c r="AK50" s="167" t="s">
        <v>76</v>
      </c>
      <c r="AL50" s="167">
        <v>40</v>
      </c>
      <c r="AM50" s="167">
        <v>84</v>
      </c>
      <c r="AN50" s="27" t="s">
        <v>77</v>
      </c>
    </row>
    <row r="51" spans="1:40" x14ac:dyDescent="0.25">
      <c r="A51" s="77"/>
      <c r="B51" s="71"/>
      <c r="C51" s="201" t="str">
        <f t="shared" si="13"/>
        <v/>
      </c>
      <c r="D51" s="198" t="str">
        <f t="shared" si="14"/>
        <v/>
      </c>
      <c r="E51" s="202" t="str">
        <f>IFERROR(IF(VLOOKUP(A51,$AJ$1:$AN$64,5,FALSE)="N/A",VLOOKUP(A51,$AJ$1:$AN$64,4,FALSE),VLOOKUP(A51,$AJ$1:$AN$64,5,FALSE)),"")</f>
        <v/>
      </c>
      <c r="H51" s="181"/>
      <c r="AJ51" s="183" t="s">
        <v>127</v>
      </c>
      <c r="AK51" s="167" t="s">
        <v>76</v>
      </c>
      <c r="AL51" s="167">
        <v>40</v>
      </c>
      <c r="AM51" s="167">
        <v>85</v>
      </c>
      <c r="AN51" s="27">
        <v>85</v>
      </c>
    </row>
    <row r="52" spans="1:40" x14ac:dyDescent="0.25">
      <c r="A52" s="77"/>
      <c r="B52" s="71"/>
      <c r="C52" s="201" t="str">
        <f t="shared" si="13"/>
        <v/>
      </c>
      <c r="D52" s="198" t="str">
        <f t="shared" si="14"/>
        <v/>
      </c>
      <c r="E52" s="202" t="str">
        <f>IFERROR(IF(VLOOKUP(A52,$AJ$1:$AN$64,5,FALSE)="N/A",VLOOKUP(A52,$AJ$1:$AN$64,4,FALSE),VLOOKUP(A52,$AJ$1:$AN$64,5,FALSE)),"")</f>
        <v/>
      </c>
      <c r="H52" s="181"/>
      <c r="AJ52" s="183" t="s">
        <v>128</v>
      </c>
      <c r="AK52" s="167" t="s">
        <v>76</v>
      </c>
      <c r="AL52" s="167">
        <v>10</v>
      </c>
      <c r="AM52" s="167">
        <v>80</v>
      </c>
      <c r="AN52" s="27">
        <v>82</v>
      </c>
    </row>
    <row r="53" spans="1:40" ht="15.75" thickBot="1" x14ac:dyDescent="0.3">
      <c r="A53" s="14"/>
      <c r="B53" s="72"/>
      <c r="C53" s="203" t="str">
        <f t="shared" si="13"/>
        <v/>
      </c>
      <c r="D53" s="204" t="str">
        <f t="shared" si="14"/>
        <v/>
      </c>
      <c r="E53" s="205" t="str">
        <f>IFERROR(IF(VLOOKUP(A53,$AJ$1:$AN$64,5,FALSE)="N/A",VLOOKUP(A53,$AJ$1:$AN$64,4,FALSE),VLOOKUP(A53,$AJ$1:$AN$64,5,FALSE)),"")</f>
        <v/>
      </c>
      <c r="H53" s="181"/>
      <c r="AJ53" s="183" t="s">
        <v>129</v>
      </c>
      <c r="AK53" s="167" t="s">
        <v>76</v>
      </c>
      <c r="AL53" s="167">
        <v>100</v>
      </c>
      <c r="AM53" s="167">
        <v>85</v>
      </c>
      <c r="AN53" s="27">
        <v>79</v>
      </c>
    </row>
    <row r="54" spans="1:40" ht="15.75" x14ac:dyDescent="0.25">
      <c r="A54" s="19" t="s">
        <v>142</v>
      </c>
      <c r="AJ54" s="183" t="s">
        <v>130</v>
      </c>
      <c r="AK54" s="167" t="s">
        <v>76</v>
      </c>
      <c r="AL54" s="167">
        <v>50</v>
      </c>
      <c r="AM54" s="167">
        <v>85</v>
      </c>
      <c r="AN54" s="27">
        <v>87</v>
      </c>
    </row>
    <row r="55" spans="1:40" x14ac:dyDescent="0.25">
      <c r="A55" s="19"/>
      <c r="AJ55" s="183" t="s">
        <v>131</v>
      </c>
      <c r="AK55" s="167" t="s">
        <v>76</v>
      </c>
      <c r="AL55" s="167">
        <v>20</v>
      </c>
      <c r="AM55" s="167">
        <v>80</v>
      </c>
      <c r="AN55" s="27">
        <v>80</v>
      </c>
    </row>
    <row r="56" spans="1:40" x14ac:dyDescent="0.25">
      <c r="AJ56" s="183" t="s">
        <v>132</v>
      </c>
      <c r="AK56" s="167" t="s">
        <v>76</v>
      </c>
      <c r="AL56" s="167">
        <v>20</v>
      </c>
      <c r="AM56" s="167">
        <v>95</v>
      </c>
      <c r="AN56" s="27">
        <v>101</v>
      </c>
    </row>
    <row r="57" spans="1:40" ht="15.75" thickBot="1" x14ac:dyDescent="0.3">
      <c r="A57" s="8" t="s">
        <v>7</v>
      </c>
      <c r="AJ57" s="183" t="s">
        <v>133</v>
      </c>
      <c r="AK57" s="167" t="s">
        <v>76</v>
      </c>
      <c r="AL57" s="167">
        <v>5</v>
      </c>
      <c r="AM57" s="167">
        <v>85</v>
      </c>
      <c r="AN57" s="27">
        <v>83</v>
      </c>
    </row>
    <row r="58" spans="1:40" ht="30" x14ac:dyDescent="0.25">
      <c r="A58" s="293" t="s">
        <v>4</v>
      </c>
      <c r="B58" s="106" t="str">
        <f>IF(ISBLANK(A12),"",CONCATENATE("Leq - @ ",A12))</f>
        <v>Leq - @ NSA 26 - Residence</v>
      </c>
      <c r="C58" s="106" t="str">
        <f>IF(ISBLANK(A12),"",CONCATENATE("Leq - @ ",A12))</f>
        <v>Leq - @ NSA 26 - Residence</v>
      </c>
      <c r="D58" s="248"/>
      <c r="E58" s="248"/>
      <c r="F58" s="248"/>
      <c r="G58" s="248"/>
      <c r="H58" s="248"/>
      <c r="AJ58" s="183" t="s">
        <v>134</v>
      </c>
      <c r="AK58" s="167" t="s">
        <v>76</v>
      </c>
      <c r="AL58" s="167">
        <v>40</v>
      </c>
      <c r="AM58" s="167">
        <v>73</v>
      </c>
      <c r="AN58" s="27">
        <v>74</v>
      </c>
    </row>
    <row r="59" spans="1:40" ht="18.75" thickBot="1" x14ac:dyDescent="0.3">
      <c r="A59" s="301"/>
      <c r="B59" s="226" t="s">
        <v>185</v>
      </c>
      <c r="C59" s="226" t="s">
        <v>186</v>
      </c>
      <c r="D59" s="269"/>
      <c r="E59" s="269"/>
      <c r="F59" s="269"/>
      <c r="G59" s="269"/>
      <c r="H59" s="269"/>
      <c r="AJ59" s="183" t="s">
        <v>135</v>
      </c>
      <c r="AK59" s="167" t="s">
        <v>76</v>
      </c>
      <c r="AL59" s="167">
        <v>100</v>
      </c>
      <c r="AM59" s="167"/>
      <c r="AN59" s="27">
        <v>77</v>
      </c>
    </row>
    <row r="60" spans="1:40" x14ac:dyDescent="0.25">
      <c r="A60" s="223" t="str">
        <f>IF(ISBLANK(A40),"",A40)</f>
        <v>Crane</v>
      </c>
      <c r="B60" s="273">
        <f>IFERROR($E40-(20*LOG10(M23/$D40))+10*LOG($C40/100)+10*LOG($B40),0)</f>
        <v>51.053542265047845</v>
      </c>
      <c r="C60" s="274">
        <f>IFERROR($E40-(20*LOG10(M23/$D40))+10*LOG(100/100)+10*LOG($B40),0)</f>
        <v>59.012342438488595</v>
      </c>
      <c r="D60" s="166"/>
      <c r="E60" s="166"/>
      <c r="F60" s="166"/>
      <c r="G60" s="166"/>
      <c r="H60" s="166"/>
      <c r="AJ60" s="183" t="s">
        <v>136</v>
      </c>
      <c r="AK60" s="167"/>
      <c r="AL60" s="167">
        <v>100</v>
      </c>
      <c r="AM60" s="167"/>
      <c r="AN60" s="27">
        <v>84</v>
      </c>
    </row>
    <row r="61" spans="1:40" x14ac:dyDescent="0.25">
      <c r="A61" s="224" t="str">
        <f>IF(ISBLANK(A41),"",A41)</f>
        <v>Vibratory Pile Driver</v>
      </c>
      <c r="B61" s="275">
        <f t="shared" ref="B61:C69" si="15">IFERROR($E41-(20*LOG10(M24/$D41))+10*LOG($C41/100)+10*LOG($B41),0)</f>
        <v>72.0226423951284</v>
      </c>
      <c r="C61" s="276">
        <f t="shared" ref="C61:C64" si="16">IFERROR($E41-(20*LOG10(M24/$D41))+10*LOG(100/100)+10*LOG($B41),0)</f>
        <v>79.012342438488588</v>
      </c>
      <c r="D61" s="166"/>
      <c r="E61" s="166"/>
      <c r="F61" s="166"/>
      <c r="G61" s="166"/>
      <c r="H61" s="166"/>
      <c r="AJ61" s="183" t="s">
        <v>137</v>
      </c>
      <c r="AK61" s="167"/>
      <c r="AL61" s="167">
        <v>100</v>
      </c>
      <c r="AM61" s="167"/>
      <c r="AN61" s="27">
        <v>80</v>
      </c>
    </row>
    <row r="62" spans="1:40" x14ac:dyDescent="0.25">
      <c r="A62" s="224" t="str">
        <f t="shared" ref="A62:A73" si="17">IF(ISBLANK(A42),"",A42)</f>
        <v>Pickup Truck</v>
      </c>
      <c r="B62" s="275">
        <f t="shared" si="15"/>
        <v>49.03294235176822</v>
      </c>
      <c r="C62" s="276">
        <f t="shared" si="16"/>
        <v>53.012342438488595</v>
      </c>
      <c r="D62" s="166"/>
      <c r="E62" s="166"/>
      <c r="F62" s="166"/>
      <c r="G62" s="166"/>
      <c r="H62" s="166"/>
      <c r="AJ62" s="183" t="s">
        <v>138</v>
      </c>
      <c r="AK62" s="167"/>
      <c r="AL62" s="167">
        <v>100</v>
      </c>
      <c r="AM62" s="167"/>
      <c r="AN62" s="27">
        <v>85</v>
      </c>
    </row>
    <row r="63" spans="1:40" x14ac:dyDescent="0.25">
      <c r="A63" s="224" t="str">
        <f t="shared" si="17"/>
        <v>Front End Loader</v>
      </c>
      <c r="B63" s="275">
        <f t="shared" si="15"/>
        <v>53.03294235176822</v>
      </c>
      <c r="C63" s="276">
        <f t="shared" si="16"/>
        <v>57.012342438488595</v>
      </c>
      <c r="D63" s="166"/>
      <c r="E63" s="166"/>
      <c r="F63" s="166"/>
      <c r="G63" s="166"/>
      <c r="H63" s="166"/>
      <c r="AJ63" s="183" t="s">
        <v>139</v>
      </c>
      <c r="AK63" s="167"/>
      <c r="AL63" s="167">
        <v>100</v>
      </c>
      <c r="AM63" s="167"/>
      <c r="AN63" s="27">
        <v>82</v>
      </c>
    </row>
    <row r="64" spans="1:40" ht="15" customHeight="1" thickBot="1" x14ac:dyDescent="0.3">
      <c r="A64" s="224" t="str">
        <f t="shared" si="17"/>
        <v>Trencher</v>
      </c>
      <c r="B64" s="275">
        <f t="shared" si="15"/>
        <v>55.002042481848783</v>
      </c>
      <c r="C64" s="276">
        <f t="shared" si="16"/>
        <v>58.012342438488595</v>
      </c>
      <c r="D64" s="166"/>
      <c r="E64" s="166"/>
      <c r="F64" s="166"/>
      <c r="G64" s="166"/>
      <c r="H64" s="166"/>
      <c r="AJ64" s="184" t="s">
        <v>140</v>
      </c>
      <c r="AK64" s="185"/>
      <c r="AL64" s="185">
        <v>100</v>
      </c>
      <c r="AM64" s="185"/>
      <c r="AN64" s="151">
        <v>83</v>
      </c>
    </row>
    <row r="65" spans="1:30" x14ac:dyDescent="0.25">
      <c r="A65" s="224" t="str">
        <f t="shared" si="17"/>
        <v>Crane</v>
      </c>
      <c r="B65" s="275">
        <f t="shared" si="15"/>
        <v>48.41735937852804</v>
      </c>
      <c r="C65" s="276">
        <f>IFERROR($E45-(20*LOG10(N28/$D45))+10*LOG($C45/100)+10*LOG($B45),0)</f>
        <v>0</v>
      </c>
      <c r="D65" s="166"/>
      <c r="E65" s="166"/>
      <c r="F65" s="166"/>
      <c r="G65" s="166"/>
      <c r="H65" s="166"/>
    </row>
    <row r="66" spans="1:30" x14ac:dyDescent="0.25">
      <c r="A66" s="224" t="str">
        <f t="shared" si="17"/>
        <v>Vibratory Pile Driver</v>
      </c>
      <c r="B66" s="275">
        <f t="shared" si="15"/>
        <v>69.386459508608596</v>
      </c>
      <c r="C66" s="276">
        <f t="shared" si="15"/>
        <v>0</v>
      </c>
      <c r="D66" s="166"/>
      <c r="E66" s="166"/>
      <c r="F66" s="166"/>
      <c r="G66" s="166"/>
      <c r="H66" s="166"/>
    </row>
    <row r="67" spans="1:30" x14ac:dyDescent="0.25">
      <c r="A67" s="224" t="str">
        <f t="shared" si="17"/>
        <v>Pickup Truck</v>
      </c>
      <c r="B67" s="275">
        <f t="shared" si="15"/>
        <v>46.396759465248415</v>
      </c>
      <c r="C67" s="276">
        <f t="shared" si="15"/>
        <v>0</v>
      </c>
      <c r="D67" s="166"/>
      <c r="E67" s="166"/>
      <c r="F67" s="166"/>
      <c r="G67" s="166"/>
      <c r="H67" s="166"/>
    </row>
    <row r="68" spans="1:30" x14ac:dyDescent="0.25">
      <c r="A68" s="224" t="str">
        <f t="shared" si="17"/>
        <v>Front End Loader</v>
      </c>
      <c r="B68" s="275">
        <f t="shared" si="15"/>
        <v>50.396759465248415</v>
      </c>
      <c r="C68" s="276">
        <f t="shared" si="15"/>
        <v>0</v>
      </c>
      <c r="D68" s="166"/>
      <c r="E68" s="166"/>
      <c r="F68" s="166"/>
      <c r="G68" s="166"/>
      <c r="H68" s="166"/>
    </row>
    <row r="69" spans="1:30" x14ac:dyDescent="0.25">
      <c r="A69" s="224" t="str">
        <f t="shared" si="17"/>
        <v>Trencher</v>
      </c>
      <c r="B69" s="275">
        <f t="shared" si="15"/>
        <v>52.365859595328978</v>
      </c>
      <c r="C69" s="276">
        <f t="shared" si="15"/>
        <v>0</v>
      </c>
      <c r="D69" s="166"/>
      <c r="E69" s="166"/>
      <c r="F69" s="166"/>
      <c r="G69" s="166"/>
      <c r="H69" s="166"/>
      <c r="P69" t="str">
        <f>A12</f>
        <v>NSA 26 - Residence</v>
      </c>
    </row>
    <row r="70" spans="1:30" x14ac:dyDescent="0.25">
      <c r="A70" s="224" t="str">
        <f t="shared" si="17"/>
        <v/>
      </c>
      <c r="B70" s="275">
        <f>IFERROR($E50-(20*LOG10(M33/$D50))+10*LOG($C50/100)+10*LOG(#REF!/12)+10*LOG($B50),0)</f>
        <v>0</v>
      </c>
      <c r="C70" s="278">
        <f>IFERROR($E50-(20*LOG10(N33/$D50))+10*LOG($C50/100)+10*LOG(#REF!/12)+10*LOG($B50),0)</f>
        <v>0</v>
      </c>
      <c r="D70" s="166"/>
      <c r="E70" s="166"/>
      <c r="F70" s="166"/>
      <c r="G70" s="166"/>
      <c r="H70" s="166"/>
    </row>
    <row r="71" spans="1:30" ht="15.75" thickBot="1" x14ac:dyDescent="0.3">
      <c r="A71" s="224" t="str">
        <f t="shared" si="17"/>
        <v/>
      </c>
      <c r="B71" s="275">
        <f>IFERROR($E51-(20*LOG10(M34/$D51))+10*LOG($C51/100)+10*LOG(#REF!/12)+10*LOG($B51),0)</f>
        <v>0</v>
      </c>
      <c r="C71" s="278">
        <f>IFERROR($E51-(20*LOG10(N34/$D51))+10*LOG($C51/100)+10*LOG(#REF!/12)+10*LOG($B51),0)</f>
        <v>0</v>
      </c>
      <c r="D71" s="166"/>
      <c r="E71" s="166"/>
      <c r="F71" s="166"/>
      <c r="G71" s="166"/>
      <c r="H71" s="166"/>
      <c r="P71" s="303" t="s">
        <v>21</v>
      </c>
      <c r="Q71" s="303"/>
      <c r="R71" s="303"/>
      <c r="S71" s="303"/>
      <c r="T71" s="303"/>
    </row>
    <row r="72" spans="1:30" ht="17.25" customHeight="1" thickBot="1" x14ac:dyDescent="0.3">
      <c r="A72" s="224" t="str">
        <f t="shared" si="17"/>
        <v/>
      </c>
      <c r="B72" s="275">
        <f>IFERROR($E52-(20*LOG10(M35/$D52))+10*LOG($C52/100)+10*LOG(#REF!/12)+10*LOG($B52),0)</f>
        <v>0</v>
      </c>
      <c r="C72" s="278">
        <f>IFERROR($E52-(20*LOG10(N35/$D52))+10*LOG($C52/100)+10*LOG(#REF!/12)+10*LOG($B52),0)</f>
        <v>0</v>
      </c>
      <c r="D72" s="166"/>
      <c r="E72" s="166"/>
      <c r="F72" s="166"/>
      <c r="G72" s="166"/>
      <c r="H72" s="166"/>
      <c r="P72" s="38" t="s">
        <v>14</v>
      </c>
      <c r="Q72" s="39" t="s">
        <v>15</v>
      </c>
      <c r="R72" s="40" t="s">
        <v>17</v>
      </c>
      <c r="S72" s="40" t="s">
        <v>16</v>
      </c>
      <c r="T72" s="41" t="s">
        <v>17</v>
      </c>
      <c r="U72" s="42"/>
      <c r="V72" s="39" t="s">
        <v>18</v>
      </c>
      <c r="W72" s="40" t="s">
        <v>17</v>
      </c>
      <c r="X72" s="40" t="s">
        <v>16</v>
      </c>
      <c r="Y72" s="41" t="s">
        <v>17</v>
      </c>
      <c r="Z72" s="43"/>
      <c r="AA72" s="39" t="s">
        <v>19</v>
      </c>
      <c r="AB72" s="40" t="s">
        <v>17</v>
      </c>
      <c r="AC72" s="40" t="s">
        <v>16</v>
      </c>
      <c r="AD72" s="41" t="s">
        <v>17</v>
      </c>
    </row>
    <row r="73" spans="1:30" ht="15.75" thickBot="1" x14ac:dyDescent="0.3">
      <c r="A73" s="225" t="str">
        <f t="shared" si="17"/>
        <v/>
      </c>
      <c r="B73" s="277">
        <f>IFERROR($E53-(20*LOG10(M36/$D53))+10*LOG($C53/100)+10*LOG(#REF!/12)+10*LOG($B53),0)</f>
        <v>0</v>
      </c>
      <c r="C73" s="279">
        <f>IFERROR($E53-(20*LOG10(N36/$D53))+10*LOG($C53/100)+10*LOG(#REF!/12)+10*LOG($B53),0)</f>
        <v>0</v>
      </c>
      <c r="D73" s="166"/>
      <c r="E73" s="166"/>
      <c r="F73" s="166"/>
      <c r="G73" s="166"/>
      <c r="H73" s="166"/>
      <c r="P73" s="30">
        <v>0</v>
      </c>
      <c r="Q73" s="32">
        <f>H12</f>
        <v>34</v>
      </c>
      <c r="R73" s="28">
        <f>(10^(Q73/10))</f>
        <v>2511.8864315095811</v>
      </c>
      <c r="S73" s="28">
        <f>Q73+10</f>
        <v>44</v>
      </c>
      <c r="T73" s="33">
        <f t="shared" ref="T73:T96" si="18">(10^(S73/10))</f>
        <v>25118.86431509586</v>
      </c>
      <c r="U73" s="36"/>
      <c r="V73" s="32">
        <v>0</v>
      </c>
      <c r="W73" s="28">
        <f>(10^(V73/10))</f>
        <v>1</v>
      </c>
      <c r="X73" s="28">
        <f>V73+10</f>
        <v>10</v>
      </c>
      <c r="Y73" s="33">
        <f>(10^(X73/10))</f>
        <v>10</v>
      </c>
      <c r="Z73" s="36"/>
      <c r="AA73" s="34">
        <f>10*LOG10(10^(Q73/10)+10^(V73/10))</f>
        <v>34.001728613409902</v>
      </c>
      <c r="AB73" s="147">
        <f>(10^(AA73/10))</f>
        <v>2512.8864315095802</v>
      </c>
      <c r="AC73" s="147">
        <f>AA73+10</f>
        <v>44.001728613409902</v>
      </c>
      <c r="AD73" s="148">
        <f>(10^(AC73/10))</f>
        <v>25128.864315095783</v>
      </c>
    </row>
    <row r="74" spans="1:30" ht="18" thickBot="1" x14ac:dyDescent="0.3">
      <c r="A74" s="219" t="s">
        <v>43</v>
      </c>
      <c r="B74" s="227">
        <f>IF(B60=0,0,10*LOG10(10^(B60/10)+10^(B61/10)+10^(B62/10)+10^(B63/10)+10^(B64/10)+10^(B65/10)+10^(B66/10)+10^(B67/10)+10^(B68/10)+10^(B69/10)+10^(B70/10)+10^(B71/10)+10^(B72/10)+10^(B73/10)))</f>
        <v>74.105120780531848</v>
      </c>
      <c r="C74" s="227">
        <f>MAX(C60:C73)</f>
        <v>79.012342438488588</v>
      </c>
      <c r="D74" s="249"/>
      <c r="E74" s="249"/>
      <c r="F74" s="249"/>
      <c r="G74" s="249"/>
      <c r="H74" s="249"/>
      <c r="P74" s="31">
        <v>4.1666666666666699E-2</v>
      </c>
      <c r="Q74" s="34">
        <f>H12</f>
        <v>34</v>
      </c>
      <c r="R74" s="26">
        <f t="shared" ref="R74:R96" si="19">(10^(Q74/10))</f>
        <v>2511.8864315095811</v>
      </c>
      <c r="S74" s="26">
        <f t="shared" ref="S74:S79" si="20">Q74+10</f>
        <v>44</v>
      </c>
      <c r="T74" s="35">
        <f t="shared" si="18"/>
        <v>25118.86431509586</v>
      </c>
      <c r="U74" s="37"/>
      <c r="V74" s="34">
        <f>V73</f>
        <v>0</v>
      </c>
      <c r="W74" s="26">
        <f t="shared" ref="W74:W96" si="21">(10^(V74/10))</f>
        <v>1</v>
      </c>
      <c r="X74" s="28">
        <f t="shared" ref="X74:X79" si="22">V74+10</f>
        <v>10</v>
      </c>
      <c r="Y74" s="35">
        <f t="shared" ref="Y74:Y96" si="23">(10^(X74/10))</f>
        <v>10</v>
      </c>
      <c r="Z74" s="37"/>
      <c r="AA74" s="34">
        <f t="shared" ref="AA74:AA96" si="24">10*LOG10(10^(Q74/10)+10^(V74/10))</f>
        <v>34.001728613409902</v>
      </c>
      <c r="AB74" s="26">
        <f t="shared" ref="AB74:AB96" si="25">(10^(AA74/10))</f>
        <v>2512.8864315095802</v>
      </c>
      <c r="AC74" s="147">
        <f t="shared" ref="AC74:AC79" si="26">AA74+10</f>
        <v>44.001728613409902</v>
      </c>
      <c r="AD74" s="27">
        <f t="shared" ref="AD74:AD96" si="27">(10^(AC74/10))</f>
        <v>25128.864315095783</v>
      </c>
    </row>
    <row r="75" spans="1:30" ht="16.5" thickBot="1" x14ac:dyDescent="0.3">
      <c r="A75" s="19" t="s">
        <v>57</v>
      </c>
      <c r="P75" s="31">
        <v>8.3333333333333301E-2</v>
      </c>
      <c r="Q75" s="34">
        <f>H12</f>
        <v>34</v>
      </c>
      <c r="R75" s="26">
        <f t="shared" si="19"/>
        <v>2511.8864315095811</v>
      </c>
      <c r="S75" s="26">
        <f t="shared" si="20"/>
        <v>44</v>
      </c>
      <c r="T75" s="35">
        <f t="shared" si="18"/>
        <v>25118.86431509586</v>
      </c>
      <c r="U75" s="37"/>
      <c r="V75" s="34">
        <f>V74</f>
        <v>0</v>
      </c>
      <c r="W75" s="26">
        <f t="shared" si="21"/>
        <v>1</v>
      </c>
      <c r="X75" s="28">
        <f t="shared" si="22"/>
        <v>10</v>
      </c>
      <c r="Y75" s="35">
        <f t="shared" si="23"/>
        <v>10</v>
      </c>
      <c r="Z75" s="37"/>
      <c r="AA75" s="34">
        <f t="shared" si="24"/>
        <v>34.001728613409902</v>
      </c>
      <c r="AB75" s="26">
        <f t="shared" si="25"/>
        <v>2512.8864315095802</v>
      </c>
      <c r="AC75" s="147">
        <f t="shared" si="26"/>
        <v>44.001728613409902</v>
      </c>
      <c r="AD75" s="27">
        <f t="shared" si="27"/>
        <v>25128.864315095783</v>
      </c>
    </row>
    <row r="76" spans="1:30" ht="15.75" thickBot="1" x14ac:dyDescent="0.3">
      <c r="P76" s="31">
        <v>0.125</v>
      </c>
      <c r="Q76" s="34">
        <f>H12</f>
        <v>34</v>
      </c>
      <c r="R76" s="26">
        <f t="shared" si="19"/>
        <v>2511.8864315095811</v>
      </c>
      <c r="S76" s="26">
        <f t="shared" si="20"/>
        <v>44</v>
      </c>
      <c r="T76" s="35">
        <f t="shared" si="18"/>
        <v>25118.86431509586</v>
      </c>
      <c r="U76" s="37"/>
      <c r="V76" s="34">
        <f t="shared" ref="V76:V93" si="28">V75</f>
        <v>0</v>
      </c>
      <c r="W76" s="26">
        <f t="shared" si="21"/>
        <v>1</v>
      </c>
      <c r="X76" s="28">
        <f t="shared" si="22"/>
        <v>10</v>
      </c>
      <c r="Y76" s="35">
        <f t="shared" si="23"/>
        <v>10</v>
      </c>
      <c r="Z76" s="37"/>
      <c r="AA76" s="34">
        <f t="shared" si="24"/>
        <v>34.001728613409902</v>
      </c>
      <c r="AB76" s="26">
        <f t="shared" si="25"/>
        <v>2512.8864315095802</v>
      </c>
      <c r="AC76" s="147">
        <f t="shared" si="26"/>
        <v>44.001728613409902</v>
      </c>
      <c r="AD76" s="27">
        <f t="shared" si="27"/>
        <v>25128.864315095783</v>
      </c>
    </row>
    <row r="77" spans="1:30" ht="45.75" thickBot="1" x14ac:dyDescent="0.3">
      <c r="A77" s="287" t="s">
        <v>10</v>
      </c>
      <c r="B77" s="162" t="s">
        <v>145</v>
      </c>
      <c r="C77" s="163" t="s">
        <v>146</v>
      </c>
      <c r="D77" s="73" t="s">
        <v>48</v>
      </c>
      <c r="E77" s="73" t="s">
        <v>59</v>
      </c>
      <c r="F77" s="73" t="s">
        <v>158</v>
      </c>
      <c r="G77" s="15" t="s">
        <v>47</v>
      </c>
      <c r="H77" s="16" t="s">
        <v>46</v>
      </c>
      <c r="P77" s="31">
        <v>0.16666666666666699</v>
      </c>
      <c r="Q77" s="34">
        <f>H12</f>
        <v>34</v>
      </c>
      <c r="R77" s="26">
        <f t="shared" si="19"/>
        <v>2511.8864315095811</v>
      </c>
      <c r="S77" s="26">
        <f t="shared" si="20"/>
        <v>44</v>
      </c>
      <c r="T77" s="35">
        <f t="shared" si="18"/>
        <v>25118.86431509586</v>
      </c>
      <c r="U77" s="37"/>
      <c r="V77" s="34">
        <f t="shared" si="28"/>
        <v>0</v>
      </c>
      <c r="W77" s="26">
        <f t="shared" si="21"/>
        <v>1</v>
      </c>
      <c r="X77" s="28">
        <f t="shared" si="22"/>
        <v>10</v>
      </c>
      <c r="Y77" s="35">
        <f t="shared" si="23"/>
        <v>10</v>
      </c>
      <c r="Z77" s="37"/>
      <c r="AA77" s="34">
        <f t="shared" si="24"/>
        <v>34.001728613409902</v>
      </c>
      <c r="AB77" s="26">
        <f t="shared" si="25"/>
        <v>2512.8864315095802</v>
      </c>
      <c r="AC77" s="147">
        <f t="shared" si="26"/>
        <v>44.001728613409902</v>
      </c>
      <c r="AD77" s="27">
        <f t="shared" si="27"/>
        <v>25128.864315095783</v>
      </c>
    </row>
    <row r="78" spans="1:30" ht="15.75" thickBot="1" x14ac:dyDescent="0.3">
      <c r="A78" s="288"/>
      <c r="B78" s="80" t="s">
        <v>5</v>
      </c>
      <c r="C78" s="81" t="s">
        <v>5</v>
      </c>
      <c r="D78" s="156" t="s">
        <v>5</v>
      </c>
      <c r="E78" s="156" t="s">
        <v>5</v>
      </c>
      <c r="F78" s="156" t="s">
        <v>5</v>
      </c>
      <c r="G78" s="155" t="s">
        <v>5</v>
      </c>
      <c r="H78" s="81" t="s">
        <v>5</v>
      </c>
      <c r="P78" s="31">
        <v>0.20833333333333301</v>
      </c>
      <c r="Q78" s="34">
        <f>H12</f>
        <v>34</v>
      </c>
      <c r="R78" s="26">
        <f t="shared" si="19"/>
        <v>2511.8864315095811</v>
      </c>
      <c r="S78" s="26">
        <f t="shared" si="20"/>
        <v>44</v>
      </c>
      <c r="T78" s="35">
        <f t="shared" si="18"/>
        <v>25118.86431509586</v>
      </c>
      <c r="U78" s="37"/>
      <c r="V78" s="34">
        <f t="shared" si="28"/>
        <v>0</v>
      </c>
      <c r="W78" s="26">
        <f t="shared" si="21"/>
        <v>1</v>
      </c>
      <c r="X78" s="28">
        <f t="shared" si="22"/>
        <v>10</v>
      </c>
      <c r="Y78" s="35">
        <f t="shared" si="23"/>
        <v>10</v>
      </c>
      <c r="Z78" s="37"/>
      <c r="AA78" s="34">
        <f t="shared" si="24"/>
        <v>34.001728613409902</v>
      </c>
      <c r="AB78" s="26">
        <f t="shared" si="25"/>
        <v>2512.8864315095802</v>
      </c>
      <c r="AC78" s="147">
        <f t="shared" si="26"/>
        <v>44.001728613409902</v>
      </c>
      <c r="AD78" s="27">
        <f t="shared" si="27"/>
        <v>25128.864315095783</v>
      </c>
    </row>
    <row r="79" spans="1:30" x14ac:dyDescent="0.25">
      <c r="A79" s="77" t="str">
        <f t="shared" ref="A79:A85" si="29">IF(ISBLANK(A12),"",A12)</f>
        <v>NSA 26 - Residence</v>
      </c>
      <c r="B79" s="17">
        <f>IF(B$74&lt;=0,"",B$74)</f>
        <v>74.105120780531848</v>
      </c>
      <c r="C79" s="160">
        <f>C74</f>
        <v>79.012342438488588</v>
      </c>
      <c r="D79" s="157">
        <f>IF(G12&gt;0,AB100,"")</f>
        <v>71.097247759063222</v>
      </c>
      <c r="E79" s="157">
        <f>IF(G12&gt;0,AB97,"")</f>
        <v>73.437621345159997</v>
      </c>
      <c r="F79" s="157">
        <f>IF(G12&gt;0,AB98,"")</f>
        <v>34.001728613409902</v>
      </c>
      <c r="G79" s="154">
        <f>IF(G12&gt;0,AD100,"")</f>
        <v>71.10010774018869</v>
      </c>
      <c r="H79" s="160">
        <f t="shared" ref="H79:H85" si="30">IF(B79="","",G79-F12)</f>
        <v>29.10010774018869</v>
      </c>
      <c r="P79" s="31">
        <v>0.25</v>
      </c>
      <c r="Q79" s="34">
        <f>H12</f>
        <v>34</v>
      </c>
      <c r="R79" s="26">
        <f t="shared" si="19"/>
        <v>2511.8864315095811</v>
      </c>
      <c r="S79" s="26">
        <f t="shared" si="20"/>
        <v>44</v>
      </c>
      <c r="T79" s="35">
        <f t="shared" si="18"/>
        <v>25118.86431509586</v>
      </c>
      <c r="U79" s="37"/>
      <c r="V79" s="34">
        <f t="shared" si="28"/>
        <v>0</v>
      </c>
      <c r="W79" s="26">
        <f t="shared" si="21"/>
        <v>1</v>
      </c>
      <c r="X79" s="28">
        <f t="shared" si="22"/>
        <v>10</v>
      </c>
      <c r="Y79" s="35">
        <f t="shared" si="23"/>
        <v>10</v>
      </c>
      <c r="Z79" s="37"/>
      <c r="AA79" s="34">
        <f t="shared" si="24"/>
        <v>34.001728613409902</v>
      </c>
      <c r="AB79" s="26">
        <f t="shared" si="25"/>
        <v>2512.8864315095802</v>
      </c>
      <c r="AC79" s="147">
        <f t="shared" si="26"/>
        <v>44.001728613409902</v>
      </c>
      <c r="AD79" s="27">
        <f t="shared" si="27"/>
        <v>25128.864315095783</v>
      </c>
    </row>
    <row r="80" spans="1:30" ht="14.45" hidden="1" customHeight="1" x14ac:dyDescent="0.25">
      <c r="A80" s="11" t="str">
        <f t="shared" si="29"/>
        <v/>
      </c>
      <c r="B80" s="112">
        <f>IF(C$74&lt;=0,"",C$74)</f>
        <v>79.012342438488588</v>
      </c>
      <c r="C80" s="109">
        <f>IF(C$74=0,"",MAX(C60:C73))</f>
        <v>79.012342438488588</v>
      </c>
      <c r="D80" s="158" t="str">
        <f>IF(G13&gt;0,AB134,"")</f>
        <v/>
      </c>
      <c r="E80" s="158" t="str">
        <f>IF(G13&gt;0,AB131,"")</f>
        <v/>
      </c>
      <c r="F80" s="157" t="str">
        <f>IF(G13&gt;0,AB132,"")</f>
        <v/>
      </c>
      <c r="G80" s="152" t="str">
        <f>IF(G13&gt;0,AD134,"")</f>
        <v/>
      </c>
      <c r="H80" s="109" t="e">
        <f t="shared" si="30"/>
        <v>#VALUE!</v>
      </c>
      <c r="P80" s="31">
        <v>0.29166666666666702</v>
      </c>
      <c r="Q80" s="34">
        <f>G12</f>
        <v>40</v>
      </c>
      <c r="R80" s="26">
        <f t="shared" si="19"/>
        <v>10000</v>
      </c>
      <c r="S80" s="26">
        <f>Q80</f>
        <v>40</v>
      </c>
      <c r="T80" s="35">
        <f t="shared" si="18"/>
        <v>10000</v>
      </c>
      <c r="U80" s="37"/>
      <c r="V80" s="34">
        <f>B74</f>
        <v>74.105120780531848</v>
      </c>
      <c r="W80" s="26">
        <f t="shared" si="21"/>
        <v>25734283.323906165</v>
      </c>
      <c r="X80" s="26">
        <f>V80</f>
        <v>74.105120780531848</v>
      </c>
      <c r="Y80" s="35">
        <f t="shared" si="23"/>
        <v>25734283.323906165</v>
      </c>
      <c r="Z80" s="37"/>
      <c r="AA80" s="34">
        <f t="shared" si="24"/>
        <v>74.106808063281349</v>
      </c>
      <c r="AB80" s="26">
        <f t="shared" si="25"/>
        <v>25744283.323906224</v>
      </c>
      <c r="AC80" s="26">
        <f>AA80</f>
        <v>74.106808063281349</v>
      </c>
      <c r="AD80" s="27">
        <f t="shared" si="27"/>
        <v>25744283.323906224</v>
      </c>
    </row>
    <row r="81" spans="1:30" ht="14.45" hidden="1" customHeight="1" x14ac:dyDescent="0.25">
      <c r="A81" s="11" t="str">
        <f t="shared" si="29"/>
        <v/>
      </c>
      <c r="B81" s="112" t="str">
        <f>IF(D$74&lt;=0,"",D$74)</f>
        <v/>
      </c>
      <c r="C81" s="109" t="str">
        <f>IF(D$74=0,"",MAX(D60:D73))</f>
        <v/>
      </c>
      <c r="D81" s="158" t="str">
        <f>IF(G14&gt;0,AB168,"")</f>
        <v/>
      </c>
      <c r="E81" s="158" t="str">
        <f>IF(G14&gt;0,AB165,"")</f>
        <v/>
      </c>
      <c r="F81" s="157" t="str">
        <f>IF(G14&gt;0,AB166,"")</f>
        <v/>
      </c>
      <c r="G81" s="152" t="str">
        <f>IF(G14&gt;0,AD168,"")</f>
        <v/>
      </c>
      <c r="H81" s="109" t="str">
        <f t="shared" si="30"/>
        <v/>
      </c>
      <c r="P81" s="31">
        <v>0.33333333333333298</v>
      </c>
      <c r="Q81" s="34">
        <f>G12</f>
        <v>40</v>
      </c>
      <c r="R81" s="26">
        <f t="shared" si="19"/>
        <v>10000</v>
      </c>
      <c r="S81" s="26">
        <f t="shared" ref="S81:S94" si="31">Q81</f>
        <v>40</v>
      </c>
      <c r="T81" s="35">
        <f t="shared" si="18"/>
        <v>10000</v>
      </c>
      <c r="U81" s="37"/>
      <c r="V81" s="34">
        <f t="shared" si="28"/>
        <v>74.105120780531848</v>
      </c>
      <c r="W81" s="26">
        <f t="shared" si="21"/>
        <v>25734283.323906165</v>
      </c>
      <c r="X81" s="26">
        <f t="shared" ref="X81:X91" si="32">V81</f>
        <v>74.105120780531848</v>
      </c>
      <c r="Y81" s="35">
        <f t="shared" si="23"/>
        <v>25734283.323906165</v>
      </c>
      <c r="Z81" s="37"/>
      <c r="AA81" s="34">
        <f t="shared" si="24"/>
        <v>74.106808063281349</v>
      </c>
      <c r="AB81" s="26">
        <f t="shared" si="25"/>
        <v>25744283.323906224</v>
      </c>
      <c r="AC81" s="26">
        <f t="shared" ref="AC81:AC91" si="33">AA81</f>
        <v>74.106808063281349</v>
      </c>
      <c r="AD81" s="27">
        <f t="shared" si="27"/>
        <v>25744283.323906224</v>
      </c>
    </row>
    <row r="82" spans="1:30" ht="14.45" hidden="1" customHeight="1" x14ac:dyDescent="0.25">
      <c r="A82" s="11" t="str">
        <f t="shared" si="29"/>
        <v/>
      </c>
      <c r="B82" s="112" t="str">
        <f>IF(E$74&lt;=0,"",E$74)</f>
        <v/>
      </c>
      <c r="C82" s="109" t="str">
        <f>IF(E$74=0,"",MAX(E60:E73))</f>
        <v/>
      </c>
      <c r="D82" s="158" t="str">
        <f>IF(G15&gt;0,AB202,"")</f>
        <v/>
      </c>
      <c r="E82" s="158" t="str">
        <f>IF(G15&gt;0,AB199,"")</f>
        <v/>
      </c>
      <c r="F82" s="157" t="str">
        <f>IF(G15&gt;0,AB200,"")</f>
        <v/>
      </c>
      <c r="G82" s="152" t="str">
        <f>IF(G15&gt;0,AD202,"")</f>
        <v/>
      </c>
      <c r="H82" s="109" t="str">
        <f t="shared" si="30"/>
        <v/>
      </c>
      <c r="P82" s="31">
        <v>0.375</v>
      </c>
      <c r="Q82" s="34">
        <f>G12</f>
        <v>40</v>
      </c>
      <c r="R82" s="26">
        <f t="shared" si="19"/>
        <v>10000</v>
      </c>
      <c r="S82" s="26">
        <f t="shared" si="31"/>
        <v>40</v>
      </c>
      <c r="T82" s="35">
        <f t="shared" si="18"/>
        <v>10000</v>
      </c>
      <c r="U82" s="37"/>
      <c r="V82" s="34">
        <f t="shared" si="28"/>
        <v>74.105120780531848</v>
      </c>
      <c r="W82" s="26">
        <f t="shared" si="21"/>
        <v>25734283.323906165</v>
      </c>
      <c r="X82" s="26">
        <f t="shared" si="32"/>
        <v>74.105120780531848</v>
      </c>
      <c r="Y82" s="35">
        <f t="shared" si="23"/>
        <v>25734283.323906165</v>
      </c>
      <c r="Z82" s="37"/>
      <c r="AA82" s="34">
        <f t="shared" si="24"/>
        <v>74.106808063281349</v>
      </c>
      <c r="AB82" s="26">
        <f t="shared" si="25"/>
        <v>25744283.323906224</v>
      </c>
      <c r="AC82" s="26">
        <f t="shared" si="33"/>
        <v>74.106808063281349</v>
      </c>
      <c r="AD82" s="27">
        <f t="shared" si="27"/>
        <v>25744283.323906224</v>
      </c>
    </row>
    <row r="83" spans="1:30" ht="14.45" hidden="1" customHeight="1" x14ac:dyDescent="0.25">
      <c r="A83" s="11" t="str">
        <f t="shared" si="29"/>
        <v/>
      </c>
      <c r="B83" s="112" t="str">
        <f>IF(F$74&lt;=0,"",F$74)</f>
        <v/>
      </c>
      <c r="C83" s="109" t="str">
        <f>IF(F$74=0,"",MAX(F60:F73))</f>
        <v/>
      </c>
      <c r="D83" s="158" t="str">
        <f>IF(G16&gt;0,AB236,"")</f>
        <v/>
      </c>
      <c r="E83" s="158" t="str">
        <f>IF(G16&gt;0,AB233,"")</f>
        <v/>
      </c>
      <c r="F83" s="157" t="str">
        <f>IF(G16&gt;0,AB234,"")</f>
        <v/>
      </c>
      <c r="G83" s="152" t="str">
        <f>IF(G16&gt;0,AD236,"")</f>
        <v/>
      </c>
      <c r="H83" s="109" t="str">
        <f t="shared" si="30"/>
        <v/>
      </c>
      <c r="P83" s="31">
        <v>0.41666666666666702</v>
      </c>
      <c r="Q83" s="34">
        <f>G12</f>
        <v>40</v>
      </c>
      <c r="R83" s="26">
        <f t="shared" si="19"/>
        <v>10000</v>
      </c>
      <c r="S83" s="26">
        <f t="shared" si="31"/>
        <v>40</v>
      </c>
      <c r="T83" s="35">
        <f t="shared" si="18"/>
        <v>10000</v>
      </c>
      <c r="U83" s="37"/>
      <c r="V83" s="34">
        <f t="shared" si="28"/>
        <v>74.105120780531848</v>
      </c>
      <c r="W83" s="26">
        <f t="shared" si="21"/>
        <v>25734283.323906165</v>
      </c>
      <c r="X83" s="26">
        <f t="shared" si="32"/>
        <v>74.105120780531848</v>
      </c>
      <c r="Y83" s="35">
        <f t="shared" si="23"/>
        <v>25734283.323906165</v>
      </c>
      <c r="Z83" s="37"/>
      <c r="AA83" s="34">
        <f t="shared" si="24"/>
        <v>74.106808063281349</v>
      </c>
      <c r="AB83" s="26">
        <f t="shared" si="25"/>
        <v>25744283.323906224</v>
      </c>
      <c r="AC83" s="26">
        <f t="shared" si="33"/>
        <v>74.106808063281349</v>
      </c>
      <c r="AD83" s="27">
        <f t="shared" si="27"/>
        <v>25744283.323906224</v>
      </c>
    </row>
    <row r="84" spans="1:30" ht="14.45" hidden="1" customHeight="1" x14ac:dyDescent="0.25">
      <c r="A84" s="11" t="str">
        <f t="shared" si="29"/>
        <v/>
      </c>
      <c r="B84" s="112" t="str">
        <f>IF(G$74&lt;=0,"",G$74)</f>
        <v/>
      </c>
      <c r="C84" s="109" t="str">
        <f>IF(G$74&lt;=0,"",MAX(G60:G73))</f>
        <v/>
      </c>
      <c r="D84" s="158" t="str">
        <f>IF(G17&gt;0,AB270,"")</f>
        <v/>
      </c>
      <c r="E84" s="158" t="str">
        <f>IF(G17&gt;0,AB267,"")</f>
        <v/>
      </c>
      <c r="F84" s="157" t="str">
        <f>IF(G17&gt;0,AB268,"")</f>
        <v/>
      </c>
      <c r="G84" s="152" t="str">
        <f>IF(G17&gt;0,AD270,"")</f>
        <v/>
      </c>
      <c r="H84" s="109" t="str">
        <f t="shared" si="30"/>
        <v/>
      </c>
      <c r="P84" s="31">
        <v>0.45833333333333298</v>
      </c>
      <c r="Q84" s="34">
        <f>G12</f>
        <v>40</v>
      </c>
      <c r="R84" s="26">
        <f t="shared" si="19"/>
        <v>10000</v>
      </c>
      <c r="S84" s="26">
        <f t="shared" si="31"/>
        <v>40</v>
      </c>
      <c r="T84" s="35">
        <f t="shared" si="18"/>
        <v>10000</v>
      </c>
      <c r="U84" s="37"/>
      <c r="V84" s="34">
        <f t="shared" si="28"/>
        <v>74.105120780531848</v>
      </c>
      <c r="W84" s="26">
        <f t="shared" si="21"/>
        <v>25734283.323906165</v>
      </c>
      <c r="X84" s="26">
        <f t="shared" si="32"/>
        <v>74.105120780531848</v>
      </c>
      <c r="Y84" s="35">
        <f t="shared" si="23"/>
        <v>25734283.323906165</v>
      </c>
      <c r="Z84" s="37"/>
      <c r="AA84" s="34">
        <f t="shared" si="24"/>
        <v>74.106808063281349</v>
      </c>
      <c r="AB84" s="26">
        <f t="shared" si="25"/>
        <v>25744283.323906224</v>
      </c>
      <c r="AC84" s="26">
        <f t="shared" si="33"/>
        <v>74.106808063281349</v>
      </c>
      <c r="AD84" s="27">
        <f t="shared" si="27"/>
        <v>25744283.323906224</v>
      </c>
    </row>
    <row r="85" spans="1:30" ht="15" hidden="1" customHeight="1" thickBot="1" x14ac:dyDescent="0.3">
      <c r="A85" s="12" t="str">
        <f t="shared" si="29"/>
        <v/>
      </c>
      <c r="B85" s="113" t="str">
        <f>IF(H$74&lt;=0,"",H$74)</f>
        <v/>
      </c>
      <c r="C85" s="110" t="str">
        <f>IF(H$74=0,"",MAX(H60:H73))</f>
        <v/>
      </c>
      <c r="D85" s="159" t="str">
        <f>IF(G18&gt;0,AB304,"")</f>
        <v/>
      </c>
      <c r="E85" s="159" t="str">
        <f>IF(G18&gt;0,AB301,"")</f>
        <v/>
      </c>
      <c r="F85" s="161" t="str">
        <f>IF(G18&gt;0,AB302,"")</f>
        <v/>
      </c>
      <c r="G85" s="153" t="str">
        <f>IF(G18&gt;0,AD304,"")</f>
        <v/>
      </c>
      <c r="H85" s="110" t="str">
        <f t="shared" si="30"/>
        <v/>
      </c>
      <c r="P85" s="31">
        <v>0.5</v>
      </c>
      <c r="Q85" s="34">
        <f>G12</f>
        <v>40</v>
      </c>
      <c r="R85" s="26">
        <f t="shared" si="19"/>
        <v>10000</v>
      </c>
      <c r="S85" s="26">
        <f t="shared" si="31"/>
        <v>40</v>
      </c>
      <c r="T85" s="35">
        <f t="shared" si="18"/>
        <v>10000</v>
      </c>
      <c r="U85" s="37"/>
      <c r="V85" s="34">
        <f t="shared" si="28"/>
        <v>74.105120780531848</v>
      </c>
      <c r="W85" s="26">
        <f t="shared" si="21"/>
        <v>25734283.323906165</v>
      </c>
      <c r="X85" s="26">
        <f t="shared" si="32"/>
        <v>74.105120780531848</v>
      </c>
      <c r="Y85" s="35">
        <f t="shared" si="23"/>
        <v>25734283.323906165</v>
      </c>
      <c r="Z85" s="37"/>
      <c r="AA85" s="34">
        <f t="shared" si="24"/>
        <v>74.106808063281349</v>
      </c>
      <c r="AB85" s="26">
        <f t="shared" si="25"/>
        <v>25744283.323906224</v>
      </c>
      <c r="AC85" s="26">
        <f t="shared" si="33"/>
        <v>74.106808063281349</v>
      </c>
      <c r="AD85" s="27">
        <f t="shared" si="27"/>
        <v>25744283.323906224</v>
      </c>
    </row>
    <row r="86" spans="1:30" ht="15.75" x14ac:dyDescent="0.25">
      <c r="A86" s="142" t="s">
        <v>58</v>
      </c>
      <c r="P86" s="31">
        <v>0.54166666666666696</v>
      </c>
      <c r="Q86" s="34">
        <f>G12</f>
        <v>40</v>
      </c>
      <c r="R86" s="26">
        <f t="shared" si="19"/>
        <v>10000</v>
      </c>
      <c r="S86" s="26">
        <f t="shared" si="31"/>
        <v>40</v>
      </c>
      <c r="T86" s="35">
        <f t="shared" si="18"/>
        <v>10000</v>
      </c>
      <c r="U86" s="37"/>
      <c r="V86" s="34">
        <f t="shared" si="28"/>
        <v>74.105120780531848</v>
      </c>
      <c r="W86" s="26">
        <f t="shared" si="21"/>
        <v>25734283.323906165</v>
      </c>
      <c r="X86" s="26">
        <f t="shared" si="32"/>
        <v>74.105120780531848</v>
      </c>
      <c r="Y86" s="35">
        <f t="shared" si="23"/>
        <v>25734283.323906165</v>
      </c>
      <c r="Z86" s="37"/>
      <c r="AA86" s="34">
        <f t="shared" si="24"/>
        <v>74.106808063281349</v>
      </c>
      <c r="AB86" s="26">
        <f t="shared" si="25"/>
        <v>25744283.323906224</v>
      </c>
      <c r="AC86" s="26">
        <f t="shared" si="33"/>
        <v>74.106808063281349</v>
      </c>
      <c r="AD86" s="27">
        <f t="shared" si="27"/>
        <v>25744283.323906224</v>
      </c>
    </row>
    <row r="87" spans="1:30" ht="15.75" x14ac:dyDescent="0.25">
      <c r="A87" s="142" t="s">
        <v>157</v>
      </c>
      <c r="P87" s="31">
        <v>0.58333333333333304</v>
      </c>
      <c r="Q87" s="34">
        <f>G12</f>
        <v>40</v>
      </c>
      <c r="R87" s="26">
        <f t="shared" si="19"/>
        <v>10000</v>
      </c>
      <c r="S87" s="26">
        <f t="shared" si="31"/>
        <v>40</v>
      </c>
      <c r="T87" s="35">
        <f t="shared" si="18"/>
        <v>10000</v>
      </c>
      <c r="U87" s="37"/>
      <c r="V87" s="34">
        <f t="shared" si="28"/>
        <v>74.105120780531848</v>
      </c>
      <c r="W87" s="26">
        <f t="shared" si="21"/>
        <v>25734283.323906165</v>
      </c>
      <c r="X87" s="26">
        <f t="shared" si="32"/>
        <v>74.105120780531848</v>
      </c>
      <c r="Y87" s="35">
        <f t="shared" si="23"/>
        <v>25734283.323906165</v>
      </c>
      <c r="Z87" s="37"/>
      <c r="AA87" s="34">
        <f t="shared" si="24"/>
        <v>74.106808063281349</v>
      </c>
      <c r="AB87" s="26">
        <f t="shared" si="25"/>
        <v>25744283.323906224</v>
      </c>
      <c r="AC87" s="26">
        <f t="shared" si="33"/>
        <v>74.106808063281349</v>
      </c>
      <c r="AD87" s="27">
        <f t="shared" si="27"/>
        <v>25744283.323906224</v>
      </c>
    </row>
    <row r="88" spans="1:30" x14ac:dyDescent="0.25">
      <c r="P88" s="31">
        <v>0.625</v>
      </c>
      <c r="Q88" s="34">
        <f>G12</f>
        <v>40</v>
      </c>
      <c r="R88" s="26">
        <f t="shared" si="19"/>
        <v>10000</v>
      </c>
      <c r="S88" s="26">
        <f t="shared" si="31"/>
        <v>40</v>
      </c>
      <c r="T88" s="35">
        <f t="shared" si="18"/>
        <v>10000</v>
      </c>
      <c r="U88" s="37"/>
      <c r="V88" s="34">
        <f t="shared" si="28"/>
        <v>74.105120780531848</v>
      </c>
      <c r="W88" s="26">
        <f t="shared" si="21"/>
        <v>25734283.323906165</v>
      </c>
      <c r="X88" s="26">
        <f t="shared" si="32"/>
        <v>74.105120780531848</v>
      </c>
      <c r="Y88" s="35">
        <f t="shared" si="23"/>
        <v>25734283.323906165</v>
      </c>
      <c r="Z88" s="37"/>
      <c r="AA88" s="34">
        <f t="shared" si="24"/>
        <v>74.106808063281349</v>
      </c>
      <c r="AB88" s="26">
        <f t="shared" si="25"/>
        <v>25744283.323906224</v>
      </c>
      <c r="AC88" s="26">
        <f t="shared" si="33"/>
        <v>74.106808063281349</v>
      </c>
      <c r="AD88" s="27">
        <f t="shared" si="27"/>
        <v>25744283.323906224</v>
      </c>
    </row>
    <row r="89" spans="1:30" x14ac:dyDescent="0.25">
      <c r="P89" s="31">
        <v>0.66666666666666696</v>
      </c>
      <c r="Q89" s="34">
        <f>G12</f>
        <v>40</v>
      </c>
      <c r="R89" s="26">
        <f t="shared" si="19"/>
        <v>10000</v>
      </c>
      <c r="S89" s="26">
        <f t="shared" si="31"/>
        <v>40</v>
      </c>
      <c r="T89" s="35">
        <f t="shared" si="18"/>
        <v>10000</v>
      </c>
      <c r="U89" s="37"/>
      <c r="V89" s="34">
        <f t="shared" si="28"/>
        <v>74.105120780531848</v>
      </c>
      <c r="W89" s="26">
        <f t="shared" si="21"/>
        <v>25734283.323906165</v>
      </c>
      <c r="X89" s="26">
        <f t="shared" si="32"/>
        <v>74.105120780531848</v>
      </c>
      <c r="Y89" s="35">
        <f t="shared" si="23"/>
        <v>25734283.323906165</v>
      </c>
      <c r="Z89" s="37"/>
      <c r="AA89" s="34">
        <f t="shared" si="24"/>
        <v>74.106808063281349</v>
      </c>
      <c r="AB89" s="26">
        <f t="shared" si="25"/>
        <v>25744283.323906224</v>
      </c>
      <c r="AC89" s="26">
        <f t="shared" si="33"/>
        <v>74.106808063281349</v>
      </c>
      <c r="AD89" s="27">
        <f t="shared" si="27"/>
        <v>25744283.323906224</v>
      </c>
    </row>
    <row r="90" spans="1:30" x14ac:dyDescent="0.25">
      <c r="F90" s="22"/>
      <c r="P90" s="31">
        <v>0.70833333333333304</v>
      </c>
      <c r="Q90" s="34">
        <f>G12</f>
        <v>40</v>
      </c>
      <c r="R90" s="26">
        <f t="shared" si="19"/>
        <v>10000</v>
      </c>
      <c r="S90" s="26">
        <f t="shared" si="31"/>
        <v>40</v>
      </c>
      <c r="T90" s="35">
        <f t="shared" si="18"/>
        <v>10000</v>
      </c>
      <c r="U90" s="37"/>
      <c r="V90" s="34">
        <f t="shared" si="28"/>
        <v>74.105120780531848</v>
      </c>
      <c r="W90" s="26">
        <f t="shared" si="21"/>
        <v>25734283.323906165</v>
      </c>
      <c r="X90" s="26">
        <f t="shared" si="32"/>
        <v>74.105120780531848</v>
      </c>
      <c r="Y90" s="35">
        <f t="shared" si="23"/>
        <v>25734283.323906165</v>
      </c>
      <c r="Z90" s="37"/>
      <c r="AA90" s="34">
        <f t="shared" si="24"/>
        <v>74.106808063281349</v>
      </c>
      <c r="AB90" s="26">
        <f t="shared" si="25"/>
        <v>25744283.323906224</v>
      </c>
      <c r="AC90" s="26">
        <f t="shared" si="33"/>
        <v>74.106808063281349</v>
      </c>
      <c r="AD90" s="27">
        <f t="shared" si="27"/>
        <v>25744283.323906224</v>
      </c>
    </row>
    <row r="91" spans="1:30" x14ac:dyDescent="0.25">
      <c r="P91" s="31">
        <v>0.75</v>
      </c>
      <c r="Q91" s="34">
        <f>G12</f>
        <v>40</v>
      </c>
      <c r="R91" s="26">
        <f t="shared" si="19"/>
        <v>10000</v>
      </c>
      <c r="S91" s="26">
        <f t="shared" si="31"/>
        <v>40</v>
      </c>
      <c r="T91" s="35">
        <f t="shared" si="18"/>
        <v>10000</v>
      </c>
      <c r="U91" s="37"/>
      <c r="V91" s="34">
        <f t="shared" si="28"/>
        <v>74.105120780531848</v>
      </c>
      <c r="W91" s="26">
        <f t="shared" si="21"/>
        <v>25734283.323906165</v>
      </c>
      <c r="X91" s="26">
        <f t="shared" si="32"/>
        <v>74.105120780531848</v>
      </c>
      <c r="Y91" s="35">
        <f t="shared" si="23"/>
        <v>25734283.323906165</v>
      </c>
      <c r="Z91" s="37"/>
      <c r="AA91" s="34">
        <f t="shared" si="24"/>
        <v>74.106808063281349</v>
      </c>
      <c r="AB91" s="26">
        <f t="shared" si="25"/>
        <v>25744283.323906224</v>
      </c>
      <c r="AC91" s="26">
        <f t="shared" si="33"/>
        <v>74.106808063281349</v>
      </c>
      <c r="AD91" s="27">
        <f t="shared" si="27"/>
        <v>25744283.323906224</v>
      </c>
    </row>
    <row r="92" spans="1:30" x14ac:dyDescent="0.25">
      <c r="P92" s="31">
        <v>0.79166666666666696</v>
      </c>
      <c r="Q92" s="34">
        <f>G12</f>
        <v>40</v>
      </c>
      <c r="R92" s="26">
        <f t="shared" si="19"/>
        <v>10000</v>
      </c>
      <c r="S92" s="26">
        <f t="shared" si="31"/>
        <v>40</v>
      </c>
      <c r="T92" s="35">
        <f t="shared" si="18"/>
        <v>10000</v>
      </c>
      <c r="U92" s="37"/>
      <c r="V92" s="34">
        <v>0</v>
      </c>
      <c r="W92" s="26">
        <f t="shared" si="21"/>
        <v>1</v>
      </c>
      <c r="X92" s="26">
        <v>0</v>
      </c>
      <c r="Y92" s="35">
        <f t="shared" si="23"/>
        <v>1</v>
      </c>
      <c r="Z92" s="37"/>
      <c r="AA92" s="34">
        <f t="shared" si="24"/>
        <v>40.000434272768629</v>
      </c>
      <c r="AB92" s="26">
        <f t="shared" si="25"/>
        <v>10001.000000000009</v>
      </c>
      <c r="AC92" s="26">
        <f>AA92</f>
        <v>40.000434272768629</v>
      </c>
      <c r="AD92" s="27">
        <f t="shared" si="27"/>
        <v>10001.000000000009</v>
      </c>
    </row>
    <row r="93" spans="1:30" x14ac:dyDescent="0.25">
      <c r="P93" s="31">
        <v>0.83333333333333304</v>
      </c>
      <c r="Q93" s="34">
        <f>G12</f>
        <v>40</v>
      </c>
      <c r="R93" s="26">
        <f t="shared" si="19"/>
        <v>10000</v>
      </c>
      <c r="S93" s="26">
        <f t="shared" si="31"/>
        <v>40</v>
      </c>
      <c r="T93" s="35">
        <f t="shared" si="18"/>
        <v>10000</v>
      </c>
      <c r="U93" s="37"/>
      <c r="V93" s="34">
        <f t="shared" si="28"/>
        <v>0</v>
      </c>
      <c r="W93" s="26">
        <f t="shared" si="21"/>
        <v>1</v>
      </c>
      <c r="X93" s="26">
        <v>0</v>
      </c>
      <c r="Y93" s="35">
        <f t="shared" si="23"/>
        <v>1</v>
      </c>
      <c r="Z93" s="37"/>
      <c r="AA93" s="34">
        <f t="shared" si="24"/>
        <v>40.000434272768629</v>
      </c>
      <c r="AB93" s="26">
        <f>(10^(AA93/10))</f>
        <v>10001.000000000009</v>
      </c>
      <c r="AC93" s="26">
        <f>AA93</f>
        <v>40.000434272768629</v>
      </c>
      <c r="AD93" s="27">
        <f t="shared" si="27"/>
        <v>10001.000000000009</v>
      </c>
    </row>
    <row r="94" spans="1:30" x14ac:dyDescent="0.25">
      <c r="P94" s="31">
        <v>0.875</v>
      </c>
      <c r="Q94" s="34">
        <f>G12</f>
        <v>40</v>
      </c>
      <c r="R94" s="26">
        <f t="shared" si="19"/>
        <v>10000</v>
      </c>
      <c r="S94" s="26">
        <f t="shared" si="31"/>
        <v>40</v>
      </c>
      <c r="T94" s="35">
        <f t="shared" si="18"/>
        <v>10000</v>
      </c>
      <c r="U94" s="37"/>
      <c r="V94" s="34">
        <f>V93</f>
        <v>0</v>
      </c>
      <c r="W94" s="26">
        <f t="shared" si="21"/>
        <v>1</v>
      </c>
      <c r="X94" s="26">
        <v>0</v>
      </c>
      <c r="Y94" s="35">
        <f t="shared" si="23"/>
        <v>1</v>
      </c>
      <c r="Z94" s="37"/>
      <c r="AA94" s="34">
        <f t="shared" si="24"/>
        <v>40.000434272768629</v>
      </c>
      <c r="AB94" s="26">
        <f t="shared" si="25"/>
        <v>10001.000000000009</v>
      </c>
      <c r="AC94" s="26">
        <f>AA94</f>
        <v>40.000434272768629</v>
      </c>
      <c r="AD94" s="27">
        <f t="shared" si="27"/>
        <v>10001.000000000009</v>
      </c>
    </row>
    <row r="95" spans="1:30" x14ac:dyDescent="0.25">
      <c r="P95" s="31">
        <v>0.91666666666666696</v>
      </c>
      <c r="Q95" s="34">
        <f>H12</f>
        <v>34</v>
      </c>
      <c r="R95" s="26">
        <f t="shared" si="19"/>
        <v>2511.8864315095811</v>
      </c>
      <c r="S95" s="26">
        <f>Q95+10</f>
        <v>44</v>
      </c>
      <c r="T95" s="35">
        <f t="shared" si="18"/>
        <v>25118.86431509586</v>
      </c>
      <c r="U95" s="37"/>
      <c r="V95" s="34">
        <v>0</v>
      </c>
      <c r="W95" s="26">
        <f t="shared" si="21"/>
        <v>1</v>
      </c>
      <c r="X95" s="28">
        <f t="shared" ref="X95:X96" si="34">V95+10</f>
        <v>10</v>
      </c>
      <c r="Y95" s="35">
        <f t="shared" si="23"/>
        <v>10</v>
      </c>
      <c r="Z95" s="37"/>
      <c r="AA95" s="34">
        <f t="shared" si="24"/>
        <v>34.001728613409902</v>
      </c>
      <c r="AB95" s="26">
        <f t="shared" si="25"/>
        <v>2512.8864315095802</v>
      </c>
      <c r="AC95" s="26">
        <f>AA95+10</f>
        <v>44.001728613409902</v>
      </c>
      <c r="AD95" s="27">
        <f t="shared" si="27"/>
        <v>25128.864315095783</v>
      </c>
    </row>
    <row r="96" spans="1:30" ht="15.75" thickBot="1" x14ac:dyDescent="0.3">
      <c r="P96" s="44">
        <v>0.95833333333333304</v>
      </c>
      <c r="Q96" s="45">
        <f>H12</f>
        <v>34</v>
      </c>
      <c r="R96" s="46">
        <f t="shared" si="19"/>
        <v>2511.8864315095811</v>
      </c>
      <c r="S96" s="46">
        <f>Q96+10</f>
        <v>44</v>
      </c>
      <c r="T96" s="47">
        <f t="shared" si="18"/>
        <v>25118.86431509586</v>
      </c>
      <c r="U96" s="48"/>
      <c r="V96" s="45">
        <v>0</v>
      </c>
      <c r="W96" s="46">
        <f t="shared" si="21"/>
        <v>1</v>
      </c>
      <c r="X96" s="28">
        <f t="shared" si="34"/>
        <v>10</v>
      </c>
      <c r="Y96" s="47">
        <f t="shared" si="23"/>
        <v>10</v>
      </c>
      <c r="Z96" s="48"/>
      <c r="AA96" s="34">
        <f t="shared" si="24"/>
        <v>34.001728613409902</v>
      </c>
      <c r="AB96" s="150">
        <f t="shared" si="25"/>
        <v>2512.8864315095802</v>
      </c>
      <c r="AC96" s="150">
        <f>AA96+10</f>
        <v>44.001728613409902</v>
      </c>
      <c r="AD96" s="151">
        <f t="shared" si="27"/>
        <v>25128.864315095783</v>
      </c>
    </row>
    <row r="97" spans="16:30" ht="15.75" thickBot="1" x14ac:dyDescent="0.3">
      <c r="P97" s="50"/>
      <c r="Q97" s="51"/>
      <c r="R97" s="51"/>
      <c r="S97" s="51"/>
      <c r="T97" s="52"/>
      <c r="U97" s="51"/>
      <c r="V97" s="50"/>
      <c r="W97" s="51"/>
      <c r="X97" s="51"/>
      <c r="Y97" s="52"/>
      <c r="Z97" s="51"/>
      <c r="AA97" s="53" t="s">
        <v>13</v>
      </c>
      <c r="AB97" s="64">
        <f>10*LOG(1/(COUNT(AB80:AB93))*SUM(AB80:AB93))</f>
        <v>73.437621345159997</v>
      </c>
      <c r="AC97" s="49"/>
      <c r="AD97" s="54"/>
    </row>
    <row r="98" spans="16:30" ht="15.75" thickBot="1" x14ac:dyDescent="0.3">
      <c r="P98" s="53"/>
      <c r="Q98" s="49"/>
      <c r="R98" s="49"/>
      <c r="S98" s="49"/>
      <c r="T98" s="54"/>
      <c r="U98" s="49"/>
      <c r="V98" s="53"/>
      <c r="W98" s="49"/>
      <c r="X98" s="49"/>
      <c r="Y98" s="54"/>
      <c r="Z98" s="49"/>
      <c r="AA98" s="53" t="s">
        <v>2</v>
      </c>
      <c r="AB98" s="64">
        <f>10*LOG(1/(COUNT(AB73:AB79,AB95:AB96))*SUM(AB73:AB79,AB95:AB96))</f>
        <v>34.001728613409902</v>
      </c>
      <c r="AC98" s="49"/>
      <c r="AD98" s="54"/>
    </row>
    <row r="99" spans="16:30" x14ac:dyDescent="0.25">
      <c r="P99" s="53"/>
      <c r="Q99" s="49"/>
      <c r="R99" s="56" t="s">
        <v>12</v>
      </c>
      <c r="S99" s="57"/>
      <c r="T99" s="58" t="s">
        <v>11</v>
      </c>
      <c r="U99" s="57"/>
      <c r="V99" s="59"/>
      <c r="W99" s="56" t="s">
        <v>12</v>
      </c>
      <c r="X99" s="57"/>
      <c r="Y99" s="58" t="s">
        <v>11</v>
      </c>
      <c r="Z99" s="57"/>
      <c r="AA99" s="59"/>
      <c r="AB99" s="57" t="s">
        <v>12</v>
      </c>
      <c r="AC99" s="57"/>
      <c r="AD99" s="58" t="s">
        <v>11</v>
      </c>
    </row>
    <row r="100" spans="16:30" ht="15.75" thickBot="1" x14ac:dyDescent="0.3">
      <c r="P100" s="14"/>
      <c r="Q100" s="55"/>
      <c r="R100" s="60">
        <f>10*LOG(1/(COUNT(R73:R96))*SUM(R73:R96))</f>
        <v>38.568471069971373</v>
      </c>
      <c r="S100" s="61"/>
      <c r="T100" s="62">
        <f>10*LOG(1/(COUNT(T73:T96))*SUM(T73:T96))</f>
        <v>41.950571929812824</v>
      </c>
      <c r="U100" s="61"/>
      <c r="V100" s="63"/>
      <c r="W100" s="60">
        <f>10*LOG(1/(COUNT(W73:W96))*SUM(W73:W96))</f>
        <v>71.094820992653098</v>
      </c>
      <c r="X100" s="61"/>
      <c r="Y100" s="62">
        <f>10*LOG(1/(COUNT(Y73:Y96))*SUM(Y73:Y96))</f>
        <v>71.094822131790039</v>
      </c>
      <c r="Z100" s="61"/>
      <c r="AA100" s="63"/>
      <c r="AB100" s="64">
        <f>10*LOG(1/(COUNT(AB73:AB96))*SUM(AB73:AB96))</f>
        <v>71.097247759063222</v>
      </c>
      <c r="AC100" s="61"/>
      <c r="AD100" s="62">
        <f>10*LOG(1/(COUNT(AD73:AD96))*SUM(AD73:AD96))</f>
        <v>71.10010774018869</v>
      </c>
    </row>
    <row r="103" spans="16:30" x14ac:dyDescent="0.25">
      <c r="P103">
        <f>A13</f>
        <v>0</v>
      </c>
    </row>
    <row r="105" spans="16:30" ht="15.75" thickBot="1" x14ac:dyDescent="0.3">
      <c r="P105" s="303" t="s">
        <v>21</v>
      </c>
      <c r="Q105" s="303"/>
      <c r="R105" s="303"/>
      <c r="S105" s="303"/>
      <c r="T105" s="303"/>
    </row>
    <row r="106" spans="16:30" ht="45.75" thickBot="1" x14ac:dyDescent="0.3">
      <c r="P106" s="38" t="s">
        <v>14</v>
      </c>
      <c r="Q106" s="39" t="s">
        <v>15</v>
      </c>
      <c r="R106" s="40" t="s">
        <v>17</v>
      </c>
      <c r="S106" s="40" t="s">
        <v>16</v>
      </c>
      <c r="T106" s="41" t="s">
        <v>17</v>
      </c>
      <c r="U106" s="42"/>
      <c r="V106" s="39" t="s">
        <v>18</v>
      </c>
      <c r="W106" s="40" t="s">
        <v>17</v>
      </c>
      <c r="X106" s="40" t="s">
        <v>16</v>
      </c>
      <c r="Y106" s="41" t="s">
        <v>17</v>
      </c>
      <c r="Z106" s="43"/>
      <c r="AA106" s="39" t="s">
        <v>19</v>
      </c>
      <c r="AB106" s="40" t="s">
        <v>17</v>
      </c>
      <c r="AC106" s="40" t="s">
        <v>16</v>
      </c>
      <c r="AD106" s="41" t="s">
        <v>17</v>
      </c>
    </row>
    <row r="107" spans="16:30" ht="15.75" thickBot="1" x14ac:dyDescent="0.3">
      <c r="P107" s="30">
        <v>0</v>
      </c>
      <c r="Q107" s="32">
        <f>H13</f>
        <v>0</v>
      </c>
      <c r="R107" s="28">
        <f>(10^(Q107/10))</f>
        <v>1</v>
      </c>
      <c r="S107" s="28">
        <f>Q107+10</f>
        <v>10</v>
      </c>
      <c r="T107" s="33">
        <f t="shared" ref="T107:T130" si="35">(10^(S107/10))</f>
        <v>10</v>
      </c>
      <c r="U107" s="36"/>
      <c r="V107" s="32">
        <v>0</v>
      </c>
      <c r="W107" s="28">
        <f>(10^(V107/10))</f>
        <v>1</v>
      </c>
      <c r="X107" s="28">
        <f>V107+10</f>
        <v>10</v>
      </c>
      <c r="Y107" s="33">
        <f>(10^(X107/10))</f>
        <v>10</v>
      </c>
      <c r="Z107" s="36"/>
      <c r="AA107" s="34">
        <f>10*LOG10(10^(Q107/10)+10^(V107/10))</f>
        <v>3.0102999566398121</v>
      </c>
      <c r="AB107" s="147">
        <f>(10^(AA107/10))</f>
        <v>2</v>
      </c>
      <c r="AC107" s="147">
        <f>AA107+10</f>
        <v>13.010299956639813</v>
      </c>
      <c r="AD107" s="148">
        <f>(10^(AC107/10))</f>
        <v>20.000000000000007</v>
      </c>
    </row>
    <row r="108" spans="16:30" ht="15.75" thickBot="1" x14ac:dyDescent="0.3">
      <c r="P108" s="31">
        <v>4.1666666666666699E-2</v>
      </c>
      <c r="Q108" s="32">
        <f>Q107</f>
        <v>0</v>
      </c>
      <c r="R108" s="26">
        <f t="shared" ref="R108:R130" si="36">(10^(Q108/10))</f>
        <v>1</v>
      </c>
      <c r="S108" s="26">
        <f t="shared" ref="S108:S113" si="37">Q108+10</f>
        <v>10</v>
      </c>
      <c r="T108" s="35">
        <f t="shared" si="35"/>
        <v>10</v>
      </c>
      <c r="U108" s="37"/>
      <c r="V108" s="34">
        <f>V107</f>
        <v>0</v>
      </c>
      <c r="W108" s="26">
        <f t="shared" ref="W108:W130" si="38">(10^(V108/10))</f>
        <v>1</v>
      </c>
      <c r="X108" s="28">
        <f t="shared" ref="X108:X113" si="39">V108+10</f>
        <v>10</v>
      </c>
      <c r="Y108" s="35">
        <f t="shared" ref="Y108:Y130" si="40">(10^(X108/10))</f>
        <v>10</v>
      </c>
      <c r="Z108" s="37"/>
      <c r="AA108" s="34">
        <f t="shared" ref="AA108:AA130" si="41">10*LOG10(10^(Q108/10)+10^(V108/10))</f>
        <v>3.0102999566398121</v>
      </c>
      <c r="AB108" s="26">
        <f t="shared" ref="AB108:AB126" si="42">(10^(AA108/10))</f>
        <v>2</v>
      </c>
      <c r="AC108" s="147">
        <f t="shared" ref="AC108:AC113" si="43">AA108+10</f>
        <v>13.010299956639813</v>
      </c>
      <c r="AD108" s="27">
        <f t="shared" ref="AD108:AD130" si="44">(10^(AC108/10))</f>
        <v>20.000000000000007</v>
      </c>
    </row>
    <row r="109" spans="16:30" ht="15.75" thickBot="1" x14ac:dyDescent="0.3">
      <c r="P109" s="31">
        <v>8.3333333333333301E-2</v>
      </c>
      <c r="Q109" s="32">
        <f>Q107</f>
        <v>0</v>
      </c>
      <c r="R109" s="26">
        <f t="shared" si="36"/>
        <v>1</v>
      </c>
      <c r="S109" s="26">
        <f t="shared" si="37"/>
        <v>10</v>
      </c>
      <c r="T109" s="35">
        <f t="shared" si="35"/>
        <v>10</v>
      </c>
      <c r="U109" s="37"/>
      <c r="V109" s="34">
        <f t="shared" ref="V109:V127" si="45">V108</f>
        <v>0</v>
      </c>
      <c r="W109" s="26">
        <f t="shared" si="38"/>
        <v>1</v>
      </c>
      <c r="X109" s="28">
        <f t="shared" si="39"/>
        <v>10</v>
      </c>
      <c r="Y109" s="35">
        <f t="shared" si="40"/>
        <v>10</v>
      </c>
      <c r="Z109" s="37"/>
      <c r="AA109" s="34">
        <f t="shared" si="41"/>
        <v>3.0102999566398121</v>
      </c>
      <c r="AB109" s="26">
        <f t="shared" si="42"/>
        <v>2</v>
      </c>
      <c r="AC109" s="147">
        <f t="shared" si="43"/>
        <v>13.010299956639813</v>
      </c>
      <c r="AD109" s="27">
        <f t="shared" si="44"/>
        <v>20.000000000000007</v>
      </c>
    </row>
    <row r="110" spans="16:30" ht="15.75" thickBot="1" x14ac:dyDescent="0.3">
      <c r="P110" s="31">
        <v>0.125</v>
      </c>
      <c r="Q110" s="32">
        <f>Q107</f>
        <v>0</v>
      </c>
      <c r="R110" s="26">
        <f t="shared" si="36"/>
        <v>1</v>
      </c>
      <c r="S110" s="26">
        <f t="shared" si="37"/>
        <v>10</v>
      </c>
      <c r="T110" s="35">
        <f t="shared" si="35"/>
        <v>10</v>
      </c>
      <c r="U110" s="37"/>
      <c r="V110" s="34">
        <f t="shared" si="45"/>
        <v>0</v>
      </c>
      <c r="W110" s="26">
        <f t="shared" si="38"/>
        <v>1</v>
      </c>
      <c r="X110" s="28">
        <f t="shared" si="39"/>
        <v>10</v>
      </c>
      <c r="Y110" s="35">
        <f t="shared" si="40"/>
        <v>10</v>
      </c>
      <c r="Z110" s="37"/>
      <c r="AA110" s="34">
        <f t="shared" si="41"/>
        <v>3.0102999566398121</v>
      </c>
      <c r="AB110" s="26">
        <f t="shared" si="42"/>
        <v>2</v>
      </c>
      <c r="AC110" s="147">
        <f t="shared" si="43"/>
        <v>13.010299956639813</v>
      </c>
      <c r="AD110" s="27">
        <f t="shared" si="44"/>
        <v>20.000000000000007</v>
      </c>
    </row>
    <row r="111" spans="16:30" ht="15.75" thickBot="1" x14ac:dyDescent="0.3">
      <c r="P111" s="31">
        <v>0.16666666666666699</v>
      </c>
      <c r="Q111" s="32">
        <f>Q107</f>
        <v>0</v>
      </c>
      <c r="R111" s="26">
        <f t="shared" si="36"/>
        <v>1</v>
      </c>
      <c r="S111" s="26">
        <f t="shared" si="37"/>
        <v>10</v>
      </c>
      <c r="T111" s="35">
        <f t="shared" si="35"/>
        <v>10</v>
      </c>
      <c r="U111" s="37"/>
      <c r="V111" s="34">
        <f t="shared" si="45"/>
        <v>0</v>
      </c>
      <c r="W111" s="26">
        <f t="shared" si="38"/>
        <v>1</v>
      </c>
      <c r="X111" s="28">
        <f t="shared" si="39"/>
        <v>10</v>
      </c>
      <c r="Y111" s="35">
        <f t="shared" si="40"/>
        <v>10</v>
      </c>
      <c r="Z111" s="37"/>
      <c r="AA111" s="34">
        <f t="shared" si="41"/>
        <v>3.0102999566398121</v>
      </c>
      <c r="AB111" s="26">
        <f t="shared" si="42"/>
        <v>2</v>
      </c>
      <c r="AC111" s="147">
        <f t="shared" si="43"/>
        <v>13.010299956639813</v>
      </c>
      <c r="AD111" s="27">
        <f t="shared" si="44"/>
        <v>20.000000000000007</v>
      </c>
    </row>
    <row r="112" spans="16:30" ht="15.75" thickBot="1" x14ac:dyDescent="0.3">
      <c r="P112" s="31">
        <v>0.20833333333333301</v>
      </c>
      <c r="Q112" s="32">
        <f>Q107</f>
        <v>0</v>
      </c>
      <c r="R112" s="26">
        <f t="shared" si="36"/>
        <v>1</v>
      </c>
      <c r="S112" s="26">
        <f t="shared" si="37"/>
        <v>10</v>
      </c>
      <c r="T112" s="35">
        <f t="shared" si="35"/>
        <v>10</v>
      </c>
      <c r="U112" s="37"/>
      <c r="V112" s="34">
        <f t="shared" si="45"/>
        <v>0</v>
      </c>
      <c r="W112" s="26">
        <f t="shared" si="38"/>
        <v>1</v>
      </c>
      <c r="X112" s="28">
        <f t="shared" si="39"/>
        <v>10</v>
      </c>
      <c r="Y112" s="35">
        <f t="shared" si="40"/>
        <v>10</v>
      </c>
      <c r="Z112" s="37"/>
      <c r="AA112" s="34">
        <f t="shared" si="41"/>
        <v>3.0102999566398121</v>
      </c>
      <c r="AB112" s="26">
        <f t="shared" si="42"/>
        <v>2</v>
      </c>
      <c r="AC112" s="147">
        <f t="shared" si="43"/>
        <v>13.010299956639813</v>
      </c>
      <c r="AD112" s="27">
        <f t="shared" si="44"/>
        <v>20.000000000000007</v>
      </c>
    </row>
    <row r="113" spans="16:30" x14ac:dyDescent="0.25">
      <c r="P113" s="31">
        <v>0.25</v>
      </c>
      <c r="Q113" s="32">
        <f>Q107</f>
        <v>0</v>
      </c>
      <c r="R113" s="26">
        <f t="shared" si="36"/>
        <v>1</v>
      </c>
      <c r="S113" s="26">
        <f t="shared" si="37"/>
        <v>10</v>
      </c>
      <c r="T113" s="35">
        <f t="shared" si="35"/>
        <v>10</v>
      </c>
      <c r="U113" s="37"/>
      <c r="V113" s="34">
        <f t="shared" si="45"/>
        <v>0</v>
      </c>
      <c r="W113" s="26">
        <f t="shared" si="38"/>
        <v>1</v>
      </c>
      <c r="X113" s="28">
        <f t="shared" si="39"/>
        <v>10</v>
      </c>
      <c r="Y113" s="35">
        <f t="shared" si="40"/>
        <v>10</v>
      </c>
      <c r="Z113" s="37"/>
      <c r="AA113" s="34">
        <f t="shared" si="41"/>
        <v>3.0102999566398121</v>
      </c>
      <c r="AB113" s="26">
        <f t="shared" si="42"/>
        <v>2</v>
      </c>
      <c r="AC113" s="147">
        <f t="shared" si="43"/>
        <v>13.010299956639813</v>
      </c>
      <c r="AD113" s="27">
        <f t="shared" si="44"/>
        <v>20.000000000000007</v>
      </c>
    </row>
    <row r="114" spans="16:30" x14ac:dyDescent="0.25">
      <c r="P114" s="31">
        <v>0.29166666666666702</v>
      </c>
      <c r="Q114" s="32">
        <f>G13</f>
        <v>0</v>
      </c>
      <c r="R114" s="26">
        <f t="shared" si="36"/>
        <v>1</v>
      </c>
      <c r="S114" s="26">
        <f>Q114</f>
        <v>0</v>
      </c>
      <c r="T114" s="35">
        <f t="shared" si="35"/>
        <v>1</v>
      </c>
      <c r="U114" s="37"/>
      <c r="V114" s="34">
        <f>C74</f>
        <v>79.012342438488588</v>
      </c>
      <c r="W114" s="26">
        <f t="shared" si="38"/>
        <v>79658888.784422144</v>
      </c>
      <c r="X114" s="26">
        <f>V114</f>
        <v>79.012342438488588</v>
      </c>
      <c r="Y114" s="35">
        <f t="shared" si="40"/>
        <v>79658888.784422144</v>
      </c>
      <c r="Z114" s="37"/>
      <c r="AA114" s="34">
        <f t="shared" si="41"/>
        <v>79.012342493007864</v>
      </c>
      <c r="AB114" s="26">
        <f t="shared" si="42"/>
        <v>79658889.784422234</v>
      </c>
      <c r="AC114" s="26">
        <f>AA114</f>
        <v>79.012342493007864</v>
      </c>
      <c r="AD114" s="27">
        <f t="shared" si="44"/>
        <v>79658889.784422234</v>
      </c>
    </row>
    <row r="115" spans="16:30" x14ac:dyDescent="0.25">
      <c r="P115" s="31">
        <v>0.33333333333333298</v>
      </c>
      <c r="Q115" s="32">
        <f>Q114</f>
        <v>0</v>
      </c>
      <c r="R115" s="26">
        <f t="shared" si="36"/>
        <v>1</v>
      </c>
      <c r="S115" s="26">
        <f t="shared" ref="S115:S128" si="46">Q115</f>
        <v>0</v>
      </c>
      <c r="T115" s="35">
        <f t="shared" si="35"/>
        <v>1</v>
      </c>
      <c r="U115" s="37"/>
      <c r="V115" s="34">
        <f t="shared" si="45"/>
        <v>79.012342438488588</v>
      </c>
      <c r="W115" s="26">
        <f t="shared" si="38"/>
        <v>79658888.784422144</v>
      </c>
      <c r="X115" s="26">
        <f t="shared" ref="X115:X125" si="47">V115</f>
        <v>79.012342438488588</v>
      </c>
      <c r="Y115" s="35">
        <f t="shared" si="40"/>
        <v>79658888.784422144</v>
      </c>
      <c r="Z115" s="37"/>
      <c r="AA115" s="34">
        <f t="shared" si="41"/>
        <v>79.012342493007864</v>
      </c>
      <c r="AB115" s="26">
        <f t="shared" si="42"/>
        <v>79658889.784422234</v>
      </c>
      <c r="AC115" s="26">
        <f t="shared" ref="AC115:AC125" si="48">AA115</f>
        <v>79.012342493007864</v>
      </c>
      <c r="AD115" s="27">
        <f t="shared" si="44"/>
        <v>79658889.784422234</v>
      </c>
    </row>
    <row r="116" spans="16:30" x14ac:dyDescent="0.25">
      <c r="P116" s="31">
        <v>0.375</v>
      </c>
      <c r="Q116" s="32">
        <f>Q114</f>
        <v>0</v>
      </c>
      <c r="R116" s="26">
        <f t="shared" si="36"/>
        <v>1</v>
      </c>
      <c r="S116" s="26">
        <f t="shared" si="46"/>
        <v>0</v>
      </c>
      <c r="T116" s="35">
        <f t="shared" si="35"/>
        <v>1</v>
      </c>
      <c r="U116" s="37"/>
      <c r="V116" s="34">
        <f t="shared" si="45"/>
        <v>79.012342438488588</v>
      </c>
      <c r="W116" s="26">
        <f t="shared" si="38"/>
        <v>79658888.784422144</v>
      </c>
      <c r="X116" s="26">
        <f t="shared" si="47"/>
        <v>79.012342438488588</v>
      </c>
      <c r="Y116" s="35">
        <f t="shared" si="40"/>
        <v>79658888.784422144</v>
      </c>
      <c r="Z116" s="37"/>
      <c r="AA116" s="34">
        <f t="shared" si="41"/>
        <v>79.012342493007864</v>
      </c>
      <c r="AB116" s="26">
        <f t="shared" si="42"/>
        <v>79658889.784422234</v>
      </c>
      <c r="AC116" s="26">
        <f t="shared" si="48"/>
        <v>79.012342493007864</v>
      </c>
      <c r="AD116" s="27">
        <f t="shared" si="44"/>
        <v>79658889.784422234</v>
      </c>
    </row>
    <row r="117" spans="16:30" x14ac:dyDescent="0.25">
      <c r="P117" s="31">
        <v>0.41666666666666702</v>
      </c>
      <c r="Q117" s="32">
        <f>Q114</f>
        <v>0</v>
      </c>
      <c r="R117" s="26">
        <f t="shared" si="36"/>
        <v>1</v>
      </c>
      <c r="S117" s="26">
        <f t="shared" si="46"/>
        <v>0</v>
      </c>
      <c r="T117" s="35">
        <f t="shared" si="35"/>
        <v>1</v>
      </c>
      <c r="U117" s="37"/>
      <c r="V117" s="34">
        <f t="shared" si="45"/>
        <v>79.012342438488588</v>
      </c>
      <c r="W117" s="26">
        <f t="shared" si="38"/>
        <v>79658888.784422144</v>
      </c>
      <c r="X117" s="26">
        <f t="shared" si="47"/>
        <v>79.012342438488588</v>
      </c>
      <c r="Y117" s="35">
        <f t="shared" si="40"/>
        <v>79658888.784422144</v>
      </c>
      <c r="Z117" s="37"/>
      <c r="AA117" s="34">
        <f t="shared" si="41"/>
        <v>79.012342493007864</v>
      </c>
      <c r="AB117" s="26">
        <f t="shared" si="42"/>
        <v>79658889.784422234</v>
      </c>
      <c r="AC117" s="26">
        <f t="shared" si="48"/>
        <v>79.012342493007864</v>
      </c>
      <c r="AD117" s="27">
        <f t="shared" si="44"/>
        <v>79658889.784422234</v>
      </c>
    </row>
    <row r="118" spans="16:30" x14ac:dyDescent="0.25">
      <c r="P118" s="31">
        <v>0.45833333333333298</v>
      </c>
      <c r="Q118" s="32">
        <f>Q114</f>
        <v>0</v>
      </c>
      <c r="R118" s="26">
        <f t="shared" si="36"/>
        <v>1</v>
      </c>
      <c r="S118" s="26">
        <f t="shared" si="46"/>
        <v>0</v>
      </c>
      <c r="T118" s="35">
        <f t="shared" si="35"/>
        <v>1</v>
      </c>
      <c r="U118" s="37"/>
      <c r="V118" s="34">
        <f t="shared" si="45"/>
        <v>79.012342438488588</v>
      </c>
      <c r="W118" s="26">
        <f t="shared" si="38"/>
        <v>79658888.784422144</v>
      </c>
      <c r="X118" s="26">
        <f t="shared" si="47"/>
        <v>79.012342438488588</v>
      </c>
      <c r="Y118" s="35">
        <f t="shared" si="40"/>
        <v>79658888.784422144</v>
      </c>
      <c r="Z118" s="37"/>
      <c r="AA118" s="34">
        <f t="shared" si="41"/>
        <v>79.012342493007864</v>
      </c>
      <c r="AB118" s="26">
        <f t="shared" si="42"/>
        <v>79658889.784422234</v>
      </c>
      <c r="AC118" s="26">
        <f t="shared" si="48"/>
        <v>79.012342493007864</v>
      </c>
      <c r="AD118" s="27">
        <f t="shared" si="44"/>
        <v>79658889.784422234</v>
      </c>
    </row>
    <row r="119" spans="16:30" x14ac:dyDescent="0.25">
      <c r="P119" s="31">
        <v>0.5</v>
      </c>
      <c r="Q119" s="32">
        <f>Q114</f>
        <v>0</v>
      </c>
      <c r="R119" s="26">
        <f t="shared" si="36"/>
        <v>1</v>
      </c>
      <c r="S119" s="26">
        <f t="shared" si="46"/>
        <v>0</v>
      </c>
      <c r="T119" s="35">
        <f t="shared" si="35"/>
        <v>1</v>
      </c>
      <c r="U119" s="37"/>
      <c r="V119" s="34">
        <f t="shared" si="45"/>
        <v>79.012342438488588</v>
      </c>
      <c r="W119" s="26">
        <f t="shared" si="38"/>
        <v>79658888.784422144</v>
      </c>
      <c r="X119" s="26">
        <f t="shared" si="47"/>
        <v>79.012342438488588</v>
      </c>
      <c r="Y119" s="35">
        <f t="shared" si="40"/>
        <v>79658888.784422144</v>
      </c>
      <c r="Z119" s="37"/>
      <c r="AA119" s="34">
        <f t="shared" si="41"/>
        <v>79.012342493007864</v>
      </c>
      <c r="AB119" s="26">
        <f t="shared" si="42"/>
        <v>79658889.784422234</v>
      </c>
      <c r="AC119" s="26">
        <f t="shared" si="48"/>
        <v>79.012342493007864</v>
      </c>
      <c r="AD119" s="27">
        <f t="shared" si="44"/>
        <v>79658889.784422234</v>
      </c>
    </row>
    <row r="120" spans="16:30" x14ac:dyDescent="0.25">
      <c r="P120" s="31">
        <v>0.54166666666666696</v>
      </c>
      <c r="Q120" s="32">
        <f>Q114</f>
        <v>0</v>
      </c>
      <c r="R120" s="26">
        <f t="shared" si="36"/>
        <v>1</v>
      </c>
      <c r="S120" s="26">
        <f t="shared" si="46"/>
        <v>0</v>
      </c>
      <c r="T120" s="35">
        <f t="shared" si="35"/>
        <v>1</v>
      </c>
      <c r="U120" s="37"/>
      <c r="V120" s="34">
        <f t="shared" si="45"/>
        <v>79.012342438488588</v>
      </c>
      <c r="W120" s="26">
        <f t="shared" si="38"/>
        <v>79658888.784422144</v>
      </c>
      <c r="X120" s="26">
        <f t="shared" si="47"/>
        <v>79.012342438488588</v>
      </c>
      <c r="Y120" s="35">
        <f t="shared" si="40"/>
        <v>79658888.784422144</v>
      </c>
      <c r="Z120" s="37"/>
      <c r="AA120" s="34">
        <f t="shared" si="41"/>
        <v>79.012342493007864</v>
      </c>
      <c r="AB120" s="26">
        <f t="shared" si="42"/>
        <v>79658889.784422234</v>
      </c>
      <c r="AC120" s="26">
        <f t="shared" si="48"/>
        <v>79.012342493007864</v>
      </c>
      <c r="AD120" s="27">
        <f t="shared" si="44"/>
        <v>79658889.784422234</v>
      </c>
    </row>
    <row r="121" spans="16:30" x14ac:dyDescent="0.25">
      <c r="P121" s="31">
        <v>0.58333333333333304</v>
      </c>
      <c r="Q121" s="32">
        <f>Q114</f>
        <v>0</v>
      </c>
      <c r="R121" s="26">
        <f t="shared" si="36"/>
        <v>1</v>
      </c>
      <c r="S121" s="26">
        <f t="shared" si="46"/>
        <v>0</v>
      </c>
      <c r="T121" s="35">
        <f t="shared" si="35"/>
        <v>1</v>
      </c>
      <c r="U121" s="37"/>
      <c r="V121" s="34">
        <f t="shared" si="45"/>
        <v>79.012342438488588</v>
      </c>
      <c r="W121" s="26">
        <f t="shared" si="38"/>
        <v>79658888.784422144</v>
      </c>
      <c r="X121" s="26">
        <f t="shared" si="47"/>
        <v>79.012342438488588</v>
      </c>
      <c r="Y121" s="35">
        <f t="shared" si="40"/>
        <v>79658888.784422144</v>
      </c>
      <c r="Z121" s="37"/>
      <c r="AA121" s="34">
        <f t="shared" si="41"/>
        <v>79.012342493007864</v>
      </c>
      <c r="AB121" s="26">
        <f t="shared" si="42"/>
        <v>79658889.784422234</v>
      </c>
      <c r="AC121" s="26">
        <f t="shared" si="48"/>
        <v>79.012342493007864</v>
      </c>
      <c r="AD121" s="27">
        <f t="shared" si="44"/>
        <v>79658889.784422234</v>
      </c>
    </row>
    <row r="122" spans="16:30" x14ac:dyDescent="0.25">
      <c r="P122" s="31">
        <v>0.625</v>
      </c>
      <c r="Q122" s="32">
        <f>Q114</f>
        <v>0</v>
      </c>
      <c r="R122" s="26">
        <f t="shared" si="36"/>
        <v>1</v>
      </c>
      <c r="S122" s="26">
        <f t="shared" si="46"/>
        <v>0</v>
      </c>
      <c r="T122" s="35">
        <f t="shared" si="35"/>
        <v>1</v>
      </c>
      <c r="U122" s="37"/>
      <c r="V122" s="34">
        <f t="shared" si="45"/>
        <v>79.012342438488588</v>
      </c>
      <c r="W122" s="26">
        <f t="shared" si="38"/>
        <v>79658888.784422144</v>
      </c>
      <c r="X122" s="26">
        <f t="shared" si="47"/>
        <v>79.012342438488588</v>
      </c>
      <c r="Y122" s="35">
        <f t="shared" si="40"/>
        <v>79658888.784422144</v>
      </c>
      <c r="Z122" s="37"/>
      <c r="AA122" s="34">
        <f t="shared" si="41"/>
        <v>79.012342493007864</v>
      </c>
      <c r="AB122" s="26">
        <f t="shared" si="42"/>
        <v>79658889.784422234</v>
      </c>
      <c r="AC122" s="26">
        <f t="shared" si="48"/>
        <v>79.012342493007864</v>
      </c>
      <c r="AD122" s="27">
        <f t="shared" si="44"/>
        <v>79658889.784422234</v>
      </c>
    </row>
    <row r="123" spans="16:30" x14ac:dyDescent="0.25">
      <c r="P123" s="31">
        <v>0.66666666666666696</v>
      </c>
      <c r="Q123" s="32">
        <f>Q114</f>
        <v>0</v>
      </c>
      <c r="R123" s="26">
        <f t="shared" si="36"/>
        <v>1</v>
      </c>
      <c r="S123" s="26">
        <f t="shared" si="46"/>
        <v>0</v>
      </c>
      <c r="T123" s="35">
        <f t="shared" si="35"/>
        <v>1</v>
      </c>
      <c r="U123" s="37"/>
      <c r="V123" s="34">
        <f t="shared" si="45"/>
        <v>79.012342438488588</v>
      </c>
      <c r="W123" s="26">
        <f t="shared" si="38"/>
        <v>79658888.784422144</v>
      </c>
      <c r="X123" s="26">
        <f t="shared" si="47"/>
        <v>79.012342438488588</v>
      </c>
      <c r="Y123" s="35">
        <f t="shared" si="40"/>
        <v>79658888.784422144</v>
      </c>
      <c r="Z123" s="37"/>
      <c r="AA123" s="34">
        <f t="shared" si="41"/>
        <v>79.012342493007864</v>
      </c>
      <c r="AB123" s="26">
        <f t="shared" si="42"/>
        <v>79658889.784422234</v>
      </c>
      <c r="AC123" s="26">
        <f t="shared" si="48"/>
        <v>79.012342493007864</v>
      </c>
      <c r="AD123" s="27">
        <f t="shared" si="44"/>
        <v>79658889.784422234</v>
      </c>
    </row>
    <row r="124" spans="16:30" x14ac:dyDescent="0.25">
      <c r="P124" s="31">
        <v>0.70833333333333304</v>
      </c>
      <c r="Q124" s="32">
        <f>Q114</f>
        <v>0</v>
      </c>
      <c r="R124" s="26">
        <f t="shared" si="36"/>
        <v>1</v>
      </c>
      <c r="S124" s="26">
        <f t="shared" si="46"/>
        <v>0</v>
      </c>
      <c r="T124" s="35">
        <f t="shared" si="35"/>
        <v>1</v>
      </c>
      <c r="U124" s="37"/>
      <c r="V124" s="34">
        <f t="shared" si="45"/>
        <v>79.012342438488588</v>
      </c>
      <c r="W124" s="26">
        <f t="shared" si="38"/>
        <v>79658888.784422144</v>
      </c>
      <c r="X124" s="26">
        <f t="shared" si="47"/>
        <v>79.012342438488588</v>
      </c>
      <c r="Y124" s="35">
        <f t="shared" si="40"/>
        <v>79658888.784422144</v>
      </c>
      <c r="Z124" s="37"/>
      <c r="AA124" s="34">
        <f t="shared" si="41"/>
        <v>79.012342493007864</v>
      </c>
      <c r="AB124" s="26">
        <f t="shared" si="42"/>
        <v>79658889.784422234</v>
      </c>
      <c r="AC124" s="26">
        <f t="shared" si="48"/>
        <v>79.012342493007864</v>
      </c>
      <c r="AD124" s="27">
        <f t="shared" si="44"/>
        <v>79658889.784422234</v>
      </c>
    </row>
    <row r="125" spans="16:30" x14ac:dyDescent="0.25">
      <c r="P125" s="31">
        <v>0.75</v>
      </c>
      <c r="Q125" s="32">
        <f>Q114</f>
        <v>0</v>
      </c>
      <c r="R125" s="26">
        <f t="shared" si="36"/>
        <v>1</v>
      </c>
      <c r="S125" s="26">
        <f t="shared" si="46"/>
        <v>0</v>
      </c>
      <c r="T125" s="35">
        <f t="shared" si="35"/>
        <v>1</v>
      </c>
      <c r="U125" s="37"/>
      <c r="V125" s="34">
        <f t="shared" si="45"/>
        <v>79.012342438488588</v>
      </c>
      <c r="W125" s="26">
        <f t="shared" si="38"/>
        <v>79658888.784422144</v>
      </c>
      <c r="X125" s="26">
        <f t="shared" si="47"/>
        <v>79.012342438488588</v>
      </c>
      <c r="Y125" s="35">
        <f t="shared" si="40"/>
        <v>79658888.784422144</v>
      </c>
      <c r="Z125" s="37"/>
      <c r="AA125" s="34">
        <f t="shared" si="41"/>
        <v>79.012342493007864</v>
      </c>
      <c r="AB125" s="26">
        <f t="shared" si="42"/>
        <v>79658889.784422234</v>
      </c>
      <c r="AC125" s="26">
        <f t="shared" si="48"/>
        <v>79.012342493007864</v>
      </c>
      <c r="AD125" s="27">
        <f t="shared" si="44"/>
        <v>79658889.784422234</v>
      </c>
    </row>
    <row r="126" spans="16:30" x14ac:dyDescent="0.25">
      <c r="P126" s="31">
        <v>0.79166666666666696</v>
      </c>
      <c r="Q126" s="32">
        <f>Q114</f>
        <v>0</v>
      </c>
      <c r="R126" s="26">
        <f t="shared" si="36"/>
        <v>1</v>
      </c>
      <c r="S126" s="26">
        <f t="shared" si="46"/>
        <v>0</v>
      </c>
      <c r="T126" s="35">
        <f t="shared" si="35"/>
        <v>1</v>
      </c>
      <c r="U126" s="37"/>
      <c r="V126" s="34">
        <v>0</v>
      </c>
      <c r="W126" s="26">
        <f t="shared" si="38"/>
        <v>1</v>
      </c>
      <c r="X126" s="26">
        <v>0</v>
      </c>
      <c r="Y126" s="35">
        <f t="shared" si="40"/>
        <v>1</v>
      </c>
      <c r="Z126" s="37"/>
      <c r="AA126" s="34">
        <f t="shared" si="41"/>
        <v>3.0102999566398121</v>
      </c>
      <c r="AB126" s="26">
        <f t="shared" si="42"/>
        <v>2</v>
      </c>
      <c r="AC126" s="26">
        <f>AA126</f>
        <v>3.0102999566398121</v>
      </c>
      <c r="AD126" s="27">
        <f t="shared" si="44"/>
        <v>2</v>
      </c>
    </row>
    <row r="127" spans="16:30" x14ac:dyDescent="0.25">
      <c r="P127" s="31">
        <v>0.83333333333333304</v>
      </c>
      <c r="Q127" s="32">
        <f>Q114</f>
        <v>0</v>
      </c>
      <c r="R127" s="26">
        <f t="shared" si="36"/>
        <v>1</v>
      </c>
      <c r="S127" s="26">
        <f t="shared" si="46"/>
        <v>0</v>
      </c>
      <c r="T127" s="35">
        <f t="shared" si="35"/>
        <v>1</v>
      </c>
      <c r="U127" s="37"/>
      <c r="V127" s="34">
        <f t="shared" si="45"/>
        <v>0</v>
      </c>
      <c r="W127" s="26">
        <f t="shared" si="38"/>
        <v>1</v>
      </c>
      <c r="X127" s="26">
        <v>0</v>
      </c>
      <c r="Y127" s="35">
        <f t="shared" si="40"/>
        <v>1</v>
      </c>
      <c r="Z127" s="37"/>
      <c r="AA127" s="34">
        <f t="shared" si="41"/>
        <v>3.0102999566398121</v>
      </c>
      <c r="AB127" s="26">
        <f>(10^(AA127/10))</f>
        <v>2</v>
      </c>
      <c r="AC127" s="26">
        <f>AA127</f>
        <v>3.0102999566398121</v>
      </c>
      <c r="AD127" s="27">
        <f t="shared" si="44"/>
        <v>2</v>
      </c>
    </row>
    <row r="128" spans="16:30" x14ac:dyDescent="0.25">
      <c r="P128" s="31">
        <v>0.875</v>
      </c>
      <c r="Q128" s="32">
        <f>Q114</f>
        <v>0</v>
      </c>
      <c r="R128" s="26">
        <f t="shared" si="36"/>
        <v>1</v>
      </c>
      <c r="S128" s="26">
        <f t="shared" si="46"/>
        <v>0</v>
      </c>
      <c r="T128" s="35">
        <f t="shared" si="35"/>
        <v>1</v>
      </c>
      <c r="U128" s="37"/>
      <c r="V128" s="34">
        <f>V127</f>
        <v>0</v>
      </c>
      <c r="W128" s="26">
        <f t="shared" si="38"/>
        <v>1</v>
      </c>
      <c r="X128" s="26">
        <v>0</v>
      </c>
      <c r="Y128" s="35">
        <f t="shared" si="40"/>
        <v>1</v>
      </c>
      <c r="Z128" s="37"/>
      <c r="AA128" s="34">
        <f t="shared" si="41"/>
        <v>3.0102999566398121</v>
      </c>
      <c r="AB128" s="26">
        <f t="shared" ref="AB128:AB130" si="49">(10^(AA128/10))</f>
        <v>2</v>
      </c>
      <c r="AC128" s="26">
        <f>AA128</f>
        <v>3.0102999566398121</v>
      </c>
      <c r="AD128" s="27">
        <f t="shared" si="44"/>
        <v>2</v>
      </c>
    </row>
    <row r="129" spans="16:30" x14ac:dyDescent="0.25">
      <c r="P129" s="31">
        <v>0.91666666666666696</v>
      </c>
      <c r="Q129" s="32">
        <f>Q107</f>
        <v>0</v>
      </c>
      <c r="R129" s="26">
        <f t="shared" si="36"/>
        <v>1</v>
      </c>
      <c r="S129" s="26">
        <f>Q129+10</f>
        <v>10</v>
      </c>
      <c r="T129" s="35">
        <f t="shared" si="35"/>
        <v>10</v>
      </c>
      <c r="U129" s="37"/>
      <c r="V129" s="34">
        <v>0</v>
      </c>
      <c r="W129" s="26">
        <f t="shared" si="38"/>
        <v>1</v>
      </c>
      <c r="X129" s="28">
        <f t="shared" ref="X129:X130" si="50">V129+10</f>
        <v>10</v>
      </c>
      <c r="Y129" s="35">
        <f t="shared" si="40"/>
        <v>10</v>
      </c>
      <c r="Z129" s="37"/>
      <c r="AA129" s="34">
        <f t="shared" si="41"/>
        <v>3.0102999566398121</v>
      </c>
      <c r="AB129" s="26">
        <f t="shared" si="49"/>
        <v>2</v>
      </c>
      <c r="AC129" s="26">
        <f>AA129+10</f>
        <v>13.010299956639813</v>
      </c>
      <c r="AD129" s="27">
        <f t="shared" si="44"/>
        <v>20.000000000000007</v>
      </c>
    </row>
    <row r="130" spans="16:30" ht="15.75" thickBot="1" x14ac:dyDescent="0.3">
      <c r="P130" s="44">
        <v>0.95833333333333304</v>
      </c>
      <c r="Q130" s="32">
        <f>Q107</f>
        <v>0</v>
      </c>
      <c r="R130" s="46">
        <f t="shared" si="36"/>
        <v>1</v>
      </c>
      <c r="S130" s="46">
        <f>Q130+10</f>
        <v>10</v>
      </c>
      <c r="T130" s="47">
        <f t="shared" si="35"/>
        <v>10</v>
      </c>
      <c r="U130" s="48"/>
      <c r="V130" s="45">
        <v>0</v>
      </c>
      <c r="W130" s="46">
        <f t="shared" si="38"/>
        <v>1</v>
      </c>
      <c r="X130" s="28">
        <f t="shared" si="50"/>
        <v>10</v>
      </c>
      <c r="Y130" s="47">
        <f t="shared" si="40"/>
        <v>10</v>
      </c>
      <c r="Z130" s="48"/>
      <c r="AA130" s="34">
        <f t="shared" si="41"/>
        <v>3.0102999566398121</v>
      </c>
      <c r="AB130" s="150">
        <f t="shared" si="49"/>
        <v>2</v>
      </c>
      <c r="AC130" s="150">
        <f>AA130+10</f>
        <v>13.010299956639813</v>
      </c>
      <c r="AD130" s="151">
        <f t="shared" si="44"/>
        <v>20.000000000000007</v>
      </c>
    </row>
    <row r="131" spans="16:30" ht="15.75" thickBot="1" x14ac:dyDescent="0.3">
      <c r="P131" s="50"/>
      <c r="Q131" s="51"/>
      <c r="R131" s="51"/>
      <c r="S131" s="51"/>
      <c r="T131" s="52"/>
      <c r="U131" s="51"/>
      <c r="V131" s="50"/>
      <c r="W131" s="51"/>
      <c r="X131" s="51"/>
      <c r="Y131" s="52"/>
      <c r="Z131" s="51"/>
      <c r="AA131" s="53" t="s">
        <v>13</v>
      </c>
      <c r="AB131" s="64">
        <f>10*LOG(1/(COUNT(AB114:AB127))*SUM(AB114:AB127))</f>
        <v>78.34287461487483</v>
      </c>
      <c r="AC131" s="49"/>
      <c r="AD131" s="54"/>
    </row>
    <row r="132" spans="16:30" ht="15.75" thickBot="1" x14ac:dyDescent="0.3">
      <c r="P132" s="53"/>
      <c r="Q132" s="49"/>
      <c r="R132" s="49"/>
      <c r="S132" s="49"/>
      <c r="T132" s="54"/>
      <c r="U132" s="49"/>
      <c r="V132" s="53"/>
      <c r="W132" s="49"/>
      <c r="X132" s="49"/>
      <c r="Y132" s="54"/>
      <c r="Z132" s="49"/>
      <c r="AA132" s="53" t="s">
        <v>2</v>
      </c>
      <c r="AB132" s="64">
        <f>10*LOG(1/(COUNT(AB107:AB113,AB129:AB130))*SUM(AB107:AB113,AB129:AB130))</f>
        <v>3.0102999566398121</v>
      </c>
      <c r="AC132" s="49"/>
      <c r="AD132" s="54"/>
    </row>
    <row r="133" spans="16:30" x14ac:dyDescent="0.25">
      <c r="P133" s="53"/>
      <c r="Q133" s="49"/>
      <c r="R133" s="56" t="s">
        <v>12</v>
      </c>
      <c r="S133" s="57"/>
      <c r="T133" s="58" t="s">
        <v>11</v>
      </c>
      <c r="U133" s="57"/>
      <c r="V133" s="59"/>
      <c r="W133" s="56" t="s">
        <v>12</v>
      </c>
      <c r="X133" s="57"/>
      <c r="Y133" s="58" t="s">
        <v>11</v>
      </c>
      <c r="Z133" s="57"/>
      <c r="AA133" s="59"/>
      <c r="AB133" s="57" t="s">
        <v>12</v>
      </c>
      <c r="AC133" s="57"/>
      <c r="AD133" s="58" t="s">
        <v>11</v>
      </c>
    </row>
    <row r="134" spans="16:30" ht="15.75" thickBot="1" x14ac:dyDescent="0.3">
      <c r="P134" s="14"/>
      <c r="Q134" s="55"/>
      <c r="R134" s="60">
        <f>10*LOG(1/(COUNT(R107:R130))*SUM(R107:R130))</f>
        <v>0</v>
      </c>
      <c r="S134" s="61"/>
      <c r="T134" s="62">
        <f>10*LOG(1/(COUNT(T107:T130))*SUM(T107:T130))</f>
        <v>6.40978057358332</v>
      </c>
      <c r="U134" s="61"/>
      <c r="V134" s="63"/>
      <c r="W134" s="60">
        <f>10*LOG(1/(COUNT(W107:W130))*SUM(W107:W130))</f>
        <v>76.002042536368052</v>
      </c>
      <c r="X134" s="61"/>
      <c r="Y134" s="62">
        <f>10*LOG(1/(COUNT(Y107:Y130))*SUM(Y107:Y130))</f>
        <v>76.002042904373141</v>
      </c>
      <c r="Z134" s="61"/>
      <c r="AA134" s="63"/>
      <c r="AB134" s="64">
        <f>10*LOG(1/(COUNT(AB107:AB130))*SUM(AB107:AB130))</f>
        <v>76.002042645406618</v>
      </c>
      <c r="AC134" s="61"/>
      <c r="AD134" s="62">
        <f>10*LOG(1/(COUNT(AD107:AD130))*SUM(AD107:AD130))</f>
        <v>76.002043381416726</v>
      </c>
    </row>
    <row r="137" spans="16:30" x14ac:dyDescent="0.25">
      <c r="P137">
        <f>A14</f>
        <v>0</v>
      </c>
    </row>
    <row r="139" spans="16:30" ht="15.75" thickBot="1" x14ac:dyDescent="0.3">
      <c r="P139" s="303" t="s">
        <v>21</v>
      </c>
      <c r="Q139" s="303"/>
      <c r="R139" s="303"/>
      <c r="S139" s="303"/>
      <c r="T139" s="303"/>
    </row>
    <row r="140" spans="16:30" ht="45.75" thickBot="1" x14ac:dyDescent="0.3">
      <c r="P140" s="38" t="s">
        <v>14</v>
      </c>
      <c r="Q140" s="39" t="s">
        <v>15</v>
      </c>
      <c r="R140" s="40" t="s">
        <v>17</v>
      </c>
      <c r="S140" s="40" t="s">
        <v>16</v>
      </c>
      <c r="T140" s="41" t="s">
        <v>17</v>
      </c>
      <c r="U140" s="42"/>
      <c r="V140" s="39" t="s">
        <v>18</v>
      </c>
      <c r="W140" s="40" t="s">
        <v>17</v>
      </c>
      <c r="X140" s="40" t="s">
        <v>16</v>
      </c>
      <c r="Y140" s="41" t="s">
        <v>17</v>
      </c>
      <c r="Z140" s="43"/>
      <c r="AA140" s="39" t="s">
        <v>19</v>
      </c>
      <c r="AB140" s="40" t="s">
        <v>17</v>
      </c>
      <c r="AC140" s="40" t="s">
        <v>16</v>
      </c>
      <c r="AD140" s="41" t="s">
        <v>17</v>
      </c>
    </row>
    <row r="141" spans="16:30" ht="15.75" thickBot="1" x14ac:dyDescent="0.3">
      <c r="P141" s="30">
        <v>0</v>
      </c>
      <c r="Q141" s="32">
        <f>H14</f>
        <v>0</v>
      </c>
      <c r="R141" s="28">
        <f>(10^(Q141/10))</f>
        <v>1</v>
      </c>
      <c r="S141" s="28">
        <f>Q141+10</f>
        <v>10</v>
      </c>
      <c r="T141" s="33">
        <f t="shared" ref="T141:T164" si="51">(10^(S141/10))</f>
        <v>10</v>
      </c>
      <c r="U141" s="36"/>
      <c r="V141" s="32">
        <v>0</v>
      </c>
      <c r="W141" s="28">
        <f>(10^(V141/10))</f>
        <v>1</v>
      </c>
      <c r="X141" s="28">
        <f>V141+10</f>
        <v>10</v>
      </c>
      <c r="Y141" s="33">
        <f>(10^(X141/10))</f>
        <v>10</v>
      </c>
      <c r="Z141" s="36"/>
      <c r="AA141" s="34">
        <f>10*LOG10(10^(Q141/10)+10^(V141/10))</f>
        <v>3.0102999566398121</v>
      </c>
      <c r="AB141" s="147">
        <f>(10^(AA141/10))</f>
        <v>2</v>
      </c>
      <c r="AC141" s="147">
        <f>AA141+10</f>
        <v>13.010299956639813</v>
      </c>
      <c r="AD141" s="148">
        <f>(10^(AC141/10))</f>
        <v>20.000000000000007</v>
      </c>
    </row>
    <row r="142" spans="16:30" ht="15.75" thickBot="1" x14ac:dyDescent="0.3">
      <c r="P142" s="31">
        <v>4.1666666666666699E-2</v>
      </c>
      <c r="Q142" s="32">
        <f>Q141</f>
        <v>0</v>
      </c>
      <c r="R142" s="26">
        <f t="shared" ref="R142:R164" si="52">(10^(Q142/10))</f>
        <v>1</v>
      </c>
      <c r="S142" s="26">
        <f t="shared" ref="S142:S147" si="53">Q142+10</f>
        <v>10</v>
      </c>
      <c r="T142" s="35">
        <f t="shared" si="51"/>
        <v>10</v>
      </c>
      <c r="U142" s="37"/>
      <c r="V142" s="34">
        <f>V141</f>
        <v>0</v>
      </c>
      <c r="W142" s="26">
        <f t="shared" ref="W142:W164" si="54">(10^(V142/10))</f>
        <v>1</v>
      </c>
      <c r="X142" s="28">
        <f t="shared" ref="X142:X147" si="55">V142+10</f>
        <v>10</v>
      </c>
      <c r="Y142" s="35">
        <f t="shared" ref="Y142:Y164" si="56">(10^(X142/10))</f>
        <v>10</v>
      </c>
      <c r="Z142" s="37"/>
      <c r="AA142" s="34">
        <f t="shared" ref="AA142:AA164" si="57">10*LOG10(10^(Q142/10)+10^(V142/10))</f>
        <v>3.0102999566398121</v>
      </c>
      <c r="AB142" s="26">
        <f t="shared" ref="AB142:AB160" si="58">(10^(AA142/10))</f>
        <v>2</v>
      </c>
      <c r="AC142" s="147">
        <f t="shared" ref="AC142:AC147" si="59">AA142+10</f>
        <v>13.010299956639813</v>
      </c>
      <c r="AD142" s="27">
        <f t="shared" ref="AD142:AD164" si="60">(10^(AC142/10))</f>
        <v>20.000000000000007</v>
      </c>
    </row>
    <row r="143" spans="16:30" ht="15.75" thickBot="1" x14ac:dyDescent="0.3">
      <c r="P143" s="31">
        <v>8.3333333333333301E-2</v>
      </c>
      <c r="Q143" s="32">
        <f>Q141</f>
        <v>0</v>
      </c>
      <c r="R143" s="26">
        <f t="shared" si="52"/>
        <v>1</v>
      </c>
      <c r="S143" s="26">
        <f t="shared" si="53"/>
        <v>10</v>
      </c>
      <c r="T143" s="35">
        <f t="shared" si="51"/>
        <v>10</v>
      </c>
      <c r="U143" s="37"/>
      <c r="V143" s="34">
        <f t="shared" ref="V143:V161" si="61">V142</f>
        <v>0</v>
      </c>
      <c r="W143" s="26">
        <f t="shared" si="54"/>
        <v>1</v>
      </c>
      <c r="X143" s="28">
        <f t="shared" si="55"/>
        <v>10</v>
      </c>
      <c r="Y143" s="35">
        <f t="shared" si="56"/>
        <v>10</v>
      </c>
      <c r="Z143" s="37"/>
      <c r="AA143" s="34">
        <f t="shared" si="57"/>
        <v>3.0102999566398121</v>
      </c>
      <c r="AB143" s="26">
        <f t="shared" si="58"/>
        <v>2</v>
      </c>
      <c r="AC143" s="147">
        <f t="shared" si="59"/>
        <v>13.010299956639813</v>
      </c>
      <c r="AD143" s="27">
        <f t="shared" si="60"/>
        <v>20.000000000000007</v>
      </c>
    </row>
    <row r="144" spans="16:30" ht="15.75" thickBot="1" x14ac:dyDescent="0.3">
      <c r="P144" s="31">
        <v>0.125</v>
      </c>
      <c r="Q144" s="32">
        <f>Q141</f>
        <v>0</v>
      </c>
      <c r="R144" s="26">
        <f t="shared" si="52"/>
        <v>1</v>
      </c>
      <c r="S144" s="26">
        <f t="shared" si="53"/>
        <v>10</v>
      </c>
      <c r="T144" s="35">
        <f t="shared" si="51"/>
        <v>10</v>
      </c>
      <c r="U144" s="37"/>
      <c r="V144" s="34">
        <f t="shared" si="61"/>
        <v>0</v>
      </c>
      <c r="W144" s="26">
        <f t="shared" si="54"/>
        <v>1</v>
      </c>
      <c r="X144" s="28">
        <f t="shared" si="55"/>
        <v>10</v>
      </c>
      <c r="Y144" s="35">
        <f t="shared" si="56"/>
        <v>10</v>
      </c>
      <c r="Z144" s="37"/>
      <c r="AA144" s="34">
        <f t="shared" si="57"/>
        <v>3.0102999566398121</v>
      </c>
      <c r="AB144" s="26">
        <f t="shared" si="58"/>
        <v>2</v>
      </c>
      <c r="AC144" s="147">
        <f t="shared" si="59"/>
        <v>13.010299956639813</v>
      </c>
      <c r="AD144" s="27">
        <f t="shared" si="60"/>
        <v>20.000000000000007</v>
      </c>
    </row>
    <row r="145" spans="16:30" ht="15.75" thickBot="1" x14ac:dyDescent="0.3">
      <c r="P145" s="31">
        <v>0.16666666666666699</v>
      </c>
      <c r="Q145" s="32">
        <f>Q141</f>
        <v>0</v>
      </c>
      <c r="R145" s="26">
        <f t="shared" si="52"/>
        <v>1</v>
      </c>
      <c r="S145" s="26">
        <f t="shared" si="53"/>
        <v>10</v>
      </c>
      <c r="T145" s="35">
        <f t="shared" si="51"/>
        <v>10</v>
      </c>
      <c r="U145" s="37"/>
      <c r="V145" s="34">
        <f t="shared" si="61"/>
        <v>0</v>
      </c>
      <c r="W145" s="26">
        <f t="shared" si="54"/>
        <v>1</v>
      </c>
      <c r="X145" s="28">
        <f t="shared" si="55"/>
        <v>10</v>
      </c>
      <c r="Y145" s="35">
        <f t="shared" si="56"/>
        <v>10</v>
      </c>
      <c r="Z145" s="37"/>
      <c r="AA145" s="34">
        <f t="shared" si="57"/>
        <v>3.0102999566398121</v>
      </c>
      <c r="AB145" s="26">
        <f t="shared" si="58"/>
        <v>2</v>
      </c>
      <c r="AC145" s="147">
        <f t="shared" si="59"/>
        <v>13.010299956639813</v>
      </c>
      <c r="AD145" s="27">
        <f t="shared" si="60"/>
        <v>20.000000000000007</v>
      </c>
    </row>
    <row r="146" spans="16:30" ht="15.75" thickBot="1" x14ac:dyDescent="0.3">
      <c r="P146" s="31">
        <v>0.20833333333333301</v>
      </c>
      <c r="Q146" s="32">
        <f>Q141</f>
        <v>0</v>
      </c>
      <c r="R146" s="26">
        <f t="shared" si="52"/>
        <v>1</v>
      </c>
      <c r="S146" s="26">
        <f t="shared" si="53"/>
        <v>10</v>
      </c>
      <c r="T146" s="35">
        <f t="shared" si="51"/>
        <v>10</v>
      </c>
      <c r="U146" s="37"/>
      <c r="V146" s="34">
        <f t="shared" si="61"/>
        <v>0</v>
      </c>
      <c r="W146" s="26">
        <f t="shared" si="54"/>
        <v>1</v>
      </c>
      <c r="X146" s="28">
        <f t="shared" si="55"/>
        <v>10</v>
      </c>
      <c r="Y146" s="35">
        <f t="shared" si="56"/>
        <v>10</v>
      </c>
      <c r="Z146" s="37"/>
      <c r="AA146" s="34">
        <f t="shared" si="57"/>
        <v>3.0102999566398121</v>
      </c>
      <c r="AB146" s="26">
        <f t="shared" si="58"/>
        <v>2</v>
      </c>
      <c r="AC146" s="147">
        <f t="shared" si="59"/>
        <v>13.010299956639813</v>
      </c>
      <c r="AD146" s="27">
        <f t="shared" si="60"/>
        <v>20.000000000000007</v>
      </c>
    </row>
    <row r="147" spans="16:30" x14ac:dyDescent="0.25">
      <c r="P147" s="31">
        <v>0.25</v>
      </c>
      <c r="Q147" s="32">
        <f>Q141</f>
        <v>0</v>
      </c>
      <c r="R147" s="26">
        <f t="shared" si="52"/>
        <v>1</v>
      </c>
      <c r="S147" s="26">
        <f t="shared" si="53"/>
        <v>10</v>
      </c>
      <c r="T147" s="35">
        <f t="shared" si="51"/>
        <v>10</v>
      </c>
      <c r="U147" s="37"/>
      <c r="V147" s="34">
        <f t="shared" si="61"/>
        <v>0</v>
      </c>
      <c r="W147" s="26">
        <f t="shared" si="54"/>
        <v>1</v>
      </c>
      <c r="X147" s="28">
        <f t="shared" si="55"/>
        <v>10</v>
      </c>
      <c r="Y147" s="35">
        <f t="shared" si="56"/>
        <v>10</v>
      </c>
      <c r="Z147" s="37"/>
      <c r="AA147" s="34">
        <f t="shared" si="57"/>
        <v>3.0102999566398121</v>
      </c>
      <c r="AB147" s="26">
        <f t="shared" si="58"/>
        <v>2</v>
      </c>
      <c r="AC147" s="147">
        <f t="shared" si="59"/>
        <v>13.010299956639813</v>
      </c>
      <c r="AD147" s="27">
        <f t="shared" si="60"/>
        <v>20.000000000000007</v>
      </c>
    </row>
    <row r="148" spans="16:30" x14ac:dyDescent="0.25">
      <c r="P148" s="31">
        <v>0.29166666666666702</v>
      </c>
      <c r="Q148" s="32">
        <f>G14</f>
        <v>0</v>
      </c>
      <c r="R148" s="26">
        <f t="shared" si="52"/>
        <v>1</v>
      </c>
      <c r="S148" s="26">
        <f>Q148</f>
        <v>0</v>
      </c>
      <c r="T148" s="35">
        <f t="shared" si="51"/>
        <v>1</v>
      </c>
      <c r="U148" s="37"/>
      <c r="V148" s="34">
        <f>D74</f>
        <v>0</v>
      </c>
      <c r="W148" s="26">
        <f t="shared" si="54"/>
        <v>1</v>
      </c>
      <c r="X148" s="26">
        <f>V148</f>
        <v>0</v>
      </c>
      <c r="Y148" s="35">
        <f t="shared" si="56"/>
        <v>1</v>
      </c>
      <c r="Z148" s="37"/>
      <c r="AA148" s="34">
        <f t="shared" si="57"/>
        <v>3.0102999566398121</v>
      </c>
      <c r="AB148" s="26">
        <f t="shared" si="58"/>
        <v>2</v>
      </c>
      <c r="AC148" s="26">
        <f>AA148</f>
        <v>3.0102999566398121</v>
      </c>
      <c r="AD148" s="27">
        <f t="shared" si="60"/>
        <v>2</v>
      </c>
    </row>
    <row r="149" spans="16:30" x14ac:dyDescent="0.25">
      <c r="P149" s="31">
        <v>0.33333333333333298</v>
      </c>
      <c r="Q149" s="32">
        <f>Q148</f>
        <v>0</v>
      </c>
      <c r="R149" s="26">
        <f t="shared" si="52"/>
        <v>1</v>
      </c>
      <c r="S149" s="26">
        <f t="shared" ref="S149:S162" si="62">Q149</f>
        <v>0</v>
      </c>
      <c r="T149" s="35">
        <f t="shared" si="51"/>
        <v>1</v>
      </c>
      <c r="U149" s="37"/>
      <c r="V149" s="34">
        <f t="shared" si="61"/>
        <v>0</v>
      </c>
      <c r="W149" s="26">
        <f t="shared" si="54"/>
        <v>1</v>
      </c>
      <c r="X149" s="26">
        <f t="shared" ref="X149:X159" si="63">V149</f>
        <v>0</v>
      </c>
      <c r="Y149" s="35">
        <f t="shared" si="56"/>
        <v>1</v>
      </c>
      <c r="Z149" s="37"/>
      <c r="AA149" s="34">
        <f t="shared" si="57"/>
        <v>3.0102999566398121</v>
      </c>
      <c r="AB149" s="26">
        <f t="shared" si="58"/>
        <v>2</v>
      </c>
      <c r="AC149" s="26">
        <f t="shared" ref="AC149:AC159" si="64">AA149</f>
        <v>3.0102999566398121</v>
      </c>
      <c r="AD149" s="27">
        <f t="shared" si="60"/>
        <v>2</v>
      </c>
    </row>
    <row r="150" spans="16:30" x14ac:dyDescent="0.25">
      <c r="P150" s="31">
        <v>0.375</v>
      </c>
      <c r="Q150" s="32">
        <f>Q148</f>
        <v>0</v>
      </c>
      <c r="R150" s="26">
        <f t="shared" si="52"/>
        <v>1</v>
      </c>
      <c r="S150" s="26">
        <f t="shared" si="62"/>
        <v>0</v>
      </c>
      <c r="T150" s="35">
        <f t="shared" si="51"/>
        <v>1</v>
      </c>
      <c r="U150" s="37"/>
      <c r="V150" s="34">
        <f t="shared" si="61"/>
        <v>0</v>
      </c>
      <c r="W150" s="26">
        <f t="shared" si="54"/>
        <v>1</v>
      </c>
      <c r="X150" s="26">
        <f t="shared" si="63"/>
        <v>0</v>
      </c>
      <c r="Y150" s="35">
        <f t="shared" si="56"/>
        <v>1</v>
      </c>
      <c r="Z150" s="37"/>
      <c r="AA150" s="34">
        <f t="shared" si="57"/>
        <v>3.0102999566398121</v>
      </c>
      <c r="AB150" s="26">
        <f t="shared" si="58"/>
        <v>2</v>
      </c>
      <c r="AC150" s="26">
        <f t="shared" si="64"/>
        <v>3.0102999566398121</v>
      </c>
      <c r="AD150" s="27">
        <f t="shared" si="60"/>
        <v>2</v>
      </c>
    </row>
    <row r="151" spans="16:30" x14ac:dyDescent="0.25">
      <c r="P151" s="31">
        <v>0.41666666666666702</v>
      </c>
      <c r="Q151" s="32">
        <f>Q148</f>
        <v>0</v>
      </c>
      <c r="R151" s="26">
        <f t="shared" si="52"/>
        <v>1</v>
      </c>
      <c r="S151" s="26">
        <f t="shared" si="62"/>
        <v>0</v>
      </c>
      <c r="T151" s="35">
        <f t="shared" si="51"/>
        <v>1</v>
      </c>
      <c r="U151" s="37"/>
      <c r="V151" s="34">
        <f t="shared" si="61"/>
        <v>0</v>
      </c>
      <c r="W151" s="26">
        <f t="shared" si="54"/>
        <v>1</v>
      </c>
      <c r="X151" s="26">
        <f t="shared" si="63"/>
        <v>0</v>
      </c>
      <c r="Y151" s="35">
        <f t="shared" si="56"/>
        <v>1</v>
      </c>
      <c r="Z151" s="37"/>
      <c r="AA151" s="34">
        <f t="shared" si="57"/>
        <v>3.0102999566398121</v>
      </c>
      <c r="AB151" s="26">
        <f t="shared" si="58"/>
        <v>2</v>
      </c>
      <c r="AC151" s="26">
        <f t="shared" si="64"/>
        <v>3.0102999566398121</v>
      </c>
      <c r="AD151" s="27">
        <f t="shared" si="60"/>
        <v>2</v>
      </c>
    </row>
    <row r="152" spans="16:30" x14ac:dyDescent="0.25">
      <c r="P152" s="31">
        <v>0.45833333333333298</v>
      </c>
      <c r="Q152" s="32">
        <f>Q148</f>
        <v>0</v>
      </c>
      <c r="R152" s="26">
        <f t="shared" si="52"/>
        <v>1</v>
      </c>
      <c r="S152" s="26">
        <f t="shared" si="62"/>
        <v>0</v>
      </c>
      <c r="T152" s="35">
        <f t="shared" si="51"/>
        <v>1</v>
      </c>
      <c r="U152" s="37"/>
      <c r="V152" s="34">
        <f t="shared" si="61"/>
        <v>0</v>
      </c>
      <c r="W152" s="26">
        <f t="shared" si="54"/>
        <v>1</v>
      </c>
      <c r="X152" s="26">
        <f t="shared" si="63"/>
        <v>0</v>
      </c>
      <c r="Y152" s="35">
        <f t="shared" si="56"/>
        <v>1</v>
      </c>
      <c r="Z152" s="37"/>
      <c r="AA152" s="34">
        <f t="shared" si="57"/>
        <v>3.0102999566398121</v>
      </c>
      <c r="AB152" s="26">
        <f t="shared" si="58"/>
        <v>2</v>
      </c>
      <c r="AC152" s="26">
        <f t="shared" si="64"/>
        <v>3.0102999566398121</v>
      </c>
      <c r="AD152" s="27">
        <f t="shared" si="60"/>
        <v>2</v>
      </c>
    </row>
    <row r="153" spans="16:30" x14ac:dyDescent="0.25">
      <c r="P153" s="31">
        <v>0.5</v>
      </c>
      <c r="Q153" s="32">
        <f>Q148</f>
        <v>0</v>
      </c>
      <c r="R153" s="26">
        <f t="shared" si="52"/>
        <v>1</v>
      </c>
      <c r="S153" s="26">
        <f t="shared" si="62"/>
        <v>0</v>
      </c>
      <c r="T153" s="35">
        <f t="shared" si="51"/>
        <v>1</v>
      </c>
      <c r="U153" s="37"/>
      <c r="V153" s="34">
        <f t="shared" si="61"/>
        <v>0</v>
      </c>
      <c r="W153" s="26">
        <f t="shared" si="54"/>
        <v>1</v>
      </c>
      <c r="X153" s="26">
        <f t="shared" si="63"/>
        <v>0</v>
      </c>
      <c r="Y153" s="35">
        <f t="shared" si="56"/>
        <v>1</v>
      </c>
      <c r="Z153" s="37"/>
      <c r="AA153" s="34">
        <f t="shared" si="57"/>
        <v>3.0102999566398121</v>
      </c>
      <c r="AB153" s="26">
        <f t="shared" si="58"/>
        <v>2</v>
      </c>
      <c r="AC153" s="26">
        <f t="shared" si="64"/>
        <v>3.0102999566398121</v>
      </c>
      <c r="AD153" s="27">
        <f t="shared" si="60"/>
        <v>2</v>
      </c>
    </row>
    <row r="154" spans="16:30" x14ac:dyDescent="0.25">
      <c r="P154" s="31">
        <v>0.54166666666666696</v>
      </c>
      <c r="Q154" s="32">
        <f>Q148</f>
        <v>0</v>
      </c>
      <c r="R154" s="26">
        <f t="shared" si="52"/>
        <v>1</v>
      </c>
      <c r="S154" s="26">
        <f t="shared" si="62"/>
        <v>0</v>
      </c>
      <c r="T154" s="35">
        <f t="shared" si="51"/>
        <v>1</v>
      </c>
      <c r="U154" s="37"/>
      <c r="V154" s="34">
        <f t="shared" si="61"/>
        <v>0</v>
      </c>
      <c r="W154" s="26">
        <f t="shared" si="54"/>
        <v>1</v>
      </c>
      <c r="X154" s="26">
        <f t="shared" si="63"/>
        <v>0</v>
      </c>
      <c r="Y154" s="35">
        <f t="shared" si="56"/>
        <v>1</v>
      </c>
      <c r="Z154" s="37"/>
      <c r="AA154" s="34">
        <f t="shared" si="57"/>
        <v>3.0102999566398121</v>
      </c>
      <c r="AB154" s="26">
        <f t="shared" si="58"/>
        <v>2</v>
      </c>
      <c r="AC154" s="26">
        <f t="shared" si="64"/>
        <v>3.0102999566398121</v>
      </c>
      <c r="AD154" s="27">
        <f t="shared" si="60"/>
        <v>2</v>
      </c>
    </row>
    <row r="155" spans="16:30" x14ac:dyDescent="0.25">
      <c r="P155" s="31">
        <v>0.58333333333333304</v>
      </c>
      <c r="Q155" s="32">
        <f>Q148</f>
        <v>0</v>
      </c>
      <c r="R155" s="26">
        <f t="shared" si="52"/>
        <v>1</v>
      </c>
      <c r="S155" s="26">
        <f t="shared" si="62"/>
        <v>0</v>
      </c>
      <c r="T155" s="35">
        <f t="shared" si="51"/>
        <v>1</v>
      </c>
      <c r="U155" s="37"/>
      <c r="V155" s="34">
        <f t="shared" si="61"/>
        <v>0</v>
      </c>
      <c r="W155" s="26">
        <f t="shared" si="54"/>
        <v>1</v>
      </c>
      <c r="X155" s="26">
        <f t="shared" si="63"/>
        <v>0</v>
      </c>
      <c r="Y155" s="35">
        <f t="shared" si="56"/>
        <v>1</v>
      </c>
      <c r="Z155" s="37"/>
      <c r="AA155" s="34">
        <f t="shared" si="57"/>
        <v>3.0102999566398121</v>
      </c>
      <c r="AB155" s="26">
        <f t="shared" si="58"/>
        <v>2</v>
      </c>
      <c r="AC155" s="26">
        <f t="shared" si="64"/>
        <v>3.0102999566398121</v>
      </c>
      <c r="AD155" s="27">
        <f t="shared" si="60"/>
        <v>2</v>
      </c>
    </row>
    <row r="156" spans="16:30" x14ac:dyDescent="0.25">
      <c r="P156" s="31">
        <v>0.625</v>
      </c>
      <c r="Q156" s="32">
        <f>Q148</f>
        <v>0</v>
      </c>
      <c r="R156" s="26">
        <f t="shared" si="52"/>
        <v>1</v>
      </c>
      <c r="S156" s="26">
        <f t="shared" si="62"/>
        <v>0</v>
      </c>
      <c r="T156" s="35">
        <f t="shared" si="51"/>
        <v>1</v>
      </c>
      <c r="U156" s="37"/>
      <c r="V156" s="34">
        <f t="shared" si="61"/>
        <v>0</v>
      </c>
      <c r="W156" s="26">
        <f t="shared" si="54"/>
        <v>1</v>
      </c>
      <c r="X156" s="26">
        <f t="shared" si="63"/>
        <v>0</v>
      </c>
      <c r="Y156" s="35">
        <f t="shared" si="56"/>
        <v>1</v>
      </c>
      <c r="Z156" s="37"/>
      <c r="AA156" s="34">
        <f t="shared" si="57"/>
        <v>3.0102999566398121</v>
      </c>
      <c r="AB156" s="26">
        <f t="shared" si="58"/>
        <v>2</v>
      </c>
      <c r="AC156" s="26">
        <f t="shared" si="64"/>
        <v>3.0102999566398121</v>
      </c>
      <c r="AD156" s="27">
        <f t="shared" si="60"/>
        <v>2</v>
      </c>
    </row>
    <row r="157" spans="16:30" x14ac:dyDescent="0.25">
      <c r="P157" s="31">
        <v>0.66666666666666696</v>
      </c>
      <c r="Q157" s="32">
        <f>Q148</f>
        <v>0</v>
      </c>
      <c r="R157" s="26">
        <f t="shared" si="52"/>
        <v>1</v>
      </c>
      <c r="S157" s="26">
        <f t="shared" si="62"/>
        <v>0</v>
      </c>
      <c r="T157" s="35">
        <f t="shared" si="51"/>
        <v>1</v>
      </c>
      <c r="U157" s="37"/>
      <c r="V157" s="34">
        <f t="shared" si="61"/>
        <v>0</v>
      </c>
      <c r="W157" s="26">
        <f t="shared" si="54"/>
        <v>1</v>
      </c>
      <c r="X157" s="26">
        <f t="shared" si="63"/>
        <v>0</v>
      </c>
      <c r="Y157" s="35">
        <f t="shared" si="56"/>
        <v>1</v>
      </c>
      <c r="Z157" s="37"/>
      <c r="AA157" s="34">
        <f t="shared" si="57"/>
        <v>3.0102999566398121</v>
      </c>
      <c r="AB157" s="26">
        <f t="shared" si="58"/>
        <v>2</v>
      </c>
      <c r="AC157" s="26">
        <f t="shared" si="64"/>
        <v>3.0102999566398121</v>
      </c>
      <c r="AD157" s="27">
        <f t="shared" si="60"/>
        <v>2</v>
      </c>
    </row>
    <row r="158" spans="16:30" x14ac:dyDescent="0.25">
      <c r="P158" s="31">
        <v>0.70833333333333304</v>
      </c>
      <c r="Q158" s="32">
        <f>Q148</f>
        <v>0</v>
      </c>
      <c r="R158" s="26">
        <f t="shared" si="52"/>
        <v>1</v>
      </c>
      <c r="S158" s="26">
        <f t="shared" si="62"/>
        <v>0</v>
      </c>
      <c r="T158" s="35">
        <f t="shared" si="51"/>
        <v>1</v>
      </c>
      <c r="U158" s="37"/>
      <c r="V158" s="34">
        <f t="shared" si="61"/>
        <v>0</v>
      </c>
      <c r="W158" s="26">
        <f t="shared" si="54"/>
        <v>1</v>
      </c>
      <c r="X158" s="26">
        <f t="shared" si="63"/>
        <v>0</v>
      </c>
      <c r="Y158" s="35">
        <f t="shared" si="56"/>
        <v>1</v>
      </c>
      <c r="Z158" s="37"/>
      <c r="AA158" s="34">
        <f t="shared" si="57"/>
        <v>3.0102999566398121</v>
      </c>
      <c r="AB158" s="26">
        <f t="shared" si="58"/>
        <v>2</v>
      </c>
      <c r="AC158" s="26">
        <f t="shared" si="64"/>
        <v>3.0102999566398121</v>
      </c>
      <c r="AD158" s="27">
        <f t="shared" si="60"/>
        <v>2</v>
      </c>
    </row>
    <row r="159" spans="16:30" x14ac:dyDescent="0.25">
      <c r="P159" s="31">
        <v>0.75</v>
      </c>
      <c r="Q159" s="32">
        <f>Q148</f>
        <v>0</v>
      </c>
      <c r="R159" s="26">
        <f t="shared" si="52"/>
        <v>1</v>
      </c>
      <c r="S159" s="26">
        <f t="shared" si="62"/>
        <v>0</v>
      </c>
      <c r="T159" s="35">
        <f t="shared" si="51"/>
        <v>1</v>
      </c>
      <c r="U159" s="37"/>
      <c r="V159" s="34">
        <f t="shared" si="61"/>
        <v>0</v>
      </c>
      <c r="W159" s="26">
        <f t="shared" si="54"/>
        <v>1</v>
      </c>
      <c r="X159" s="26">
        <f t="shared" si="63"/>
        <v>0</v>
      </c>
      <c r="Y159" s="35">
        <f t="shared" si="56"/>
        <v>1</v>
      </c>
      <c r="Z159" s="37"/>
      <c r="AA159" s="34">
        <f t="shared" si="57"/>
        <v>3.0102999566398121</v>
      </c>
      <c r="AB159" s="26">
        <f t="shared" si="58"/>
        <v>2</v>
      </c>
      <c r="AC159" s="26">
        <f t="shared" si="64"/>
        <v>3.0102999566398121</v>
      </c>
      <c r="AD159" s="27">
        <f t="shared" si="60"/>
        <v>2</v>
      </c>
    </row>
    <row r="160" spans="16:30" x14ac:dyDescent="0.25">
      <c r="P160" s="31">
        <v>0.79166666666666696</v>
      </c>
      <c r="Q160" s="32">
        <f>Q148</f>
        <v>0</v>
      </c>
      <c r="R160" s="26">
        <f t="shared" si="52"/>
        <v>1</v>
      </c>
      <c r="S160" s="26">
        <f t="shared" si="62"/>
        <v>0</v>
      </c>
      <c r="T160" s="35">
        <f t="shared" si="51"/>
        <v>1</v>
      </c>
      <c r="U160" s="37"/>
      <c r="V160" s="34">
        <v>0</v>
      </c>
      <c r="W160" s="26">
        <f t="shared" si="54"/>
        <v>1</v>
      </c>
      <c r="X160" s="26">
        <v>0</v>
      </c>
      <c r="Y160" s="35">
        <f t="shared" si="56"/>
        <v>1</v>
      </c>
      <c r="Z160" s="37"/>
      <c r="AA160" s="34">
        <f t="shared" si="57"/>
        <v>3.0102999566398121</v>
      </c>
      <c r="AB160" s="26">
        <f t="shared" si="58"/>
        <v>2</v>
      </c>
      <c r="AC160" s="26">
        <f>AA160</f>
        <v>3.0102999566398121</v>
      </c>
      <c r="AD160" s="27">
        <f t="shared" si="60"/>
        <v>2</v>
      </c>
    </row>
    <row r="161" spans="16:30" x14ac:dyDescent="0.25">
      <c r="P161" s="31">
        <v>0.83333333333333304</v>
      </c>
      <c r="Q161" s="32">
        <f>Q148</f>
        <v>0</v>
      </c>
      <c r="R161" s="26">
        <f t="shared" si="52"/>
        <v>1</v>
      </c>
      <c r="S161" s="26">
        <f t="shared" si="62"/>
        <v>0</v>
      </c>
      <c r="T161" s="35">
        <f t="shared" si="51"/>
        <v>1</v>
      </c>
      <c r="U161" s="37"/>
      <c r="V161" s="34">
        <f t="shared" si="61"/>
        <v>0</v>
      </c>
      <c r="W161" s="26">
        <f t="shared" si="54"/>
        <v>1</v>
      </c>
      <c r="X161" s="26">
        <v>0</v>
      </c>
      <c r="Y161" s="35">
        <f t="shared" si="56"/>
        <v>1</v>
      </c>
      <c r="Z161" s="37"/>
      <c r="AA161" s="34">
        <f t="shared" si="57"/>
        <v>3.0102999566398121</v>
      </c>
      <c r="AB161" s="26">
        <f>(10^(AA161/10))</f>
        <v>2</v>
      </c>
      <c r="AC161" s="26">
        <f>AA161</f>
        <v>3.0102999566398121</v>
      </c>
      <c r="AD161" s="27">
        <f t="shared" si="60"/>
        <v>2</v>
      </c>
    </row>
    <row r="162" spans="16:30" x14ac:dyDescent="0.25">
      <c r="P162" s="31">
        <v>0.875</v>
      </c>
      <c r="Q162" s="32">
        <f>Q148</f>
        <v>0</v>
      </c>
      <c r="R162" s="26">
        <f t="shared" si="52"/>
        <v>1</v>
      </c>
      <c r="S162" s="26">
        <f t="shared" si="62"/>
        <v>0</v>
      </c>
      <c r="T162" s="35">
        <f t="shared" si="51"/>
        <v>1</v>
      </c>
      <c r="U162" s="37"/>
      <c r="V162" s="34">
        <f>V161</f>
        <v>0</v>
      </c>
      <c r="W162" s="26">
        <f t="shared" si="54"/>
        <v>1</v>
      </c>
      <c r="X162" s="26">
        <v>0</v>
      </c>
      <c r="Y162" s="35">
        <f t="shared" si="56"/>
        <v>1</v>
      </c>
      <c r="Z162" s="37"/>
      <c r="AA162" s="34">
        <f t="shared" si="57"/>
        <v>3.0102999566398121</v>
      </c>
      <c r="AB162" s="26">
        <f t="shared" ref="AB162:AB164" si="65">(10^(AA162/10))</f>
        <v>2</v>
      </c>
      <c r="AC162" s="26">
        <f>AA162</f>
        <v>3.0102999566398121</v>
      </c>
      <c r="AD162" s="27">
        <f t="shared" si="60"/>
        <v>2</v>
      </c>
    </row>
    <row r="163" spans="16:30" x14ac:dyDescent="0.25">
      <c r="P163" s="31">
        <v>0.91666666666666696</v>
      </c>
      <c r="Q163" s="32">
        <f>Q141</f>
        <v>0</v>
      </c>
      <c r="R163" s="26">
        <f t="shared" si="52"/>
        <v>1</v>
      </c>
      <c r="S163" s="26">
        <f>Q163+10</f>
        <v>10</v>
      </c>
      <c r="T163" s="35">
        <f t="shared" si="51"/>
        <v>10</v>
      </c>
      <c r="U163" s="37"/>
      <c r="V163" s="34">
        <v>0</v>
      </c>
      <c r="W163" s="26">
        <f t="shared" si="54"/>
        <v>1</v>
      </c>
      <c r="X163" s="28">
        <f t="shared" ref="X163:X164" si="66">V163+10</f>
        <v>10</v>
      </c>
      <c r="Y163" s="35">
        <f t="shared" si="56"/>
        <v>10</v>
      </c>
      <c r="Z163" s="37"/>
      <c r="AA163" s="34">
        <f t="shared" si="57"/>
        <v>3.0102999566398121</v>
      </c>
      <c r="AB163" s="26">
        <f t="shared" si="65"/>
        <v>2</v>
      </c>
      <c r="AC163" s="26">
        <f>AA163+10</f>
        <v>13.010299956639813</v>
      </c>
      <c r="AD163" s="27">
        <f t="shared" si="60"/>
        <v>20.000000000000007</v>
      </c>
    </row>
    <row r="164" spans="16:30" ht="15.75" thickBot="1" x14ac:dyDescent="0.3">
      <c r="P164" s="44">
        <v>0.95833333333333304</v>
      </c>
      <c r="Q164" s="32">
        <f>Q141</f>
        <v>0</v>
      </c>
      <c r="R164" s="46">
        <f t="shared" si="52"/>
        <v>1</v>
      </c>
      <c r="S164" s="46">
        <f>Q164+10</f>
        <v>10</v>
      </c>
      <c r="T164" s="47">
        <f t="shared" si="51"/>
        <v>10</v>
      </c>
      <c r="U164" s="48"/>
      <c r="V164" s="45">
        <v>0</v>
      </c>
      <c r="W164" s="46">
        <f t="shared" si="54"/>
        <v>1</v>
      </c>
      <c r="X164" s="28">
        <f t="shared" si="66"/>
        <v>10</v>
      </c>
      <c r="Y164" s="47">
        <f t="shared" si="56"/>
        <v>10</v>
      </c>
      <c r="Z164" s="48"/>
      <c r="AA164" s="34">
        <f t="shared" si="57"/>
        <v>3.0102999566398121</v>
      </c>
      <c r="AB164" s="150">
        <f t="shared" si="65"/>
        <v>2</v>
      </c>
      <c r="AC164" s="150">
        <f>AA164+10</f>
        <v>13.010299956639813</v>
      </c>
      <c r="AD164" s="151">
        <f t="shared" si="60"/>
        <v>20.000000000000007</v>
      </c>
    </row>
    <row r="165" spans="16:30" ht="15.75" thickBot="1" x14ac:dyDescent="0.3">
      <c r="P165" s="50"/>
      <c r="Q165" s="51"/>
      <c r="R165" s="51"/>
      <c r="S165" s="51"/>
      <c r="T165" s="52"/>
      <c r="U165" s="51"/>
      <c r="V165" s="50"/>
      <c r="W165" s="51"/>
      <c r="X165" s="51"/>
      <c r="Y165" s="52"/>
      <c r="Z165" s="51"/>
      <c r="AA165" s="53" t="s">
        <v>13</v>
      </c>
      <c r="AB165" s="64">
        <f>10*LOG(1/(COUNT(AB148:AB161))*SUM(AB148:AB161))</f>
        <v>3.0102999566398121</v>
      </c>
      <c r="AC165" s="49"/>
      <c r="AD165" s="54"/>
    </row>
    <row r="166" spans="16:30" ht="15.75" thickBot="1" x14ac:dyDescent="0.3">
      <c r="P166" s="53"/>
      <c r="Q166" s="49"/>
      <c r="R166" s="49"/>
      <c r="S166" s="49"/>
      <c r="T166" s="54"/>
      <c r="U166" s="49"/>
      <c r="V166" s="53"/>
      <c r="W166" s="49"/>
      <c r="X166" s="49"/>
      <c r="Y166" s="54"/>
      <c r="Z166" s="49"/>
      <c r="AA166" s="53" t="s">
        <v>2</v>
      </c>
      <c r="AB166" s="64">
        <f>10*LOG(1/(COUNT(AB141:AB147,AB163:AB164))*SUM(AB141:AB147,AB163:AB164))</f>
        <v>3.0102999566398121</v>
      </c>
      <c r="AC166" s="49"/>
      <c r="AD166" s="54"/>
    </row>
    <row r="167" spans="16:30" x14ac:dyDescent="0.25">
      <c r="P167" s="53"/>
      <c r="Q167" s="49"/>
      <c r="R167" s="56" t="s">
        <v>12</v>
      </c>
      <c r="S167" s="57"/>
      <c r="T167" s="58" t="s">
        <v>11</v>
      </c>
      <c r="U167" s="57"/>
      <c r="V167" s="59"/>
      <c r="W167" s="56" t="s">
        <v>12</v>
      </c>
      <c r="X167" s="57"/>
      <c r="Y167" s="58" t="s">
        <v>11</v>
      </c>
      <c r="Z167" s="57"/>
      <c r="AA167" s="59"/>
      <c r="AB167" s="57" t="s">
        <v>12</v>
      </c>
      <c r="AC167" s="57"/>
      <c r="AD167" s="58" t="s">
        <v>11</v>
      </c>
    </row>
    <row r="168" spans="16:30" ht="15.75" thickBot="1" x14ac:dyDescent="0.3">
      <c r="P168" s="14"/>
      <c r="Q168" s="55"/>
      <c r="R168" s="60">
        <f>10*LOG(1/(COUNT(R141:R164))*SUM(R141:R164))</f>
        <v>0</v>
      </c>
      <c r="S168" s="61"/>
      <c r="T168" s="62">
        <f>10*LOG(1/(COUNT(T141:T164))*SUM(T141:T164))</f>
        <v>6.40978057358332</v>
      </c>
      <c r="U168" s="61"/>
      <c r="V168" s="63"/>
      <c r="W168" s="60">
        <f>10*LOG(1/(COUNT(W141:W164))*SUM(W141:W164))</f>
        <v>0</v>
      </c>
      <c r="X168" s="61"/>
      <c r="Y168" s="62">
        <f>10*LOG(1/(COUNT(Y141:Y164))*SUM(Y141:Y164))</f>
        <v>6.40978057358332</v>
      </c>
      <c r="Z168" s="61"/>
      <c r="AA168" s="63"/>
      <c r="AB168" s="64">
        <f>10*LOG(1/(COUNT(AB141:AB164))*SUM(AB141:AB164))</f>
        <v>3.0102999566398121</v>
      </c>
      <c r="AC168" s="61"/>
      <c r="AD168" s="62">
        <f>10*LOG(1/(COUNT(AD141:AD164))*SUM(AD141:AD164))</f>
        <v>9.4200805302231334</v>
      </c>
    </row>
    <row r="171" spans="16:30" x14ac:dyDescent="0.25">
      <c r="P171">
        <f>A15</f>
        <v>0</v>
      </c>
    </row>
    <row r="173" spans="16:30" ht="15.75" thickBot="1" x14ac:dyDescent="0.3">
      <c r="P173" s="303" t="s">
        <v>21</v>
      </c>
      <c r="Q173" s="303"/>
      <c r="R173" s="303"/>
      <c r="S173" s="303"/>
      <c r="T173" s="303"/>
    </row>
    <row r="174" spans="16:30" ht="45.75" thickBot="1" x14ac:dyDescent="0.3">
      <c r="P174" s="38" t="s">
        <v>14</v>
      </c>
      <c r="Q174" s="39" t="s">
        <v>15</v>
      </c>
      <c r="R174" s="40" t="s">
        <v>17</v>
      </c>
      <c r="S174" s="40" t="s">
        <v>16</v>
      </c>
      <c r="T174" s="41" t="s">
        <v>17</v>
      </c>
      <c r="U174" s="42"/>
      <c r="V174" s="39" t="s">
        <v>18</v>
      </c>
      <c r="W174" s="40" t="s">
        <v>17</v>
      </c>
      <c r="X174" s="40" t="s">
        <v>16</v>
      </c>
      <c r="Y174" s="41" t="s">
        <v>17</v>
      </c>
      <c r="Z174" s="43"/>
      <c r="AA174" s="39" t="s">
        <v>19</v>
      </c>
      <c r="AB174" s="40" t="s">
        <v>17</v>
      </c>
      <c r="AC174" s="40" t="s">
        <v>16</v>
      </c>
      <c r="AD174" s="41" t="s">
        <v>17</v>
      </c>
    </row>
    <row r="175" spans="16:30" ht="15.75" thickBot="1" x14ac:dyDescent="0.3">
      <c r="P175" s="30">
        <v>0</v>
      </c>
      <c r="Q175" s="32">
        <f>H15</f>
        <v>0</v>
      </c>
      <c r="R175" s="28">
        <f>(10^(Q175/10))</f>
        <v>1</v>
      </c>
      <c r="S175" s="28">
        <f>Q175+10</f>
        <v>10</v>
      </c>
      <c r="T175" s="33">
        <f t="shared" ref="T175:T198" si="67">(10^(S175/10))</f>
        <v>10</v>
      </c>
      <c r="U175" s="36"/>
      <c r="V175" s="32">
        <v>0</v>
      </c>
      <c r="W175" s="28">
        <f>(10^(V175/10))</f>
        <v>1</v>
      </c>
      <c r="X175" s="28">
        <f>V175+10</f>
        <v>10</v>
      </c>
      <c r="Y175" s="33">
        <f>(10^(X175/10))</f>
        <v>10</v>
      </c>
      <c r="Z175" s="36"/>
      <c r="AA175" s="34">
        <f>10*LOG10(10^(Q175/10)+10^(V175/10))</f>
        <v>3.0102999566398121</v>
      </c>
      <c r="AB175" s="147">
        <f>(10^(AA175/10))</f>
        <v>2</v>
      </c>
      <c r="AC175" s="147">
        <f>AA175+10</f>
        <v>13.010299956639813</v>
      </c>
      <c r="AD175" s="148">
        <f>(10^(AC175/10))</f>
        <v>20.000000000000007</v>
      </c>
    </row>
    <row r="176" spans="16:30" ht="15.75" thickBot="1" x14ac:dyDescent="0.3">
      <c r="P176" s="31">
        <v>4.1666666666666699E-2</v>
      </c>
      <c r="Q176" s="32">
        <f>Q175</f>
        <v>0</v>
      </c>
      <c r="R176" s="26">
        <f t="shared" ref="R176:R198" si="68">(10^(Q176/10))</f>
        <v>1</v>
      </c>
      <c r="S176" s="26">
        <f t="shared" ref="S176:S181" si="69">Q176+10</f>
        <v>10</v>
      </c>
      <c r="T176" s="35">
        <f t="shared" si="67"/>
        <v>10</v>
      </c>
      <c r="U176" s="37"/>
      <c r="V176" s="34">
        <f>V175</f>
        <v>0</v>
      </c>
      <c r="W176" s="26">
        <f t="shared" ref="W176:W198" si="70">(10^(V176/10))</f>
        <v>1</v>
      </c>
      <c r="X176" s="28">
        <f t="shared" ref="X176:X181" si="71">V176+10</f>
        <v>10</v>
      </c>
      <c r="Y176" s="35">
        <f t="shared" ref="Y176:Y198" si="72">(10^(X176/10))</f>
        <v>10</v>
      </c>
      <c r="Z176" s="37"/>
      <c r="AA176" s="34">
        <f t="shared" ref="AA176:AA198" si="73">10*LOG10(10^(Q176/10)+10^(V176/10))</f>
        <v>3.0102999566398121</v>
      </c>
      <c r="AB176" s="26">
        <f t="shared" ref="AB176:AB194" si="74">(10^(AA176/10))</f>
        <v>2</v>
      </c>
      <c r="AC176" s="147">
        <f t="shared" ref="AC176:AC181" si="75">AA176+10</f>
        <v>13.010299956639813</v>
      </c>
      <c r="AD176" s="27">
        <f t="shared" ref="AD176:AD198" si="76">(10^(AC176/10))</f>
        <v>20.000000000000007</v>
      </c>
    </row>
    <row r="177" spans="16:30" ht="15.75" thickBot="1" x14ac:dyDescent="0.3">
      <c r="P177" s="31">
        <v>8.3333333333333301E-2</v>
      </c>
      <c r="Q177" s="32">
        <f>Q175</f>
        <v>0</v>
      </c>
      <c r="R177" s="26">
        <f t="shared" si="68"/>
        <v>1</v>
      </c>
      <c r="S177" s="26">
        <f t="shared" si="69"/>
        <v>10</v>
      </c>
      <c r="T177" s="35">
        <f t="shared" si="67"/>
        <v>10</v>
      </c>
      <c r="U177" s="37"/>
      <c r="V177" s="34">
        <f t="shared" ref="V177:V195" si="77">V176</f>
        <v>0</v>
      </c>
      <c r="W177" s="26">
        <f t="shared" si="70"/>
        <v>1</v>
      </c>
      <c r="X177" s="28">
        <f t="shared" si="71"/>
        <v>10</v>
      </c>
      <c r="Y177" s="35">
        <f t="shared" si="72"/>
        <v>10</v>
      </c>
      <c r="Z177" s="37"/>
      <c r="AA177" s="34">
        <f t="shared" si="73"/>
        <v>3.0102999566398121</v>
      </c>
      <c r="AB177" s="26">
        <f t="shared" si="74"/>
        <v>2</v>
      </c>
      <c r="AC177" s="147">
        <f t="shared" si="75"/>
        <v>13.010299956639813</v>
      </c>
      <c r="AD177" s="27">
        <f t="shared" si="76"/>
        <v>20.000000000000007</v>
      </c>
    </row>
    <row r="178" spans="16:30" ht="15.75" thickBot="1" x14ac:dyDescent="0.3">
      <c r="P178" s="31">
        <v>0.125</v>
      </c>
      <c r="Q178" s="32">
        <f>Q175</f>
        <v>0</v>
      </c>
      <c r="R178" s="26">
        <f t="shared" si="68"/>
        <v>1</v>
      </c>
      <c r="S178" s="26">
        <f t="shared" si="69"/>
        <v>10</v>
      </c>
      <c r="T178" s="35">
        <f t="shared" si="67"/>
        <v>10</v>
      </c>
      <c r="U178" s="37"/>
      <c r="V178" s="34">
        <f t="shared" si="77"/>
        <v>0</v>
      </c>
      <c r="W178" s="26">
        <f t="shared" si="70"/>
        <v>1</v>
      </c>
      <c r="X178" s="28">
        <f t="shared" si="71"/>
        <v>10</v>
      </c>
      <c r="Y178" s="35">
        <f t="shared" si="72"/>
        <v>10</v>
      </c>
      <c r="Z178" s="37"/>
      <c r="AA178" s="34">
        <f t="shared" si="73"/>
        <v>3.0102999566398121</v>
      </c>
      <c r="AB178" s="26">
        <f t="shared" si="74"/>
        <v>2</v>
      </c>
      <c r="AC178" s="147">
        <f t="shared" si="75"/>
        <v>13.010299956639813</v>
      </c>
      <c r="AD178" s="27">
        <f t="shared" si="76"/>
        <v>20.000000000000007</v>
      </c>
    </row>
    <row r="179" spans="16:30" ht="15.75" thickBot="1" x14ac:dyDescent="0.3">
      <c r="P179" s="31">
        <v>0.16666666666666699</v>
      </c>
      <c r="Q179" s="32">
        <f>Q175</f>
        <v>0</v>
      </c>
      <c r="R179" s="26">
        <f t="shared" si="68"/>
        <v>1</v>
      </c>
      <c r="S179" s="26">
        <f t="shared" si="69"/>
        <v>10</v>
      </c>
      <c r="T179" s="35">
        <f t="shared" si="67"/>
        <v>10</v>
      </c>
      <c r="U179" s="37"/>
      <c r="V179" s="34">
        <f t="shared" si="77"/>
        <v>0</v>
      </c>
      <c r="W179" s="26">
        <f t="shared" si="70"/>
        <v>1</v>
      </c>
      <c r="X179" s="28">
        <f t="shared" si="71"/>
        <v>10</v>
      </c>
      <c r="Y179" s="35">
        <f t="shared" si="72"/>
        <v>10</v>
      </c>
      <c r="Z179" s="37"/>
      <c r="AA179" s="34">
        <f t="shared" si="73"/>
        <v>3.0102999566398121</v>
      </c>
      <c r="AB179" s="26">
        <f t="shared" si="74"/>
        <v>2</v>
      </c>
      <c r="AC179" s="147">
        <f t="shared" si="75"/>
        <v>13.010299956639813</v>
      </c>
      <c r="AD179" s="27">
        <f t="shared" si="76"/>
        <v>20.000000000000007</v>
      </c>
    </row>
    <row r="180" spans="16:30" ht="15.75" thickBot="1" x14ac:dyDescent="0.3">
      <c r="P180" s="31">
        <v>0.20833333333333301</v>
      </c>
      <c r="Q180" s="32">
        <f>Q175</f>
        <v>0</v>
      </c>
      <c r="R180" s="26">
        <f t="shared" si="68"/>
        <v>1</v>
      </c>
      <c r="S180" s="26">
        <f t="shared" si="69"/>
        <v>10</v>
      </c>
      <c r="T180" s="35">
        <f t="shared" si="67"/>
        <v>10</v>
      </c>
      <c r="U180" s="37"/>
      <c r="V180" s="34">
        <f t="shared" si="77"/>
        <v>0</v>
      </c>
      <c r="W180" s="26">
        <f t="shared" si="70"/>
        <v>1</v>
      </c>
      <c r="X180" s="28">
        <f t="shared" si="71"/>
        <v>10</v>
      </c>
      <c r="Y180" s="35">
        <f t="shared" si="72"/>
        <v>10</v>
      </c>
      <c r="Z180" s="37"/>
      <c r="AA180" s="34">
        <f t="shared" si="73"/>
        <v>3.0102999566398121</v>
      </c>
      <c r="AB180" s="26">
        <f t="shared" si="74"/>
        <v>2</v>
      </c>
      <c r="AC180" s="147">
        <f t="shared" si="75"/>
        <v>13.010299956639813</v>
      </c>
      <c r="AD180" s="27">
        <f t="shared" si="76"/>
        <v>20.000000000000007</v>
      </c>
    </row>
    <row r="181" spans="16:30" x14ac:dyDescent="0.25">
      <c r="P181" s="31">
        <v>0.25</v>
      </c>
      <c r="Q181" s="32">
        <f>Q175</f>
        <v>0</v>
      </c>
      <c r="R181" s="26">
        <f t="shared" si="68"/>
        <v>1</v>
      </c>
      <c r="S181" s="26">
        <f t="shared" si="69"/>
        <v>10</v>
      </c>
      <c r="T181" s="35">
        <f t="shared" si="67"/>
        <v>10</v>
      </c>
      <c r="U181" s="37"/>
      <c r="V181" s="34">
        <f t="shared" si="77"/>
        <v>0</v>
      </c>
      <c r="W181" s="26">
        <f t="shared" si="70"/>
        <v>1</v>
      </c>
      <c r="X181" s="28">
        <f t="shared" si="71"/>
        <v>10</v>
      </c>
      <c r="Y181" s="35">
        <f t="shared" si="72"/>
        <v>10</v>
      </c>
      <c r="Z181" s="37"/>
      <c r="AA181" s="34">
        <f t="shared" si="73"/>
        <v>3.0102999566398121</v>
      </c>
      <c r="AB181" s="26">
        <f t="shared" si="74"/>
        <v>2</v>
      </c>
      <c r="AC181" s="147">
        <f t="shared" si="75"/>
        <v>13.010299956639813</v>
      </c>
      <c r="AD181" s="27">
        <f t="shared" si="76"/>
        <v>20.000000000000007</v>
      </c>
    </row>
    <row r="182" spans="16:30" x14ac:dyDescent="0.25">
      <c r="P182" s="31">
        <v>0.29166666666666702</v>
      </c>
      <c r="Q182" s="32">
        <f>G15</f>
        <v>0</v>
      </c>
      <c r="R182" s="26">
        <f t="shared" si="68"/>
        <v>1</v>
      </c>
      <c r="S182" s="26">
        <f>Q182</f>
        <v>0</v>
      </c>
      <c r="T182" s="35">
        <f t="shared" si="67"/>
        <v>1</v>
      </c>
      <c r="U182" s="37"/>
      <c r="V182" s="34">
        <f>E74</f>
        <v>0</v>
      </c>
      <c r="W182" s="26">
        <f t="shared" si="70"/>
        <v>1</v>
      </c>
      <c r="X182" s="26">
        <f>V182</f>
        <v>0</v>
      </c>
      <c r="Y182" s="35">
        <f t="shared" si="72"/>
        <v>1</v>
      </c>
      <c r="Z182" s="37"/>
      <c r="AA182" s="34">
        <f t="shared" si="73"/>
        <v>3.0102999566398121</v>
      </c>
      <c r="AB182" s="26">
        <f t="shared" si="74"/>
        <v>2</v>
      </c>
      <c r="AC182" s="26">
        <f>AA182</f>
        <v>3.0102999566398121</v>
      </c>
      <c r="AD182" s="27">
        <f t="shared" si="76"/>
        <v>2</v>
      </c>
    </row>
    <row r="183" spans="16:30" x14ac:dyDescent="0.25">
      <c r="P183" s="31">
        <v>0.33333333333333298</v>
      </c>
      <c r="Q183" s="32">
        <f>Q182</f>
        <v>0</v>
      </c>
      <c r="R183" s="26">
        <f t="shared" si="68"/>
        <v>1</v>
      </c>
      <c r="S183" s="26">
        <f t="shared" ref="S183:S196" si="78">Q183</f>
        <v>0</v>
      </c>
      <c r="T183" s="35">
        <f t="shared" si="67"/>
        <v>1</v>
      </c>
      <c r="U183" s="37"/>
      <c r="V183" s="34">
        <f t="shared" si="77"/>
        <v>0</v>
      </c>
      <c r="W183" s="26">
        <f t="shared" si="70"/>
        <v>1</v>
      </c>
      <c r="X183" s="26">
        <f t="shared" ref="X183:X193" si="79">V183</f>
        <v>0</v>
      </c>
      <c r="Y183" s="35">
        <f t="shared" si="72"/>
        <v>1</v>
      </c>
      <c r="Z183" s="37"/>
      <c r="AA183" s="34">
        <f t="shared" si="73"/>
        <v>3.0102999566398121</v>
      </c>
      <c r="AB183" s="26">
        <f t="shared" si="74"/>
        <v>2</v>
      </c>
      <c r="AC183" s="26">
        <f t="shared" ref="AC183:AC193" si="80">AA183</f>
        <v>3.0102999566398121</v>
      </c>
      <c r="AD183" s="27">
        <f t="shared" si="76"/>
        <v>2</v>
      </c>
    </row>
    <row r="184" spans="16:30" x14ac:dyDescent="0.25">
      <c r="P184" s="31">
        <v>0.375</v>
      </c>
      <c r="Q184" s="32">
        <f>Q182</f>
        <v>0</v>
      </c>
      <c r="R184" s="26">
        <f t="shared" si="68"/>
        <v>1</v>
      </c>
      <c r="S184" s="26">
        <f t="shared" si="78"/>
        <v>0</v>
      </c>
      <c r="T184" s="35">
        <f t="shared" si="67"/>
        <v>1</v>
      </c>
      <c r="U184" s="37"/>
      <c r="V184" s="34">
        <f t="shared" si="77"/>
        <v>0</v>
      </c>
      <c r="W184" s="26">
        <f t="shared" si="70"/>
        <v>1</v>
      </c>
      <c r="X184" s="26">
        <f t="shared" si="79"/>
        <v>0</v>
      </c>
      <c r="Y184" s="35">
        <f t="shared" si="72"/>
        <v>1</v>
      </c>
      <c r="Z184" s="37"/>
      <c r="AA184" s="34">
        <f t="shared" si="73"/>
        <v>3.0102999566398121</v>
      </c>
      <c r="AB184" s="26">
        <f t="shared" si="74"/>
        <v>2</v>
      </c>
      <c r="AC184" s="26">
        <f t="shared" si="80"/>
        <v>3.0102999566398121</v>
      </c>
      <c r="AD184" s="27">
        <f t="shared" si="76"/>
        <v>2</v>
      </c>
    </row>
    <row r="185" spans="16:30" x14ac:dyDescent="0.25">
      <c r="P185" s="31">
        <v>0.41666666666666702</v>
      </c>
      <c r="Q185" s="32">
        <f>Q182</f>
        <v>0</v>
      </c>
      <c r="R185" s="26">
        <f t="shared" si="68"/>
        <v>1</v>
      </c>
      <c r="S185" s="26">
        <f t="shared" si="78"/>
        <v>0</v>
      </c>
      <c r="T185" s="35">
        <f t="shared" si="67"/>
        <v>1</v>
      </c>
      <c r="U185" s="37"/>
      <c r="V185" s="34">
        <f t="shared" si="77"/>
        <v>0</v>
      </c>
      <c r="W185" s="26">
        <f t="shared" si="70"/>
        <v>1</v>
      </c>
      <c r="X185" s="26">
        <f t="shared" si="79"/>
        <v>0</v>
      </c>
      <c r="Y185" s="35">
        <f t="shared" si="72"/>
        <v>1</v>
      </c>
      <c r="Z185" s="37"/>
      <c r="AA185" s="34">
        <f t="shared" si="73"/>
        <v>3.0102999566398121</v>
      </c>
      <c r="AB185" s="26">
        <f t="shared" si="74"/>
        <v>2</v>
      </c>
      <c r="AC185" s="26">
        <f t="shared" si="80"/>
        <v>3.0102999566398121</v>
      </c>
      <c r="AD185" s="27">
        <f t="shared" si="76"/>
        <v>2</v>
      </c>
    </row>
    <row r="186" spans="16:30" x14ac:dyDescent="0.25">
      <c r="P186" s="31">
        <v>0.45833333333333298</v>
      </c>
      <c r="Q186" s="32">
        <f>Q182</f>
        <v>0</v>
      </c>
      <c r="R186" s="26">
        <f t="shared" si="68"/>
        <v>1</v>
      </c>
      <c r="S186" s="26">
        <f t="shared" si="78"/>
        <v>0</v>
      </c>
      <c r="T186" s="35">
        <f t="shared" si="67"/>
        <v>1</v>
      </c>
      <c r="U186" s="37"/>
      <c r="V186" s="34">
        <f t="shared" si="77"/>
        <v>0</v>
      </c>
      <c r="W186" s="26">
        <f t="shared" si="70"/>
        <v>1</v>
      </c>
      <c r="X186" s="26">
        <f t="shared" si="79"/>
        <v>0</v>
      </c>
      <c r="Y186" s="35">
        <f t="shared" si="72"/>
        <v>1</v>
      </c>
      <c r="Z186" s="37"/>
      <c r="AA186" s="34">
        <f t="shared" si="73"/>
        <v>3.0102999566398121</v>
      </c>
      <c r="AB186" s="26">
        <f t="shared" si="74"/>
        <v>2</v>
      </c>
      <c r="AC186" s="26">
        <f t="shared" si="80"/>
        <v>3.0102999566398121</v>
      </c>
      <c r="AD186" s="27">
        <f t="shared" si="76"/>
        <v>2</v>
      </c>
    </row>
    <row r="187" spans="16:30" x14ac:dyDescent="0.25">
      <c r="P187" s="31">
        <v>0.5</v>
      </c>
      <c r="Q187" s="32">
        <f>Q182</f>
        <v>0</v>
      </c>
      <c r="R187" s="26">
        <f t="shared" si="68"/>
        <v>1</v>
      </c>
      <c r="S187" s="26">
        <f t="shared" si="78"/>
        <v>0</v>
      </c>
      <c r="T187" s="35">
        <f t="shared" si="67"/>
        <v>1</v>
      </c>
      <c r="U187" s="37"/>
      <c r="V187" s="34">
        <f t="shared" si="77"/>
        <v>0</v>
      </c>
      <c r="W187" s="26">
        <f t="shared" si="70"/>
        <v>1</v>
      </c>
      <c r="X187" s="26">
        <f t="shared" si="79"/>
        <v>0</v>
      </c>
      <c r="Y187" s="35">
        <f t="shared" si="72"/>
        <v>1</v>
      </c>
      <c r="Z187" s="37"/>
      <c r="AA187" s="34">
        <f t="shared" si="73"/>
        <v>3.0102999566398121</v>
      </c>
      <c r="AB187" s="26">
        <f t="shared" si="74"/>
        <v>2</v>
      </c>
      <c r="AC187" s="26">
        <f t="shared" si="80"/>
        <v>3.0102999566398121</v>
      </c>
      <c r="AD187" s="27">
        <f t="shared" si="76"/>
        <v>2</v>
      </c>
    </row>
    <row r="188" spans="16:30" x14ac:dyDescent="0.25">
      <c r="P188" s="31">
        <v>0.54166666666666696</v>
      </c>
      <c r="Q188" s="32">
        <f>Q182</f>
        <v>0</v>
      </c>
      <c r="R188" s="26">
        <f t="shared" si="68"/>
        <v>1</v>
      </c>
      <c r="S188" s="26">
        <f t="shared" si="78"/>
        <v>0</v>
      </c>
      <c r="T188" s="35">
        <f t="shared" si="67"/>
        <v>1</v>
      </c>
      <c r="U188" s="37"/>
      <c r="V188" s="34">
        <f t="shared" si="77"/>
        <v>0</v>
      </c>
      <c r="W188" s="26">
        <f t="shared" si="70"/>
        <v>1</v>
      </c>
      <c r="X188" s="26">
        <f t="shared" si="79"/>
        <v>0</v>
      </c>
      <c r="Y188" s="35">
        <f t="shared" si="72"/>
        <v>1</v>
      </c>
      <c r="Z188" s="37"/>
      <c r="AA188" s="34">
        <f t="shared" si="73"/>
        <v>3.0102999566398121</v>
      </c>
      <c r="AB188" s="26">
        <f t="shared" si="74"/>
        <v>2</v>
      </c>
      <c r="AC188" s="26">
        <f t="shared" si="80"/>
        <v>3.0102999566398121</v>
      </c>
      <c r="AD188" s="27">
        <f t="shared" si="76"/>
        <v>2</v>
      </c>
    </row>
    <row r="189" spans="16:30" x14ac:dyDescent="0.25">
      <c r="P189" s="31">
        <v>0.58333333333333304</v>
      </c>
      <c r="Q189" s="32">
        <f>Q182</f>
        <v>0</v>
      </c>
      <c r="R189" s="26">
        <f t="shared" si="68"/>
        <v>1</v>
      </c>
      <c r="S189" s="26">
        <f t="shared" si="78"/>
        <v>0</v>
      </c>
      <c r="T189" s="35">
        <f t="shared" si="67"/>
        <v>1</v>
      </c>
      <c r="U189" s="37"/>
      <c r="V189" s="34">
        <f t="shared" si="77"/>
        <v>0</v>
      </c>
      <c r="W189" s="26">
        <f t="shared" si="70"/>
        <v>1</v>
      </c>
      <c r="X189" s="26">
        <f t="shared" si="79"/>
        <v>0</v>
      </c>
      <c r="Y189" s="35">
        <f t="shared" si="72"/>
        <v>1</v>
      </c>
      <c r="Z189" s="37"/>
      <c r="AA189" s="34">
        <f t="shared" si="73"/>
        <v>3.0102999566398121</v>
      </c>
      <c r="AB189" s="26">
        <f t="shared" si="74"/>
        <v>2</v>
      </c>
      <c r="AC189" s="26">
        <f t="shared" si="80"/>
        <v>3.0102999566398121</v>
      </c>
      <c r="AD189" s="27">
        <f t="shared" si="76"/>
        <v>2</v>
      </c>
    </row>
    <row r="190" spans="16:30" x14ac:dyDescent="0.25">
      <c r="P190" s="31">
        <v>0.625</v>
      </c>
      <c r="Q190" s="32">
        <f>Q182</f>
        <v>0</v>
      </c>
      <c r="R190" s="26">
        <f t="shared" si="68"/>
        <v>1</v>
      </c>
      <c r="S190" s="26">
        <f t="shared" si="78"/>
        <v>0</v>
      </c>
      <c r="T190" s="35">
        <f t="shared" si="67"/>
        <v>1</v>
      </c>
      <c r="U190" s="37"/>
      <c r="V190" s="34">
        <f t="shared" si="77"/>
        <v>0</v>
      </c>
      <c r="W190" s="26">
        <f t="shared" si="70"/>
        <v>1</v>
      </c>
      <c r="X190" s="26">
        <f t="shared" si="79"/>
        <v>0</v>
      </c>
      <c r="Y190" s="35">
        <f t="shared" si="72"/>
        <v>1</v>
      </c>
      <c r="Z190" s="37"/>
      <c r="AA190" s="34">
        <f t="shared" si="73"/>
        <v>3.0102999566398121</v>
      </c>
      <c r="AB190" s="26">
        <f t="shared" si="74"/>
        <v>2</v>
      </c>
      <c r="AC190" s="26">
        <f t="shared" si="80"/>
        <v>3.0102999566398121</v>
      </c>
      <c r="AD190" s="27">
        <f t="shared" si="76"/>
        <v>2</v>
      </c>
    </row>
    <row r="191" spans="16:30" x14ac:dyDescent="0.25">
      <c r="P191" s="31">
        <v>0.66666666666666696</v>
      </c>
      <c r="Q191" s="32">
        <f>Q182</f>
        <v>0</v>
      </c>
      <c r="R191" s="26">
        <f t="shared" si="68"/>
        <v>1</v>
      </c>
      <c r="S191" s="26">
        <f t="shared" si="78"/>
        <v>0</v>
      </c>
      <c r="T191" s="35">
        <f t="shared" si="67"/>
        <v>1</v>
      </c>
      <c r="U191" s="37"/>
      <c r="V191" s="34">
        <f t="shared" si="77"/>
        <v>0</v>
      </c>
      <c r="W191" s="26">
        <f t="shared" si="70"/>
        <v>1</v>
      </c>
      <c r="X191" s="26">
        <f t="shared" si="79"/>
        <v>0</v>
      </c>
      <c r="Y191" s="35">
        <f t="shared" si="72"/>
        <v>1</v>
      </c>
      <c r="Z191" s="37"/>
      <c r="AA191" s="34">
        <f t="shared" si="73"/>
        <v>3.0102999566398121</v>
      </c>
      <c r="AB191" s="26">
        <f t="shared" si="74"/>
        <v>2</v>
      </c>
      <c r="AC191" s="26">
        <f t="shared" si="80"/>
        <v>3.0102999566398121</v>
      </c>
      <c r="AD191" s="27">
        <f t="shared" si="76"/>
        <v>2</v>
      </c>
    </row>
    <row r="192" spans="16:30" x14ac:dyDescent="0.25">
      <c r="P192" s="31">
        <v>0.70833333333333304</v>
      </c>
      <c r="Q192" s="32">
        <f>Q182</f>
        <v>0</v>
      </c>
      <c r="R192" s="26">
        <f t="shared" si="68"/>
        <v>1</v>
      </c>
      <c r="S192" s="26">
        <f t="shared" si="78"/>
        <v>0</v>
      </c>
      <c r="T192" s="35">
        <f t="shared" si="67"/>
        <v>1</v>
      </c>
      <c r="U192" s="37"/>
      <c r="V192" s="34">
        <f t="shared" si="77"/>
        <v>0</v>
      </c>
      <c r="W192" s="26">
        <f t="shared" si="70"/>
        <v>1</v>
      </c>
      <c r="X192" s="26">
        <f t="shared" si="79"/>
        <v>0</v>
      </c>
      <c r="Y192" s="35">
        <f t="shared" si="72"/>
        <v>1</v>
      </c>
      <c r="Z192" s="37"/>
      <c r="AA192" s="34">
        <f t="shared" si="73"/>
        <v>3.0102999566398121</v>
      </c>
      <c r="AB192" s="26">
        <f t="shared" si="74"/>
        <v>2</v>
      </c>
      <c r="AC192" s="26">
        <f t="shared" si="80"/>
        <v>3.0102999566398121</v>
      </c>
      <c r="AD192" s="27">
        <f t="shared" si="76"/>
        <v>2</v>
      </c>
    </row>
    <row r="193" spans="16:30" x14ac:dyDescent="0.25">
      <c r="P193" s="31">
        <v>0.75</v>
      </c>
      <c r="Q193" s="32">
        <f>Q182</f>
        <v>0</v>
      </c>
      <c r="R193" s="26">
        <f t="shared" si="68"/>
        <v>1</v>
      </c>
      <c r="S193" s="26">
        <f t="shared" si="78"/>
        <v>0</v>
      </c>
      <c r="T193" s="35">
        <f t="shared" si="67"/>
        <v>1</v>
      </c>
      <c r="U193" s="37"/>
      <c r="V193" s="34">
        <f t="shared" si="77"/>
        <v>0</v>
      </c>
      <c r="W193" s="26">
        <f t="shared" si="70"/>
        <v>1</v>
      </c>
      <c r="X193" s="26">
        <f t="shared" si="79"/>
        <v>0</v>
      </c>
      <c r="Y193" s="35">
        <f t="shared" si="72"/>
        <v>1</v>
      </c>
      <c r="Z193" s="37"/>
      <c r="AA193" s="34">
        <f t="shared" si="73"/>
        <v>3.0102999566398121</v>
      </c>
      <c r="AB193" s="26">
        <f t="shared" si="74"/>
        <v>2</v>
      </c>
      <c r="AC193" s="26">
        <f t="shared" si="80"/>
        <v>3.0102999566398121</v>
      </c>
      <c r="AD193" s="27">
        <f t="shared" si="76"/>
        <v>2</v>
      </c>
    </row>
    <row r="194" spans="16:30" x14ac:dyDescent="0.25">
      <c r="P194" s="31">
        <v>0.79166666666666696</v>
      </c>
      <c r="Q194" s="32">
        <f>Q182</f>
        <v>0</v>
      </c>
      <c r="R194" s="26">
        <f t="shared" si="68"/>
        <v>1</v>
      </c>
      <c r="S194" s="26">
        <f t="shared" si="78"/>
        <v>0</v>
      </c>
      <c r="T194" s="35">
        <f t="shared" si="67"/>
        <v>1</v>
      </c>
      <c r="U194" s="37"/>
      <c r="V194" s="34">
        <v>0</v>
      </c>
      <c r="W194" s="26">
        <f t="shared" si="70"/>
        <v>1</v>
      </c>
      <c r="X194" s="26">
        <v>0</v>
      </c>
      <c r="Y194" s="35">
        <f t="shared" si="72"/>
        <v>1</v>
      </c>
      <c r="Z194" s="37"/>
      <c r="AA194" s="34">
        <f t="shared" si="73"/>
        <v>3.0102999566398121</v>
      </c>
      <c r="AB194" s="26">
        <f t="shared" si="74"/>
        <v>2</v>
      </c>
      <c r="AC194" s="26">
        <f>AA194</f>
        <v>3.0102999566398121</v>
      </c>
      <c r="AD194" s="27">
        <f t="shared" si="76"/>
        <v>2</v>
      </c>
    </row>
    <row r="195" spans="16:30" x14ac:dyDescent="0.25">
      <c r="P195" s="31">
        <v>0.83333333333333304</v>
      </c>
      <c r="Q195" s="32">
        <f>Q182</f>
        <v>0</v>
      </c>
      <c r="R195" s="26">
        <f t="shared" si="68"/>
        <v>1</v>
      </c>
      <c r="S195" s="26">
        <f t="shared" si="78"/>
        <v>0</v>
      </c>
      <c r="T195" s="35">
        <f t="shared" si="67"/>
        <v>1</v>
      </c>
      <c r="U195" s="37"/>
      <c r="V195" s="34">
        <f t="shared" si="77"/>
        <v>0</v>
      </c>
      <c r="W195" s="26">
        <f t="shared" si="70"/>
        <v>1</v>
      </c>
      <c r="X195" s="26">
        <v>0</v>
      </c>
      <c r="Y195" s="35">
        <f t="shared" si="72"/>
        <v>1</v>
      </c>
      <c r="Z195" s="37"/>
      <c r="AA195" s="34">
        <f t="shared" si="73"/>
        <v>3.0102999566398121</v>
      </c>
      <c r="AB195" s="26">
        <f>(10^(AA195/10))</f>
        <v>2</v>
      </c>
      <c r="AC195" s="26">
        <f>AA195</f>
        <v>3.0102999566398121</v>
      </c>
      <c r="AD195" s="27">
        <f t="shared" si="76"/>
        <v>2</v>
      </c>
    </row>
    <row r="196" spans="16:30" x14ac:dyDescent="0.25">
      <c r="P196" s="31">
        <v>0.875</v>
      </c>
      <c r="Q196" s="32">
        <f>Q182</f>
        <v>0</v>
      </c>
      <c r="R196" s="26">
        <f t="shared" si="68"/>
        <v>1</v>
      </c>
      <c r="S196" s="26">
        <f t="shared" si="78"/>
        <v>0</v>
      </c>
      <c r="T196" s="35">
        <f t="shared" si="67"/>
        <v>1</v>
      </c>
      <c r="U196" s="37"/>
      <c r="V196" s="34">
        <f>V195</f>
        <v>0</v>
      </c>
      <c r="W196" s="26">
        <f t="shared" si="70"/>
        <v>1</v>
      </c>
      <c r="X196" s="26">
        <v>0</v>
      </c>
      <c r="Y196" s="35">
        <f t="shared" si="72"/>
        <v>1</v>
      </c>
      <c r="Z196" s="37"/>
      <c r="AA196" s="34">
        <f t="shared" si="73"/>
        <v>3.0102999566398121</v>
      </c>
      <c r="AB196" s="26">
        <f t="shared" ref="AB196:AB198" si="81">(10^(AA196/10))</f>
        <v>2</v>
      </c>
      <c r="AC196" s="26">
        <f>AA196</f>
        <v>3.0102999566398121</v>
      </c>
      <c r="AD196" s="27">
        <f t="shared" si="76"/>
        <v>2</v>
      </c>
    </row>
    <row r="197" spans="16:30" x14ac:dyDescent="0.25">
      <c r="P197" s="31">
        <v>0.91666666666666696</v>
      </c>
      <c r="Q197" s="32">
        <f>Q175</f>
        <v>0</v>
      </c>
      <c r="R197" s="26">
        <f t="shared" si="68"/>
        <v>1</v>
      </c>
      <c r="S197" s="26">
        <f>Q197+10</f>
        <v>10</v>
      </c>
      <c r="T197" s="35">
        <f t="shared" si="67"/>
        <v>10</v>
      </c>
      <c r="U197" s="37"/>
      <c r="V197" s="34">
        <v>0</v>
      </c>
      <c r="W197" s="26">
        <f t="shared" si="70"/>
        <v>1</v>
      </c>
      <c r="X197" s="28">
        <f t="shared" ref="X197:X198" si="82">V197+10</f>
        <v>10</v>
      </c>
      <c r="Y197" s="35">
        <f t="shared" si="72"/>
        <v>10</v>
      </c>
      <c r="Z197" s="37"/>
      <c r="AA197" s="34">
        <f t="shared" si="73"/>
        <v>3.0102999566398121</v>
      </c>
      <c r="AB197" s="26">
        <f t="shared" si="81"/>
        <v>2</v>
      </c>
      <c r="AC197" s="26">
        <f>AA197+10</f>
        <v>13.010299956639813</v>
      </c>
      <c r="AD197" s="27">
        <f t="shared" si="76"/>
        <v>20.000000000000007</v>
      </c>
    </row>
    <row r="198" spans="16:30" ht="15.75" thickBot="1" x14ac:dyDescent="0.3">
      <c r="P198" s="44">
        <v>0.95833333333333304</v>
      </c>
      <c r="Q198" s="32">
        <f>Q175</f>
        <v>0</v>
      </c>
      <c r="R198" s="46">
        <f t="shared" si="68"/>
        <v>1</v>
      </c>
      <c r="S198" s="46">
        <f>Q198+10</f>
        <v>10</v>
      </c>
      <c r="T198" s="47">
        <f t="shared" si="67"/>
        <v>10</v>
      </c>
      <c r="U198" s="48"/>
      <c r="V198" s="45">
        <v>0</v>
      </c>
      <c r="W198" s="46">
        <f t="shared" si="70"/>
        <v>1</v>
      </c>
      <c r="X198" s="28">
        <f t="shared" si="82"/>
        <v>10</v>
      </c>
      <c r="Y198" s="47">
        <f t="shared" si="72"/>
        <v>10</v>
      </c>
      <c r="Z198" s="48"/>
      <c r="AA198" s="34">
        <f t="shared" si="73"/>
        <v>3.0102999566398121</v>
      </c>
      <c r="AB198" s="150">
        <f t="shared" si="81"/>
        <v>2</v>
      </c>
      <c r="AC198" s="150">
        <f>AA198+10</f>
        <v>13.010299956639813</v>
      </c>
      <c r="AD198" s="151">
        <f t="shared" si="76"/>
        <v>20.000000000000007</v>
      </c>
    </row>
    <row r="199" spans="16:30" ht="15.75" thickBot="1" x14ac:dyDescent="0.3">
      <c r="P199" s="50"/>
      <c r="Q199" s="51"/>
      <c r="R199" s="51"/>
      <c r="S199" s="51"/>
      <c r="T199" s="52"/>
      <c r="U199" s="51"/>
      <c r="V199" s="50"/>
      <c r="W199" s="51"/>
      <c r="X199" s="51"/>
      <c r="Y199" s="52"/>
      <c r="Z199" s="51"/>
      <c r="AA199" s="53" t="s">
        <v>13</v>
      </c>
      <c r="AB199" s="64">
        <f>10*LOG(1/(COUNT(AB182:AB195))*SUM(AB182:AB195))</f>
        <v>3.0102999566398121</v>
      </c>
      <c r="AC199" s="49"/>
      <c r="AD199" s="54"/>
    </row>
    <row r="200" spans="16:30" ht="15.75" thickBot="1" x14ac:dyDescent="0.3">
      <c r="P200" s="53"/>
      <c r="Q200" s="49"/>
      <c r="R200" s="49"/>
      <c r="S200" s="49"/>
      <c r="T200" s="54"/>
      <c r="U200" s="49"/>
      <c r="V200" s="53"/>
      <c r="W200" s="49"/>
      <c r="X200" s="49"/>
      <c r="Y200" s="54"/>
      <c r="Z200" s="49"/>
      <c r="AA200" s="53" t="s">
        <v>2</v>
      </c>
      <c r="AB200" s="64">
        <f>10*LOG(1/(COUNT(AB175:AB181,AB197:AB198))*SUM(AB175:AB181,AB197:AB198))</f>
        <v>3.0102999566398121</v>
      </c>
      <c r="AC200" s="49"/>
      <c r="AD200" s="54"/>
    </row>
    <row r="201" spans="16:30" x14ac:dyDescent="0.25">
      <c r="P201" s="53"/>
      <c r="Q201" s="49"/>
      <c r="R201" s="56" t="s">
        <v>12</v>
      </c>
      <c r="S201" s="57"/>
      <c r="T201" s="58" t="s">
        <v>11</v>
      </c>
      <c r="U201" s="57"/>
      <c r="V201" s="59"/>
      <c r="W201" s="56" t="s">
        <v>12</v>
      </c>
      <c r="X201" s="57"/>
      <c r="Y201" s="58" t="s">
        <v>11</v>
      </c>
      <c r="Z201" s="57"/>
      <c r="AA201" s="59"/>
      <c r="AB201" s="57" t="s">
        <v>12</v>
      </c>
      <c r="AC201" s="57"/>
      <c r="AD201" s="58" t="s">
        <v>11</v>
      </c>
    </row>
    <row r="202" spans="16:30" ht="15.75" thickBot="1" x14ac:dyDescent="0.3">
      <c r="P202" s="14"/>
      <c r="Q202" s="55"/>
      <c r="R202" s="60">
        <f>10*LOG(1/(COUNT(R175:R198))*SUM(R175:R198))</f>
        <v>0</v>
      </c>
      <c r="S202" s="61"/>
      <c r="T202" s="62">
        <f>10*LOG(1/(COUNT(T175:T198))*SUM(T175:T198))</f>
        <v>6.40978057358332</v>
      </c>
      <c r="U202" s="61"/>
      <c r="V202" s="63"/>
      <c r="W202" s="60">
        <f>10*LOG(1/(COUNT(W175:W198))*SUM(W175:W198))</f>
        <v>0</v>
      </c>
      <c r="X202" s="61"/>
      <c r="Y202" s="62">
        <f>10*LOG(1/(COUNT(Y175:Y198))*SUM(Y175:Y198))</f>
        <v>6.40978057358332</v>
      </c>
      <c r="Z202" s="61"/>
      <c r="AA202" s="63"/>
      <c r="AB202" s="64">
        <f>10*LOG(1/(COUNT(AB175:AB198))*SUM(AB175:AB198))</f>
        <v>3.0102999566398121</v>
      </c>
      <c r="AC202" s="61"/>
      <c r="AD202" s="62">
        <f>10*LOG(1/(COUNT(AD175:AD198))*SUM(AD175:AD198))</f>
        <v>9.4200805302231334</v>
      </c>
    </row>
    <row r="205" spans="16:30" x14ac:dyDescent="0.25">
      <c r="P205">
        <f>A16</f>
        <v>0</v>
      </c>
    </row>
    <row r="207" spans="16:30" ht="15.75" thickBot="1" x14ac:dyDescent="0.3">
      <c r="P207" s="303" t="s">
        <v>21</v>
      </c>
      <c r="Q207" s="303"/>
      <c r="R207" s="303"/>
      <c r="S207" s="303"/>
      <c r="T207" s="303"/>
    </row>
    <row r="208" spans="16:30" ht="45.75" thickBot="1" x14ac:dyDescent="0.3">
      <c r="P208" s="38" t="s">
        <v>14</v>
      </c>
      <c r="Q208" s="39" t="s">
        <v>15</v>
      </c>
      <c r="R208" s="40" t="s">
        <v>17</v>
      </c>
      <c r="S208" s="40" t="s">
        <v>16</v>
      </c>
      <c r="T208" s="41" t="s">
        <v>17</v>
      </c>
      <c r="U208" s="42"/>
      <c r="V208" s="39" t="s">
        <v>18</v>
      </c>
      <c r="W208" s="40" t="s">
        <v>17</v>
      </c>
      <c r="X208" s="40" t="s">
        <v>16</v>
      </c>
      <c r="Y208" s="41" t="s">
        <v>17</v>
      </c>
      <c r="Z208" s="43"/>
      <c r="AA208" s="39" t="s">
        <v>19</v>
      </c>
      <c r="AB208" s="40" t="s">
        <v>17</v>
      </c>
      <c r="AC208" s="40" t="s">
        <v>16</v>
      </c>
      <c r="AD208" s="41" t="s">
        <v>17</v>
      </c>
    </row>
    <row r="209" spans="16:30" ht="15.75" thickBot="1" x14ac:dyDescent="0.3">
      <c r="P209" s="30">
        <v>0</v>
      </c>
      <c r="Q209" s="32">
        <f>H16</f>
        <v>0</v>
      </c>
      <c r="R209" s="28">
        <f>(10^(Q209/10))</f>
        <v>1</v>
      </c>
      <c r="S209" s="28">
        <f>Q209+10</f>
        <v>10</v>
      </c>
      <c r="T209" s="33">
        <f t="shared" ref="T209:T232" si="83">(10^(S209/10))</f>
        <v>10</v>
      </c>
      <c r="U209" s="36"/>
      <c r="V209" s="32">
        <v>0</v>
      </c>
      <c r="W209" s="28">
        <f>(10^(V209/10))</f>
        <v>1</v>
      </c>
      <c r="X209" s="28">
        <f>V209+10</f>
        <v>10</v>
      </c>
      <c r="Y209" s="33">
        <f>(10^(X209/10))</f>
        <v>10</v>
      </c>
      <c r="Z209" s="36"/>
      <c r="AA209" s="34">
        <f>10*LOG10(10^(Q209/10)+10^(V209/10))</f>
        <v>3.0102999566398121</v>
      </c>
      <c r="AB209" s="147">
        <f>(10^(AA209/10))</f>
        <v>2</v>
      </c>
      <c r="AC209" s="147">
        <f>AA209+10</f>
        <v>13.010299956639813</v>
      </c>
      <c r="AD209" s="148">
        <f>(10^(AC209/10))</f>
        <v>20.000000000000007</v>
      </c>
    </row>
    <row r="210" spans="16:30" ht="15.75" thickBot="1" x14ac:dyDescent="0.3">
      <c r="P210" s="31">
        <v>4.1666666666666699E-2</v>
      </c>
      <c r="Q210" s="32">
        <f>Q209</f>
        <v>0</v>
      </c>
      <c r="R210" s="26">
        <f t="shared" ref="R210:R232" si="84">(10^(Q210/10))</f>
        <v>1</v>
      </c>
      <c r="S210" s="26">
        <f t="shared" ref="S210:S215" si="85">Q210+10</f>
        <v>10</v>
      </c>
      <c r="T210" s="35">
        <f t="shared" si="83"/>
        <v>10</v>
      </c>
      <c r="U210" s="37"/>
      <c r="V210" s="34">
        <f>V209</f>
        <v>0</v>
      </c>
      <c r="W210" s="26">
        <f t="shared" ref="W210:W232" si="86">(10^(V210/10))</f>
        <v>1</v>
      </c>
      <c r="X210" s="28">
        <f t="shared" ref="X210:X215" si="87">V210+10</f>
        <v>10</v>
      </c>
      <c r="Y210" s="35">
        <f t="shared" ref="Y210:Y232" si="88">(10^(X210/10))</f>
        <v>10</v>
      </c>
      <c r="Z210" s="37"/>
      <c r="AA210" s="34">
        <f t="shared" ref="AA210:AA232" si="89">10*LOG10(10^(Q210/10)+10^(V210/10))</f>
        <v>3.0102999566398121</v>
      </c>
      <c r="AB210" s="26">
        <f t="shared" ref="AB210:AB228" si="90">(10^(AA210/10))</f>
        <v>2</v>
      </c>
      <c r="AC210" s="147">
        <f t="shared" ref="AC210:AC215" si="91">AA210+10</f>
        <v>13.010299956639813</v>
      </c>
      <c r="AD210" s="27">
        <f t="shared" ref="AD210:AD232" si="92">(10^(AC210/10))</f>
        <v>20.000000000000007</v>
      </c>
    </row>
    <row r="211" spans="16:30" ht="15.75" thickBot="1" x14ac:dyDescent="0.3">
      <c r="P211" s="31">
        <v>8.3333333333333301E-2</v>
      </c>
      <c r="Q211" s="32">
        <f>Q209</f>
        <v>0</v>
      </c>
      <c r="R211" s="26">
        <f t="shared" si="84"/>
        <v>1</v>
      </c>
      <c r="S211" s="26">
        <f t="shared" si="85"/>
        <v>10</v>
      </c>
      <c r="T211" s="35">
        <f t="shared" si="83"/>
        <v>10</v>
      </c>
      <c r="U211" s="37"/>
      <c r="V211" s="34">
        <f t="shared" ref="V211:V229" si="93">V210</f>
        <v>0</v>
      </c>
      <c r="W211" s="26">
        <f t="shared" si="86"/>
        <v>1</v>
      </c>
      <c r="X211" s="28">
        <f t="shared" si="87"/>
        <v>10</v>
      </c>
      <c r="Y211" s="35">
        <f t="shared" si="88"/>
        <v>10</v>
      </c>
      <c r="Z211" s="37"/>
      <c r="AA211" s="34">
        <f t="shared" si="89"/>
        <v>3.0102999566398121</v>
      </c>
      <c r="AB211" s="26">
        <f t="shared" si="90"/>
        <v>2</v>
      </c>
      <c r="AC211" s="147">
        <f t="shared" si="91"/>
        <v>13.010299956639813</v>
      </c>
      <c r="AD211" s="27">
        <f t="shared" si="92"/>
        <v>20.000000000000007</v>
      </c>
    </row>
    <row r="212" spans="16:30" ht="15.75" thickBot="1" x14ac:dyDescent="0.3">
      <c r="P212" s="31">
        <v>0.125</v>
      </c>
      <c r="Q212" s="32">
        <f>Q209</f>
        <v>0</v>
      </c>
      <c r="R212" s="26">
        <f t="shared" si="84"/>
        <v>1</v>
      </c>
      <c r="S212" s="26">
        <f t="shared" si="85"/>
        <v>10</v>
      </c>
      <c r="T212" s="35">
        <f t="shared" si="83"/>
        <v>10</v>
      </c>
      <c r="U212" s="37"/>
      <c r="V212" s="34">
        <f t="shared" si="93"/>
        <v>0</v>
      </c>
      <c r="W212" s="26">
        <f t="shared" si="86"/>
        <v>1</v>
      </c>
      <c r="X212" s="28">
        <f t="shared" si="87"/>
        <v>10</v>
      </c>
      <c r="Y212" s="35">
        <f t="shared" si="88"/>
        <v>10</v>
      </c>
      <c r="Z212" s="37"/>
      <c r="AA212" s="34">
        <f t="shared" si="89"/>
        <v>3.0102999566398121</v>
      </c>
      <c r="AB212" s="26">
        <f t="shared" si="90"/>
        <v>2</v>
      </c>
      <c r="AC212" s="147">
        <f t="shared" si="91"/>
        <v>13.010299956639813</v>
      </c>
      <c r="AD212" s="27">
        <f t="shared" si="92"/>
        <v>20.000000000000007</v>
      </c>
    </row>
    <row r="213" spans="16:30" ht="15.75" thickBot="1" x14ac:dyDescent="0.3">
      <c r="P213" s="31">
        <v>0.16666666666666699</v>
      </c>
      <c r="Q213" s="32">
        <f>Q209</f>
        <v>0</v>
      </c>
      <c r="R213" s="26">
        <f t="shared" si="84"/>
        <v>1</v>
      </c>
      <c r="S213" s="26">
        <f t="shared" si="85"/>
        <v>10</v>
      </c>
      <c r="T213" s="35">
        <f t="shared" si="83"/>
        <v>10</v>
      </c>
      <c r="U213" s="37"/>
      <c r="V213" s="34">
        <f t="shared" si="93"/>
        <v>0</v>
      </c>
      <c r="W213" s="26">
        <f t="shared" si="86"/>
        <v>1</v>
      </c>
      <c r="X213" s="28">
        <f t="shared" si="87"/>
        <v>10</v>
      </c>
      <c r="Y213" s="35">
        <f t="shared" si="88"/>
        <v>10</v>
      </c>
      <c r="Z213" s="37"/>
      <c r="AA213" s="34">
        <f t="shared" si="89"/>
        <v>3.0102999566398121</v>
      </c>
      <c r="AB213" s="26">
        <f t="shared" si="90"/>
        <v>2</v>
      </c>
      <c r="AC213" s="147">
        <f t="shared" si="91"/>
        <v>13.010299956639813</v>
      </c>
      <c r="AD213" s="27">
        <f t="shared" si="92"/>
        <v>20.000000000000007</v>
      </c>
    </row>
    <row r="214" spans="16:30" ht="15.75" thickBot="1" x14ac:dyDescent="0.3">
      <c r="P214" s="31">
        <v>0.20833333333333301</v>
      </c>
      <c r="Q214" s="32">
        <f>Q209</f>
        <v>0</v>
      </c>
      <c r="R214" s="26">
        <f t="shared" si="84"/>
        <v>1</v>
      </c>
      <c r="S214" s="26">
        <f t="shared" si="85"/>
        <v>10</v>
      </c>
      <c r="T214" s="35">
        <f t="shared" si="83"/>
        <v>10</v>
      </c>
      <c r="U214" s="37"/>
      <c r="V214" s="34">
        <f t="shared" si="93"/>
        <v>0</v>
      </c>
      <c r="W214" s="26">
        <f t="shared" si="86"/>
        <v>1</v>
      </c>
      <c r="X214" s="28">
        <f t="shared" si="87"/>
        <v>10</v>
      </c>
      <c r="Y214" s="35">
        <f t="shared" si="88"/>
        <v>10</v>
      </c>
      <c r="Z214" s="37"/>
      <c r="AA214" s="34">
        <f t="shared" si="89"/>
        <v>3.0102999566398121</v>
      </c>
      <c r="AB214" s="26">
        <f t="shared" si="90"/>
        <v>2</v>
      </c>
      <c r="AC214" s="147">
        <f t="shared" si="91"/>
        <v>13.010299956639813</v>
      </c>
      <c r="AD214" s="27">
        <f t="shared" si="92"/>
        <v>20.000000000000007</v>
      </c>
    </row>
    <row r="215" spans="16:30" x14ac:dyDescent="0.25">
      <c r="P215" s="31">
        <v>0.25</v>
      </c>
      <c r="Q215" s="32">
        <f>Q209</f>
        <v>0</v>
      </c>
      <c r="R215" s="26">
        <f t="shared" si="84"/>
        <v>1</v>
      </c>
      <c r="S215" s="26">
        <f t="shared" si="85"/>
        <v>10</v>
      </c>
      <c r="T215" s="35">
        <f t="shared" si="83"/>
        <v>10</v>
      </c>
      <c r="U215" s="37"/>
      <c r="V215" s="34">
        <f t="shared" si="93"/>
        <v>0</v>
      </c>
      <c r="W215" s="26">
        <f t="shared" si="86"/>
        <v>1</v>
      </c>
      <c r="X215" s="28">
        <f t="shared" si="87"/>
        <v>10</v>
      </c>
      <c r="Y215" s="35">
        <f t="shared" si="88"/>
        <v>10</v>
      </c>
      <c r="Z215" s="37"/>
      <c r="AA215" s="34">
        <f t="shared" si="89"/>
        <v>3.0102999566398121</v>
      </c>
      <c r="AB215" s="26">
        <f t="shared" si="90"/>
        <v>2</v>
      </c>
      <c r="AC215" s="147">
        <f t="shared" si="91"/>
        <v>13.010299956639813</v>
      </c>
      <c r="AD215" s="27">
        <f t="shared" si="92"/>
        <v>20.000000000000007</v>
      </c>
    </row>
    <row r="216" spans="16:30" x14ac:dyDescent="0.25">
      <c r="P216" s="31">
        <v>0.29166666666666702</v>
      </c>
      <c r="Q216" s="32">
        <f>G16</f>
        <v>0</v>
      </c>
      <c r="R216" s="26">
        <f t="shared" si="84"/>
        <v>1</v>
      </c>
      <c r="S216" s="26">
        <f>Q216</f>
        <v>0</v>
      </c>
      <c r="T216" s="35">
        <f t="shared" si="83"/>
        <v>1</v>
      </c>
      <c r="U216" s="37"/>
      <c r="V216" s="34">
        <f>F74</f>
        <v>0</v>
      </c>
      <c r="W216" s="26">
        <f t="shared" si="86"/>
        <v>1</v>
      </c>
      <c r="X216" s="26">
        <f>V216</f>
        <v>0</v>
      </c>
      <c r="Y216" s="35">
        <f t="shared" si="88"/>
        <v>1</v>
      </c>
      <c r="Z216" s="37"/>
      <c r="AA216" s="34">
        <f t="shared" si="89"/>
        <v>3.0102999566398121</v>
      </c>
      <c r="AB216" s="26">
        <f t="shared" si="90"/>
        <v>2</v>
      </c>
      <c r="AC216" s="26">
        <f>AA216</f>
        <v>3.0102999566398121</v>
      </c>
      <c r="AD216" s="27">
        <f t="shared" si="92"/>
        <v>2</v>
      </c>
    </row>
    <row r="217" spans="16:30" x14ac:dyDescent="0.25">
      <c r="P217" s="31">
        <v>0.33333333333333298</v>
      </c>
      <c r="Q217" s="32">
        <f>Q216</f>
        <v>0</v>
      </c>
      <c r="R217" s="26">
        <f t="shared" si="84"/>
        <v>1</v>
      </c>
      <c r="S217" s="26">
        <f t="shared" ref="S217:S230" si="94">Q217</f>
        <v>0</v>
      </c>
      <c r="T217" s="35">
        <f t="shared" si="83"/>
        <v>1</v>
      </c>
      <c r="U217" s="37"/>
      <c r="V217" s="34">
        <f t="shared" si="93"/>
        <v>0</v>
      </c>
      <c r="W217" s="26">
        <f t="shared" si="86"/>
        <v>1</v>
      </c>
      <c r="X217" s="26">
        <f t="shared" ref="X217:X227" si="95">V217</f>
        <v>0</v>
      </c>
      <c r="Y217" s="35">
        <f t="shared" si="88"/>
        <v>1</v>
      </c>
      <c r="Z217" s="37"/>
      <c r="AA217" s="34">
        <f t="shared" si="89"/>
        <v>3.0102999566398121</v>
      </c>
      <c r="AB217" s="26">
        <f t="shared" si="90"/>
        <v>2</v>
      </c>
      <c r="AC217" s="26">
        <f t="shared" ref="AC217:AC227" si="96">AA217</f>
        <v>3.0102999566398121</v>
      </c>
      <c r="AD217" s="27">
        <f t="shared" si="92"/>
        <v>2</v>
      </c>
    </row>
    <row r="218" spans="16:30" x14ac:dyDescent="0.25">
      <c r="P218" s="31">
        <v>0.375</v>
      </c>
      <c r="Q218" s="32">
        <f>Q216</f>
        <v>0</v>
      </c>
      <c r="R218" s="26">
        <f t="shared" si="84"/>
        <v>1</v>
      </c>
      <c r="S218" s="26">
        <f t="shared" si="94"/>
        <v>0</v>
      </c>
      <c r="T218" s="35">
        <f t="shared" si="83"/>
        <v>1</v>
      </c>
      <c r="U218" s="37"/>
      <c r="V218" s="34">
        <f t="shared" si="93"/>
        <v>0</v>
      </c>
      <c r="W218" s="26">
        <f t="shared" si="86"/>
        <v>1</v>
      </c>
      <c r="X218" s="26">
        <f t="shared" si="95"/>
        <v>0</v>
      </c>
      <c r="Y218" s="35">
        <f t="shared" si="88"/>
        <v>1</v>
      </c>
      <c r="Z218" s="37"/>
      <c r="AA218" s="34">
        <f t="shared" si="89"/>
        <v>3.0102999566398121</v>
      </c>
      <c r="AB218" s="26">
        <f t="shared" si="90"/>
        <v>2</v>
      </c>
      <c r="AC218" s="26">
        <f t="shared" si="96"/>
        <v>3.0102999566398121</v>
      </c>
      <c r="AD218" s="27">
        <f t="shared" si="92"/>
        <v>2</v>
      </c>
    </row>
    <row r="219" spans="16:30" x14ac:dyDescent="0.25">
      <c r="P219" s="31">
        <v>0.41666666666666702</v>
      </c>
      <c r="Q219" s="32">
        <f>Q216</f>
        <v>0</v>
      </c>
      <c r="R219" s="26">
        <f t="shared" si="84"/>
        <v>1</v>
      </c>
      <c r="S219" s="26">
        <f t="shared" si="94"/>
        <v>0</v>
      </c>
      <c r="T219" s="35">
        <f t="shared" si="83"/>
        <v>1</v>
      </c>
      <c r="U219" s="37"/>
      <c r="V219" s="34">
        <f t="shared" si="93"/>
        <v>0</v>
      </c>
      <c r="W219" s="26">
        <f t="shared" si="86"/>
        <v>1</v>
      </c>
      <c r="X219" s="26">
        <f t="shared" si="95"/>
        <v>0</v>
      </c>
      <c r="Y219" s="35">
        <f t="shared" si="88"/>
        <v>1</v>
      </c>
      <c r="Z219" s="37"/>
      <c r="AA219" s="34">
        <f t="shared" si="89"/>
        <v>3.0102999566398121</v>
      </c>
      <c r="AB219" s="26">
        <f t="shared" si="90"/>
        <v>2</v>
      </c>
      <c r="AC219" s="26">
        <f t="shared" si="96"/>
        <v>3.0102999566398121</v>
      </c>
      <c r="AD219" s="27">
        <f t="shared" si="92"/>
        <v>2</v>
      </c>
    </row>
    <row r="220" spans="16:30" x14ac:dyDescent="0.25">
      <c r="P220" s="31">
        <v>0.45833333333333298</v>
      </c>
      <c r="Q220" s="32">
        <f>Q216</f>
        <v>0</v>
      </c>
      <c r="R220" s="26">
        <f t="shared" si="84"/>
        <v>1</v>
      </c>
      <c r="S220" s="26">
        <f t="shared" si="94"/>
        <v>0</v>
      </c>
      <c r="T220" s="35">
        <f t="shared" si="83"/>
        <v>1</v>
      </c>
      <c r="U220" s="37"/>
      <c r="V220" s="34">
        <f t="shared" si="93"/>
        <v>0</v>
      </c>
      <c r="W220" s="26">
        <f t="shared" si="86"/>
        <v>1</v>
      </c>
      <c r="X220" s="26">
        <f t="shared" si="95"/>
        <v>0</v>
      </c>
      <c r="Y220" s="35">
        <f t="shared" si="88"/>
        <v>1</v>
      </c>
      <c r="Z220" s="37"/>
      <c r="AA220" s="34">
        <f t="shared" si="89"/>
        <v>3.0102999566398121</v>
      </c>
      <c r="AB220" s="26">
        <f t="shared" si="90"/>
        <v>2</v>
      </c>
      <c r="AC220" s="26">
        <f t="shared" si="96"/>
        <v>3.0102999566398121</v>
      </c>
      <c r="AD220" s="27">
        <f t="shared" si="92"/>
        <v>2</v>
      </c>
    </row>
    <row r="221" spans="16:30" x14ac:dyDescent="0.25">
      <c r="P221" s="31">
        <v>0.5</v>
      </c>
      <c r="Q221" s="32">
        <f>Q216</f>
        <v>0</v>
      </c>
      <c r="R221" s="26">
        <f t="shared" si="84"/>
        <v>1</v>
      </c>
      <c r="S221" s="26">
        <f t="shared" si="94"/>
        <v>0</v>
      </c>
      <c r="T221" s="35">
        <f t="shared" si="83"/>
        <v>1</v>
      </c>
      <c r="U221" s="37"/>
      <c r="V221" s="34">
        <f t="shared" si="93"/>
        <v>0</v>
      </c>
      <c r="W221" s="26">
        <f t="shared" si="86"/>
        <v>1</v>
      </c>
      <c r="X221" s="26">
        <f t="shared" si="95"/>
        <v>0</v>
      </c>
      <c r="Y221" s="35">
        <f t="shared" si="88"/>
        <v>1</v>
      </c>
      <c r="Z221" s="37"/>
      <c r="AA221" s="34">
        <f t="shared" si="89"/>
        <v>3.0102999566398121</v>
      </c>
      <c r="AB221" s="26">
        <f t="shared" si="90"/>
        <v>2</v>
      </c>
      <c r="AC221" s="26">
        <f t="shared" si="96"/>
        <v>3.0102999566398121</v>
      </c>
      <c r="AD221" s="27">
        <f t="shared" si="92"/>
        <v>2</v>
      </c>
    </row>
    <row r="222" spans="16:30" x14ac:dyDescent="0.25">
      <c r="P222" s="31">
        <v>0.54166666666666696</v>
      </c>
      <c r="Q222" s="32">
        <f>Q216</f>
        <v>0</v>
      </c>
      <c r="R222" s="26">
        <f t="shared" si="84"/>
        <v>1</v>
      </c>
      <c r="S222" s="26">
        <f t="shared" si="94"/>
        <v>0</v>
      </c>
      <c r="T222" s="35">
        <f t="shared" si="83"/>
        <v>1</v>
      </c>
      <c r="U222" s="37"/>
      <c r="V222" s="34">
        <f t="shared" si="93"/>
        <v>0</v>
      </c>
      <c r="W222" s="26">
        <f t="shared" si="86"/>
        <v>1</v>
      </c>
      <c r="X222" s="26">
        <f t="shared" si="95"/>
        <v>0</v>
      </c>
      <c r="Y222" s="35">
        <f t="shared" si="88"/>
        <v>1</v>
      </c>
      <c r="Z222" s="37"/>
      <c r="AA222" s="34">
        <f t="shared" si="89"/>
        <v>3.0102999566398121</v>
      </c>
      <c r="AB222" s="26">
        <f t="shared" si="90"/>
        <v>2</v>
      </c>
      <c r="AC222" s="26">
        <f t="shared" si="96"/>
        <v>3.0102999566398121</v>
      </c>
      <c r="AD222" s="27">
        <f t="shared" si="92"/>
        <v>2</v>
      </c>
    </row>
    <row r="223" spans="16:30" x14ac:dyDescent="0.25">
      <c r="P223" s="31">
        <v>0.58333333333333304</v>
      </c>
      <c r="Q223" s="32">
        <f>Q216</f>
        <v>0</v>
      </c>
      <c r="R223" s="26">
        <f t="shared" si="84"/>
        <v>1</v>
      </c>
      <c r="S223" s="26">
        <f t="shared" si="94"/>
        <v>0</v>
      </c>
      <c r="T223" s="35">
        <f t="shared" si="83"/>
        <v>1</v>
      </c>
      <c r="U223" s="37"/>
      <c r="V223" s="34">
        <f t="shared" si="93"/>
        <v>0</v>
      </c>
      <c r="W223" s="26">
        <f t="shared" si="86"/>
        <v>1</v>
      </c>
      <c r="X223" s="26">
        <f t="shared" si="95"/>
        <v>0</v>
      </c>
      <c r="Y223" s="35">
        <f t="shared" si="88"/>
        <v>1</v>
      </c>
      <c r="Z223" s="37"/>
      <c r="AA223" s="34">
        <f t="shared" si="89"/>
        <v>3.0102999566398121</v>
      </c>
      <c r="AB223" s="26">
        <f t="shared" si="90"/>
        <v>2</v>
      </c>
      <c r="AC223" s="26">
        <f t="shared" si="96"/>
        <v>3.0102999566398121</v>
      </c>
      <c r="AD223" s="27">
        <f t="shared" si="92"/>
        <v>2</v>
      </c>
    </row>
    <row r="224" spans="16:30" x14ac:dyDescent="0.25">
      <c r="P224" s="31">
        <v>0.625</v>
      </c>
      <c r="Q224" s="32">
        <f>Q216</f>
        <v>0</v>
      </c>
      <c r="R224" s="26">
        <f t="shared" si="84"/>
        <v>1</v>
      </c>
      <c r="S224" s="26">
        <f t="shared" si="94"/>
        <v>0</v>
      </c>
      <c r="T224" s="35">
        <f t="shared" si="83"/>
        <v>1</v>
      </c>
      <c r="U224" s="37"/>
      <c r="V224" s="34">
        <f t="shared" si="93"/>
        <v>0</v>
      </c>
      <c r="W224" s="26">
        <f t="shared" si="86"/>
        <v>1</v>
      </c>
      <c r="X224" s="26">
        <f t="shared" si="95"/>
        <v>0</v>
      </c>
      <c r="Y224" s="35">
        <f t="shared" si="88"/>
        <v>1</v>
      </c>
      <c r="Z224" s="37"/>
      <c r="AA224" s="34">
        <f t="shared" si="89"/>
        <v>3.0102999566398121</v>
      </c>
      <c r="AB224" s="26">
        <f t="shared" si="90"/>
        <v>2</v>
      </c>
      <c r="AC224" s="26">
        <f t="shared" si="96"/>
        <v>3.0102999566398121</v>
      </c>
      <c r="AD224" s="27">
        <f t="shared" si="92"/>
        <v>2</v>
      </c>
    </row>
    <row r="225" spans="16:30" x14ac:dyDescent="0.25">
      <c r="P225" s="31">
        <v>0.66666666666666696</v>
      </c>
      <c r="Q225" s="32">
        <f>Q216</f>
        <v>0</v>
      </c>
      <c r="R225" s="26">
        <f t="shared" si="84"/>
        <v>1</v>
      </c>
      <c r="S225" s="26">
        <f t="shared" si="94"/>
        <v>0</v>
      </c>
      <c r="T225" s="35">
        <f t="shared" si="83"/>
        <v>1</v>
      </c>
      <c r="U225" s="37"/>
      <c r="V225" s="34">
        <f t="shared" si="93"/>
        <v>0</v>
      </c>
      <c r="W225" s="26">
        <f t="shared" si="86"/>
        <v>1</v>
      </c>
      <c r="X225" s="26">
        <f t="shared" si="95"/>
        <v>0</v>
      </c>
      <c r="Y225" s="35">
        <f t="shared" si="88"/>
        <v>1</v>
      </c>
      <c r="Z225" s="37"/>
      <c r="AA225" s="34">
        <f t="shared" si="89"/>
        <v>3.0102999566398121</v>
      </c>
      <c r="AB225" s="26">
        <f t="shared" si="90"/>
        <v>2</v>
      </c>
      <c r="AC225" s="26">
        <f t="shared" si="96"/>
        <v>3.0102999566398121</v>
      </c>
      <c r="AD225" s="27">
        <f t="shared" si="92"/>
        <v>2</v>
      </c>
    </row>
    <row r="226" spans="16:30" x14ac:dyDescent="0.25">
      <c r="P226" s="31">
        <v>0.70833333333333304</v>
      </c>
      <c r="Q226" s="32">
        <f>Q216</f>
        <v>0</v>
      </c>
      <c r="R226" s="26">
        <f t="shared" si="84"/>
        <v>1</v>
      </c>
      <c r="S226" s="26">
        <f t="shared" si="94"/>
        <v>0</v>
      </c>
      <c r="T226" s="35">
        <f t="shared" si="83"/>
        <v>1</v>
      </c>
      <c r="U226" s="37"/>
      <c r="V226" s="34">
        <f t="shared" si="93"/>
        <v>0</v>
      </c>
      <c r="W226" s="26">
        <f t="shared" si="86"/>
        <v>1</v>
      </c>
      <c r="X226" s="26">
        <f t="shared" si="95"/>
        <v>0</v>
      </c>
      <c r="Y226" s="35">
        <f t="shared" si="88"/>
        <v>1</v>
      </c>
      <c r="Z226" s="37"/>
      <c r="AA226" s="34">
        <f t="shared" si="89"/>
        <v>3.0102999566398121</v>
      </c>
      <c r="AB226" s="26">
        <f t="shared" si="90"/>
        <v>2</v>
      </c>
      <c r="AC226" s="26">
        <f t="shared" si="96"/>
        <v>3.0102999566398121</v>
      </c>
      <c r="AD226" s="27">
        <f t="shared" si="92"/>
        <v>2</v>
      </c>
    </row>
    <row r="227" spans="16:30" x14ac:dyDescent="0.25">
      <c r="P227" s="31">
        <v>0.75</v>
      </c>
      <c r="Q227" s="32">
        <f>Q216</f>
        <v>0</v>
      </c>
      <c r="R227" s="26">
        <f t="shared" si="84"/>
        <v>1</v>
      </c>
      <c r="S227" s="26">
        <f t="shared" si="94"/>
        <v>0</v>
      </c>
      <c r="T227" s="35">
        <f t="shared" si="83"/>
        <v>1</v>
      </c>
      <c r="U227" s="37"/>
      <c r="V227" s="34">
        <f t="shared" si="93"/>
        <v>0</v>
      </c>
      <c r="W227" s="26">
        <f t="shared" si="86"/>
        <v>1</v>
      </c>
      <c r="X227" s="26">
        <f t="shared" si="95"/>
        <v>0</v>
      </c>
      <c r="Y227" s="35">
        <f t="shared" si="88"/>
        <v>1</v>
      </c>
      <c r="Z227" s="37"/>
      <c r="AA227" s="34">
        <f t="shared" si="89"/>
        <v>3.0102999566398121</v>
      </c>
      <c r="AB227" s="26">
        <f t="shared" si="90"/>
        <v>2</v>
      </c>
      <c r="AC227" s="26">
        <f t="shared" si="96"/>
        <v>3.0102999566398121</v>
      </c>
      <c r="AD227" s="27">
        <f t="shared" si="92"/>
        <v>2</v>
      </c>
    </row>
    <row r="228" spans="16:30" x14ac:dyDescent="0.25">
      <c r="P228" s="31">
        <v>0.79166666666666696</v>
      </c>
      <c r="Q228" s="32">
        <f>Q216</f>
        <v>0</v>
      </c>
      <c r="R228" s="26">
        <f t="shared" si="84"/>
        <v>1</v>
      </c>
      <c r="S228" s="26">
        <f t="shared" si="94"/>
        <v>0</v>
      </c>
      <c r="T228" s="35">
        <f t="shared" si="83"/>
        <v>1</v>
      </c>
      <c r="U228" s="37"/>
      <c r="V228" s="34">
        <v>0</v>
      </c>
      <c r="W228" s="26">
        <f t="shared" si="86"/>
        <v>1</v>
      </c>
      <c r="X228" s="26">
        <v>0</v>
      </c>
      <c r="Y228" s="35">
        <f t="shared" si="88"/>
        <v>1</v>
      </c>
      <c r="Z228" s="37"/>
      <c r="AA228" s="34">
        <f t="shared" si="89"/>
        <v>3.0102999566398121</v>
      </c>
      <c r="AB228" s="26">
        <f t="shared" si="90"/>
        <v>2</v>
      </c>
      <c r="AC228" s="26">
        <f>AA228</f>
        <v>3.0102999566398121</v>
      </c>
      <c r="AD228" s="27">
        <f t="shared" si="92"/>
        <v>2</v>
      </c>
    </row>
    <row r="229" spans="16:30" x14ac:dyDescent="0.25">
      <c r="P229" s="31">
        <v>0.83333333333333304</v>
      </c>
      <c r="Q229" s="32">
        <f>Q216</f>
        <v>0</v>
      </c>
      <c r="R229" s="26">
        <f t="shared" si="84"/>
        <v>1</v>
      </c>
      <c r="S229" s="26">
        <f t="shared" si="94"/>
        <v>0</v>
      </c>
      <c r="T229" s="35">
        <f t="shared" si="83"/>
        <v>1</v>
      </c>
      <c r="U229" s="37"/>
      <c r="V229" s="34">
        <f t="shared" si="93"/>
        <v>0</v>
      </c>
      <c r="W229" s="26">
        <f t="shared" si="86"/>
        <v>1</v>
      </c>
      <c r="X229" s="26">
        <v>0</v>
      </c>
      <c r="Y229" s="35">
        <f t="shared" si="88"/>
        <v>1</v>
      </c>
      <c r="Z229" s="37"/>
      <c r="AA229" s="34">
        <f t="shared" si="89"/>
        <v>3.0102999566398121</v>
      </c>
      <c r="AB229" s="26">
        <f>(10^(AA229/10))</f>
        <v>2</v>
      </c>
      <c r="AC229" s="26">
        <f>AA229</f>
        <v>3.0102999566398121</v>
      </c>
      <c r="AD229" s="27">
        <f t="shared" si="92"/>
        <v>2</v>
      </c>
    </row>
    <row r="230" spans="16:30" x14ac:dyDescent="0.25">
      <c r="P230" s="31">
        <v>0.875</v>
      </c>
      <c r="Q230" s="32">
        <f>Q216</f>
        <v>0</v>
      </c>
      <c r="R230" s="26">
        <f t="shared" si="84"/>
        <v>1</v>
      </c>
      <c r="S230" s="26">
        <f t="shared" si="94"/>
        <v>0</v>
      </c>
      <c r="T230" s="35">
        <f t="shared" si="83"/>
        <v>1</v>
      </c>
      <c r="U230" s="37"/>
      <c r="V230" s="34">
        <f>V229</f>
        <v>0</v>
      </c>
      <c r="W230" s="26">
        <f t="shared" si="86"/>
        <v>1</v>
      </c>
      <c r="X230" s="26">
        <v>0</v>
      </c>
      <c r="Y230" s="35">
        <f t="shared" si="88"/>
        <v>1</v>
      </c>
      <c r="Z230" s="37"/>
      <c r="AA230" s="34">
        <f t="shared" si="89"/>
        <v>3.0102999566398121</v>
      </c>
      <c r="AB230" s="26">
        <f t="shared" ref="AB230:AB232" si="97">(10^(AA230/10))</f>
        <v>2</v>
      </c>
      <c r="AC230" s="26">
        <f>AA230</f>
        <v>3.0102999566398121</v>
      </c>
      <c r="AD230" s="27">
        <f t="shared" si="92"/>
        <v>2</v>
      </c>
    </row>
    <row r="231" spans="16:30" x14ac:dyDescent="0.25">
      <c r="P231" s="31">
        <v>0.91666666666666696</v>
      </c>
      <c r="Q231" s="32">
        <f>Q209</f>
        <v>0</v>
      </c>
      <c r="R231" s="26">
        <f t="shared" si="84"/>
        <v>1</v>
      </c>
      <c r="S231" s="26">
        <f>Q231+10</f>
        <v>10</v>
      </c>
      <c r="T231" s="35">
        <f t="shared" si="83"/>
        <v>10</v>
      </c>
      <c r="U231" s="37"/>
      <c r="V231" s="34">
        <v>0</v>
      </c>
      <c r="W231" s="26">
        <f t="shared" si="86"/>
        <v>1</v>
      </c>
      <c r="X231" s="28">
        <f t="shared" ref="X231:X232" si="98">V231+10</f>
        <v>10</v>
      </c>
      <c r="Y231" s="35">
        <f t="shared" si="88"/>
        <v>10</v>
      </c>
      <c r="Z231" s="37"/>
      <c r="AA231" s="34">
        <f t="shared" si="89"/>
        <v>3.0102999566398121</v>
      </c>
      <c r="AB231" s="26">
        <f t="shared" si="97"/>
        <v>2</v>
      </c>
      <c r="AC231" s="26">
        <f>AA231+10</f>
        <v>13.010299956639813</v>
      </c>
      <c r="AD231" s="27">
        <f t="shared" si="92"/>
        <v>20.000000000000007</v>
      </c>
    </row>
    <row r="232" spans="16:30" ht="15.75" thickBot="1" x14ac:dyDescent="0.3">
      <c r="P232" s="44">
        <v>0.95833333333333304</v>
      </c>
      <c r="Q232" s="32">
        <f>Q209</f>
        <v>0</v>
      </c>
      <c r="R232" s="46">
        <f t="shared" si="84"/>
        <v>1</v>
      </c>
      <c r="S232" s="46">
        <f>Q232+10</f>
        <v>10</v>
      </c>
      <c r="T232" s="47">
        <f t="shared" si="83"/>
        <v>10</v>
      </c>
      <c r="U232" s="48"/>
      <c r="V232" s="45">
        <v>0</v>
      </c>
      <c r="W232" s="46">
        <f t="shared" si="86"/>
        <v>1</v>
      </c>
      <c r="X232" s="28">
        <f t="shared" si="98"/>
        <v>10</v>
      </c>
      <c r="Y232" s="47">
        <f t="shared" si="88"/>
        <v>10</v>
      </c>
      <c r="Z232" s="48"/>
      <c r="AA232" s="34">
        <f t="shared" si="89"/>
        <v>3.0102999566398121</v>
      </c>
      <c r="AB232" s="150">
        <f t="shared" si="97"/>
        <v>2</v>
      </c>
      <c r="AC232" s="150">
        <f>AA232+10</f>
        <v>13.010299956639813</v>
      </c>
      <c r="AD232" s="151">
        <f t="shared" si="92"/>
        <v>20.000000000000007</v>
      </c>
    </row>
    <row r="233" spans="16:30" ht="15.75" thickBot="1" x14ac:dyDescent="0.3">
      <c r="P233" s="50"/>
      <c r="Q233" s="51"/>
      <c r="R233" s="51"/>
      <c r="S233" s="51"/>
      <c r="T233" s="52"/>
      <c r="U233" s="51"/>
      <c r="V233" s="50"/>
      <c r="W233" s="51"/>
      <c r="X233" s="51"/>
      <c r="Y233" s="52"/>
      <c r="Z233" s="51"/>
      <c r="AA233" s="53" t="s">
        <v>13</v>
      </c>
      <c r="AB233" s="64">
        <f>10*LOG(1/(COUNT(AB216:AB229))*SUM(AB216:AB229))</f>
        <v>3.0102999566398121</v>
      </c>
      <c r="AC233" s="49"/>
      <c r="AD233" s="54"/>
    </row>
    <row r="234" spans="16:30" ht="15.75" thickBot="1" x14ac:dyDescent="0.3">
      <c r="P234" s="53"/>
      <c r="Q234" s="49"/>
      <c r="R234" s="49"/>
      <c r="S234" s="49"/>
      <c r="T234" s="54"/>
      <c r="U234" s="49"/>
      <c r="V234" s="53"/>
      <c r="W234" s="49"/>
      <c r="X234" s="49"/>
      <c r="Y234" s="54"/>
      <c r="Z234" s="49"/>
      <c r="AA234" s="53" t="s">
        <v>2</v>
      </c>
      <c r="AB234" s="64">
        <f>10*LOG(1/(COUNT(AB209:AB215,AB231:AB232))*SUM(AB209:AB215,AB231:AB232))</f>
        <v>3.0102999566398121</v>
      </c>
      <c r="AC234" s="49"/>
      <c r="AD234" s="54"/>
    </row>
    <row r="235" spans="16:30" x14ac:dyDescent="0.25">
      <c r="P235" s="53"/>
      <c r="Q235" s="49"/>
      <c r="R235" s="56" t="s">
        <v>12</v>
      </c>
      <c r="S235" s="57"/>
      <c r="T235" s="58" t="s">
        <v>11</v>
      </c>
      <c r="U235" s="57"/>
      <c r="V235" s="59"/>
      <c r="W235" s="56" t="s">
        <v>12</v>
      </c>
      <c r="X235" s="57"/>
      <c r="Y235" s="58" t="s">
        <v>11</v>
      </c>
      <c r="Z235" s="57"/>
      <c r="AA235" s="59"/>
      <c r="AB235" s="57" t="s">
        <v>12</v>
      </c>
      <c r="AC235" s="57"/>
      <c r="AD235" s="58" t="s">
        <v>11</v>
      </c>
    </row>
    <row r="236" spans="16:30" ht="15.75" thickBot="1" x14ac:dyDescent="0.3">
      <c r="P236" s="14"/>
      <c r="Q236" s="55"/>
      <c r="R236" s="60">
        <f>10*LOG(1/(COUNT(R209:R232))*SUM(R209:R232))</f>
        <v>0</v>
      </c>
      <c r="S236" s="61"/>
      <c r="T236" s="62">
        <f>10*LOG(1/(COUNT(T209:T232))*SUM(T209:T232))</f>
        <v>6.40978057358332</v>
      </c>
      <c r="U236" s="61"/>
      <c r="V236" s="63"/>
      <c r="W236" s="60">
        <f>10*LOG(1/(COUNT(W209:W232))*SUM(W209:W232))</f>
        <v>0</v>
      </c>
      <c r="X236" s="61"/>
      <c r="Y236" s="62">
        <f>10*LOG(1/(COUNT(Y209:Y232))*SUM(Y209:Y232))</f>
        <v>6.40978057358332</v>
      </c>
      <c r="Z236" s="61"/>
      <c r="AA236" s="63"/>
      <c r="AB236" s="64">
        <f>10*LOG(1/(COUNT(AB209:AB232))*SUM(AB209:AB232))</f>
        <v>3.0102999566398121</v>
      </c>
      <c r="AC236" s="61"/>
      <c r="AD236" s="62">
        <f>10*LOG(1/(COUNT(AD209:AD232))*SUM(AD209:AD232))</f>
        <v>9.4200805302231334</v>
      </c>
    </row>
    <row r="239" spans="16:30" x14ac:dyDescent="0.25">
      <c r="P239">
        <f>A17</f>
        <v>0</v>
      </c>
    </row>
    <row r="241" spans="16:30" ht="15.75" thickBot="1" x14ac:dyDescent="0.3">
      <c r="P241" s="303" t="s">
        <v>21</v>
      </c>
      <c r="Q241" s="303"/>
      <c r="R241" s="303"/>
      <c r="S241" s="303"/>
      <c r="T241" s="303"/>
    </row>
    <row r="242" spans="16:30" ht="45.75" thickBot="1" x14ac:dyDescent="0.3">
      <c r="P242" s="38" t="s">
        <v>14</v>
      </c>
      <c r="Q242" s="39" t="s">
        <v>15</v>
      </c>
      <c r="R242" s="40" t="s">
        <v>17</v>
      </c>
      <c r="S242" s="40" t="s">
        <v>16</v>
      </c>
      <c r="T242" s="41" t="s">
        <v>17</v>
      </c>
      <c r="U242" s="42"/>
      <c r="V242" s="39" t="s">
        <v>18</v>
      </c>
      <c r="W242" s="40" t="s">
        <v>17</v>
      </c>
      <c r="X242" s="40" t="s">
        <v>16</v>
      </c>
      <c r="Y242" s="41" t="s">
        <v>17</v>
      </c>
      <c r="Z242" s="43"/>
      <c r="AA242" s="39" t="s">
        <v>19</v>
      </c>
      <c r="AB242" s="40" t="s">
        <v>17</v>
      </c>
      <c r="AC242" s="40" t="s">
        <v>16</v>
      </c>
      <c r="AD242" s="41" t="s">
        <v>17</v>
      </c>
    </row>
    <row r="243" spans="16:30" ht="15.75" thickBot="1" x14ac:dyDescent="0.3">
      <c r="P243" s="30">
        <v>0</v>
      </c>
      <c r="Q243" s="32">
        <f>H17</f>
        <v>0</v>
      </c>
      <c r="R243" s="28">
        <f>(10^(Q243/10))</f>
        <v>1</v>
      </c>
      <c r="S243" s="28">
        <f>Q243+10</f>
        <v>10</v>
      </c>
      <c r="T243" s="33">
        <f t="shared" ref="T243:T266" si="99">(10^(S243/10))</f>
        <v>10</v>
      </c>
      <c r="U243" s="36"/>
      <c r="V243" s="32">
        <v>0</v>
      </c>
      <c r="W243" s="28">
        <f>(10^(V243/10))</f>
        <v>1</v>
      </c>
      <c r="X243" s="28">
        <f>V243+10</f>
        <v>10</v>
      </c>
      <c r="Y243" s="33">
        <f>(10^(X243/10))</f>
        <v>10</v>
      </c>
      <c r="Z243" s="36"/>
      <c r="AA243" s="34">
        <f>10*LOG10(10^(Q243/10)+10^(V243/10))</f>
        <v>3.0102999566398121</v>
      </c>
      <c r="AB243" s="147">
        <f>(10^(AA243/10))</f>
        <v>2</v>
      </c>
      <c r="AC243" s="147">
        <f>AA243+10</f>
        <v>13.010299956639813</v>
      </c>
      <c r="AD243" s="148">
        <f>(10^(AC243/10))</f>
        <v>20.000000000000007</v>
      </c>
    </row>
    <row r="244" spans="16:30" ht="15.75" thickBot="1" x14ac:dyDescent="0.3">
      <c r="P244" s="31">
        <v>4.1666666666666699E-2</v>
      </c>
      <c r="Q244" s="32">
        <f>Q243</f>
        <v>0</v>
      </c>
      <c r="R244" s="26">
        <f t="shared" ref="R244:R266" si="100">(10^(Q244/10))</f>
        <v>1</v>
      </c>
      <c r="S244" s="26">
        <f t="shared" ref="S244:S249" si="101">Q244+10</f>
        <v>10</v>
      </c>
      <c r="T244" s="35">
        <f t="shared" si="99"/>
        <v>10</v>
      </c>
      <c r="U244" s="37"/>
      <c r="V244" s="34">
        <f>V243</f>
        <v>0</v>
      </c>
      <c r="W244" s="26">
        <f t="shared" ref="W244:W266" si="102">(10^(V244/10))</f>
        <v>1</v>
      </c>
      <c r="X244" s="28">
        <f t="shared" ref="X244:X249" si="103">V244+10</f>
        <v>10</v>
      </c>
      <c r="Y244" s="35">
        <f t="shared" ref="Y244:Y266" si="104">(10^(X244/10))</f>
        <v>10</v>
      </c>
      <c r="Z244" s="37"/>
      <c r="AA244" s="34">
        <f t="shared" ref="AA244:AA266" si="105">10*LOG10(10^(Q244/10)+10^(V244/10))</f>
        <v>3.0102999566398121</v>
      </c>
      <c r="AB244" s="26">
        <f t="shared" ref="AB244:AB262" si="106">(10^(AA244/10))</f>
        <v>2</v>
      </c>
      <c r="AC244" s="147">
        <f t="shared" ref="AC244:AC249" si="107">AA244+10</f>
        <v>13.010299956639813</v>
      </c>
      <c r="AD244" s="27">
        <f t="shared" ref="AD244:AD266" si="108">(10^(AC244/10))</f>
        <v>20.000000000000007</v>
      </c>
    </row>
    <row r="245" spans="16:30" ht="15.75" thickBot="1" x14ac:dyDescent="0.3">
      <c r="P245" s="31">
        <v>8.3333333333333301E-2</v>
      </c>
      <c r="Q245" s="32">
        <f>Q243</f>
        <v>0</v>
      </c>
      <c r="R245" s="26">
        <f t="shared" si="100"/>
        <v>1</v>
      </c>
      <c r="S245" s="26">
        <f t="shared" si="101"/>
        <v>10</v>
      </c>
      <c r="T245" s="35">
        <f t="shared" si="99"/>
        <v>10</v>
      </c>
      <c r="U245" s="37"/>
      <c r="V245" s="34">
        <f t="shared" ref="V245:V263" si="109">V244</f>
        <v>0</v>
      </c>
      <c r="W245" s="26">
        <f t="shared" si="102"/>
        <v>1</v>
      </c>
      <c r="X245" s="28">
        <f t="shared" si="103"/>
        <v>10</v>
      </c>
      <c r="Y245" s="35">
        <f t="shared" si="104"/>
        <v>10</v>
      </c>
      <c r="Z245" s="37"/>
      <c r="AA245" s="34">
        <f t="shared" si="105"/>
        <v>3.0102999566398121</v>
      </c>
      <c r="AB245" s="26">
        <f t="shared" si="106"/>
        <v>2</v>
      </c>
      <c r="AC245" s="147">
        <f t="shared" si="107"/>
        <v>13.010299956639813</v>
      </c>
      <c r="AD245" s="27">
        <f t="shared" si="108"/>
        <v>20.000000000000007</v>
      </c>
    </row>
    <row r="246" spans="16:30" ht="15.75" thickBot="1" x14ac:dyDescent="0.3">
      <c r="P246" s="31">
        <v>0.125</v>
      </c>
      <c r="Q246" s="32">
        <f>Q243</f>
        <v>0</v>
      </c>
      <c r="R246" s="26">
        <f t="shared" si="100"/>
        <v>1</v>
      </c>
      <c r="S246" s="26">
        <f t="shared" si="101"/>
        <v>10</v>
      </c>
      <c r="T246" s="35">
        <f t="shared" si="99"/>
        <v>10</v>
      </c>
      <c r="U246" s="37"/>
      <c r="V246" s="34">
        <f t="shared" si="109"/>
        <v>0</v>
      </c>
      <c r="W246" s="26">
        <f t="shared" si="102"/>
        <v>1</v>
      </c>
      <c r="X246" s="28">
        <f t="shared" si="103"/>
        <v>10</v>
      </c>
      <c r="Y246" s="35">
        <f t="shared" si="104"/>
        <v>10</v>
      </c>
      <c r="Z246" s="37"/>
      <c r="AA246" s="34">
        <f t="shared" si="105"/>
        <v>3.0102999566398121</v>
      </c>
      <c r="AB246" s="26">
        <f t="shared" si="106"/>
        <v>2</v>
      </c>
      <c r="AC246" s="147">
        <f t="shared" si="107"/>
        <v>13.010299956639813</v>
      </c>
      <c r="AD246" s="27">
        <f t="shared" si="108"/>
        <v>20.000000000000007</v>
      </c>
    </row>
    <row r="247" spans="16:30" ht="15.75" thickBot="1" x14ac:dyDescent="0.3">
      <c r="P247" s="31">
        <v>0.16666666666666699</v>
      </c>
      <c r="Q247" s="32">
        <f>Q243</f>
        <v>0</v>
      </c>
      <c r="R247" s="26">
        <f t="shared" si="100"/>
        <v>1</v>
      </c>
      <c r="S247" s="26">
        <f t="shared" si="101"/>
        <v>10</v>
      </c>
      <c r="T247" s="35">
        <f t="shared" si="99"/>
        <v>10</v>
      </c>
      <c r="U247" s="37"/>
      <c r="V247" s="34">
        <f t="shared" si="109"/>
        <v>0</v>
      </c>
      <c r="W247" s="26">
        <f t="shared" si="102"/>
        <v>1</v>
      </c>
      <c r="X247" s="28">
        <f t="shared" si="103"/>
        <v>10</v>
      </c>
      <c r="Y247" s="35">
        <f t="shared" si="104"/>
        <v>10</v>
      </c>
      <c r="Z247" s="37"/>
      <c r="AA247" s="34">
        <f t="shared" si="105"/>
        <v>3.0102999566398121</v>
      </c>
      <c r="AB247" s="26">
        <f t="shared" si="106"/>
        <v>2</v>
      </c>
      <c r="AC247" s="147">
        <f t="shared" si="107"/>
        <v>13.010299956639813</v>
      </c>
      <c r="AD247" s="27">
        <f t="shared" si="108"/>
        <v>20.000000000000007</v>
      </c>
    </row>
    <row r="248" spans="16:30" ht="15.75" thickBot="1" x14ac:dyDescent="0.3">
      <c r="P248" s="31">
        <v>0.20833333333333301</v>
      </c>
      <c r="Q248" s="32">
        <f>Q243</f>
        <v>0</v>
      </c>
      <c r="R248" s="26">
        <f t="shared" si="100"/>
        <v>1</v>
      </c>
      <c r="S248" s="26">
        <f t="shared" si="101"/>
        <v>10</v>
      </c>
      <c r="T248" s="35">
        <f t="shared" si="99"/>
        <v>10</v>
      </c>
      <c r="U248" s="37"/>
      <c r="V248" s="34">
        <f t="shared" si="109"/>
        <v>0</v>
      </c>
      <c r="W248" s="26">
        <f t="shared" si="102"/>
        <v>1</v>
      </c>
      <c r="X248" s="28">
        <f t="shared" si="103"/>
        <v>10</v>
      </c>
      <c r="Y248" s="35">
        <f t="shared" si="104"/>
        <v>10</v>
      </c>
      <c r="Z248" s="37"/>
      <c r="AA248" s="34">
        <f t="shared" si="105"/>
        <v>3.0102999566398121</v>
      </c>
      <c r="AB248" s="26">
        <f t="shared" si="106"/>
        <v>2</v>
      </c>
      <c r="AC248" s="147">
        <f t="shared" si="107"/>
        <v>13.010299956639813</v>
      </c>
      <c r="AD248" s="27">
        <f t="shared" si="108"/>
        <v>20.000000000000007</v>
      </c>
    </row>
    <row r="249" spans="16:30" x14ac:dyDescent="0.25">
      <c r="P249" s="31">
        <v>0.25</v>
      </c>
      <c r="Q249" s="32">
        <f>Q243</f>
        <v>0</v>
      </c>
      <c r="R249" s="26">
        <f t="shared" si="100"/>
        <v>1</v>
      </c>
      <c r="S249" s="26">
        <f t="shared" si="101"/>
        <v>10</v>
      </c>
      <c r="T249" s="35">
        <f t="shared" si="99"/>
        <v>10</v>
      </c>
      <c r="U249" s="37"/>
      <c r="V249" s="34">
        <f t="shared" si="109"/>
        <v>0</v>
      </c>
      <c r="W249" s="26">
        <f t="shared" si="102"/>
        <v>1</v>
      </c>
      <c r="X249" s="28">
        <f t="shared" si="103"/>
        <v>10</v>
      </c>
      <c r="Y249" s="35">
        <f t="shared" si="104"/>
        <v>10</v>
      </c>
      <c r="Z249" s="37"/>
      <c r="AA249" s="34">
        <f t="shared" si="105"/>
        <v>3.0102999566398121</v>
      </c>
      <c r="AB249" s="26">
        <f t="shared" si="106"/>
        <v>2</v>
      </c>
      <c r="AC249" s="147">
        <f t="shared" si="107"/>
        <v>13.010299956639813</v>
      </c>
      <c r="AD249" s="27">
        <f t="shared" si="108"/>
        <v>20.000000000000007</v>
      </c>
    </row>
    <row r="250" spans="16:30" x14ac:dyDescent="0.25">
      <c r="P250" s="31">
        <v>0.29166666666666702</v>
      </c>
      <c r="Q250" s="32">
        <f>G17</f>
        <v>0</v>
      </c>
      <c r="R250" s="26">
        <f t="shared" si="100"/>
        <v>1</v>
      </c>
      <c r="S250" s="26">
        <f>Q250</f>
        <v>0</v>
      </c>
      <c r="T250" s="35">
        <f t="shared" si="99"/>
        <v>1</v>
      </c>
      <c r="U250" s="37"/>
      <c r="V250" s="34">
        <f>G74</f>
        <v>0</v>
      </c>
      <c r="W250" s="26">
        <f t="shared" si="102"/>
        <v>1</v>
      </c>
      <c r="X250" s="26">
        <f>V250</f>
        <v>0</v>
      </c>
      <c r="Y250" s="35">
        <f t="shared" si="104"/>
        <v>1</v>
      </c>
      <c r="Z250" s="37"/>
      <c r="AA250" s="34">
        <f t="shared" si="105"/>
        <v>3.0102999566398121</v>
      </c>
      <c r="AB250" s="26">
        <f t="shared" si="106"/>
        <v>2</v>
      </c>
      <c r="AC250" s="26">
        <f>AA250</f>
        <v>3.0102999566398121</v>
      </c>
      <c r="AD250" s="27">
        <f t="shared" si="108"/>
        <v>2</v>
      </c>
    </row>
    <row r="251" spans="16:30" x14ac:dyDescent="0.25">
      <c r="P251" s="31">
        <v>0.33333333333333298</v>
      </c>
      <c r="Q251" s="32">
        <f>Q250</f>
        <v>0</v>
      </c>
      <c r="R251" s="26">
        <f t="shared" si="100"/>
        <v>1</v>
      </c>
      <c r="S251" s="26">
        <f t="shared" ref="S251:S264" si="110">Q251</f>
        <v>0</v>
      </c>
      <c r="T251" s="35">
        <f t="shared" si="99"/>
        <v>1</v>
      </c>
      <c r="U251" s="37"/>
      <c r="V251" s="34">
        <f t="shared" si="109"/>
        <v>0</v>
      </c>
      <c r="W251" s="26">
        <f t="shared" si="102"/>
        <v>1</v>
      </c>
      <c r="X251" s="26">
        <f t="shared" ref="X251:X261" si="111">V251</f>
        <v>0</v>
      </c>
      <c r="Y251" s="35">
        <f t="shared" si="104"/>
        <v>1</v>
      </c>
      <c r="Z251" s="37"/>
      <c r="AA251" s="34">
        <f t="shared" si="105"/>
        <v>3.0102999566398121</v>
      </c>
      <c r="AB251" s="26">
        <f t="shared" si="106"/>
        <v>2</v>
      </c>
      <c r="AC251" s="26">
        <f t="shared" ref="AC251:AC261" si="112">AA251</f>
        <v>3.0102999566398121</v>
      </c>
      <c r="AD251" s="27">
        <f t="shared" si="108"/>
        <v>2</v>
      </c>
    </row>
    <row r="252" spans="16:30" x14ac:dyDescent="0.25">
      <c r="P252" s="31">
        <v>0.375</v>
      </c>
      <c r="Q252" s="32">
        <f>Q250</f>
        <v>0</v>
      </c>
      <c r="R252" s="26">
        <f t="shared" si="100"/>
        <v>1</v>
      </c>
      <c r="S252" s="26">
        <f t="shared" si="110"/>
        <v>0</v>
      </c>
      <c r="T252" s="35">
        <f t="shared" si="99"/>
        <v>1</v>
      </c>
      <c r="U252" s="37"/>
      <c r="V252" s="34">
        <f t="shared" si="109"/>
        <v>0</v>
      </c>
      <c r="W252" s="26">
        <f t="shared" si="102"/>
        <v>1</v>
      </c>
      <c r="X252" s="26">
        <f t="shared" si="111"/>
        <v>0</v>
      </c>
      <c r="Y252" s="35">
        <f t="shared" si="104"/>
        <v>1</v>
      </c>
      <c r="Z252" s="37"/>
      <c r="AA252" s="34">
        <f t="shared" si="105"/>
        <v>3.0102999566398121</v>
      </c>
      <c r="AB252" s="26">
        <f t="shared" si="106"/>
        <v>2</v>
      </c>
      <c r="AC252" s="26">
        <f t="shared" si="112"/>
        <v>3.0102999566398121</v>
      </c>
      <c r="AD252" s="27">
        <f t="shared" si="108"/>
        <v>2</v>
      </c>
    </row>
    <row r="253" spans="16:30" x14ac:dyDescent="0.25">
      <c r="P253" s="31">
        <v>0.41666666666666702</v>
      </c>
      <c r="Q253" s="32">
        <f>Q250</f>
        <v>0</v>
      </c>
      <c r="R253" s="26">
        <f t="shared" si="100"/>
        <v>1</v>
      </c>
      <c r="S253" s="26">
        <f t="shared" si="110"/>
        <v>0</v>
      </c>
      <c r="T253" s="35">
        <f t="shared" si="99"/>
        <v>1</v>
      </c>
      <c r="U253" s="37"/>
      <c r="V253" s="34">
        <f t="shared" si="109"/>
        <v>0</v>
      </c>
      <c r="W253" s="26">
        <f t="shared" si="102"/>
        <v>1</v>
      </c>
      <c r="X253" s="26">
        <f t="shared" si="111"/>
        <v>0</v>
      </c>
      <c r="Y253" s="35">
        <f t="shared" si="104"/>
        <v>1</v>
      </c>
      <c r="Z253" s="37"/>
      <c r="AA253" s="34">
        <f t="shared" si="105"/>
        <v>3.0102999566398121</v>
      </c>
      <c r="AB253" s="26">
        <f t="shared" si="106"/>
        <v>2</v>
      </c>
      <c r="AC253" s="26">
        <f t="shared" si="112"/>
        <v>3.0102999566398121</v>
      </c>
      <c r="AD253" s="27">
        <f t="shared" si="108"/>
        <v>2</v>
      </c>
    </row>
    <row r="254" spans="16:30" x14ac:dyDescent="0.25">
      <c r="P254" s="31">
        <v>0.45833333333333298</v>
      </c>
      <c r="Q254" s="32">
        <f>Q250</f>
        <v>0</v>
      </c>
      <c r="R254" s="26">
        <f t="shared" si="100"/>
        <v>1</v>
      </c>
      <c r="S254" s="26">
        <f t="shared" si="110"/>
        <v>0</v>
      </c>
      <c r="T254" s="35">
        <f t="shared" si="99"/>
        <v>1</v>
      </c>
      <c r="U254" s="37"/>
      <c r="V254" s="34">
        <f t="shared" si="109"/>
        <v>0</v>
      </c>
      <c r="W254" s="26">
        <f t="shared" si="102"/>
        <v>1</v>
      </c>
      <c r="X254" s="26">
        <f t="shared" si="111"/>
        <v>0</v>
      </c>
      <c r="Y254" s="35">
        <f t="shared" si="104"/>
        <v>1</v>
      </c>
      <c r="Z254" s="37"/>
      <c r="AA254" s="34">
        <f t="shared" si="105"/>
        <v>3.0102999566398121</v>
      </c>
      <c r="AB254" s="26">
        <f t="shared" si="106"/>
        <v>2</v>
      </c>
      <c r="AC254" s="26">
        <f t="shared" si="112"/>
        <v>3.0102999566398121</v>
      </c>
      <c r="AD254" s="27">
        <f t="shared" si="108"/>
        <v>2</v>
      </c>
    </row>
    <row r="255" spans="16:30" x14ac:dyDescent="0.25">
      <c r="P255" s="31">
        <v>0.5</v>
      </c>
      <c r="Q255" s="32">
        <f>Q250</f>
        <v>0</v>
      </c>
      <c r="R255" s="26">
        <f t="shared" si="100"/>
        <v>1</v>
      </c>
      <c r="S255" s="26">
        <f t="shared" si="110"/>
        <v>0</v>
      </c>
      <c r="T255" s="35">
        <f t="shared" si="99"/>
        <v>1</v>
      </c>
      <c r="U255" s="37"/>
      <c r="V255" s="34">
        <f t="shared" si="109"/>
        <v>0</v>
      </c>
      <c r="W255" s="26">
        <f t="shared" si="102"/>
        <v>1</v>
      </c>
      <c r="X255" s="26">
        <f t="shared" si="111"/>
        <v>0</v>
      </c>
      <c r="Y255" s="35">
        <f t="shared" si="104"/>
        <v>1</v>
      </c>
      <c r="Z255" s="37"/>
      <c r="AA255" s="34">
        <f t="shared" si="105"/>
        <v>3.0102999566398121</v>
      </c>
      <c r="AB255" s="26">
        <f t="shared" si="106"/>
        <v>2</v>
      </c>
      <c r="AC255" s="26">
        <f t="shared" si="112"/>
        <v>3.0102999566398121</v>
      </c>
      <c r="AD255" s="27">
        <f t="shared" si="108"/>
        <v>2</v>
      </c>
    </row>
    <row r="256" spans="16:30" x14ac:dyDescent="0.25">
      <c r="P256" s="31">
        <v>0.54166666666666696</v>
      </c>
      <c r="Q256" s="32">
        <f>Q250</f>
        <v>0</v>
      </c>
      <c r="R256" s="26">
        <f t="shared" si="100"/>
        <v>1</v>
      </c>
      <c r="S256" s="26">
        <f t="shared" si="110"/>
        <v>0</v>
      </c>
      <c r="T256" s="35">
        <f t="shared" si="99"/>
        <v>1</v>
      </c>
      <c r="U256" s="37"/>
      <c r="V256" s="34">
        <f t="shared" si="109"/>
        <v>0</v>
      </c>
      <c r="W256" s="26">
        <f t="shared" si="102"/>
        <v>1</v>
      </c>
      <c r="X256" s="26">
        <f t="shared" si="111"/>
        <v>0</v>
      </c>
      <c r="Y256" s="35">
        <f t="shared" si="104"/>
        <v>1</v>
      </c>
      <c r="Z256" s="37"/>
      <c r="AA256" s="34">
        <f t="shared" si="105"/>
        <v>3.0102999566398121</v>
      </c>
      <c r="AB256" s="26">
        <f t="shared" si="106"/>
        <v>2</v>
      </c>
      <c r="AC256" s="26">
        <f t="shared" si="112"/>
        <v>3.0102999566398121</v>
      </c>
      <c r="AD256" s="27">
        <f t="shared" si="108"/>
        <v>2</v>
      </c>
    </row>
    <row r="257" spans="16:30" x14ac:dyDescent="0.25">
      <c r="P257" s="31">
        <v>0.58333333333333304</v>
      </c>
      <c r="Q257" s="32">
        <f>Q250</f>
        <v>0</v>
      </c>
      <c r="R257" s="26">
        <f t="shared" si="100"/>
        <v>1</v>
      </c>
      <c r="S257" s="26">
        <f t="shared" si="110"/>
        <v>0</v>
      </c>
      <c r="T257" s="35">
        <f t="shared" si="99"/>
        <v>1</v>
      </c>
      <c r="U257" s="37"/>
      <c r="V257" s="34">
        <f t="shared" si="109"/>
        <v>0</v>
      </c>
      <c r="W257" s="26">
        <f t="shared" si="102"/>
        <v>1</v>
      </c>
      <c r="X257" s="26">
        <f t="shared" si="111"/>
        <v>0</v>
      </c>
      <c r="Y257" s="35">
        <f t="shared" si="104"/>
        <v>1</v>
      </c>
      <c r="Z257" s="37"/>
      <c r="AA257" s="34">
        <f t="shared" si="105"/>
        <v>3.0102999566398121</v>
      </c>
      <c r="AB257" s="26">
        <f t="shared" si="106"/>
        <v>2</v>
      </c>
      <c r="AC257" s="26">
        <f t="shared" si="112"/>
        <v>3.0102999566398121</v>
      </c>
      <c r="AD257" s="27">
        <f t="shared" si="108"/>
        <v>2</v>
      </c>
    </row>
    <row r="258" spans="16:30" x14ac:dyDescent="0.25">
      <c r="P258" s="31">
        <v>0.625</v>
      </c>
      <c r="Q258" s="32">
        <f>Q250</f>
        <v>0</v>
      </c>
      <c r="R258" s="26">
        <f t="shared" si="100"/>
        <v>1</v>
      </c>
      <c r="S258" s="26">
        <f t="shared" si="110"/>
        <v>0</v>
      </c>
      <c r="T258" s="35">
        <f t="shared" si="99"/>
        <v>1</v>
      </c>
      <c r="U258" s="37"/>
      <c r="V258" s="34">
        <f t="shared" si="109"/>
        <v>0</v>
      </c>
      <c r="W258" s="26">
        <f t="shared" si="102"/>
        <v>1</v>
      </c>
      <c r="X258" s="26">
        <f t="shared" si="111"/>
        <v>0</v>
      </c>
      <c r="Y258" s="35">
        <f t="shared" si="104"/>
        <v>1</v>
      </c>
      <c r="Z258" s="37"/>
      <c r="AA258" s="34">
        <f t="shared" si="105"/>
        <v>3.0102999566398121</v>
      </c>
      <c r="AB258" s="26">
        <f t="shared" si="106"/>
        <v>2</v>
      </c>
      <c r="AC258" s="26">
        <f t="shared" si="112"/>
        <v>3.0102999566398121</v>
      </c>
      <c r="AD258" s="27">
        <f t="shared" si="108"/>
        <v>2</v>
      </c>
    </row>
    <row r="259" spans="16:30" x14ac:dyDescent="0.25">
      <c r="P259" s="31">
        <v>0.66666666666666696</v>
      </c>
      <c r="Q259" s="32">
        <f>Q250</f>
        <v>0</v>
      </c>
      <c r="R259" s="26">
        <f t="shared" si="100"/>
        <v>1</v>
      </c>
      <c r="S259" s="26">
        <f t="shared" si="110"/>
        <v>0</v>
      </c>
      <c r="T259" s="35">
        <f t="shared" si="99"/>
        <v>1</v>
      </c>
      <c r="U259" s="37"/>
      <c r="V259" s="34">
        <f t="shared" si="109"/>
        <v>0</v>
      </c>
      <c r="W259" s="26">
        <f t="shared" si="102"/>
        <v>1</v>
      </c>
      <c r="X259" s="26">
        <f t="shared" si="111"/>
        <v>0</v>
      </c>
      <c r="Y259" s="35">
        <f t="shared" si="104"/>
        <v>1</v>
      </c>
      <c r="Z259" s="37"/>
      <c r="AA259" s="34">
        <f t="shared" si="105"/>
        <v>3.0102999566398121</v>
      </c>
      <c r="AB259" s="26">
        <f t="shared" si="106"/>
        <v>2</v>
      </c>
      <c r="AC259" s="26">
        <f t="shared" si="112"/>
        <v>3.0102999566398121</v>
      </c>
      <c r="AD259" s="27">
        <f t="shared" si="108"/>
        <v>2</v>
      </c>
    </row>
    <row r="260" spans="16:30" x14ac:dyDescent="0.25">
      <c r="P260" s="31">
        <v>0.70833333333333304</v>
      </c>
      <c r="Q260" s="32">
        <f>Q250</f>
        <v>0</v>
      </c>
      <c r="R260" s="26">
        <f t="shared" si="100"/>
        <v>1</v>
      </c>
      <c r="S260" s="26">
        <f t="shared" si="110"/>
        <v>0</v>
      </c>
      <c r="T260" s="35">
        <f t="shared" si="99"/>
        <v>1</v>
      </c>
      <c r="U260" s="37"/>
      <c r="V260" s="34">
        <f t="shared" si="109"/>
        <v>0</v>
      </c>
      <c r="W260" s="26">
        <f t="shared" si="102"/>
        <v>1</v>
      </c>
      <c r="X260" s="26">
        <f t="shared" si="111"/>
        <v>0</v>
      </c>
      <c r="Y260" s="35">
        <f t="shared" si="104"/>
        <v>1</v>
      </c>
      <c r="Z260" s="37"/>
      <c r="AA260" s="34">
        <f t="shared" si="105"/>
        <v>3.0102999566398121</v>
      </c>
      <c r="AB260" s="26">
        <f t="shared" si="106"/>
        <v>2</v>
      </c>
      <c r="AC260" s="26">
        <f t="shared" si="112"/>
        <v>3.0102999566398121</v>
      </c>
      <c r="AD260" s="27">
        <f t="shared" si="108"/>
        <v>2</v>
      </c>
    </row>
    <row r="261" spans="16:30" x14ac:dyDescent="0.25">
      <c r="P261" s="31">
        <v>0.75</v>
      </c>
      <c r="Q261" s="32">
        <f>Q250</f>
        <v>0</v>
      </c>
      <c r="R261" s="26">
        <f t="shared" si="100"/>
        <v>1</v>
      </c>
      <c r="S261" s="26">
        <f t="shared" si="110"/>
        <v>0</v>
      </c>
      <c r="T261" s="35">
        <f t="shared" si="99"/>
        <v>1</v>
      </c>
      <c r="U261" s="37"/>
      <c r="V261" s="34">
        <f t="shared" si="109"/>
        <v>0</v>
      </c>
      <c r="W261" s="26">
        <f t="shared" si="102"/>
        <v>1</v>
      </c>
      <c r="X261" s="26">
        <f t="shared" si="111"/>
        <v>0</v>
      </c>
      <c r="Y261" s="35">
        <f t="shared" si="104"/>
        <v>1</v>
      </c>
      <c r="Z261" s="37"/>
      <c r="AA261" s="34">
        <f t="shared" si="105"/>
        <v>3.0102999566398121</v>
      </c>
      <c r="AB261" s="26">
        <f t="shared" si="106"/>
        <v>2</v>
      </c>
      <c r="AC261" s="26">
        <f t="shared" si="112"/>
        <v>3.0102999566398121</v>
      </c>
      <c r="AD261" s="27">
        <f t="shared" si="108"/>
        <v>2</v>
      </c>
    </row>
    <row r="262" spans="16:30" x14ac:dyDescent="0.25">
      <c r="P262" s="31">
        <v>0.79166666666666696</v>
      </c>
      <c r="Q262" s="32">
        <f>Q250</f>
        <v>0</v>
      </c>
      <c r="R262" s="26">
        <f t="shared" si="100"/>
        <v>1</v>
      </c>
      <c r="S262" s="26">
        <f t="shared" si="110"/>
        <v>0</v>
      </c>
      <c r="T262" s="35">
        <f t="shared" si="99"/>
        <v>1</v>
      </c>
      <c r="U262" s="37"/>
      <c r="V262" s="34">
        <v>0</v>
      </c>
      <c r="W262" s="26">
        <f t="shared" si="102"/>
        <v>1</v>
      </c>
      <c r="X262" s="26">
        <v>0</v>
      </c>
      <c r="Y262" s="35">
        <f t="shared" si="104"/>
        <v>1</v>
      </c>
      <c r="Z262" s="37"/>
      <c r="AA262" s="34">
        <f t="shared" si="105"/>
        <v>3.0102999566398121</v>
      </c>
      <c r="AB262" s="26">
        <f t="shared" si="106"/>
        <v>2</v>
      </c>
      <c r="AC262" s="26">
        <f>AA262</f>
        <v>3.0102999566398121</v>
      </c>
      <c r="AD262" s="27">
        <f t="shared" si="108"/>
        <v>2</v>
      </c>
    </row>
    <row r="263" spans="16:30" x14ac:dyDescent="0.25">
      <c r="P263" s="31">
        <v>0.83333333333333304</v>
      </c>
      <c r="Q263" s="32">
        <f>Q250</f>
        <v>0</v>
      </c>
      <c r="R263" s="26">
        <f t="shared" si="100"/>
        <v>1</v>
      </c>
      <c r="S263" s="26">
        <f t="shared" si="110"/>
        <v>0</v>
      </c>
      <c r="T263" s="35">
        <f t="shared" si="99"/>
        <v>1</v>
      </c>
      <c r="U263" s="37"/>
      <c r="V263" s="34">
        <f t="shared" si="109"/>
        <v>0</v>
      </c>
      <c r="W263" s="26">
        <f t="shared" si="102"/>
        <v>1</v>
      </c>
      <c r="X263" s="26">
        <v>0</v>
      </c>
      <c r="Y263" s="35">
        <f t="shared" si="104"/>
        <v>1</v>
      </c>
      <c r="Z263" s="37"/>
      <c r="AA263" s="34">
        <f t="shared" si="105"/>
        <v>3.0102999566398121</v>
      </c>
      <c r="AB263" s="26">
        <f>(10^(AA263/10))</f>
        <v>2</v>
      </c>
      <c r="AC263" s="26">
        <f>AA263</f>
        <v>3.0102999566398121</v>
      </c>
      <c r="AD263" s="27">
        <f t="shared" si="108"/>
        <v>2</v>
      </c>
    </row>
    <row r="264" spans="16:30" x14ac:dyDescent="0.25">
      <c r="P264" s="31">
        <v>0.875</v>
      </c>
      <c r="Q264" s="32">
        <f>Q250</f>
        <v>0</v>
      </c>
      <c r="R264" s="26">
        <f t="shared" si="100"/>
        <v>1</v>
      </c>
      <c r="S264" s="26">
        <f t="shared" si="110"/>
        <v>0</v>
      </c>
      <c r="T264" s="35">
        <f t="shared" si="99"/>
        <v>1</v>
      </c>
      <c r="U264" s="37"/>
      <c r="V264" s="34">
        <f>V263</f>
        <v>0</v>
      </c>
      <c r="W264" s="26">
        <f t="shared" si="102"/>
        <v>1</v>
      </c>
      <c r="X264" s="26">
        <v>0</v>
      </c>
      <c r="Y264" s="35">
        <f t="shared" si="104"/>
        <v>1</v>
      </c>
      <c r="Z264" s="37"/>
      <c r="AA264" s="34">
        <f t="shared" si="105"/>
        <v>3.0102999566398121</v>
      </c>
      <c r="AB264" s="26">
        <f t="shared" ref="AB264:AB266" si="113">(10^(AA264/10))</f>
        <v>2</v>
      </c>
      <c r="AC264" s="26">
        <f>AA264</f>
        <v>3.0102999566398121</v>
      </c>
      <c r="AD264" s="27">
        <f t="shared" si="108"/>
        <v>2</v>
      </c>
    </row>
    <row r="265" spans="16:30" x14ac:dyDescent="0.25">
      <c r="P265" s="31">
        <v>0.91666666666666696</v>
      </c>
      <c r="Q265" s="32">
        <f>Q243</f>
        <v>0</v>
      </c>
      <c r="R265" s="26">
        <f t="shared" si="100"/>
        <v>1</v>
      </c>
      <c r="S265" s="26">
        <f>Q265+10</f>
        <v>10</v>
      </c>
      <c r="T265" s="35">
        <f t="shared" si="99"/>
        <v>10</v>
      </c>
      <c r="U265" s="37"/>
      <c r="V265" s="34">
        <v>0</v>
      </c>
      <c r="W265" s="26">
        <f t="shared" si="102"/>
        <v>1</v>
      </c>
      <c r="X265" s="28">
        <f t="shared" ref="X265:X266" si="114">V265+10</f>
        <v>10</v>
      </c>
      <c r="Y265" s="35">
        <f t="shared" si="104"/>
        <v>10</v>
      </c>
      <c r="Z265" s="37"/>
      <c r="AA265" s="34">
        <f t="shared" si="105"/>
        <v>3.0102999566398121</v>
      </c>
      <c r="AB265" s="26">
        <f t="shared" si="113"/>
        <v>2</v>
      </c>
      <c r="AC265" s="26">
        <f>AA265+10</f>
        <v>13.010299956639813</v>
      </c>
      <c r="AD265" s="27">
        <f t="shared" si="108"/>
        <v>20.000000000000007</v>
      </c>
    </row>
    <row r="266" spans="16:30" ht="15.75" thickBot="1" x14ac:dyDescent="0.3">
      <c r="P266" s="44">
        <v>0.95833333333333304</v>
      </c>
      <c r="Q266" s="32">
        <f>Q243</f>
        <v>0</v>
      </c>
      <c r="R266" s="46">
        <f t="shared" si="100"/>
        <v>1</v>
      </c>
      <c r="S266" s="46">
        <f>Q266+10</f>
        <v>10</v>
      </c>
      <c r="T266" s="47">
        <f t="shared" si="99"/>
        <v>10</v>
      </c>
      <c r="U266" s="48"/>
      <c r="V266" s="45">
        <v>0</v>
      </c>
      <c r="W266" s="46">
        <f t="shared" si="102"/>
        <v>1</v>
      </c>
      <c r="X266" s="28">
        <f t="shared" si="114"/>
        <v>10</v>
      </c>
      <c r="Y266" s="47">
        <f t="shared" si="104"/>
        <v>10</v>
      </c>
      <c r="Z266" s="48"/>
      <c r="AA266" s="34">
        <f t="shared" si="105"/>
        <v>3.0102999566398121</v>
      </c>
      <c r="AB266" s="150">
        <f t="shared" si="113"/>
        <v>2</v>
      </c>
      <c r="AC266" s="150">
        <f>AA266+10</f>
        <v>13.010299956639813</v>
      </c>
      <c r="AD266" s="151">
        <f t="shared" si="108"/>
        <v>20.000000000000007</v>
      </c>
    </row>
    <row r="267" spans="16:30" ht="15.75" thickBot="1" x14ac:dyDescent="0.3">
      <c r="P267" s="50"/>
      <c r="Q267" s="51"/>
      <c r="R267" s="51"/>
      <c r="S267" s="51"/>
      <c r="T267" s="52"/>
      <c r="U267" s="51"/>
      <c r="V267" s="50"/>
      <c r="W267" s="51"/>
      <c r="X267" s="51"/>
      <c r="Y267" s="52"/>
      <c r="Z267" s="51"/>
      <c r="AA267" s="53" t="s">
        <v>13</v>
      </c>
      <c r="AB267" s="64">
        <f>10*LOG(1/(COUNT(AB250:AB263))*SUM(AB250:AB263))</f>
        <v>3.0102999566398121</v>
      </c>
      <c r="AC267" s="49"/>
      <c r="AD267" s="54"/>
    </row>
    <row r="268" spans="16:30" ht="15.75" thickBot="1" x14ac:dyDescent="0.3">
      <c r="P268" s="53"/>
      <c r="Q268" s="49"/>
      <c r="R268" s="49"/>
      <c r="S268" s="49"/>
      <c r="T268" s="54"/>
      <c r="U268" s="49"/>
      <c r="V268" s="53"/>
      <c r="W268" s="49"/>
      <c r="X268" s="49"/>
      <c r="Y268" s="54"/>
      <c r="Z268" s="49"/>
      <c r="AA268" s="53" t="s">
        <v>2</v>
      </c>
      <c r="AB268" s="64">
        <f>10*LOG(1/(COUNT(AB243:AB249,AB265:AB266))*SUM(AB243:AB249,AB265:AB266))</f>
        <v>3.0102999566398121</v>
      </c>
      <c r="AC268" s="49"/>
      <c r="AD268" s="54"/>
    </row>
    <row r="269" spans="16:30" x14ac:dyDescent="0.25">
      <c r="P269" s="53"/>
      <c r="Q269" s="49"/>
      <c r="R269" s="56" t="s">
        <v>12</v>
      </c>
      <c r="S269" s="57"/>
      <c r="T269" s="58" t="s">
        <v>11</v>
      </c>
      <c r="U269" s="57"/>
      <c r="V269" s="59"/>
      <c r="W269" s="56" t="s">
        <v>12</v>
      </c>
      <c r="X269" s="57"/>
      <c r="Y269" s="58" t="s">
        <v>11</v>
      </c>
      <c r="Z269" s="57"/>
      <c r="AA269" s="59"/>
      <c r="AB269" s="57" t="s">
        <v>12</v>
      </c>
      <c r="AC269" s="57"/>
      <c r="AD269" s="58" t="s">
        <v>11</v>
      </c>
    </row>
    <row r="270" spans="16:30" ht="15.75" thickBot="1" x14ac:dyDescent="0.3">
      <c r="P270" s="14"/>
      <c r="Q270" s="55"/>
      <c r="R270" s="60">
        <f>10*LOG(1/(COUNT(R243:R266))*SUM(R243:R266))</f>
        <v>0</v>
      </c>
      <c r="S270" s="61"/>
      <c r="T270" s="62">
        <f>10*LOG(1/(COUNT(T243:T266))*SUM(T243:T266))</f>
        <v>6.40978057358332</v>
      </c>
      <c r="U270" s="61"/>
      <c r="V270" s="63"/>
      <c r="W270" s="60">
        <f>10*LOG(1/(COUNT(W243:W266))*SUM(W243:W266))</f>
        <v>0</v>
      </c>
      <c r="X270" s="61"/>
      <c r="Y270" s="62">
        <f>10*LOG(1/(COUNT(Y243:Y266))*SUM(Y243:Y266))</f>
        <v>6.40978057358332</v>
      </c>
      <c r="Z270" s="61"/>
      <c r="AA270" s="63"/>
      <c r="AB270" s="64">
        <f>10*LOG(1/(COUNT(AB243:AB266))*SUM(AB243:AB266))</f>
        <v>3.0102999566398121</v>
      </c>
      <c r="AC270" s="61"/>
      <c r="AD270" s="62">
        <f>10*LOG(1/(COUNT(AD243:AD266))*SUM(AD243:AD266))</f>
        <v>9.4200805302231334</v>
      </c>
    </row>
    <row r="273" spans="16:30" x14ac:dyDescent="0.25">
      <c r="P273">
        <f>A18</f>
        <v>0</v>
      </c>
    </row>
    <row r="275" spans="16:30" ht="15.75" thickBot="1" x14ac:dyDescent="0.3">
      <c r="P275" s="303" t="s">
        <v>21</v>
      </c>
      <c r="Q275" s="303"/>
      <c r="R275" s="303"/>
      <c r="S275" s="303"/>
      <c r="T275" s="303"/>
    </row>
    <row r="276" spans="16:30" ht="45.75" thickBot="1" x14ac:dyDescent="0.3">
      <c r="P276" s="38" t="s">
        <v>14</v>
      </c>
      <c r="Q276" s="39" t="s">
        <v>15</v>
      </c>
      <c r="R276" s="40" t="s">
        <v>17</v>
      </c>
      <c r="S276" s="40" t="s">
        <v>16</v>
      </c>
      <c r="T276" s="41" t="s">
        <v>17</v>
      </c>
      <c r="U276" s="42"/>
      <c r="V276" s="39" t="s">
        <v>18</v>
      </c>
      <c r="W276" s="40" t="s">
        <v>17</v>
      </c>
      <c r="X276" s="40" t="s">
        <v>16</v>
      </c>
      <c r="Y276" s="41" t="s">
        <v>17</v>
      </c>
      <c r="Z276" s="43"/>
      <c r="AA276" s="39" t="s">
        <v>19</v>
      </c>
      <c r="AB276" s="40" t="s">
        <v>17</v>
      </c>
      <c r="AC276" s="40" t="s">
        <v>16</v>
      </c>
      <c r="AD276" s="41" t="s">
        <v>17</v>
      </c>
    </row>
    <row r="277" spans="16:30" ht="15.75" thickBot="1" x14ac:dyDescent="0.3">
      <c r="P277" s="30">
        <v>0</v>
      </c>
      <c r="Q277" s="32">
        <f>H18</f>
        <v>0</v>
      </c>
      <c r="R277" s="28">
        <f>(10^(Q277/10))</f>
        <v>1</v>
      </c>
      <c r="S277" s="28">
        <f>Q277+10</f>
        <v>10</v>
      </c>
      <c r="T277" s="33">
        <f t="shared" ref="T277:T300" si="115">(10^(S277/10))</f>
        <v>10</v>
      </c>
      <c r="U277" s="36"/>
      <c r="V277" s="32">
        <v>0</v>
      </c>
      <c r="W277" s="28">
        <f>(10^(V277/10))</f>
        <v>1</v>
      </c>
      <c r="X277" s="28">
        <f>V277+10</f>
        <v>10</v>
      </c>
      <c r="Y277" s="33">
        <f>(10^(X277/10))</f>
        <v>10</v>
      </c>
      <c r="Z277" s="36"/>
      <c r="AA277" s="34">
        <f>10*LOG10(10^(Q277/10)+10^(V277/10))</f>
        <v>3.0102999566398121</v>
      </c>
      <c r="AB277" s="147">
        <f>(10^(AA277/10))</f>
        <v>2</v>
      </c>
      <c r="AC277" s="147">
        <f>AA277+10</f>
        <v>13.010299956639813</v>
      </c>
      <c r="AD277" s="148">
        <f>(10^(AC277/10))</f>
        <v>20.000000000000007</v>
      </c>
    </row>
    <row r="278" spans="16:30" ht="15.75" thickBot="1" x14ac:dyDescent="0.3">
      <c r="P278" s="31">
        <v>4.1666666666666699E-2</v>
      </c>
      <c r="Q278" s="32">
        <f>Q277</f>
        <v>0</v>
      </c>
      <c r="R278" s="26">
        <f t="shared" ref="R278:R300" si="116">(10^(Q278/10))</f>
        <v>1</v>
      </c>
      <c r="S278" s="26">
        <f t="shared" ref="S278:S283" si="117">Q278+10</f>
        <v>10</v>
      </c>
      <c r="T278" s="35">
        <f t="shared" si="115"/>
        <v>10</v>
      </c>
      <c r="U278" s="37"/>
      <c r="V278" s="34">
        <f>V277</f>
        <v>0</v>
      </c>
      <c r="W278" s="26">
        <f t="shared" ref="W278:W300" si="118">(10^(V278/10))</f>
        <v>1</v>
      </c>
      <c r="X278" s="28">
        <f t="shared" ref="X278:X283" si="119">V278+10</f>
        <v>10</v>
      </c>
      <c r="Y278" s="35">
        <f t="shared" ref="Y278:Y300" si="120">(10^(X278/10))</f>
        <v>10</v>
      </c>
      <c r="Z278" s="37"/>
      <c r="AA278" s="34">
        <f t="shared" ref="AA278:AA300" si="121">10*LOG10(10^(Q278/10)+10^(V278/10))</f>
        <v>3.0102999566398121</v>
      </c>
      <c r="AB278" s="26">
        <f t="shared" ref="AB278:AB296" si="122">(10^(AA278/10))</f>
        <v>2</v>
      </c>
      <c r="AC278" s="147">
        <f t="shared" ref="AC278:AC283" si="123">AA278+10</f>
        <v>13.010299956639813</v>
      </c>
      <c r="AD278" s="27">
        <f t="shared" ref="AD278:AD300" si="124">(10^(AC278/10))</f>
        <v>20.000000000000007</v>
      </c>
    </row>
    <row r="279" spans="16:30" ht="15.75" thickBot="1" x14ac:dyDescent="0.3">
      <c r="P279" s="31">
        <v>8.3333333333333301E-2</v>
      </c>
      <c r="Q279" s="32">
        <f>Q277</f>
        <v>0</v>
      </c>
      <c r="R279" s="26">
        <f t="shared" si="116"/>
        <v>1</v>
      </c>
      <c r="S279" s="26">
        <f t="shared" si="117"/>
        <v>10</v>
      </c>
      <c r="T279" s="35">
        <f t="shared" si="115"/>
        <v>10</v>
      </c>
      <c r="U279" s="37"/>
      <c r="V279" s="34">
        <f t="shared" ref="V279:V297" si="125">V278</f>
        <v>0</v>
      </c>
      <c r="W279" s="26">
        <f t="shared" si="118"/>
        <v>1</v>
      </c>
      <c r="X279" s="28">
        <f t="shared" si="119"/>
        <v>10</v>
      </c>
      <c r="Y279" s="35">
        <f t="shared" si="120"/>
        <v>10</v>
      </c>
      <c r="Z279" s="37"/>
      <c r="AA279" s="34">
        <f t="shared" si="121"/>
        <v>3.0102999566398121</v>
      </c>
      <c r="AB279" s="26">
        <f t="shared" si="122"/>
        <v>2</v>
      </c>
      <c r="AC279" s="147">
        <f t="shared" si="123"/>
        <v>13.010299956639813</v>
      </c>
      <c r="AD279" s="27">
        <f t="shared" si="124"/>
        <v>20.000000000000007</v>
      </c>
    </row>
    <row r="280" spans="16:30" ht="15.75" thickBot="1" x14ac:dyDescent="0.3">
      <c r="P280" s="31">
        <v>0.125</v>
      </c>
      <c r="Q280" s="32">
        <f>Q277</f>
        <v>0</v>
      </c>
      <c r="R280" s="26">
        <f t="shared" si="116"/>
        <v>1</v>
      </c>
      <c r="S280" s="26">
        <f t="shared" si="117"/>
        <v>10</v>
      </c>
      <c r="T280" s="35">
        <f t="shared" si="115"/>
        <v>10</v>
      </c>
      <c r="U280" s="37"/>
      <c r="V280" s="34">
        <f t="shared" si="125"/>
        <v>0</v>
      </c>
      <c r="W280" s="26">
        <f t="shared" si="118"/>
        <v>1</v>
      </c>
      <c r="X280" s="28">
        <f t="shared" si="119"/>
        <v>10</v>
      </c>
      <c r="Y280" s="35">
        <f t="shared" si="120"/>
        <v>10</v>
      </c>
      <c r="Z280" s="37"/>
      <c r="AA280" s="34">
        <f t="shared" si="121"/>
        <v>3.0102999566398121</v>
      </c>
      <c r="AB280" s="26">
        <f t="shared" si="122"/>
        <v>2</v>
      </c>
      <c r="AC280" s="147">
        <f t="shared" si="123"/>
        <v>13.010299956639813</v>
      </c>
      <c r="AD280" s="27">
        <f t="shared" si="124"/>
        <v>20.000000000000007</v>
      </c>
    </row>
    <row r="281" spans="16:30" ht="15.75" thickBot="1" x14ac:dyDescent="0.3">
      <c r="P281" s="31">
        <v>0.16666666666666699</v>
      </c>
      <c r="Q281" s="32">
        <f>Q277</f>
        <v>0</v>
      </c>
      <c r="R281" s="26">
        <f t="shared" si="116"/>
        <v>1</v>
      </c>
      <c r="S281" s="26">
        <f t="shared" si="117"/>
        <v>10</v>
      </c>
      <c r="T281" s="35">
        <f t="shared" si="115"/>
        <v>10</v>
      </c>
      <c r="U281" s="37"/>
      <c r="V281" s="34">
        <f t="shared" si="125"/>
        <v>0</v>
      </c>
      <c r="W281" s="26">
        <f t="shared" si="118"/>
        <v>1</v>
      </c>
      <c r="X281" s="28">
        <f t="shared" si="119"/>
        <v>10</v>
      </c>
      <c r="Y281" s="35">
        <f t="shared" si="120"/>
        <v>10</v>
      </c>
      <c r="Z281" s="37"/>
      <c r="AA281" s="34">
        <f t="shared" si="121"/>
        <v>3.0102999566398121</v>
      </c>
      <c r="AB281" s="26">
        <f t="shared" si="122"/>
        <v>2</v>
      </c>
      <c r="AC281" s="147">
        <f t="shared" si="123"/>
        <v>13.010299956639813</v>
      </c>
      <c r="AD281" s="27">
        <f t="shared" si="124"/>
        <v>20.000000000000007</v>
      </c>
    </row>
    <row r="282" spans="16:30" ht="15.75" thickBot="1" x14ac:dyDescent="0.3">
      <c r="P282" s="31">
        <v>0.20833333333333301</v>
      </c>
      <c r="Q282" s="32">
        <f>Q277</f>
        <v>0</v>
      </c>
      <c r="R282" s="26">
        <f t="shared" si="116"/>
        <v>1</v>
      </c>
      <c r="S282" s="26">
        <f t="shared" si="117"/>
        <v>10</v>
      </c>
      <c r="T282" s="35">
        <f t="shared" si="115"/>
        <v>10</v>
      </c>
      <c r="U282" s="37"/>
      <c r="V282" s="34">
        <f t="shared" si="125"/>
        <v>0</v>
      </c>
      <c r="W282" s="26">
        <f t="shared" si="118"/>
        <v>1</v>
      </c>
      <c r="X282" s="28">
        <f t="shared" si="119"/>
        <v>10</v>
      </c>
      <c r="Y282" s="35">
        <f t="shared" si="120"/>
        <v>10</v>
      </c>
      <c r="Z282" s="37"/>
      <c r="AA282" s="34">
        <f t="shared" si="121"/>
        <v>3.0102999566398121</v>
      </c>
      <c r="AB282" s="26">
        <f t="shared" si="122"/>
        <v>2</v>
      </c>
      <c r="AC282" s="147">
        <f t="shared" si="123"/>
        <v>13.010299956639813</v>
      </c>
      <c r="AD282" s="27">
        <f t="shared" si="124"/>
        <v>20.000000000000007</v>
      </c>
    </row>
    <row r="283" spans="16:30" x14ac:dyDescent="0.25">
      <c r="P283" s="31">
        <v>0.25</v>
      </c>
      <c r="Q283" s="32">
        <f>Q277</f>
        <v>0</v>
      </c>
      <c r="R283" s="26">
        <f t="shared" si="116"/>
        <v>1</v>
      </c>
      <c r="S283" s="26">
        <f t="shared" si="117"/>
        <v>10</v>
      </c>
      <c r="T283" s="35">
        <f t="shared" si="115"/>
        <v>10</v>
      </c>
      <c r="U283" s="37"/>
      <c r="V283" s="34">
        <f t="shared" si="125"/>
        <v>0</v>
      </c>
      <c r="W283" s="26">
        <f t="shared" si="118"/>
        <v>1</v>
      </c>
      <c r="X283" s="28">
        <f t="shared" si="119"/>
        <v>10</v>
      </c>
      <c r="Y283" s="35">
        <f t="shared" si="120"/>
        <v>10</v>
      </c>
      <c r="Z283" s="37"/>
      <c r="AA283" s="34">
        <f t="shared" si="121"/>
        <v>3.0102999566398121</v>
      </c>
      <c r="AB283" s="26">
        <f t="shared" si="122"/>
        <v>2</v>
      </c>
      <c r="AC283" s="147">
        <f t="shared" si="123"/>
        <v>13.010299956639813</v>
      </c>
      <c r="AD283" s="27">
        <f t="shared" si="124"/>
        <v>20.000000000000007</v>
      </c>
    </row>
    <row r="284" spans="16:30" x14ac:dyDescent="0.25">
      <c r="P284" s="31">
        <v>0.29166666666666702</v>
      </c>
      <c r="Q284" s="32">
        <f>G18</f>
        <v>0</v>
      </c>
      <c r="R284" s="26">
        <f t="shared" si="116"/>
        <v>1</v>
      </c>
      <c r="S284" s="26">
        <f>Q284</f>
        <v>0</v>
      </c>
      <c r="T284" s="35">
        <f t="shared" si="115"/>
        <v>1</v>
      </c>
      <c r="U284" s="37"/>
      <c r="V284" s="34">
        <f>H74</f>
        <v>0</v>
      </c>
      <c r="W284" s="26">
        <f t="shared" si="118"/>
        <v>1</v>
      </c>
      <c r="X284" s="26">
        <f>V284</f>
        <v>0</v>
      </c>
      <c r="Y284" s="35">
        <f t="shared" si="120"/>
        <v>1</v>
      </c>
      <c r="Z284" s="37"/>
      <c r="AA284" s="34">
        <f t="shared" si="121"/>
        <v>3.0102999566398121</v>
      </c>
      <c r="AB284" s="26">
        <f t="shared" si="122"/>
        <v>2</v>
      </c>
      <c r="AC284" s="26">
        <f>AA284</f>
        <v>3.0102999566398121</v>
      </c>
      <c r="AD284" s="27">
        <f t="shared" si="124"/>
        <v>2</v>
      </c>
    </row>
    <row r="285" spans="16:30" x14ac:dyDescent="0.25">
      <c r="P285" s="31">
        <v>0.33333333333333298</v>
      </c>
      <c r="Q285" s="32">
        <f>Q284</f>
        <v>0</v>
      </c>
      <c r="R285" s="26">
        <f t="shared" si="116"/>
        <v>1</v>
      </c>
      <c r="S285" s="26">
        <f t="shared" ref="S285:S298" si="126">Q285</f>
        <v>0</v>
      </c>
      <c r="T285" s="35">
        <f t="shared" si="115"/>
        <v>1</v>
      </c>
      <c r="U285" s="37"/>
      <c r="V285" s="34">
        <f t="shared" si="125"/>
        <v>0</v>
      </c>
      <c r="W285" s="26">
        <f t="shared" si="118"/>
        <v>1</v>
      </c>
      <c r="X285" s="26">
        <f t="shared" ref="X285:X295" si="127">V285</f>
        <v>0</v>
      </c>
      <c r="Y285" s="35">
        <f t="shared" si="120"/>
        <v>1</v>
      </c>
      <c r="Z285" s="37"/>
      <c r="AA285" s="34">
        <f t="shared" si="121"/>
        <v>3.0102999566398121</v>
      </c>
      <c r="AB285" s="26">
        <f t="shared" si="122"/>
        <v>2</v>
      </c>
      <c r="AC285" s="26">
        <f t="shared" ref="AC285:AC295" si="128">AA285</f>
        <v>3.0102999566398121</v>
      </c>
      <c r="AD285" s="27">
        <f t="shared" si="124"/>
        <v>2</v>
      </c>
    </row>
    <row r="286" spans="16:30" x14ac:dyDescent="0.25">
      <c r="P286" s="31">
        <v>0.375</v>
      </c>
      <c r="Q286" s="32">
        <f>Q284</f>
        <v>0</v>
      </c>
      <c r="R286" s="26">
        <f t="shared" si="116"/>
        <v>1</v>
      </c>
      <c r="S286" s="26">
        <f t="shared" si="126"/>
        <v>0</v>
      </c>
      <c r="T286" s="35">
        <f t="shared" si="115"/>
        <v>1</v>
      </c>
      <c r="U286" s="37"/>
      <c r="V286" s="34">
        <f t="shared" si="125"/>
        <v>0</v>
      </c>
      <c r="W286" s="26">
        <f t="shared" si="118"/>
        <v>1</v>
      </c>
      <c r="X286" s="26">
        <f t="shared" si="127"/>
        <v>0</v>
      </c>
      <c r="Y286" s="35">
        <f t="shared" si="120"/>
        <v>1</v>
      </c>
      <c r="Z286" s="37"/>
      <c r="AA286" s="34">
        <f t="shared" si="121"/>
        <v>3.0102999566398121</v>
      </c>
      <c r="AB286" s="26">
        <f t="shared" si="122"/>
        <v>2</v>
      </c>
      <c r="AC286" s="26">
        <f t="shared" si="128"/>
        <v>3.0102999566398121</v>
      </c>
      <c r="AD286" s="27">
        <f t="shared" si="124"/>
        <v>2</v>
      </c>
    </row>
    <row r="287" spans="16:30" x14ac:dyDescent="0.25">
      <c r="P287" s="31">
        <v>0.41666666666666702</v>
      </c>
      <c r="Q287" s="32">
        <f>Q284</f>
        <v>0</v>
      </c>
      <c r="R287" s="26">
        <f t="shared" si="116"/>
        <v>1</v>
      </c>
      <c r="S287" s="26">
        <f t="shared" si="126"/>
        <v>0</v>
      </c>
      <c r="T287" s="35">
        <f t="shared" si="115"/>
        <v>1</v>
      </c>
      <c r="U287" s="37"/>
      <c r="V287" s="34">
        <f t="shared" si="125"/>
        <v>0</v>
      </c>
      <c r="W287" s="26">
        <f t="shared" si="118"/>
        <v>1</v>
      </c>
      <c r="X287" s="26">
        <f t="shared" si="127"/>
        <v>0</v>
      </c>
      <c r="Y287" s="35">
        <f t="shared" si="120"/>
        <v>1</v>
      </c>
      <c r="Z287" s="37"/>
      <c r="AA287" s="34">
        <f t="shared" si="121"/>
        <v>3.0102999566398121</v>
      </c>
      <c r="AB287" s="26">
        <f t="shared" si="122"/>
        <v>2</v>
      </c>
      <c r="AC287" s="26">
        <f t="shared" si="128"/>
        <v>3.0102999566398121</v>
      </c>
      <c r="AD287" s="27">
        <f t="shared" si="124"/>
        <v>2</v>
      </c>
    </row>
    <row r="288" spans="16:30" x14ac:dyDescent="0.25">
      <c r="P288" s="31">
        <v>0.45833333333333298</v>
      </c>
      <c r="Q288" s="32">
        <f>Q284</f>
        <v>0</v>
      </c>
      <c r="R288" s="26">
        <f t="shared" si="116"/>
        <v>1</v>
      </c>
      <c r="S288" s="26">
        <f t="shared" si="126"/>
        <v>0</v>
      </c>
      <c r="T288" s="35">
        <f t="shared" si="115"/>
        <v>1</v>
      </c>
      <c r="U288" s="37"/>
      <c r="V288" s="34">
        <f t="shared" si="125"/>
        <v>0</v>
      </c>
      <c r="W288" s="26">
        <f t="shared" si="118"/>
        <v>1</v>
      </c>
      <c r="X288" s="26">
        <f t="shared" si="127"/>
        <v>0</v>
      </c>
      <c r="Y288" s="35">
        <f t="shared" si="120"/>
        <v>1</v>
      </c>
      <c r="Z288" s="37"/>
      <c r="AA288" s="34">
        <f t="shared" si="121"/>
        <v>3.0102999566398121</v>
      </c>
      <c r="AB288" s="26">
        <f t="shared" si="122"/>
        <v>2</v>
      </c>
      <c r="AC288" s="26">
        <f t="shared" si="128"/>
        <v>3.0102999566398121</v>
      </c>
      <c r="AD288" s="27">
        <f t="shared" si="124"/>
        <v>2</v>
      </c>
    </row>
    <row r="289" spans="16:30" x14ac:dyDescent="0.25">
      <c r="P289" s="31">
        <v>0.5</v>
      </c>
      <c r="Q289" s="32">
        <f>Q284</f>
        <v>0</v>
      </c>
      <c r="R289" s="26">
        <f t="shared" si="116"/>
        <v>1</v>
      </c>
      <c r="S289" s="26">
        <f t="shared" si="126"/>
        <v>0</v>
      </c>
      <c r="T289" s="35">
        <f t="shared" si="115"/>
        <v>1</v>
      </c>
      <c r="U289" s="37"/>
      <c r="V289" s="34">
        <f t="shared" si="125"/>
        <v>0</v>
      </c>
      <c r="W289" s="26">
        <f t="shared" si="118"/>
        <v>1</v>
      </c>
      <c r="X289" s="26">
        <f t="shared" si="127"/>
        <v>0</v>
      </c>
      <c r="Y289" s="35">
        <f t="shared" si="120"/>
        <v>1</v>
      </c>
      <c r="Z289" s="37"/>
      <c r="AA289" s="34">
        <f t="shared" si="121"/>
        <v>3.0102999566398121</v>
      </c>
      <c r="AB289" s="26">
        <f t="shared" si="122"/>
        <v>2</v>
      </c>
      <c r="AC289" s="26">
        <f t="shared" si="128"/>
        <v>3.0102999566398121</v>
      </c>
      <c r="AD289" s="27">
        <f t="shared" si="124"/>
        <v>2</v>
      </c>
    </row>
    <row r="290" spans="16:30" x14ac:dyDescent="0.25">
      <c r="P290" s="31">
        <v>0.54166666666666696</v>
      </c>
      <c r="Q290" s="32">
        <f>Q284</f>
        <v>0</v>
      </c>
      <c r="R290" s="26">
        <f t="shared" si="116"/>
        <v>1</v>
      </c>
      <c r="S290" s="26">
        <f t="shared" si="126"/>
        <v>0</v>
      </c>
      <c r="T290" s="35">
        <f t="shared" si="115"/>
        <v>1</v>
      </c>
      <c r="U290" s="37"/>
      <c r="V290" s="34">
        <f t="shared" si="125"/>
        <v>0</v>
      </c>
      <c r="W290" s="26">
        <f t="shared" si="118"/>
        <v>1</v>
      </c>
      <c r="X290" s="26">
        <f t="shared" si="127"/>
        <v>0</v>
      </c>
      <c r="Y290" s="35">
        <f t="shared" si="120"/>
        <v>1</v>
      </c>
      <c r="Z290" s="37"/>
      <c r="AA290" s="34">
        <f t="shared" si="121"/>
        <v>3.0102999566398121</v>
      </c>
      <c r="AB290" s="26">
        <f t="shared" si="122"/>
        <v>2</v>
      </c>
      <c r="AC290" s="26">
        <f t="shared" si="128"/>
        <v>3.0102999566398121</v>
      </c>
      <c r="AD290" s="27">
        <f t="shared" si="124"/>
        <v>2</v>
      </c>
    </row>
    <row r="291" spans="16:30" x14ac:dyDescent="0.25">
      <c r="P291" s="31">
        <v>0.58333333333333304</v>
      </c>
      <c r="Q291" s="32">
        <f>Q284</f>
        <v>0</v>
      </c>
      <c r="R291" s="26">
        <f t="shared" si="116"/>
        <v>1</v>
      </c>
      <c r="S291" s="26">
        <f t="shared" si="126"/>
        <v>0</v>
      </c>
      <c r="T291" s="35">
        <f t="shared" si="115"/>
        <v>1</v>
      </c>
      <c r="U291" s="37"/>
      <c r="V291" s="34">
        <f t="shared" si="125"/>
        <v>0</v>
      </c>
      <c r="W291" s="26">
        <f t="shared" si="118"/>
        <v>1</v>
      </c>
      <c r="X291" s="26">
        <f t="shared" si="127"/>
        <v>0</v>
      </c>
      <c r="Y291" s="35">
        <f t="shared" si="120"/>
        <v>1</v>
      </c>
      <c r="Z291" s="37"/>
      <c r="AA291" s="34">
        <f t="shared" si="121"/>
        <v>3.0102999566398121</v>
      </c>
      <c r="AB291" s="26">
        <f t="shared" si="122"/>
        <v>2</v>
      </c>
      <c r="AC291" s="26">
        <f t="shared" si="128"/>
        <v>3.0102999566398121</v>
      </c>
      <c r="AD291" s="27">
        <f t="shared" si="124"/>
        <v>2</v>
      </c>
    </row>
    <row r="292" spans="16:30" x14ac:dyDescent="0.25">
      <c r="P292" s="31">
        <v>0.625</v>
      </c>
      <c r="Q292" s="32">
        <f>Q284</f>
        <v>0</v>
      </c>
      <c r="R292" s="26">
        <f t="shared" si="116"/>
        <v>1</v>
      </c>
      <c r="S292" s="26">
        <f t="shared" si="126"/>
        <v>0</v>
      </c>
      <c r="T292" s="35">
        <f t="shared" si="115"/>
        <v>1</v>
      </c>
      <c r="U292" s="37"/>
      <c r="V292" s="34">
        <f t="shared" si="125"/>
        <v>0</v>
      </c>
      <c r="W292" s="26">
        <f t="shared" si="118"/>
        <v>1</v>
      </c>
      <c r="X292" s="26">
        <f t="shared" si="127"/>
        <v>0</v>
      </c>
      <c r="Y292" s="35">
        <f t="shared" si="120"/>
        <v>1</v>
      </c>
      <c r="Z292" s="37"/>
      <c r="AA292" s="34">
        <f t="shared" si="121"/>
        <v>3.0102999566398121</v>
      </c>
      <c r="AB292" s="26">
        <f t="shared" si="122"/>
        <v>2</v>
      </c>
      <c r="AC292" s="26">
        <f t="shared" si="128"/>
        <v>3.0102999566398121</v>
      </c>
      <c r="AD292" s="27">
        <f t="shared" si="124"/>
        <v>2</v>
      </c>
    </row>
    <row r="293" spans="16:30" x14ac:dyDescent="0.25">
      <c r="P293" s="31">
        <v>0.66666666666666696</v>
      </c>
      <c r="Q293" s="32">
        <f>Q284</f>
        <v>0</v>
      </c>
      <c r="R293" s="26">
        <f t="shared" si="116"/>
        <v>1</v>
      </c>
      <c r="S293" s="26">
        <f t="shared" si="126"/>
        <v>0</v>
      </c>
      <c r="T293" s="35">
        <f t="shared" si="115"/>
        <v>1</v>
      </c>
      <c r="U293" s="37"/>
      <c r="V293" s="34">
        <f t="shared" si="125"/>
        <v>0</v>
      </c>
      <c r="W293" s="26">
        <f t="shared" si="118"/>
        <v>1</v>
      </c>
      <c r="X293" s="26">
        <f t="shared" si="127"/>
        <v>0</v>
      </c>
      <c r="Y293" s="35">
        <f t="shared" si="120"/>
        <v>1</v>
      </c>
      <c r="Z293" s="37"/>
      <c r="AA293" s="34">
        <f t="shared" si="121"/>
        <v>3.0102999566398121</v>
      </c>
      <c r="AB293" s="26">
        <f t="shared" si="122"/>
        <v>2</v>
      </c>
      <c r="AC293" s="26">
        <f t="shared" si="128"/>
        <v>3.0102999566398121</v>
      </c>
      <c r="AD293" s="27">
        <f t="shared" si="124"/>
        <v>2</v>
      </c>
    </row>
    <row r="294" spans="16:30" x14ac:dyDescent="0.25">
      <c r="P294" s="31">
        <v>0.70833333333333304</v>
      </c>
      <c r="Q294" s="32">
        <f>Q284</f>
        <v>0</v>
      </c>
      <c r="R294" s="26">
        <f t="shared" si="116"/>
        <v>1</v>
      </c>
      <c r="S294" s="26">
        <f t="shared" si="126"/>
        <v>0</v>
      </c>
      <c r="T294" s="35">
        <f t="shared" si="115"/>
        <v>1</v>
      </c>
      <c r="U294" s="37"/>
      <c r="V294" s="34">
        <f t="shared" si="125"/>
        <v>0</v>
      </c>
      <c r="W294" s="26">
        <f t="shared" si="118"/>
        <v>1</v>
      </c>
      <c r="X294" s="26">
        <f t="shared" si="127"/>
        <v>0</v>
      </c>
      <c r="Y294" s="35">
        <f t="shared" si="120"/>
        <v>1</v>
      </c>
      <c r="Z294" s="37"/>
      <c r="AA294" s="34">
        <f t="shared" si="121"/>
        <v>3.0102999566398121</v>
      </c>
      <c r="AB294" s="26">
        <f t="shared" si="122"/>
        <v>2</v>
      </c>
      <c r="AC294" s="26">
        <f t="shared" si="128"/>
        <v>3.0102999566398121</v>
      </c>
      <c r="AD294" s="27">
        <f t="shared" si="124"/>
        <v>2</v>
      </c>
    </row>
    <row r="295" spans="16:30" x14ac:dyDescent="0.25">
      <c r="P295" s="31">
        <v>0.75</v>
      </c>
      <c r="Q295" s="32">
        <f>Q284</f>
        <v>0</v>
      </c>
      <c r="R295" s="26">
        <f t="shared" si="116"/>
        <v>1</v>
      </c>
      <c r="S295" s="26">
        <f t="shared" si="126"/>
        <v>0</v>
      </c>
      <c r="T295" s="35">
        <f t="shared" si="115"/>
        <v>1</v>
      </c>
      <c r="U295" s="37"/>
      <c r="V295" s="34">
        <f t="shared" si="125"/>
        <v>0</v>
      </c>
      <c r="W295" s="26">
        <f t="shared" si="118"/>
        <v>1</v>
      </c>
      <c r="X295" s="26">
        <f t="shared" si="127"/>
        <v>0</v>
      </c>
      <c r="Y295" s="35">
        <f t="shared" si="120"/>
        <v>1</v>
      </c>
      <c r="Z295" s="37"/>
      <c r="AA295" s="34">
        <f t="shared" si="121"/>
        <v>3.0102999566398121</v>
      </c>
      <c r="AB295" s="26">
        <f t="shared" si="122"/>
        <v>2</v>
      </c>
      <c r="AC295" s="26">
        <f t="shared" si="128"/>
        <v>3.0102999566398121</v>
      </c>
      <c r="AD295" s="27">
        <f t="shared" si="124"/>
        <v>2</v>
      </c>
    </row>
    <row r="296" spans="16:30" x14ac:dyDescent="0.25">
      <c r="P296" s="31">
        <v>0.79166666666666696</v>
      </c>
      <c r="Q296" s="32">
        <f>Q284</f>
        <v>0</v>
      </c>
      <c r="R296" s="26">
        <f t="shared" si="116"/>
        <v>1</v>
      </c>
      <c r="S296" s="26">
        <f t="shared" si="126"/>
        <v>0</v>
      </c>
      <c r="T296" s="35">
        <f t="shared" si="115"/>
        <v>1</v>
      </c>
      <c r="U296" s="37"/>
      <c r="V296" s="34">
        <v>0</v>
      </c>
      <c r="W296" s="26">
        <f t="shared" si="118"/>
        <v>1</v>
      </c>
      <c r="X296" s="26">
        <v>0</v>
      </c>
      <c r="Y296" s="35">
        <f t="shared" si="120"/>
        <v>1</v>
      </c>
      <c r="Z296" s="37"/>
      <c r="AA296" s="34">
        <f t="shared" si="121"/>
        <v>3.0102999566398121</v>
      </c>
      <c r="AB296" s="26">
        <f t="shared" si="122"/>
        <v>2</v>
      </c>
      <c r="AC296" s="26">
        <f>AA296</f>
        <v>3.0102999566398121</v>
      </c>
      <c r="AD296" s="27">
        <f t="shared" si="124"/>
        <v>2</v>
      </c>
    </row>
    <row r="297" spans="16:30" x14ac:dyDescent="0.25">
      <c r="P297" s="31">
        <v>0.83333333333333304</v>
      </c>
      <c r="Q297" s="32">
        <f>Q284</f>
        <v>0</v>
      </c>
      <c r="R297" s="26">
        <f t="shared" si="116"/>
        <v>1</v>
      </c>
      <c r="S297" s="26">
        <f t="shared" si="126"/>
        <v>0</v>
      </c>
      <c r="T297" s="35">
        <f t="shared" si="115"/>
        <v>1</v>
      </c>
      <c r="U297" s="37"/>
      <c r="V297" s="34">
        <f t="shared" si="125"/>
        <v>0</v>
      </c>
      <c r="W297" s="26">
        <f t="shared" si="118"/>
        <v>1</v>
      </c>
      <c r="X297" s="26">
        <v>0</v>
      </c>
      <c r="Y297" s="35">
        <f t="shared" si="120"/>
        <v>1</v>
      </c>
      <c r="Z297" s="37"/>
      <c r="AA297" s="34">
        <f t="shared" si="121"/>
        <v>3.0102999566398121</v>
      </c>
      <c r="AB297" s="26">
        <f>(10^(AA297/10))</f>
        <v>2</v>
      </c>
      <c r="AC297" s="26">
        <f>AA297</f>
        <v>3.0102999566398121</v>
      </c>
      <c r="AD297" s="27">
        <f t="shared" si="124"/>
        <v>2</v>
      </c>
    </row>
    <row r="298" spans="16:30" x14ac:dyDescent="0.25">
      <c r="P298" s="31">
        <v>0.875</v>
      </c>
      <c r="Q298" s="32">
        <f>Q284</f>
        <v>0</v>
      </c>
      <c r="R298" s="26">
        <f t="shared" si="116"/>
        <v>1</v>
      </c>
      <c r="S298" s="26">
        <f t="shared" si="126"/>
        <v>0</v>
      </c>
      <c r="T298" s="35">
        <f t="shared" si="115"/>
        <v>1</v>
      </c>
      <c r="U298" s="37"/>
      <c r="V298" s="34">
        <f>V297</f>
        <v>0</v>
      </c>
      <c r="W298" s="26">
        <f t="shared" si="118"/>
        <v>1</v>
      </c>
      <c r="X298" s="26">
        <v>0</v>
      </c>
      <c r="Y298" s="35">
        <f t="shared" si="120"/>
        <v>1</v>
      </c>
      <c r="Z298" s="37"/>
      <c r="AA298" s="34">
        <f t="shared" si="121"/>
        <v>3.0102999566398121</v>
      </c>
      <c r="AB298" s="26">
        <f t="shared" ref="AB298:AB300" si="129">(10^(AA298/10))</f>
        <v>2</v>
      </c>
      <c r="AC298" s="26">
        <f>AA298</f>
        <v>3.0102999566398121</v>
      </c>
      <c r="AD298" s="27">
        <f t="shared" si="124"/>
        <v>2</v>
      </c>
    </row>
    <row r="299" spans="16:30" x14ac:dyDescent="0.25">
      <c r="P299" s="31">
        <v>0.91666666666666696</v>
      </c>
      <c r="Q299" s="32">
        <f>Q277</f>
        <v>0</v>
      </c>
      <c r="R299" s="26">
        <f t="shared" si="116"/>
        <v>1</v>
      </c>
      <c r="S299" s="26">
        <f>Q299+10</f>
        <v>10</v>
      </c>
      <c r="T299" s="35">
        <f t="shared" si="115"/>
        <v>10</v>
      </c>
      <c r="U299" s="37"/>
      <c r="V299" s="34">
        <v>0</v>
      </c>
      <c r="W299" s="26">
        <f t="shared" si="118"/>
        <v>1</v>
      </c>
      <c r="X299" s="28">
        <f t="shared" ref="X299:X300" si="130">V299+10</f>
        <v>10</v>
      </c>
      <c r="Y299" s="35">
        <f t="shared" si="120"/>
        <v>10</v>
      </c>
      <c r="Z299" s="37"/>
      <c r="AA299" s="34">
        <f t="shared" si="121"/>
        <v>3.0102999566398121</v>
      </c>
      <c r="AB299" s="26">
        <f t="shared" si="129"/>
        <v>2</v>
      </c>
      <c r="AC299" s="26">
        <f>AA299+10</f>
        <v>13.010299956639813</v>
      </c>
      <c r="AD299" s="27">
        <f t="shared" si="124"/>
        <v>20.000000000000007</v>
      </c>
    </row>
    <row r="300" spans="16:30" ht="15.75" thickBot="1" x14ac:dyDescent="0.3">
      <c r="P300" s="44">
        <v>0.95833333333333304</v>
      </c>
      <c r="Q300" s="32">
        <f>Q277</f>
        <v>0</v>
      </c>
      <c r="R300" s="46">
        <f t="shared" si="116"/>
        <v>1</v>
      </c>
      <c r="S300" s="46">
        <f>Q300+10</f>
        <v>10</v>
      </c>
      <c r="T300" s="47">
        <f t="shared" si="115"/>
        <v>10</v>
      </c>
      <c r="U300" s="48"/>
      <c r="V300" s="45">
        <v>0</v>
      </c>
      <c r="W300" s="46">
        <f t="shared" si="118"/>
        <v>1</v>
      </c>
      <c r="X300" s="28">
        <f t="shared" si="130"/>
        <v>10</v>
      </c>
      <c r="Y300" s="47">
        <f t="shared" si="120"/>
        <v>10</v>
      </c>
      <c r="Z300" s="48"/>
      <c r="AA300" s="34">
        <f t="shared" si="121"/>
        <v>3.0102999566398121</v>
      </c>
      <c r="AB300" s="150">
        <f t="shared" si="129"/>
        <v>2</v>
      </c>
      <c r="AC300" s="150">
        <f>AA300+10</f>
        <v>13.010299956639813</v>
      </c>
      <c r="AD300" s="151">
        <f t="shared" si="124"/>
        <v>20.000000000000007</v>
      </c>
    </row>
    <row r="301" spans="16:30" ht="15.75" thickBot="1" x14ac:dyDescent="0.3">
      <c r="P301" s="50"/>
      <c r="Q301" s="51"/>
      <c r="R301" s="51"/>
      <c r="S301" s="51"/>
      <c r="T301" s="52"/>
      <c r="U301" s="51"/>
      <c r="V301" s="50"/>
      <c r="W301" s="51"/>
      <c r="X301" s="51"/>
      <c r="Y301" s="52"/>
      <c r="Z301" s="51"/>
      <c r="AA301" s="53" t="s">
        <v>13</v>
      </c>
      <c r="AB301" s="64">
        <f>10*LOG(1/(COUNT(AB284:AB297))*SUM(AB284:AB297))</f>
        <v>3.0102999566398121</v>
      </c>
      <c r="AC301" s="49"/>
      <c r="AD301" s="54"/>
    </row>
    <row r="302" spans="16:30" ht="15.75" thickBot="1" x14ac:dyDescent="0.3">
      <c r="P302" s="53"/>
      <c r="Q302" s="49"/>
      <c r="R302" s="49"/>
      <c r="S302" s="49"/>
      <c r="T302" s="54"/>
      <c r="U302" s="49"/>
      <c r="V302" s="53"/>
      <c r="W302" s="49"/>
      <c r="X302" s="49"/>
      <c r="Y302" s="54"/>
      <c r="Z302" s="49"/>
      <c r="AA302" s="53" t="s">
        <v>2</v>
      </c>
      <c r="AB302" s="64">
        <f>10*LOG(1/(COUNT(AB277:AB283,AB299:AB300))*SUM(AB277:AB283,AB299:AB300))</f>
        <v>3.0102999566398121</v>
      </c>
      <c r="AC302" s="49"/>
      <c r="AD302" s="54"/>
    </row>
    <row r="303" spans="16:30" x14ac:dyDescent="0.25">
      <c r="P303" s="53"/>
      <c r="Q303" s="49"/>
      <c r="R303" s="56" t="s">
        <v>12</v>
      </c>
      <c r="S303" s="57"/>
      <c r="T303" s="58" t="s">
        <v>11</v>
      </c>
      <c r="U303" s="57"/>
      <c r="V303" s="59"/>
      <c r="W303" s="56" t="s">
        <v>12</v>
      </c>
      <c r="X303" s="57"/>
      <c r="Y303" s="58" t="s">
        <v>11</v>
      </c>
      <c r="Z303" s="57"/>
      <c r="AA303" s="59"/>
      <c r="AB303" s="57" t="s">
        <v>12</v>
      </c>
      <c r="AC303" s="57"/>
      <c r="AD303" s="58" t="s">
        <v>11</v>
      </c>
    </row>
    <row r="304" spans="16:30" ht="15.75" thickBot="1" x14ac:dyDescent="0.3">
      <c r="P304" s="14"/>
      <c r="Q304" s="55"/>
      <c r="R304" s="60">
        <f>10*LOG(1/(COUNT(R277:R300))*SUM(R277:R300))</f>
        <v>0</v>
      </c>
      <c r="S304" s="61"/>
      <c r="T304" s="62">
        <f>10*LOG(1/(COUNT(T277:T300))*SUM(T277:T300))</f>
        <v>6.40978057358332</v>
      </c>
      <c r="U304" s="61"/>
      <c r="V304" s="63"/>
      <c r="W304" s="60">
        <f>10*LOG(1/(COUNT(W277:W300))*SUM(W277:W300))</f>
        <v>0</v>
      </c>
      <c r="X304" s="61"/>
      <c r="Y304" s="62">
        <f>10*LOG(1/(COUNT(Y277:Y300))*SUM(Y277:Y300))</f>
        <v>6.40978057358332</v>
      </c>
      <c r="Z304" s="61"/>
      <c r="AA304" s="63"/>
      <c r="AB304" s="64">
        <f>10*LOG(1/(COUNT(AB277:AB300))*SUM(AB277:AB300))</f>
        <v>3.0102999566398121</v>
      </c>
      <c r="AC304" s="61"/>
      <c r="AD304" s="62">
        <f>10*LOG(1/(COUNT(AD277:AD300))*SUM(AD277:AD300))</f>
        <v>9.4200805302231334</v>
      </c>
    </row>
  </sheetData>
  <mergeCells count="26">
    <mergeCell ref="P139:T139"/>
    <mergeCell ref="P173:T173"/>
    <mergeCell ref="P207:T207"/>
    <mergeCell ref="P241:T241"/>
    <mergeCell ref="P275:T275"/>
    <mergeCell ref="P105:T105"/>
    <mergeCell ref="A9:A11"/>
    <mergeCell ref="B9:B11"/>
    <mergeCell ref="C9:D9"/>
    <mergeCell ref="E9:H9"/>
    <mergeCell ref="A22:A24"/>
    <mergeCell ref="B22:C22"/>
    <mergeCell ref="E22:H22"/>
    <mergeCell ref="A38:A39"/>
    <mergeCell ref="B38:B39"/>
    <mergeCell ref="A58:A59"/>
    <mergeCell ref="P71:T71"/>
    <mergeCell ref="A77:A78"/>
    <mergeCell ref="A1:H1"/>
    <mergeCell ref="AA1:AB2"/>
    <mergeCell ref="AC1:AE1"/>
    <mergeCell ref="A2:H2"/>
    <mergeCell ref="A3:H3"/>
    <mergeCell ref="L3:L5"/>
    <mergeCell ref="AA3:AA6"/>
    <mergeCell ref="A4:H4"/>
  </mergeCells>
  <conditionalFormatting sqref="B60:B73 D60:H73">
    <cfRule type="expression" dxfId="7" priority="1">
      <formula>B60=0</formula>
    </cfRule>
  </conditionalFormatting>
  <dataValidations count="3">
    <dataValidation type="list" allowBlank="1" showInputMessage="1" showErrorMessage="1" sqref="B40:B53" xr:uid="{4F6164B7-7C2E-4930-B98F-4E8B00C1F8B0}">
      <formula1>$AP$1:$AP$16</formula1>
    </dataValidation>
    <dataValidation type="list" allowBlank="1" showInputMessage="1" showErrorMessage="1" sqref="B32:B35 B12:B20 B6" xr:uid="{D9B14198-F267-4800-8F16-34A9178709E4}">
      <formula1>$AB$3:$AB$6</formula1>
    </dataValidation>
    <dataValidation type="list" allowBlank="1" showInputMessage="1" showErrorMessage="1" sqref="A40:A53" xr:uid="{5784DCCB-5F07-415D-A2DC-8DC5F55CDBD1}">
      <formula1>$AJ$2:$AJ$65</formula1>
    </dataValidation>
  </dataValidations>
  <pageMargins left="0.7" right="0.7" top="0.75" bottom="0.75" header="0.3" footer="0.3"/>
  <pageSetup scale="40" orientation="portrait" horizontalDpi="1200" verticalDpi="12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0B64C-DF01-42C4-A5AD-02DA1ED678A1}">
  <dimension ref="A1:AR304"/>
  <sheetViews>
    <sheetView zoomScaleNormal="100" workbookViewId="0">
      <selection activeCell="F29" sqref="F29"/>
    </sheetView>
  </sheetViews>
  <sheetFormatPr defaultRowHeight="15" x14ac:dyDescent="0.25"/>
  <cols>
    <col min="1" max="1" width="31.140625" customWidth="1"/>
    <col min="2" max="2" width="27" bestFit="1" customWidth="1"/>
    <col min="3" max="4" width="23.140625" customWidth="1"/>
    <col min="5" max="5" width="27.85546875" customWidth="1"/>
    <col min="6" max="6" width="30.28515625" customWidth="1"/>
    <col min="7" max="7" width="22.85546875" customWidth="1"/>
    <col min="8" max="8" width="24.7109375" customWidth="1"/>
    <col min="9" max="11" width="9.140625" customWidth="1"/>
    <col min="12" max="12" width="18.7109375" hidden="1" customWidth="1"/>
    <col min="13" max="14" width="20" hidden="1" customWidth="1"/>
    <col min="15" max="15" width="9.140625" hidden="1" customWidth="1"/>
    <col min="16" max="20" width="12.7109375" hidden="1" customWidth="1"/>
    <col min="21" max="21" width="2.7109375" hidden="1" customWidth="1"/>
    <col min="22" max="22" width="12.7109375" hidden="1" customWidth="1"/>
    <col min="23" max="23" width="15.42578125" hidden="1" customWidth="1"/>
    <col min="24" max="25" width="12.7109375" hidden="1" customWidth="1"/>
    <col min="26" max="26" width="2.5703125" hidden="1" customWidth="1"/>
    <col min="27" max="27" width="17" hidden="1" customWidth="1"/>
    <col min="28" max="28" width="17.42578125" hidden="1" customWidth="1"/>
    <col min="29" max="30" width="12.7109375" hidden="1" customWidth="1"/>
    <col min="31" max="35" width="9.140625" hidden="1" customWidth="1"/>
    <col min="36" max="36" width="33.42578125" hidden="1" customWidth="1"/>
    <col min="37" max="37" width="12.140625" hidden="1" customWidth="1"/>
    <col min="38" max="40" width="16.140625" hidden="1" customWidth="1"/>
    <col min="41" max="44" width="9.140625" hidden="1" customWidth="1"/>
    <col min="45" max="117" width="9.140625" customWidth="1"/>
  </cols>
  <sheetData>
    <row r="1" spans="1:42" ht="21.75" thickBot="1" x14ac:dyDescent="0.4">
      <c r="A1" s="304" t="s">
        <v>187</v>
      </c>
      <c r="B1" s="304"/>
      <c r="C1" s="304"/>
      <c r="D1" s="304"/>
      <c r="E1" s="304"/>
      <c r="F1" s="304"/>
      <c r="G1" s="304"/>
      <c r="H1" s="304"/>
      <c r="AA1" s="295" t="s">
        <v>36</v>
      </c>
      <c r="AB1" s="296"/>
      <c r="AC1" s="280" t="s">
        <v>35</v>
      </c>
      <c r="AD1" s="281"/>
      <c r="AE1" s="282"/>
      <c r="AJ1" s="188" t="s">
        <v>70</v>
      </c>
      <c r="AK1" s="189" t="s">
        <v>71</v>
      </c>
      <c r="AL1" s="189" t="s">
        <v>72</v>
      </c>
      <c r="AM1" s="189" t="s">
        <v>73</v>
      </c>
      <c r="AN1" s="190" t="s">
        <v>74</v>
      </c>
      <c r="AP1">
        <v>1</v>
      </c>
    </row>
    <row r="2" spans="1:42" ht="21.75" thickBot="1" x14ac:dyDescent="0.4">
      <c r="A2" s="304" t="s">
        <v>148</v>
      </c>
      <c r="B2" s="304"/>
      <c r="C2" s="304"/>
      <c r="D2" s="304"/>
      <c r="E2" s="304"/>
      <c r="F2" s="304"/>
      <c r="G2" s="304"/>
      <c r="H2" s="304"/>
      <c r="AA2" s="297"/>
      <c r="AB2" s="298"/>
      <c r="AC2" s="123" t="s">
        <v>3</v>
      </c>
      <c r="AD2" s="124" t="s">
        <v>32</v>
      </c>
      <c r="AE2" s="125" t="s">
        <v>33</v>
      </c>
      <c r="AJ2" s="186" t="s">
        <v>75</v>
      </c>
      <c r="AK2" s="187" t="s">
        <v>76</v>
      </c>
      <c r="AL2" s="187">
        <v>50</v>
      </c>
      <c r="AM2" s="187">
        <v>85</v>
      </c>
      <c r="AN2" s="29" t="s">
        <v>77</v>
      </c>
      <c r="AP2">
        <v>2</v>
      </c>
    </row>
    <row r="3" spans="1:42" ht="22.15" customHeight="1" x14ac:dyDescent="0.35">
      <c r="A3" s="304" t="s">
        <v>147</v>
      </c>
      <c r="B3" s="304"/>
      <c r="C3" s="304"/>
      <c r="D3" s="304"/>
      <c r="E3" s="304"/>
      <c r="F3" s="304"/>
      <c r="G3" s="304"/>
      <c r="H3" s="304"/>
      <c r="L3" s="306" t="s">
        <v>42</v>
      </c>
      <c r="M3" s="25" t="s">
        <v>25</v>
      </c>
      <c r="N3" s="15" t="s">
        <v>26</v>
      </c>
      <c r="O3" s="15" t="s">
        <v>27</v>
      </c>
      <c r="P3" s="15" t="s">
        <v>28</v>
      </c>
      <c r="Q3" s="15" t="s">
        <v>29</v>
      </c>
      <c r="R3" s="15" t="s">
        <v>30</v>
      </c>
      <c r="S3" s="16" t="s">
        <v>31</v>
      </c>
      <c r="AA3" s="283" t="s">
        <v>34</v>
      </c>
      <c r="AB3" s="120" t="s">
        <v>3</v>
      </c>
      <c r="AC3" s="127">
        <v>55</v>
      </c>
      <c r="AD3" s="128">
        <v>57</v>
      </c>
      <c r="AE3" s="129">
        <v>60</v>
      </c>
      <c r="AF3" s="119">
        <v>1</v>
      </c>
      <c r="AJ3" s="183" t="s">
        <v>78</v>
      </c>
      <c r="AK3" s="167" t="s">
        <v>76</v>
      </c>
      <c r="AL3" s="167">
        <v>20</v>
      </c>
      <c r="AM3" s="167">
        <v>85</v>
      </c>
      <c r="AN3" s="27">
        <v>84</v>
      </c>
      <c r="AP3">
        <v>3</v>
      </c>
    </row>
    <row r="4" spans="1:42" ht="19.5" customHeight="1" x14ac:dyDescent="0.35">
      <c r="A4" s="304" t="s">
        <v>144</v>
      </c>
      <c r="B4" s="304"/>
      <c r="C4" s="304"/>
      <c r="D4" s="304"/>
      <c r="E4" s="304"/>
      <c r="F4" s="304"/>
      <c r="G4" s="304"/>
      <c r="H4" s="304"/>
      <c r="L4" s="307"/>
      <c r="M4" s="135"/>
      <c r="N4" s="136"/>
      <c r="O4" s="136"/>
      <c r="P4" s="136"/>
      <c r="Q4" s="136"/>
      <c r="R4" s="136"/>
      <c r="S4" s="137"/>
      <c r="AA4" s="284"/>
      <c r="AB4" s="138"/>
      <c r="AC4" s="139"/>
      <c r="AD4" s="140"/>
      <c r="AE4" s="141"/>
      <c r="AF4" s="119"/>
      <c r="AJ4" s="183" t="s">
        <v>79</v>
      </c>
      <c r="AK4" s="167" t="s">
        <v>76</v>
      </c>
      <c r="AL4" s="167">
        <v>40</v>
      </c>
      <c r="AM4" s="167">
        <v>80</v>
      </c>
      <c r="AN4" s="27">
        <v>78</v>
      </c>
      <c r="AP4">
        <v>4</v>
      </c>
    </row>
    <row r="5" spans="1:42" ht="15" customHeight="1" thickBot="1" x14ac:dyDescent="0.4">
      <c r="A5" s="116"/>
      <c r="B5" s="116"/>
      <c r="C5" s="271"/>
      <c r="D5" s="271"/>
      <c r="E5" s="271"/>
      <c r="F5" s="271"/>
      <c r="G5" s="271"/>
      <c r="H5" s="271"/>
      <c r="L5" s="307"/>
      <c r="M5" s="13" t="s">
        <v>20</v>
      </c>
      <c r="N5" s="5" t="s">
        <v>20</v>
      </c>
      <c r="O5" s="5" t="s">
        <v>20</v>
      </c>
      <c r="P5" s="5" t="s">
        <v>20</v>
      </c>
      <c r="Q5" s="5" t="s">
        <v>20</v>
      </c>
      <c r="R5" s="5" t="s">
        <v>20</v>
      </c>
      <c r="S5" s="6" t="s">
        <v>20</v>
      </c>
      <c r="AA5" s="285"/>
      <c r="AB5" s="121" t="s">
        <v>32</v>
      </c>
      <c r="AC5" s="130">
        <v>57</v>
      </c>
      <c r="AD5" s="126">
        <v>60</v>
      </c>
      <c r="AE5" s="131">
        <v>65</v>
      </c>
      <c r="AF5" s="119">
        <v>2</v>
      </c>
      <c r="AJ5" s="183" t="s">
        <v>80</v>
      </c>
      <c r="AK5" s="167" t="s">
        <v>76</v>
      </c>
      <c r="AL5" s="167">
        <v>20</v>
      </c>
      <c r="AM5" s="167">
        <v>80</v>
      </c>
      <c r="AN5" s="27" t="s">
        <v>77</v>
      </c>
      <c r="AP5">
        <v>5</v>
      </c>
    </row>
    <row r="6" spans="1:42" ht="15" customHeight="1" thickBot="1" x14ac:dyDescent="0.4">
      <c r="A6" s="118" t="s">
        <v>49</v>
      </c>
      <c r="B6" s="117" t="s">
        <v>33</v>
      </c>
      <c r="C6" s="271"/>
      <c r="D6" s="271"/>
      <c r="E6" s="271"/>
      <c r="F6" s="271"/>
      <c r="G6" s="271"/>
      <c r="H6" s="271"/>
      <c r="L6" s="171" t="str">
        <f t="shared" ref="L6:L19" si="0">A60</f>
        <v>Crane</v>
      </c>
      <c r="M6" s="88">
        <f>IF(AND($E40&gt;=0.5,$C$12&gt;0),SQRT((($C$12-$B$25)^2)+(($C$25-$D$12)^2)),"")</f>
        <v>180.2306771889692</v>
      </c>
      <c r="N6" s="89" t="str">
        <f t="shared" ref="N6:N19" si="1">IF(AND($E40&gt;=0.5,$C$13&gt;0),SQRT((($C$13-$B$26)^2)+(($C$26-$D$13)^2)),"")</f>
        <v/>
      </c>
      <c r="O6" s="89" t="str">
        <f t="shared" ref="O6:P19" si="2">IF(AND($E40&gt;=0.5,$C$15&gt;0),SQRT((($C$15-$B$28)^2)+(($C$28-$D$15)^2)),"")</f>
        <v/>
      </c>
      <c r="P6" s="89" t="str">
        <f t="shared" si="2"/>
        <v/>
      </c>
      <c r="Q6" s="89" t="str">
        <f t="shared" ref="Q6:Q19" si="3">IF(AND($E40&gt;=0.5,$C$16&gt;0),SQRT((($C$16-$B$29)^2)+(($C$29-$D$16)^2)),"")</f>
        <v/>
      </c>
      <c r="R6" s="89" t="str">
        <f t="shared" ref="R6:R19" si="4">IF(AND($E40&gt;=0.5,$C$17&gt;0),SQRT((($C$17-$B$30)^2)+(($C$30-$D$17)^2)),"")</f>
        <v/>
      </c>
      <c r="S6" s="90" t="str">
        <f t="shared" ref="S6:S19" si="5">IF(AND($E40&gt;=0.5,$C$18&gt;0),SQRT((($C$18-$B$31)^2)+(($C$31-$D$18)^2)),"")</f>
        <v/>
      </c>
      <c r="AA6" s="286"/>
      <c r="AB6" s="122" t="s">
        <v>33</v>
      </c>
      <c r="AC6" s="132">
        <v>60</v>
      </c>
      <c r="AD6" s="133">
        <v>65</v>
      </c>
      <c r="AE6" s="134">
        <v>70</v>
      </c>
      <c r="AF6" s="119">
        <v>3</v>
      </c>
      <c r="AJ6" s="183" t="s">
        <v>81</v>
      </c>
      <c r="AK6" s="167" t="s">
        <v>82</v>
      </c>
      <c r="AL6" s="167">
        <v>100</v>
      </c>
      <c r="AM6" s="167">
        <v>94</v>
      </c>
      <c r="AN6" s="27" t="s">
        <v>77</v>
      </c>
      <c r="AP6">
        <v>6</v>
      </c>
    </row>
    <row r="7" spans="1:42" ht="15" customHeight="1" x14ac:dyDescent="0.35">
      <c r="A7" s="271"/>
      <c r="B7" s="271"/>
      <c r="C7" s="271"/>
      <c r="D7" s="271"/>
      <c r="E7" s="271"/>
      <c r="F7" s="271"/>
      <c r="G7" s="271"/>
      <c r="H7" s="271"/>
      <c r="L7" s="172" t="str">
        <f t="shared" si="0"/>
        <v>Vibratory Pile Driver</v>
      </c>
      <c r="M7" s="91">
        <f>IF(AND($E41&gt;=0.5,$C$12&gt;0),SQRT((($C$12-$B$25)^2)+(($C$25-$D$12)^2)),"")</f>
        <v>180.2306771889692</v>
      </c>
      <c r="N7" s="92" t="str">
        <f t="shared" si="1"/>
        <v/>
      </c>
      <c r="O7" s="92" t="str">
        <f t="shared" si="2"/>
        <v/>
      </c>
      <c r="P7" s="92" t="str">
        <f t="shared" si="2"/>
        <v/>
      </c>
      <c r="Q7" s="92" t="str">
        <f t="shared" si="3"/>
        <v/>
      </c>
      <c r="R7" s="92" t="str">
        <f t="shared" si="4"/>
        <v/>
      </c>
      <c r="S7" s="93" t="str">
        <f t="shared" si="5"/>
        <v/>
      </c>
      <c r="AC7" s="119">
        <v>1</v>
      </c>
      <c r="AD7" s="119">
        <v>2</v>
      </c>
      <c r="AE7" s="119">
        <v>3</v>
      </c>
      <c r="AF7" s="119"/>
      <c r="AJ7" s="183" t="s">
        <v>83</v>
      </c>
      <c r="AK7" s="167" t="s">
        <v>76</v>
      </c>
      <c r="AL7" s="167">
        <v>50</v>
      </c>
      <c r="AM7" s="167">
        <v>80</v>
      </c>
      <c r="AN7" s="27">
        <v>83</v>
      </c>
      <c r="AP7">
        <v>7</v>
      </c>
    </row>
    <row r="8" spans="1:42" ht="15" customHeight="1" thickBot="1" x14ac:dyDescent="0.3">
      <c r="A8" s="8" t="s">
        <v>45</v>
      </c>
      <c r="L8" s="172" t="str">
        <f t="shared" si="0"/>
        <v>Pickup Truck</v>
      </c>
      <c r="M8" s="91">
        <f>IF(AND($E42&gt;=0.5,$C$12&gt;0),SQRT((($C$12-$B$25)^2)+(($C$25-$D$12)^2)),"")</f>
        <v>180.2306771889692</v>
      </c>
      <c r="N8" s="92" t="str">
        <f t="shared" si="1"/>
        <v/>
      </c>
      <c r="O8" s="92" t="str">
        <f t="shared" si="2"/>
        <v/>
      </c>
      <c r="P8" s="92" t="str">
        <f t="shared" si="2"/>
        <v/>
      </c>
      <c r="Q8" s="92" t="str">
        <f t="shared" si="3"/>
        <v/>
      </c>
      <c r="R8" s="92" t="str">
        <f t="shared" si="4"/>
        <v/>
      </c>
      <c r="S8" s="93" t="str">
        <f t="shared" si="5"/>
        <v/>
      </c>
      <c r="AJ8" s="183" t="s">
        <v>84</v>
      </c>
      <c r="AK8" s="167" t="s">
        <v>76</v>
      </c>
      <c r="AL8" s="167">
        <v>20</v>
      </c>
      <c r="AM8" s="167">
        <v>85</v>
      </c>
      <c r="AN8" s="27">
        <v>84</v>
      </c>
      <c r="AP8">
        <v>8</v>
      </c>
    </row>
    <row r="9" spans="1:42" ht="15" customHeight="1" thickBot="1" x14ac:dyDescent="0.3">
      <c r="A9" s="293" t="s">
        <v>0</v>
      </c>
      <c r="B9" s="293" t="s">
        <v>1</v>
      </c>
      <c r="C9" s="289" t="s">
        <v>22</v>
      </c>
      <c r="D9" s="290"/>
      <c r="E9" s="291" t="s">
        <v>53</v>
      </c>
      <c r="F9" s="291"/>
      <c r="G9" s="291"/>
      <c r="H9" s="292"/>
      <c r="L9" s="172" t="str">
        <f t="shared" si="0"/>
        <v>Front End Loader</v>
      </c>
      <c r="M9" s="91">
        <f>IF(AND($E43&gt;=0.5,$C$12&gt;0),SQRT((($C$12-$B$25)^2)+(($C$25-$D$12)^2)),"")</f>
        <v>180.2306771889692</v>
      </c>
      <c r="N9" s="92" t="str">
        <f t="shared" si="1"/>
        <v/>
      </c>
      <c r="O9" s="92" t="str">
        <f t="shared" si="2"/>
        <v/>
      </c>
      <c r="P9" s="92" t="str">
        <f t="shared" si="2"/>
        <v/>
      </c>
      <c r="Q9" s="92" t="str">
        <f t="shared" si="3"/>
        <v/>
      </c>
      <c r="R9" s="92" t="str">
        <f t="shared" si="4"/>
        <v/>
      </c>
      <c r="S9" s="93" t="str">
        <f t="shared" si="5"/>
        <v/>
      </c>
      <c r="AB9" s="119">
        <f t="shared" ref="AB9:AB15" si="6">IF(B12="Residential",1,IF(B12="Commercial",2,IF(B12="industrial",3,0)))</f>
        <v>1</v>
      </c>
      <c r="AJ9" s="183" t="s">
        <v>85</v>
      </c>
      <c r="AK9" s="167" t="s">
        <v>82</v>
      </c>
      <c r="AL9" s="167">
        <v>20</v>
      </c>
      <c r="AM9" s="167">
        <v>93</v>
      </c>
      <c r="AN9" s="27">
        <v>87</v>
      </c>
      <c r="AP9">
        <v>9</v>
      </c>
    </row>
    <row r="10" spans="1:42" ht="15" customHeight="1" x14ac:dyDescent="0.25">
      <c r="A10" s="300"/>
      <c r="B10" s="300"/>
      <c r="C10" s="114" t="s">
        <v>23</v>
      </c>
      <c r="D10" s="115" t="s">
        <v>24</v>
      </c>
      <c r="E10" s="162" t="s">
        <v>12</v>
      </c>
      <c r="F10" s="163" t="s">
        <v>11</v>
      </c>
      <c r="G10" s="23" t="s">
        <v>13</v>
      </c>
      <c r="H10" s="24" t="s">
        <v>2</v>
      </c>
      <c r="L10" s="172" t="str">
        <f t="shared" si="0"/>
        <v>Trencher</v>
      </c>
      <c r="M10" s="91">
        <f>IF(AND($E44&gt;=0.5,$C$12&gt;0),SQRT((($C$12-$B$25)^2)+(($C$25-$D$12)^2)),"")</f>
        <v>180.2306771889692</v>
      </c>
      <c r="N10" s="92" t="str">
        <f t="shared" si="1"/>
        <v/>
      </c>
      <c r="O10" s="92" t="str">
        <f t="shared" si="2"/>
        <v/>
      </c>
      <c r="P10" s="92" t="str">
        <f t="shared" si="2"/>
        <v/>
      </c>
      <c r="Q10" s="92" t="str">
        <f t="shared" si="3"/>
        <v/>
      </c>
      <c r="R10" s="92" t="str">
        <f t="shared" si="4"/>
        <v/>
      </c>
      <c r="S10" s="93" t="str">
        <f t="shared" si="5"/>
        <v/>
      </c>
      <c r="AB10" s="119">
        <f t="shared" si="6"/>
        <v>0</v>
      </c>
      <c r="AJ10" s="183" t="s">
        <v>86</v>
      </c>
      <c r="AK10" s="167" t="s">
        <v>76</v>
      </c>
      <c r="AL10" s="167">
        <v>20</v>
      </c>
      <c r="AM10" s="167">
        <v>80</v>
      </c>
      <c r="AN10" s="27">
        <v>83</v>
      </c>
      <c r="AP10">
        <v>10</v>
      </c>
    </row>
    <row r="11" spans="1:42" ht="15" customHeight="1" thickBot="1" x14ac:dyDescent="0.3">
      <c r="A11" s="301"/>
      <c r="B11" s="301"/>
      <c r="C11" s="86" t="s">
        <v>20</v>
      </c>
      <c r="D11" s="87" t="s">
        <v>20</v>
      </c>
      <c r="E11" s="13" t="s">
        <v>5</v>
      </c>
      <c r="F11" s="6" t="s">
        <v>5</v>
      </c>
      <c r="G11" s="13" t="s">
        <v>5</v>
      </c>
      <c r="H11" s="6" t="s">
        <v>5</v>
      </c>
      <c r="L11" s="172" t="str">
        <f t="shared" si="0"/>
        <v>Crane</v>
      </c>
      <c r="M11" s="91">
        <f>IF(AND($E45&gt;=0.5,$C$12&gt;0),SQRT((($C$12-$B$26)^2)+(($C$26-$D$12)^2)),"")</f>
        <v>300.60923771575938</v>
      </c>
      <c r="N11" s="92" t="str">
        <f t="shared" si="1"/>
        <v/>
      </c>
      <c r="O11" s="92" t="str">
        <f t="shared" si="2"/>
        <v/>
      </c>
      <c r="P11" s="92" t="str">
        <f t="shared" si="2"/>
        <v/>
      </c>
      <c r="Q11" s="92" t="str">
        <f t="shared" si="3"/>
        <v/>
      </c>
      <c r="R11" s="92" t="str">
        <f t="shared" si="4"/>
        <v/>
      </c>
      <c r="S11" s="93" t="str">
        <f t="shared" si="5"/>
        <v/>
      </c>
      <c r="AB11" s="119">
        <f t="shared" si="6"/>
        <v>0</v>
      </c>
      <c r="AJ11" s="183" t="s">
        <v>87</v>
      </c>
      <c r="AK11" s="167" t="s">
        <v>76</v>
      </c>
      <c r="AL11" s="167">
        <v>40</v>
      </c>
      <c r="AM11" s="167">
        <v>80</v>
      </c>
      <c r="AN11" s="27">
        <v>78</v>
      </c>
      <c r="AP11">
        <v>11</v>
      </c>
    </row>
    <row r="12" spans="1:42" ht="15" customHeight="1" thickBot="1" x14ac:dyDescent="0.3">
      <c r="A12" s="240" t="s">
        <v>188</v>
      </c>
      <c r="B12" s="241" t="s">
        <v>3</v>
      </c>
      <c r="C12" s="242">
        <v>254887.9</v>
      </c>
      <c r="D12" s="243">
        <v>4256678.13</v>
      </c>
      <c r="E12" s="244">
        <v>38.6</v>
      </c>
      <c r="F12" s="245">
        <v>42</v>
      </c>
      <c r="G12" s="246">
        <v>40</v>
      </c>
      <c r="H12" s="247">
        <v>34</v>
      </c>
      <c r="L12" s="172" t="str">
        <f t="shared" si="0"/>
        <v>Vibratory Pile Driver</v>
      </c>
      <c r="M12" s="91">
        <f>IF(AND($E46&gt;=0.5,$C$12&gt;0),SQRT((($C$12-$B$26)^2)+(($C$26-$D$12)^2)),"")</f>
        <v>300.60923771575938</v>
      </c>
      <c r="N12" s="92" t="str">
        <f t="shared" si="1"/>
        <v/>
      </c>
      <c r="O12" s="92" t="str">
        <f t="shared" si="2"/>
        <v/>
      </c>
      <c r="P12" s="92" t="str">
        <f t="shared" si="2"/>
        <v/>
      </c>
      <c r="Q12" s="92" t="str">
        <f t="shared" si="3"/>
        <v/>
      </c>
      <c r="R12" s="92" t="str">
        <f t="shared" si="4"/>
        <v/>
      </c>
      <c r="S12" s="93" t="str">
        <f t="shared" si="5"/>
        <v/>
      </c>
      <c r="AB12" s="119">
        <f t="shared" si="6"/>
        <v>0</v>
      </c>
      <c r="AJ12" s="183" t="s">
        <v>88</v>
      </c>
      <c r="AK12" s="167" t="s">
        <v>76</v>
      </c>
      <c r="AL12" s="167">
        <v>15</v>
      </c>
      <c r="AM12" s="167">
        <v>83</v>
      </c>
      <c r="AN12" s="27" t="s">
        <v>77</v>
      </c>
      <c r="AP12">
        <v>12</v>
      </c>
    </row>
    <row r="13" spans="1:42" ht="15" hidden="1" customHeight="1" x14ac:dyDescent="0.25">
      <c r="A13" s="228"/>
      <c r="B13" s="238"/>
      <c r="C13" s="174"/>
      <c r="D13" s="211"/>
      <c r="E13" s="17"/>
      <c r="F13" s="160"/>
      <c r="G13" s="239"/>
      <c r="H13" s="78"/>
      <c r="L13" s="172" t="str">
        <f t="shared" si="0"/>
        <v>Pickup Truck</v>
      </c>
      <c r="M13" s="91">
        <f>IF(AND($E47&gt;=0.5,$C$12&gt;0),SQRT((($C$12-$B$26)^2)+(($C$26-$D$12)^2)),"")</f>
        <v>300.60923771575938</v>
      </c>
      <c r="N13" s="92" t="str">
        <f t="shared" si="1"/>
        <v/>
      </c>
      <c r="O13" s="92" t="str">
        <f t="shared" si="2"/>
        <v/>
      </c>
      <c r="P13" s="92" t="str">
        <f t="shared" si="2"/>
        <v/>
      </c>
      <c r="Q13" s="92" t="str">
        <f t="shared" si="3"/>
        <v/>
      </c>
      <c r="R13" s="92" t="str">
        <f t="shared" si="4"/>
        <v/>
      </c>
      <c r="S13" s="93" t="str">
        <f t="shared" si="5"/>
        <v/>
      </c>
      <c r="AB13" s="119">
        <f t="shared" si="6"/>
        <v>0</v>
      </c>
      <c r="AJ13" s="183" t="s">
        <v>89</v>
      </c>
      <c r="AK13" s="167" t="s">
        <v>76</v>
      </c>
      <c r="AL13" s="167">
        <v>40</v>
      </c>
      <c r="AM13" s="167">
        <v>85</v>
      </c>
      <c r="AN13" s="27">
        <v>79</v>
      </c>
      <c r="AP13">
        <v>13</v>
      </c>
    </row>
    <row r="14" spans="1:42" ht="15" hidden="1" customHeight="1" x14ac:dyDescent="0.25">
      <c r="A14" s="212"/>
      <c r="B14" s="84"/>
      <c r="C14" s="176"/>
      <c r="D14" s="213"/>
      <c r="E14" s="112"/>
      <c r="F14" s="109"/>
      <c r="G14" s="75"/>
      <c r="H14" s="2"/>
      <c r="L14" s="172" t="str">
        <f t="shared" si="0"/>
        <v>Front End Loader</v>
      </c>
      <c r="M14" s="91">
        <f>IF(AND($E48&gt;=0.5,$C$12&gt;0),SQRT((($C$12-$B$26)^2)+(($C$26-$D$12)^2)),"")</f>
        <v>300.60923771575938</v>
      </c>
      <c r="N14" s="92" t="str">
        <f t="shared" si="1"/>
        <v/>
      </c>
      <c r="O14" s="92" t="str">
        <f t="shared" si="2"/>
        <v/>
      </c>
      <c r="P14" s="92" t="str">
        <f t="shared" si="2"/>
        <v/>
      </c>
      <c r="Q14" s="92" t="str">
        <f t="shared" si="3"/>
        <v/>
      </c>
      <c r="R14" s="92" t="str">
        <f t="shared" si="4"/>
        <v/>
      </c>
      <c r="S14" s="93" t="str">
        <f t="shared" si="5"/>
        <v/>
      </c>
      <c r="AB14" s="119">
        <f t="shared" si="6"/>
        <v>0</v>
      </c>
      <c r="AJ14" s="183" t="s">
        <v>90</v>
      </c>
      <c r="AK14" s="167" t="s">
        <v>76</v>
      </c>
      <c r="AL14" s="167">
        <v>20</v>
      </c>
      <c r="AM14" s="167">
        <v>82</v>
      </c>
      <c r="AN14" s="27">
        <v>81</v>
      </c>
      <c r="AP14">
        <v>14</v>
      </c>
    </row>
    <row r="15" spans="1:42" ht="15" hidden="1" customHeight="1" x14ac:dyDescent="0.25">
      <c r="A15" s="212"/>
      <c r="B15" s="84"/>
      <c r="C15" s="176"/>
      <c r="D15" s="213"/>
      <c r="E15" s="112"/>
      <c r="F15" s="109"/>
      <c r="G15" s="75"/>
      <c r="H15" s="2"/>
      <c r="L15" s="172" t="str">
        <f t="shared" si="0"/>
        <v>Trencher</v>
      </c>
      <c r="M15" s="91">
        <f>IF(AND($E49&gt;=0.5,$C$12&gt;0),SQRT((($C$12-$B$26)^2)+(($C$26-$D$12)^2)),"")</f>
        <v>300.60923771575938</v>
      </c>
      <c r="N15" s="92" t="str">
        <f t="shared" si="1"/>
        <v/>
      </c>
      <c r="O15" s="92" t="str">
        <f t="shared" si="2"/>
        <v/>
      </c>
      <c r="P15" s="92" t="str">
        <f t="shared" si="2"/>
        <v/>
      </c>
      <c r="Q15" s="92" t="str">
        <f t="shared" si="3"/>
        <v/>
      </c>
      <c r="R15" s="92" t="str">
        <f t="shared" si="4"/>
        <v/>
      </c>
      <c r="S15" s="93" t="str">
        <f t="shared" si="5"/>
        <v/>
      </c>
      <c r="AB15" s="119">
        <f t="shared" si="6"/>
        <v>0</v>
      </c>
      <c r="AJ15" s="183" t="s">
        <v>91</v>
      </c>
      <c r="AK15" s="167" t="s">
        <v>76</v>
      </c>
      <c r="AL15" s="167">
        <v>20</v>
      </c>
      <c r="AM15" s="167">
        <v>90</v>
      </c>
      <c r="AN15" s="27">
        <v>90</v>
      </c>
      <c r="AP15">
        <v>15</v>
      </c>
    </row>
    <row r="16" spans="1:42" ht="15" hidden="1" customHeight="1" x14ac:dyDescent="0.25">
      <c r="A16" s="212"/>
      <c r="B16" s="84"/>
      <c r="C16" s="176"/>
      <c r="D16" s="213"/>
      <c r="E16" s="112"/>
      <c r="F16" s="109"/>
      <c r="G16" s="75"/>
      <c r="H16" s="2"/>
      <c r="L16" s="172" t="str">
        <f t="shared" si="0"/>
        <v/>
      </c>
      <c r="M16" s="91">
        <f>IF(AND($E50&gt;=0.5,$C$12&gt;0),SQRT((($C$12-$B$25)^2)+(($C$25-$D$12)^2)),"")</f>
        <v>180.2306771889692</v>
      </c>
      <c r="N16" s="92" t="str">
        <f t="shared" si="1"/>
        <v/>
      </c>
      <c r="O16" s="92" t="str">
        <f t="shared" si="2"/>
        <v/>
      </c>
      <c r="P16" s="92" t="str">
        <f t="shared" si="2"/>
        <v/>
      </c>
      <c r="Q16" s="92" t="str">
        <f t="shared" si="3"/>
        <v/>
      </c>
      <c r="R16" s="92" t="str">
        <f t="shared" si="4"/>
        <v/>
      </c>
      <c r="S16" s="93" t="str">
        <f t="shared" si="5"/>
        <v/>
      </c>
      <c r="AB16" s="119"/>
      <c r="AJ16" s="183" t="s">
        <v>92</v>
      </c>
      <c r="AK16" s="167" t="s">
        <v>76</v>
      </c>
      <c r="AL16" s="167">
        <v>16</v>
      </c>
      <c r="AM16" s="167">
        <v>85</v>
      </c>
      <c r="AN16" s="27">
        <v>81</v>
      </c>
      <c r="AP16">
        <v>0</v>
      </c>
    </row>
    <row r="17" spans="1:40" s="49" customFormat="1" hidden="1" x14ac:dyDescent="0.25">
      <c r="A17" s="212"/>
      <c r="B17" s="84"/>
      <c r="C17" s="176"/>
      <c r="D17" s="213"/>
      <c r="E17" s="112" t="str">
        <f>IF(G17&gt;0,R270,"")</f>
        <v/>
      </c>
      <c r="F17" s="109" t="str">
        <f>IF(G17&gt;0,T270,"")</f>
        <v/>
      </c>
      <c r="G17" s="75"/>
      <c r="H17" s="2"/>
      <c r="L17" s="172" t="str">
        <f t="shared" si="0"/>
        <v/>
      </c>
      <c r="M17" s="91">
        <f>IF(AND($E51&gt;=0.5,$C$12&gt;0),SQRT((($C$12-$B$25)^2)+(($C$25-$D$12)^2)),"")</f>
        <v>180.2306771889692</v>
      </c>
      <c r="N17" s="92" t="str">
        <f t="shared" si="1"/>
        <v/>
      </c>
      <c r="O17" s="92" t="str">
        <f t="shared" si="2"/>
        <v/>
      </c>
      <c r="P17" s="92" t="str">
        <f t="shared" si="2"/>
        <v/>
      </c>
      <c r="Q17" s="92" t="str">
        <f t="shared" si="3"/>
        <v/>
      </c>
      <c r="R17" s="92" t="str">
        <f t="shared" si="4"/>
        <v/>
      </c>
      <c r="S17" s="93" t="str">
        <f t="shared" si="5"/>
        <v/>
      </c>
      <c r="T17"/>
      <c r="AB17" s="119">
        <f>IF(B6="Residential",1,IF(B6="Commercial",2,IF(B6="industrial",3,0)))</f>
        <v>3</v>
      </c>
      <c r="AJ17" s="183" t="s">
        <v>93</v>
      </c>
      <c r="AK17" s="167" t="s">
        <v>76</v>
      </c>
      <c r="AL17" s="167">
        <v>40</v>
      </c>
      <c r="AM17" s="167">
        <v>85</v>
      </c>
      <c r="AN17" s="27">
        <v>82</v>
      </c>
    </row>
    <row r="18" spans="1:40" ht="15.75" hidden="1" thickBot="1" x14ac:dyDescent="0.3">
      <c r="A18" s="214"/>
      <c r="B18" s="85"/>
      <c r="C18" s="178"/>
      <c r="D18" s="215"/>
      <c r="E18" s="113" t="str">
        <f>IF(G18&gt;0,R304,"")</f>
        <v/>
      </c>
      <c r="F18" s="110" t="str">
        <f>IF(G18&gt;0,T304,"")</f>
        <v/>
      </c>
      <c r="G18" s="76"/>
      <c r="H18" s="3"/>
      <c r="L18" s="172" t="str">
        <f t="shared" si="0"/>
        <v/>
      </c>
      <c r="M18" s="91">
        <f>IF(AND($E52&gt;=0.5,$C$12&gt;0),SQRT((($C$12-$B$25)^2)+(($C$25-$D$12)^2)),"")</f>
        <v>180.2306771889692</v>
      </c>
      <c r="N18" s="92" t="str">
        <f t="shared" si="1"/>
        <v/>
      </c>
      <c r="O18" s="92" t="str">
        <f t="shared" si="2"/>
        <v/>
      </c>
      <c r="P18" s="92" t="str">
        <f t="shared" si="2"/>
        <v/>
      </c>
      <c r="Q18" s="92" t="str">
        <f t="shared" si="3"/>
        <v/>
      </c>
      <c r="R18" s="92" t="str">
        <f t="shared" si="4"/>
        <v/>
      </c>
      <c r="S18" s="93" t="str">
        <f t="shared" si="5"/>
        <v/>
      </c>
      <c r="AJ18" s="183" t="s">
        <v>94</v>
      </c>
      <c r="AK18" s="167" t="s">
        <v>76</v>
      </c>
      <c r="AL18" s="167">
        <v>20</v>
      </c>
      <c r="AM18" s="167">
        <v>84</v>
      </c>
      <c r="AN18" s="27">
        <v>79</v>
      </c>
    </row>
    <row r="19" spans="1:40" ht="15.75" x14ac:dyDescent="0.25">
      <c r="A19" s="19" t="s">
        <v>61</v>
      </c>
      <c r="B19" s="143"/>
      <c r="C19" s="144"/>
      <c r="D19" s="144"/>
      <c r="E19" s="145"/>
      <c r="F19" s="145"/>
      <c r="G19" s="82"/>
      <c r="H19" s="82"/>
      <c r="L19" s="172" t="str">
        <f t="shared" si="0"/>
        <v/>
      </c>
      <c r="M19" s="91">
        <f>IF(AND($E53&gt;=0.5,$C$12&gt;0),SQRT((($C$12-$B$25)^2)+(($C$25-$D$12)^2)),"")</f>
        <v>180.2306771889692</v>
      </c>
      <c r="N19" s="92" t="str">
        <f t="shared" si="1"/>
        <v/>
      </c>
      <c r="O19" s="92" t="str">
        <f t="shared" si="2"/>
        <v/>
      </c>
      <c r="P19" s="92" t="str">
        <f t="shared" si="2"/>
        <v/>
      </c>
      <c r="Q19" s="92" t="str">
        <f t="shared" si="3"/>
        <v/>
      </c>
      <c r="R19" s="92" t="str">
        <f t="shared" si="4"/>
        <v/>
      </c>
      <c r="S19" s="93" t="str">
        <f t="shared" si="5"/>
        <v/>
      </c>
      <c r="AJ19" s="183" t="s">
        <v>95</v>
      </c>
      <c r="AK19" s="167" t="s">
        <v>76</v>
      </c>
      <c r="AL19" s="167">
        <v>50</v>
      </c>
      <c r="AM19" s="167">
        <v>80</v>
      </c>
      <c r="AN19" s="27">
        <v>80</v>
      </c>
    </row>
    <row r="20" spans="1:40" ht="14.25" customHeight="1" thickBot="1" x14ac:dyDescent="0.3">
      <c r="A20" s="19"/>
      <c r="B20" s="143"/>
      <c r="C20" s="144"/>
      <c r="D20" s="144"/>
      <c r="E20" s="145"/>
      <c r="F20" s="145"/>
      <c r="G20" s="82"/>
      <c r="H20" s="82"/>
      <c r="L20" s="97"/>
      <c r="AJ20" s="183" t="s">
        <v>96</v>
      </c>
      <c r="AK20" s="167" t="s">
        <v>76</v>
      </c>
      <c r="AL20" s="167">
        <v>40</v>
      </c>
      <c r="AM20" s="167">
        <v>84</v>
      </c>
      <c r="AN20" s="27">
        <v>76</v>
      </c>
    </row>
    <row r="21" spans="1:40" ht="75.75" thickBot="1" x14ac:dyDescent="0.3">
      <c r="A21" s="8" t="s">
        <v>69</v>
      </c>
      <c r="L21" s="272" t="s">
        <v>42</v>
      </c>
      <c r="M21" s="25" t="s">
        <v>25</v>
      </c>
      <c r="N21" s="15" t="s">
        <v>26</v>
      </c>
      <c r="O21" s="15" t="s">
        <v>27</v>
      </c>
      <c r="P21" s="15" t="s">
        <v>28</v>
      </c>
      <c r="Q21" s="15" t="s">
        <v>29</v>
      </c>
      <c r="R21" s="15" t="s">
        <v>30</v>
      </c>
      <c r="S21" s="16" t="s">
        <v>31</v>
      </c>
      <c r="AJ21" s="183" t="s">
        <v>97</v>
      </c>
      <c r="AK21" s="167" t="s">
        <v>76</v>
      </c>
      <c r="AL21" s="167">
        <v>40</v>
      </c>
      <c r="AM21" s="167">
        <v>85</v>
      </c>
      <c r="AN21" s="27">
        <v>81</v>
      </c>
    </row>
    <row r="22" spans="1:40" ht="15.75" thickBot="1" x14ac:dyDescent="0.3">
      <c r="A22" s="293" t="s">
        <v>154</v>
      </c>
      <c r="B22" s="289" t="s">
        <v>22</v>
      </c>
      <c r="C22" s="290"/>
      <c r="E22" s="302"/>
      <c r="F22" s="302"/>
      <c r="G22" s="302"/>
      <c r="H22" s="302"/>
      <c r="L22" s="220"/>
      <c r="M22" s="13" t="s">
        <v>6</v>
      </c>
      <c r="N22" s="5" t="s">
        <v>6</v>
      </c>
      <c r="O22" s="5" t="s">
        <v>6</v>
      </c>
      <c r="P22" s="5" t="s">
        <v>6</v>
      </c>
      <c r="Q22" s="5" t="s">
        <v>6</v>
      </c>
      <c r="R22" s="5" t="s">
        <v>6</v>
      </c>
      <c r="S22" s="6" t="s">
        <v>6</v>
      </c>
      <c r="AJ22" s="183" t="s">
        <v>98</v>
      </c>
      <c r="AK22" s="167" t="s">
        <v>76</v>
      </c>
      <c r="AL22" s="167">
        <v>40</v>
      </c>
      <c r="AM22" s="167">
        <v>84</v>
      </c>
      <c r="AN22" s="27">
        <v>74</v>
      </c>
    </row>
    <row r="23" spans="1:40" x14ac:dyDescent="0.25">
      <c r="A23" s="300"/>
      <c r="B23" s="114" t="s">
        <v>23</v>
      </c>
      <c r="C23" s="115" t="s">
        <v>24</v>
      </c>
      <c r="E23" s="270"/>
      <c r="H23" s="270"/>
      <c r="L23" s="101" t="str">
        <f t="shared" ref="L23:L36" si="7">IF(ISBLANK(A40),"",A40)</f>
        <v>Crane</v>
      </c>
      <c r="M23" s="98">
        <f t="shared" ref="M23:S36" si="8">IFERROR(CONVERT(M6,"m","ft"),"")</f>
        <v>591.30799602680179</v>
      </c>
      <c r="N23" s="89" t="str">
        <f t="shared" si="8"/>
        <v/>
      </c>
      <c r="O23" s="89" t="str">
        <f t="shared" si="8"/>
        <v/>
      </c>
      <c r="P23" s="89" t="str">
        <f t="shared" si="8"/>
        <v/>
      </c>
      <c r="Q23" s="89" t="str">
        <f t="shared" si="8"/>
        <v/>
      </c>
      <c r="R23" s="89" t="str">
        <f t="shared" si="8"/>
        <v/>
      </c>
      <c r="S23" s="90" t="str">
        <f t="shared" si="8"/>
        <v/>
      </c>
      <c r="AJ23" s="183" t="s">
        <v>99</v>
      </c>
      <c r="AK23" s="167" t="s">
        <v>76</v>
      </c>
      <c r="AL23" s="167">
        <v>40</v>
      </c>
      <c r="AM23" s="167">
        <v>80</v>
      </c>
      <c r="AN23" s="27">
        <v>79</v>
      </c>
    </row>
    <row r="24" spans="1:40" ht="15.75" thickBot="1" x14ac:dyDescent="0.3">
      <c r="A24" s="301"/>
      <c r="B24" s="86" t="s">
        <v>20</v>
      </c>
      <c r="C24" s="87" t="s">
        <v>20</v>
      </c>
      <c r="E24" s="270"/>
      <c r="H24" s="270"/>
      <c r="L24" s="102" t="str">
        <f t="shared" si="7"/>
        <v>Vibratory Pile Driver</v>
      </c>
      <c r="M24" s="99">
        <f t="shared" si="8"/>
        <v>591.30799602680179</v>
      </c>
      <c r="N24" s="92" t="str">
        <f t="shared" si="8"/>
        <v/>
      </c>
      <c r="O24" s="92" t="str">
        <f t="shared" si="8"/>
        <v/>
      </c>
      <c r="P24" s="92" t="str">
        <f t="shared" si="8"/>
        <v/>
      </c>
      <c r="Q24" s="92" t="str">
        <f t="shared" si="8"/>
        <v/>
      </c>
      <c r="R24" s="92" t="str">
        <f t="shared" si="8"/>
        <v/>
      </c>
      <c r="S24" s="93" t="str">
        <f t="shared" si="8"/>
        <v/>
      </c>
      <c r="AJ24" s="183" t="s">
        <v>100</v>
      </c>
      <c r="AK24" s="167" t="s">
        <v>76</v>
      </c>
      <c r="AL24" s="167">
        <v>50</v>
      </c>
      <c r="AM24" s="167">
        <v>82</v>
      </c>
      <c r="AN24" s="27">
        <v>81</v>
      </c>
    </row>
    <row r="25" spans="1:40" x14ac:dyDescent="0.25">
      <c r="A25" s="168" t="s">
        <v>150</v>
      </c>
      <c r="B25" s="229">
        <v>255068.11</v>
      </c>
      <c r="C25" s="175">
        <v>4256675.4000000004</v>
      </c>
      <c r="E25" s="166"/>
      <c r="H25" s="20"/>
      <c r="L25" s="102" t="str">
        <f t="shared" si="7"/>
        <v>Pickup Truck</v>
      </c>
      <c r="M25" s="99">
        <f t="shared" si="8"/>
        <v>591.30799602680179</v>
      </c>
      <c r="N25" s="92" t="str">
        <f t="shared" si="8"/>
        <v/>
      </c>
      <c r="O25" s="92" t="str">
        <f t="shared" si="8"/>
        <v/>
      </c>
      <c r="P25" s="92" t="str">
        <f t="shared" si="8"/>
        <v/>
      </c>
      <c r="Q25" s="92" t="str">
        <f t="shared" si="8"/>
        <v/>
      </c>
      <c r="R25" s="92" t="str">
        <f t="shared" si="8"/>
        <v/>
      </c>
      <c r="S25" s="93" t="str">
        <f t="shared" si="8"/>
        <v/>
      </c>
      <c r="AJ25" s="183" t="s">
        <v>101</v>
      </c>
      <c r="AK25" s="167" t="s">
        <v>76</v>
      </c>
      <c r="AL25" s="167">
        <v>50</v>
      </c>
      <c r="AM25" s="167">
        <v>70</v>
      </c>
      <c r="AN25" s="27">
        <v>73</v>
      </c>
    </row>
    <row r="26" spans="1:40" x14ac:dyDescent="0.25">
      <c r="A26" s="169" t="s">
        <v>153</v>
      </c>
      <c r="B26" s="230">
        <v>255183.93</v>
      </c>
      <c r="C26" s="177">
        <v>4256730.4000000004</v>
      </c>
      <c r="E26" s="166"/>
      <c r="H26" s="20"/>
      <c r="L26" s="102" t="str">
        <f t="shared" si="7"/>
        <v>Front End Loader</v>
      </c>
      <c r="M26" s="99">
        <f t="shared" si="8"/>
        <v>591.30799602680179</v>
      </c>
      <c r="N26" s="92" t="str">
        <f t="shared" si="8"/>
        <v/>
      </c>
      <c r="O26" s="92" t="str">
        <f t="shared" si="8"/>
        <v/>
      </c>
      <c r="P26" s="92" t="str">
        <f t="shared" si="8"/>
        <v/>
      </c>
      <c r="Q26" s="92" t="str">
        <f t="shared" si="8"/>
        <v/>
      </c>
      <c r="R26" s="92" t="str">
        <f t="shared" si="8"/>
        <v/>
      </c>
      <c r="S26" s="93" t="str">
        <f t="shared" si="8"/>
        <v/>
      </c>
      <c r="AJ26" s="183" t="s">
        <v>102</v>
      </c>
      <c r="AK26" s="167" t="s">
        <v>76</v>
      </c>
      <c r="AL26" s="167">
        <v>40</v>
      </c>
      <c r="AM26" s="167">
        <v>85</v>
      </c>
      <c r="AN26" s="27">
        <v>83</v>
      </c>
    </row>
    <row r="27" spans="1:40" x14ac:dyDescent="0.25">
      <c r="A27" s="169"/>
      <c r="B27" s="230"/>
      <c r="C27" s="177"/>
      <c r="E27" s="166"/>
      <c r="H27" s="20"/>
      <c r="L27" s="102" t="str">
        <f t="shared" si="7"/>
        <v>Trencher</v>
      </c>
      <c r="M27" s="99">
        <f t="shared" si="8"/>
        <v>591.30799602680179</v>
      </c>
      <c r="N27" s="92" t="str">
        <f t="shared" si="8"/>
        <v/>
      </c>
      <c r="O27" s="92" t="str">
        <f t="shared" si="8"/>
        <v/>
      </c>
      <c r="P27" s="92" t="str">
        <f t="shared" si="8"/>
        <v/>
      </c>
      <c r="Q27" s="92" t="str">
        <f t="shared" si="8"/>
        <v/>
      </c>
      <c r="R27" s="92" t="str">
        <f t="shared" si="8"/>
        <v/>
      </c>
      <c r="S27" s="93" t="str">
        <f t="shared" si="8"/>
        <v/>
      </c>
      <c r="AJ27" s="183" t="s">
        <v>103</v>
      </c>
      <c r="AK27" s="167" t="s">
        <v>76</v>
      </c>
      <c r="AL27" s="167">
        <v>40</v>
      </c>
      <c r="AM27" s="167">
        <v>85</v>
      </c>
      <c r="AN27" s="27" t="s">
        <v>77</v>
      </c>
    </row>
    <row r="28" spans="1:40" x14ac:dyDescent="0.25">
      <c r="A28" s="169" t="str">
        <f t="shared" ref="A28:A31" si="9">IF(ISBLANK(A15),"",A15)</f>
        <v/>
      </c>
      <c r="B28" s="230"/>
      <c r="C28" s="177"/>
      <c r="E28" s="166"/>
      <c r="H28" s="20"/>
      <c r="L28" s="102" t="str">
        <f t="shared" si="7"/>
        <v>Crane</v>
      </c>
      <c r="M28" s="99">
        <f t="shared" si="8"/>
        <v>986.25077990734701</v>
      </c>
      <c r="N28" s="92" t="str">
        <f t="shared" si="8"/>
        <v/>
      </c>
      <c r="O28" s="92" t="str">
        <f t="shared" si="8"/>
        <v/>
      </c>
      <c r="P28" s="92" t="str">
        <f t="shared" si="8"/>
        <v/>
      </c>
      <c r="Q28" s="92" t="str">
        <f t="shared" si="8"/>
        <v/>
      </c>
      <c r="R28" s="92" t="str">
        <f t="shared" si="8"/>
        <v/>
      </c>
      <c r="S28" s="93" t="str">
        <f t="shared" si="8"/>
        <v/>
      </c>
      <c r="AJ28" s="183" t="s">
        <v>104</v>
      </c>
      <c r="AK28" s="167" t="s">
        <v>76</v>
      </c>
      <c r="AL28" s="167">
        <v>40</v>
      </c>
      <c r="AM28" s="167">
        <v>85</v>
      </c>
      <c r="AN28" s="27">
        <v>87</v>
      </c>
    </row>
    <row r="29" spans="1:40" x14ac:dyDescent="0.25">
      <c r="A29" s="169" t="str">
        <f t="shared" si="9"/>
        <v/>
      </c>
      <c r="B29" s="230"/>
      <c r="C29" s="177"/>
      <c r="E29" s="166"/>
      <c r="H29" s="20"/>
      <c r="L29" s="102" t="str">
        <f t="shared" si="7"/>
        <v>Vibratory Pile Driver</v>
      </c>
      <c r="M29" s="99">
        <f t="shared" si="8"/>
        <v>986.25077990734701</v>
      </c>
      <c r="N29" s="92" t="str">
        <f t="shared" si="8"/>
        <v/>
      </c>
      <c r="O29" s="92" t="str">
        <f t="shared" si="8"/>
        <v/>
      </c>
      <c r="P29" s="92" t="str">
        <f t="shared" si="8"/>
        <v/>
      </c>
      <c r="Q29" s="92" t="str">
        <f t="shared" si="8"/>
        <v/>
      </c>
      <c r="R29" s="92" t="str">
        <f t="shared" si="8"/>
        <v/>
      </c>
      <c r="S29" s="93" t="str">
        <f t="shared" si="8"/>
        <v/>
      </c>
      <c r="AJ29" s="183" t="s">
        <v>105</v>
      </c>
      <c r="AK29" s="167" t="s">
        <v>76</v>
      </c>
      <c r="AL29" s="167">
        <v>25</v>
      </c>
      <c r="AM29" s="167">
        <v>80</v>
      </c>
      <c r="AN29" s="27">
        <v>82</v>
      </c>
    </row>
    <row r="30" spans="1:40" x14ac:dyDescent="0.25">
      <c r="A30" s="169" t="str">
        <f t="shared" si="9"/>
        <v/>
      </c>
      <c r="B30" s="230"/>
      <c r="C30" s="177"/>
      <c r="E30" s="166"/>
      <c r="H30" s="20"/>
      <c r="L30" s="102" t="str">
        <f t="shared" si="7"/>
        <v>Pickup Truck</v>
      </c>
      <c r="M30" s="99">
        <f t="shared" si="8"/>
        <v>986.25077990734701</v>
      </c>
      <c r="N30" s="92" t="str">
        <f t="shared" si="8"/>
        <v/>
      </c>
      <c r="O30" s="92" t="str">
        <f t="shared" si="8"/>
        <v/>
      </c>
      <c r="P30" s="92" t="str">
        <f t="shared" si="8"/>
        <v/>
      </c>
      <c r="Q30" s="92" t="str">
        <f t="shared" si="8"/>
        <v/>
      </c>
      <c r="R30" s="92" t="str">
        <f t="shared" si="8"/>
        <v/>
      </c>
      <c r="S30" s="93" t="str">
        <f t="shared" si="8"/>
        <v/>
      </c>
      <c r="AJ30" s="183" t="s">
        <v>106</v>
      </c>
      <c r="AK30" s="167" t="s">
        <v>82</v>
      </c>
      <c r="AL30" s="167">
        <v>10</v>
      </c>
      <c r="AM30" s="167">
        <v>90</v>
      </c>
      <c r="AN30" s="27" t="s">
        <v>77</v>
      </c>
    </row>
    <row r="31" spans="1:40" ht="15.75" thickBot="1" x14ac:dyDescent="0.3">
      <c r="A31" s="170" t="str">
        <f t="shared" si="9"/>
        <v/>
      </c>
      <c r="B31" s="231"/>
      <c r="C31" s="179"/>
      <c r="E31" s="166"/>
      <c r="H31" s="20"/>
      <c r="L31" s="102" t="str">
        <f t="shared" si="7"/>
        <v>Front End Loader</v>
      </c>
      <c r="M31" s="99">
        <f t="shared" si="8"/>
        <v>986.25077990734701</v>
      </c>
      <c r="N31" s="92" t="str">
        <f t="shared" si="8"/>
        <v/>
      </c>
      <c r="O31" s="92" t="str">
        <f t="shared" si="8"/>
        <v/>
      </c>
      <c r="P31" s="92" t="str">
        <f t="shared" si="8"/>
        <v/>
      </c>
      <c r="Q31" s="92" t="str">
        <f t="shared" si="8"/>
        <v/>
      </c>
      <c r="R31" s="92" t="str">
        <f t="shared" si="8"/>
        <v/>
      </c>
      <c r="S31" s="93" t="str">
        <f t="shared" si="8"/>
        <v/>
      </c>
      <c r="AJ31" s="183" t="s">
        <v>107</v>
      </c>
      <c r="AK31" s="167" t="s">
        <v>82</v>
      </c>
      <c r="AL31" s="167">
        <v>20</v>
      </c>
      <c r="AM31" s="167">
        <v>95</v>
      </c>
      <c r="AN31" s="27">
        <v>101</v>
      </c>
    </row>
    <row r="32" spans="1:40" ht="15.75" x14ac:dyDescent="0.25">
      <c r="A32" s="19" t="s">
        <v>155</v>
      </c>
      <c r="B32" s="143"/>
      <c r="C32" s="144"/>
      <c r="D32" s="144"/>
      <c r="E32" s="145"/>
      <c r="H32" s="82"/>
      <c r="L32" s="102" t="str">
        <f t="shared" si="7"/>
        <v>Trencher</v>
      </c>
      <c r="M32" s="99">
        <f t="shared" si="8"/>
        <v>986.25077990734701</v>
      </c>
      <c r="N32" s="92" t="str">
        <f t="shared" si="8"/>
        <v/>
      </c>
      <c r="O32" s="92" t="str">
        <f t="shared" si="8"/>
        <v/>
      </c>
      <c r="P32" s="92" t="str">
        <f t="shared" si="8"/>
        <v/>
      </c>
      <c r="Q32" s="92" t="str">
        <f t="shared" si="8"/>
        <v/>
      </c>
      <c r="R32" s="92" t="str">
        <f t="shared" si="8"/>
        <v/>
      </c>
      <c r="S32" s="93" t="str">
        <f t="shared" si="8"/>
        <v/>
      </c>
      <c r="AJ32" s="183" t="s">
        <v>108</v>
      </c>
      <c r="AK32" s="167" t="s">
        <v>82</v>
      </c>
      <c r="AL32" s="167">
        <v>20</v>
      </c>
      <c r="AM32" s="167">
        <v>85</v>
      </c>
      <c r="AN32" s="27">
        <v>89</v>
      </c>
    </row>
    <row r="33" spans="1:40" ht="15.75" x14ac:dyDescent="0.25">
      <c r="A33" s="19" t="s">
        <v>156</v>
      </c>
      <c r="B33" s="143"/>
      <c r="C33" s="144"/>
      <c r="D33" s="144"/>
      <c r="E33" s="145"/>
      <c r="F33" s="145"/>
      <c r="G33" s="82"/>
      <c r="H33" s="82"/>
      <c r="L33" s="102" t="str">
        <f t="shared" si="7"/>
        <v/>
      </c>
      <c r="M33" s="99">
        <f t="shared" si="8"/>
        <v>591.30799602680179</v>
      </c>
      <c r="N33" s="92" t="str">
        <f t="shared" si="8"/>
        <v/>
      </c>
      <c r="O33" s="92" t="str">
        <f t="shared" si="8"/>
        <v/>
      </c>
      <c r="P33" s="92" t="str">
        <f t="shared" si="8"/>
        <v/>
      </c>
      <c r="Q33" s="92" t="str">
        <f t="shared" si="8"/>
        <v/>
      </c>
      <c r="R33" s="92" t="str">
        <f t="shared" si="8"/>
        <v/>
      </c>
      <c r="S33" s="93" t="str">
        <f t="shared" si="8"/>
        <v/>
      </c>
      <c r="AJ33" s="183" t="s">
        <v>109</v>
      </c>
      <c r="AK33" s="167" t="s">
        <v>76</v>
      </c>
      <c r="AL33" s="167">
        <v>20</v>
      </c>
      <c r="AM33" s="167">
        <v>85</v>
      </c>
      <c r="AN33" s="27">
        <v>75</v>
      </c>
    </row>
    <row r="34" spans="1:40" ht="16.5" customHeight="1" x14ac:dyDescent="0.25">
      <c r="A34" s="9"/>
      <c r="B34" s="143"/>
      <c r="C34" s="144"/>
      <c r="D34" s="144"/>
      <c r="E34" s="145"/>
      <c r="F34" s="145"/>
      <c r="G34" s="82"/>
      <c r="H34" s="82"/>
      <c r="L34" s="102" t="str">
        <f t="shared" si="7"/>
        <v/>
      </c>
      <c r="M34" s="99">
        <f t="shared" si="8"/>
        <v>591.30799602680179</v>
      </c>
      <c r="N34" s="92" t="str">
        <f t="shared" si="8"/>
        <v/>
      </c>
      <c r="O34" s="92" t="str">
        <f t="shared" si="8"/>
        <v/>
      </c>
      <c r="P34" s="92" t="str">
        <f t="shared" si="8"/>
        <v/>
      </c>
      <c r="Q34" s="92" t="str">
        <f t="shared" si="8"/>
        <v/>
      </c>
      <c r="R34" s="92" t="str">
        <f t="shared" si="8"/>
        <v/>
      </c>
      <c r="S34" s="93" t="str">
        <f t="shared" si="8"/>
        <v/>
      </c>
      <c r="AJ34" s="183" t="s">
        <v>110</v>
      </c>
      <c r="AK34" s="167" t="s">
        <v>82</v>
      </c>
      <c r="AL34" s="167">
        <v>20</v>
      </c>
      <c r="AM34" s="167">
        <v>90</v>
      </c>
      <c r="AN34" s="27">
        <v>90</v>
      </c>
    </row>
    <row r="35" spans="1:40" x14ac:dyDescent="0.25">
      <c r="A35" s="19"/>
      <c r="B35" s="143"/>
      <c r="C35" s="144"/>
      <c r="D35" s="144"/>
      <c r="E35" s="145"/>
      <c r="F35" s="145"/>
      <c r="G35" s="82"/>
      <c r="H35" s="82"/>
      <c r="L35" s="102" t="str">
        <f t="shared" si="7"/>
        <v/>
      </c>
      <c r="M35" s="99">
        <f t="shared" si="8"/>
        <v>591.30799602680179</v>
      </c>
      <c r="N35" s="92" t="str">
        <f t="shared" si="8"/>
        <v/>
      </c>
      <c r="O35" s="92" t="str">
        <f t="shared" si="8"/>
        <v/>
      </c>
      <c r="P35" s="92" t="str">
        <f t="shared" si="8"/>
        <v/>
      </c>
      <c r="Q35" s="92" t="str">
        <f t="shared" si="8"/>
        <v/>
      </c>
      <c r="R35" s="92" t="str">
        <f t="shared" si="8"/>
        <v/>
      </c>
      <c r="S35" s="93" t="str">
        <f t="shared" si="8"/>
        <v/>
      </c>
      <c r="AJ35" s="183" t="s">
        <v>111</v>
      </c>
      <c r="AK35" s="167" t="s">
        <v>76</v>
      </c>
      <c r="AL35" s="167">
        <v>20</v>
      </c>
      <c r="AM35" s="167">
        <v>85</v>
      </c>
      <c r="AN35" s="27">
        <v>90</v>
      </c>
    </row>
    <row r="36" spans="1:40" ht="15.75" thickBot="1" x14ac:dyDescent="0.3">
      <c r="A36" s="82"/>
      <c r="B36" s="82"/>
      <c r="C36" s="82"/>
      <c r="D36" s="82"/>
      <c r="E36" s="82"/>
      <c r="F36" s="49"/>
      <c r="G36" s="49"/>
      <c r="H36" s="49"/>
      <c r="L36" s="103" t="str">
        <f t="shared" si="7"/>
        <v/>
      </c>
      <c r="M36" s="100">
        <f t="shared" si="8"/>
        <v>591.30799602680179</v>
      </c>
      <c r="N36" s="95" t="str">
        <f t="shared" si="8"/>
        <v/>
      </c>
      <c r="O36" s="95" t="str">
        <f t="shared" si="8"/>
        <v/>
      </c>
      <c r="P36" s="95" t="str">
        <f t="shared" si="8"/>
        <v/>
      </c>
      <c r="Q36" s="95" t="str">
        <f t="shared" si="8"/>
        <v/>
      </c>
      <c r="R36" s="95" t="str">
        <f t="shared" si="8"/>
        <v/>
      </c>
      <c r="S36" s="96" t="str">
        <f t="shared" si="8"/>
        <v/>
      </c>
      <c r="AJ36" s="183" t="s">
        <v>112</v>
      </c>
      <c r="AK36" s="167" t="s">
        <v>76</v>
      </c>
      <c r="AL36" s="167">
        <v>50</v>
      </c>
      <c r="AM36" s="167">
        <v>85</v>
      </c>
      <c r="AN36" s="27">
        <v>77</v>
      </c>
    </row>
    <row r="37" spans="1:40" ht="15.75" thickBot="1" x14ac:dyDescent="0.3">
      <c r="A37" s="9" t="s">
        <v>44</v>
      </c>
      <c r="B37" s="1"/>
      <c r="C37" s="1"/>
      <c r="D37" s="1"/>
      <c r="E37" s="82"/>
      <c r="F37" s="49"/>
      <c r="G37" s="49"/>
      <c r="H37" s="49"/>
      <c r="L37" s="221"/>
      <c r="M37" s="222"/>
      <c r="N37" s="222"/>
      <c r="O37" s="222"/>
      <c r="P37" s="222"/>
      <c r="Q37" s="222"/>
      <c r="R37" s="222"/>
      <c r="S37" s="222"/>
      <c r="AJ37" s="183" t="s">
        <v>113</v>
      </c>
      <c r="AK37" s="167" t="s">
        <v>76</v>
      </c>
      <c r="AL37" s="167">
        <v>40</v>
      </c>
      <c r="AM37" s="167">
        <v>55</v>
      </c>
      <c r="AN37" s="27">
        <v>75</v>
      </c>
    </row>
    <row r="38" spans="1:40" ht="32.25" x14ac:dyDescent="0.25">
      <c r="A38" s="293" t="s">
        <v>0</v>
      </c>
      <c r="B38" s="287" t="s">
        <v>63</v>
      </c>
      <c r="C38" s="162" t="s">
        <v>141</v>
      </c>
      <c r="D38" s="15" t="s">
        <v>55</v>
      </c>
      <c r="E38" s="16" t="s">
        <v>54</v>
      </c>
      <c r="H38" s="182"/>
      <c r="L38" s="221"/>
      <c r="M38" s="222"/>
      <c r="N38" s="222"/>
      <c r="O38" s="222"/>
      <c r="P38" s="222"/>
      <c r="Q38" s="222"/>
      <c r="R38" s="222"/>
      <c r="S38" s="222"/>
      <c r="AJ38" s="183" t="s">
        <v>114</v>
      </c>
      <c r="AK38" s="167" t="s">
        <v>76</v>
      </c>
      <c r="AL38" s="167">
        <v>50</v>
      </c>
      <c r="AM38" s="167">
        <v>85</v>
      </c>
      <c r="AN38" s="27">
        <v>85</v>
      </c>
    </row>
    <row r="39" spans="1:40" ht="15.75" thickBot="1" x14ac:dyDescent="0.3">
      <c r="A39" s="294"/>
      <c r="B39" s="299"/>
      <c r="C39" s="164" t="s">
        <v>68</v>
      </c>
      <c r="D39" s="209" t="s">
        <v>6</v>
      </c>
      <c r="E39" s="7" t="s">
        <v>5</v>
      </c>
      <c r="H39" s="180"/>
      <c r="L39" s="221"/>
      <c r="M39" s="222"/>
      <c r="N39" s="222"/>
      <c r="O39" s="222"/>
      <c r="P39" s="222"/>
      <c r="Q39" s="222"/>
      <c r="R39" s="222"/>
      <c r="S39" s="222"/>
      <c r="AJ39" s="183" t="s">
        <v>115</v>
      </c>
      <c r="AK39" s="167" t="s">
        <v>76</v>
      </c>
      <c r="AL39" s="167">
        <v>50</v>
      </c>
      <c r="AM39" s="167">
        <v>77</v>
      </c>
      <c r="AN39" s="27">
        <v>81</v>
      </c>
    </row>
    <row r="40" spans="1:40" x14ac:dyDescent="0.25">
      <c r="A40" s="77" t="s">
        <v>92</v>
      </c>
      <c r="B40" s="191">
        <v>1</v>
      </c>
      <c r="C40" s="201">
        <f t="shared" ref="C40:C46" si="10">IFERROR(VLOOKUP(A40,$AJ$1:$AN$64,3,FALSE),"")</f>
        <v>16</v>
      </c>
      <c r="D40" s="218">
        <f t="shared" ref="D40:D46" si="11">IF(ISBLANK(A40),"",50)</f>
        <v>50</v>
      </c>
      <c r="E40" s="202">
        <f>IFERROR(IF(VLOOKUP(A40,$AJ$1:$AN$64,5,FALSE)="N/A",VLOOKUP(A40,$AJ$1:$AN$64,4,FALSE),VLOOKUP(A40,$AJ$1:$AN$64,5,FALSE)),"")</f>
        <v>81</v>
      </c>
      <c r="H40" s="181"/>
      <c r="AJ40" s="183" t="s">
        <v>116</v>
      </c>
      <c r="AK40" s="167" t="s">
        <v>76</v>
      </c>
      <c r="AL40" s="167">
        <v>100</v>
      </c>
      <c r="AM40" s="167">
        <v>82</v>
      </c>
      <c r="AN40" s="27">
        <v>73</v>
      </c>
    </row>
    <row r="41" spans="1:40" x14ac:dyDescent="0.25">
      <c r="A41" s="77" t="s">
        <v>132</v>
      </c>
      <c r="B41" s="71">
        <v>1</v>
      </c>
      <c r="C41" s="201">
        <f t="shared" si="10"/>
        <v>20</v>
      </c>
      <c r="D41" s="198">
        <f t="shared" si="11"/>
        <v>50</v>
      </c>
      <c r="E41" s="202">
        <f>IFERROR(IF(VLOOKUP(A41,$AJ$1:$AN$64,5,FALSE)="N/A",VLOOKUP(A41,$AJ$1:$AN$64,4,FALSE),VLOOKUP(A41,$AJ$1:$AN$64,5,FALSE)),"")</f>
        <v>101</v>
      </c>
      <c r="G41" s="22"/>
      <c r="H41" s="181"/>
      <c r="AJ41" s="183" t="s">
        <v>117</v>
      </c>
      <c r="AK41" s="167" t="s">
        <v>82</v>
      </c>
      <c r="AL41" s="167">
        <v>20</v>
      </c>
      <c r="AM41" s="167">
        <v>85</v>
      </c>
      <c r="AN41" s="27">
        <v>79</v>
      </c>
    </row>
    <row r="42" spans="1:40" x14ac:dyDescent="0.25">
      <c r="A42" s="77" t="s">
        <v>113</v>
      </c>
      <c r="B42" s="71">
        <v>1</v>
      </c>
      <c r="C42" s="201">
        <f t="shared" si="10"/>
        <v>40</v>
      </c>
      <c r="D42" s="198">
        <f t="shared" si="11"/>
        <v>50</v>
      </c>
      <c r="E42" s="202">
        <f>IFERROR(IF(VLOOKUP(A42,$AJ$1:$AN$64,5,FALSE)="N/A",VLOOKUP(A42,$AJ$1:$AN$64,4,FALSE),VLOOKUP(A42,$AJ$1:$AN$64,5,FALSE)),"")</f>
        <v>75</v>
      </c>
      <c r="H42" s="181"/>
      <c r="AJ42" s="183" t="s">
        <v>118</v>
      </c>
      <c r="AK42" s="167" t="s">
        <v>76</v>
      </c>
      <c r="AL42" s="167">
        <v>20</v>
      </c>
      <c r="AM42" s="167">
        <v>85</v>
      </c>
      <c r="AN42" s="27">
        <v>81</v>
      </c>
    </row>
    <row r="43" spans="1:40" x14ac:dyDescent="0.25">
      <c r="A43" s="77" t="s">
        <v>99</v>
      </c>
      <c r="B43" s="71">
        <v>1</v>
      </c>
      <c r="C43" s="201">
        <f t="shared" si="10"/>
        <v>40</v>
      </c>
      <c r="D43" s="198">
        <f t="shared" si="11"/>
        <v>50</v>
      </c>
      <c r="E43" s="202">
        <f>IFERROR(IF(VLOOKUP(A43,$AJ$1:$AN$64,5,FALSE)="N/A",VLOOKUP(A43,$AJ$1:$AN$64,4,FALSE),VLOOKUP(A43,$AJ$1:$AN$64,5,FALSE)),"")</f>
        <v>79</v>
      </c>
      <c r="H43" s="181"/>
      <c r="AC43" s="22"/>
      <c r="AJ43" s="183" t="s">
        <v>119</v>
      </c>
      <c r="AK43" s="167" t="s">
        <v>76</v>
      </c>
      <c r="AL43" s="167">
        <v>20</v>
      </c>
      <c r="AM43" s="167">
        <v>85</v>
      </c>
      <c r="AN43" s="27">
        <v>80</v>
      </c>
    </row>
    <row r="44" spans="1:40" x14ac:dyDescent="0.25">
      <c r="A44" s="77" t="s">
        <v>152</v>
      </c>
      <c r="B44" s="71">
        <v>1</v>
      </c>
      <c r="C44" s="201">
        <f t="shared" si="10"/>
        <v>50</v>
      </c>
      <c r="D44" s="198">
        <f t="shared" si="11"/>
        <v>50</v>
      </c>
      <c r="E44" s="202">
        <f>IFERROR(IF(VLOOKUP(A44,$AJ$1:$AN$64,5,FALSE)="N/A",VLOOKUP(A44,$AJ$1:$AN$64,4,FALSE),VLOOKUP(A44,$AJ$1:$AN$64,5,FALSE)),"")</f>
        <v>80</v>
      </c>
      <c r="H44" s="181"/>
      <c r="AJ44" s="183" t="s">
        <v>120</v>
      </c>
      <c r="AK44" s="167" t="s">
        <v>76</v>
      </c>
      <c r="AL44" s="167">
        <v>20</v>
      </c>
      <c r="AM44" s="167">
        <v>85</v>
      </c>
      <c r="AN44" s="27">
        <v>96</v>
      </c>
    </row>
    <row r="45" spans="1:40" x14ac:dyDescent="0.25">
      <c r="A45" s="77" t="s">
        <v>92</v>
      </c>
      <c r="B45" s="71">
        <v>2</v>
      </c>
      <c r="C45" s="201">
        <f t="shared" si="10"/>
        <v>16</v>
      </c>
      <c r="D45" s="198">
        <f t="shared" si="11"/>
        <v>50</v>
      </c>
      <c r="E45" s="202">
        <f t="shared" ref="E45:E49" si="12">IFERROR(IF(VLOOKUP(A45,$AJ$1:$AN$64,5,FALSE)="N/A",VLOOKUP(A45,$AJ$1:$AN$64,4,FALSE),VLOOKUP(A45,$AJ$1:$AN$64,5,FALSE)),"")</f>
        <v>81</v>
      </c>
      <c r="H45" s="181"/>
      <c r="AJ45" s="183" t="s">
        <v>121</v>
      </c>
      <c r="AK45" s="167" t="s">
        <v>76</v>
      </c>
      <c r="AL45" s="167">
        <v>40</v>
      </c>
      <c r="AM45" s="167">
        <v>85</v>
      </c>
      <c r="AN45" s="27">
        <v>84</v>
      </c>
    </row>
    <row r="46" spans="1:40" x14ac:dyDescent="0.25">
      <c r="A46" s="77" t="s">
        <v>132</v>
      </c>
      <c r="B46" s="71">
        <v>2</v>
      </c>
      <c r="C46" s="201">
        <f t="shared" si="10"/>
        <v>20</v>
      </c>
      <c r="D46" s="198">
        <f t="shared" si="11"/>
        <v>50</v>
      </c>
      <c r="E46" s="202">
        <f t="shared" si="12"/>
        <v>101</v>
      </c>
      <c r="H46" s="181"/>
      <c r="AJ46" s="183" t="s">
        <v>122</v>
      </c>
      <c r="AK46" s="167" t="s">
        <v>76</v>
      </c>
      <c r="AL46" s="167">
        <v>40</v>
      </c>
      <c r="AM46" s="167">
        <v>85</v>
      </c>
      <c r="AN46" s="27">
        <v>96</v>
      </c>
    </row>
    <row r="47" spans="1:40" x14ac:dyDescent="0.25">
      <c r="A47" s="77" t="s">
        <v>113</v>
      </c>
      <c r="B47" s="71">
        <v>2</v>
      </c>
      <c r="C47" s="201">
        <v>40</v>
      </c>
      <c r="D47" s="198">
        <v>50</v>
      </c>
      <c r="E47" s="202">
        <f t="shared" si="12"/>
        <v>75</v>
      </c>
      <c r="H47" s="181"/>
      <c r="AJ47" s="183" t="s">
        <v>123</v>
      </c>
      <c r="AK47" s="167" t="s">
        <v>76</v>
      </c>
      <c r="AL47" s="167">
        <v>100</v>
      </c>
      <c r="AM47" s="167">
        <v>78</v>
      </c>
      <c r="AN47" s="27">
        <v>78</v>
      </c>
    </row>
    <row r="48" spans="1:40" x14ac:dyDescent="0.25">
      <c r="A48" s="77" t="s">
        <v>99</v>
      </c>
      <c r="B48" s="71">
        <v>2</v>
      </c>
      <c r="C48" s="201">
        <f t="shared" ref="C48:C53" si="13">IFERROR(VLOOKUP(A48,$AJ$1:$AN$64,3,FALSE),"")</f>
        <v>40</v>
      </c>
      <c r="D48" s="198">
        <f t="shared" ref="D48:D53" si="14">IF(ISBLANK(A48),"",50)</f>
        <v>50</v>
      </c>
      <c r="E48" s="202">
        <f t="shared" si="12"/>
        <v>79</v>
      </c>
      <c r="H48" s="181"/>
      <c r="AJ48" s="183" t="s">
        <v>152</v>
      </c>
      <c r="AK48" s="167" t="s">
        <v>76</v>
      </c>
      <c r="AL48" s="167">
        <v>50</v>
      </c>
      <c r="AM48" s="167">
        <v>82</v>
      </c>
      <c r="AN48" s="27">
        <v>80</v>
      </c>
    </row>
    <row r="49" spans="1:40" x14ac:dyDescent="0.25">
      <c r="A49" s="77" t="s">
        <v>152</v>
      </c>
      <c r="B49" s="71">
        <v>2</v>
      </c>
      <c r="C49" s="201">
        <f t="shared" si="13"/>
        <v>50</v>
      </c>
      <c r="D49" s="198">
        <f t="shared" si="14"/>
        <v>50</v>
      </c>
      <c r="E49" s="202">
        <f t="shared" si="12"/>
        <v>80</v>
      </c>
      <c r="H49" s="181"/>
      <c r="AJ49" s="183" t="s">
        <v>125</v>
      </c>
      <c r="AK49" s="167" t="s">
        <v>76</v>
      </c>
      <c r="AL49" s="167">
        <v>50</v>
      </c>
      <c r="AM49" s="167">
        <v>80</v>
      </c>
      <c r="AN49" s="27" t="s">
        <v>77</v>
      </c>
    </row>
    <row r="50" spans="1:40" x14ac:dyDescent="0.25">
      <c r="A50" s="77"/>
      <c r="B50" s="71"/>
      <c r="C50" s="201" t="str">
        <f t="shared" si="13"/>
        <v/>
      </c>
      <c r="D50" s="198" t="str">
        <f t="shared" si="14"/>
        <v/>
      </c>
      <c r="E50" s="202" t="str">
        <f>IFERROR(IF(VLOOKUP(A50,$AJ$1:$AN$64,5,FALSE)="N/A",VLOOKUP(A50,$AJ$1:$AN$64,4,FALSE),VLOOKUP(A50,$AJ$1:$AN$64,5,FALSE)),"")</f>
        <v/>
      </c>
      <c r="H50" s="181"/>
      <c r="AJ50" s="183" t="s">
        <v>126</v>
      </c>
      <c r="AK50" s="167" t="s">
        <v>76</v>
      </c>
      <c r="AL50" s="167">
        <v>40</v>
      </c>
      <c r="AM50" s="167">
        <v>84</v>
      </c>
      <c r="AN50" s="27" t="s">
        <v>77</v>
      </c>
    </row>
    <row r="51" spans="1:40" x14ac:dyDescent="0.25">
      <c r="A51" s="77"/>
      <c r="B51" s="71"/>
      <c r="C51" s="201" t="str">
        <f t="shared" si="13"/>
        <v/>
      </c>
      <c r="D51" s="198" t="str">
        <f t="shared" si="14"/>
        <v/>
      </c>
      <c r="E51" s="202" t="str">
        <f>IFERROR(IF(VLOOKUP(A51,$AJ$1:$AN$64,5,FALSE)="N/A",VLOOKUP(A51,$AJ$1:$AN$64,4,FALSE),VLOOKUP(A51,$AJ$1:$AN$64,5,FALSE)),"")</f>
        <v/>
      </c>
      <c r="H51" s="181"/>
      <c r="AJ51" s="183" t="s">
        <v>127</v>
      </c>
      <c r="AK51" s="167" t="s">
        <v>76</v>
      </c>
      <c r="AL51" s="167">
        <v>40</v>
      </c>
      <c r="AM51" s="167">
        <v>85</v>
      </c>
      <c r="AN51" s="27">
        <v>85</v>
      </c>
    </row>
    <row r="52" spans="1:40" x14ac:dyDescent="0.25">
      <c r="A52" s="77"/>
      <c r="B52" s="71"/>
      <c r="C52" s="201" t="str">
        <f t="shared" si="13"/>
        <v/>
      </c>
      <c r="D52" s="198" t="str">
        <f t="shared" si="14"/>
        <v/>
      </c>
      <c r="E52" s="202" t="str">
        <f>IFERROR(IF(VLOOKUP(A52,$AJ$1:$AN$64,5,FALSE)="N/A",VLOOKUP(A52,$AJ$1:$AN$64,4,FALSE),VLOOKUP(A52,$AJ$1:$AN$64,5,FALSE)),"")</f>
        <v/>
      </c>
      <c r="H52" s="181"/>
      <c r="AJ52" s="183" t="s">
        <v>128</v>
      </c>
      <c r="AK52" s="167" t="s">
        <v>76</v>
      </c>
      <c r="AL52" s="167">
        <v>10</v>
      </c>
      <c r="AM52" s="167">
        <v>80</v>
      </c>
      <c r="AN52" s="27">
        <v>82</v>
      </c>
    </row>
    <row r="53" spans="1:40" ht="15.75" thickBot="1" x14ac:dyDescent="0.3">
      <c r="A53" s="14"/>
      <c r="B53" s="72"/>
      <c r="C53" s="203" t="str">
        <f t="shared" si="13"/>
        <v/>
      </c>
      <c r="D53" s="204" t="str">
        <f t="shared" si="14"/>
        <v/>
      </c>
      <c r="E53" s="205" t="str">
        <f>IFERROR(IF(VLOOKUP(A53,$AJ$1:$AN$64,5,FALSE)="N/A",VLOOKUP(A53,$AJ$1:$AN$64,4,FALSE),VLOOKUP(A53,$AJ$1:$AN$64,5,FALSE)),"")</f>
        <v/>
      </c>
      <c r="H53" s="181"/>
      <c r="AJ53" s="183" t="s">
        <v>129</v>
      </c>
      <c r="AK53" s="167" t="s">
        <v>76</v>
      </c>
      <c r="AL53" s="167">
        <v>100</v>
      </c>
      <c r="AM53" s="167">
        <v>85</v>
      </c>
      <c r="AN53" s="27">
        <v>79</v>
      </c>
    </row>
    <row r="54" spans="1:40" ht="15.75" x14ac:dyDescent="0.25">
      <c r="A54" s="19" t="s">
        <v>142</v>
      </c>
      <c r="AJ54" s="183" t="s">
        <v>130</v>
      </c>
      <c r="AK54" s="167" t="s">
        <v>76</v>
      </c>
      <c r="AL54" s="167">
        <v>50</v>
      </c>
      <c r="AM54" s="167">
        <v>85</v>
      </c>
      <c r="AN54" s="27">
        <v>87</v>
      </c>
    </row>
    <row r="55" spans="1:40" x14ac:dyDescent="0.25">
      <c r="A55" s="19"/>
      <c r="AJ55" s="183" t="s">
        <v>131</v>
      </c>
      <c r="AK55" s="167" t="s">
        <v>76</v>
      </c>
      <c r="AL55" s="167">
        <v>20</v>
      </c>
      <c r="AM55" s="167">
        <v>80</v>
      </c>
      <c r="AN55" s="27">
        <v>80</v>
      </c>
    </row>
    <row r="56" spans="1:40" x14ac:dyDescent="0.25">
      <c r="AJ56" s="183" t="s">
        <v>132</v>
      </c>
      <c r="AK56" s="167" t="s">
        <v>76</v>
      </c>
      <c r="AL56" s="167">
        <v>20</v>
      </c>
      <c r="AM56" s="167">
        <v>95</v>
      </c>
      <c r="AN56" s="27">
        <v>101</v>
      </c>
    </row>
    <row r="57" spans="1:40" ht="15.75" thickBot="1" x14ac:dyDescent="0.3">
      <c r="A57" s="8" t="s">
        <v>7</v>
      </c>
      <c r="AJ57" s="183" t="s">
        <v>133</v>
      </c>
      <c r="AK57" s="167" t="s">
        <v>76</v>
      </c>
      <c r="AL57" s="167">
        <v>5</v>
      </c>
      <c r="AM57" s="167">
        <v>85</v>
      </c>
      <c r="AN57" s="27">
        <v>83</v>
      </c>
    </row>
    <row r="58" spans="1:40" ht="30" x14ac:dyDescent="0.25">
      <c r="A58" s="293" t="s">
        <v>4</v>
      </c>
      <c r="B58" s="106" t="str">
        <f>IF(ISBLANK(A12),"",CONCATENATE("Leq - @ ",A12))</f>
        <v>Leq - @ NSA 29 - Residence</v>
      </c>
      <c r="C58" s="106" t="str">
        <f>IF(ISBLANK(A12),"",CONCATENATE("Leq - @ ",A12))</f>
        <v>Leq - @ NSA 29 - Residence</v>
      </c>
      <c r="D58" s="248"/>
      <c r="E58" s="248"/>
      <c r="F58" s="248"/>
      <c r="G58" s="248"/>
      <c r="H58" s="248"/>
      <c r="AJ58" s="183" t="s">
        <v>134</v>
      </c>
      <c r="AK58" s="167" t="s">
        <v>76</v>
      </c>
      <c r="AL58" s="167">
        <v>40</v>
      </c>
      <c r="AM58" s="167">
        <v>73</v>
      </c>
      <c r="AN58" s="27">
        <v>74</v>
      </c>
    </row>
    <row r="59" spans="1:40" ht="18.75" thickBot="1" x14ac:dyDescent="0.3">
      <c r="A59" s="301"/>
      <c r="B59" s="226" t="s">
        <v>185</v>
      </c>
      <c r="C59" s="226" t="s">
        <v>186</v>
      </c>
      <c r="D59" s="270"/>
      <c r="E59" s="270"/>
      <c r="F59" s="270"/>
      <c r="G59" s="270"/>
      <c r="H59" s="270"/>
      <c r="AJ59" s="183" t="s">
        <v>135</v>
      </c>
      <c r="AK59" s="167" t="s">
        <v>76</v>
      </c>
      <c r="AL59" s="167">
        <v>100</v>
      </c>
      <c r="AM59" s="167"/>
      <c r="AN59" s="27">
        <v>77</v>
      </c>
    </row>
    <row r="60" spans="1:40" x14ac:dyDescent="0.25">
      <c r="A60" s="223" t="str">
        <f>IF(ISBLANK(A40),"",A40)</f>
        <v>Crane</v>
      </c>
      <c r="B60" s="273">
        <f>IFERROR($E40-(20*LOG10(M23/$D40))+10*LOG($C40/100)+10*LOG($B40),0)</f>
        <v>51.584324876614353</v>
      </c>
      <c r="C60" s="274">
        <f>IFERROR($E40-(20*LOG10(M23/$D40))+10*LOG(100/100)+10*LOG($B40),0)</f>
        <v>59.543125050055103</v>
      </c>
      <c r="D60" s="166"/>
      <c r="E60" s="166"/>
      <c r="F60" s="166"/>
      <c r="G60" s="166"/>
      <c r="H60" s="166"/>
      <c r="AJ60" s="183" t="s">
        <v>136</v>
      </c>
      <c r="AK60" s="167"/>
      <c r="AL60" s="167">
        <v>100</v>
      </c>
      <c r="AM60" s="167"/>
      <c r="AN60" s="27">
        <v>84</v>
      </c>
    </row>
    <row r="61" spans="1:40" x14ac:dyDescent="0.25">
      <c r="A61" s="224" t="str">
        <f>IF(ISBLANK(A41),"",A41)</f>
        <v>Vibratory Pile Driver</v>
      </c>
      <c r="B61" s="275">
        <f t="shared" ref="B61:C69" si="15">IFERROR($E41-(20*LOG10(M24/$D41))+10*LOG($C41/100)+10*LOG($B41),0)</f>
        <v>72.553425006694908</v>
      </c>
      <c r="C61" s="276">
        <f t="shared" ref="C61:C64" si="16">IFERROR($E41-(20*LOG10(M24/$D41))+10*LOG(100/100)+10*LOG($B41),0)</f>
        <v>79.543125050055096</v>
      </c>
      <c r="D61" s="166"/>
      <c r="E61" s="166"/>
      <c r="F61" s="166"/>
      <c r="G61" s="166"/>
      <c r="H61" s="166"/>
      <c r="AJ61" s="183" t="s">
        <v>137</v>
      </c>
      <c r="AK61" s="167"/>
      <c r="AL61" s="167">
        <v>100</v>
      </c>
      <c r="AM61" s="167"/>
      <c r="AN61" s="27">
        <v>80</v>
      </c>
    </row>
    <row r="62" spans="1:40" x14ac:dyDescent="0.25">
      <c r="A62" s="224" t="str">
        <f t="shared" ref="A62:A73" si="17">IF(ISBLANK(A42),"",A42)</f>
        <v>Pickup Truck</v>
      </c>
      <c r="B62" s="275">
        <f t="shared" si="15"/>
        <v>49.563724963334728</v>
      </c>
      <c r="C62" s="276">
        <f t="shared" si="16"/>
        <v>53.543125050055103</v>
      </c>
      <c r="D62" s="166"/>
      <c r="E62" s="166"/>
      <c r="F62" s="166"/>
      <c r="G62" s="166"/>
      <c r="H62" s="166"/>
      <c r="AJ62" s="183" t="s">
        <v>138</v>
      </c>
      <c r="AK62" s="167"/>
      <c r="AL62" s="167">
        <v>100</v>
      </c>
      <c r="AM62" s="167"/>
      <c r="AN62" s="27">
        <v>85</v>
      </c>
    </row>
    <row r="63" spans="1:40" x14ac:dyDescent="0.25">
      <c r="A63" s="224" t="str">
        <f t="shared" si="17"/>
        <v>Front End Loader</v>
      </c>
      <c r="B63" s="275">
        <f t="shared" si="15"/>
        <v>53.563724963334728</v>
      </c>
      <c r="C63" s="276">
        <f t="shared" si="16"/>
        <v>57.543125050055103</v>
      </c>
      <c r="D63" s="166"/>
      <c r="E63" s="166"/>
      <c r="F63" s="166"/>
      <c r="G63" s="166"/>
      <c r="H63" s="166"/>
      <c r="AJ63" s="183" t="s">
        <v>139</v>
      </c>
      <c r="AK63" s="167"/>
      <c r="AL63" s="167">
        <v>100</v>
      </c>
      <c r="AM63" s="167"/>
      <c r="AN63" s="27">
        <v>82</v>
      </c>
    </row>
    <row r="64" spans="1:40" ht="15" customHeight="1" thickBot="1" x14ac:dyDescent="0.3">
      <c r="A64" s="224" t="str">
        <f t="shared" si="17"/>
        <v>Trencher</v>
      </c>
      <c r="B64" s="275">
        <f t="shared" si="15"/>
        <v>55.53282509341529</v>
      </c>
      <c r="C64" s="276">
        <f t="shared" si="16"/>
        <v>58.543125050055103</v>
      </c>
      <c r="D64" s="166"/>
      <c r="E64" s="166"/>
      <c r="F64" s="166"/>
      <c r="G64" s="166"/>
      <c r="H64" s="166"/>
      <c r="AJ64" s="184" t="s">
        <v>140</v>
      </c>
      <c r="AK64" s="185"/>
      <c r="AL64" s="185">
        <v>100</v>
      </c>
      <c r="AM64" s="185"/>
      <c r="AN64" s="151">
        <v>83</v>
      </c>
    </row>
    <row r="65" spans="1:30" x14ac:dyDescent="0.25">
      <c r="A65" s="224" t="str">
        <f t="shared" si="17"/>
        <v>Crane</v>
      </c>
      <c r="B65" s="275">
        <f t="shared" si="15"/>
        <v>50.151152676939773</v>
      </c>
      <c r="C65" s="276">
        <f>IFERROR($E45-(20*LOG10(N28/$D45))+10*LOG($C45/100)+10*LOG($B45),0)</f>
        <v>0</v>
      </c>
      <c r="D65" s="166"/>
      <c r="E65" s="166"/>
      <c r="F65" s="166"/>
      <c r="G65" s="166"/>
      <c r="H65" s="166"/>
    </row>
    <row r="66" spans="1:30" x14ac:dyDescent="0.25">
      <c r="A66" s="224" t="str">
        <f t="shared" si="17"/>
        <v>Vibratory Pile Driver</v>
      </c>
      <c r="B66" s="275">
        <f t="shared" si="15"/>
        <v>71.120252807020336</v>
      </c>
      <c r="C66" s="276">
        <f t="shared" si="15"/>
        <v>0</v>
      </c>
      <c r="D66" s="166"/>
      <c r="E66" s="166"/>
      <c r="F66" s="166"/>
      <c r="G66" s="166"/>
      <c r="H66" s="166"/>
    </row>
    <row r="67" spans="1:30" x14ac:dyDescent="0.25">
      <c r="A67" s="224" t="str">
        <f t="shared" si="17"/>
        <v>Pickup Truck</v>
      </c>
      <c r="B67" s="275">
        <f t="shared" si="15"/>
        <v>48.130552763660148</v>
      </c>
      <c r="C67" s="276">
        <f t="shared" si="15"/>
        <v>0</v>
      </c>
      <c r="D67" s="166"/>
      <c r="E67" s="166"/>
      <c r="F67" s="166"/>
      <c r="G67" s="166"/>
      <c r="H67" s="166"/>
    </row>
    <row r="68" spans="1:30" x14ac:dyDescent="0.25">
      <c r="A68" s="224" t="str">
        <f t="shared" si="17"/>
        <v>Front End Loader</v>
      </c>
      <c r="B68" s="275">
        <f t="shared" si="15"/>
        <v>52.130552763660148</v>
      </c>
      <c r="C68" s="276">
        <f t="shared" si="15"/>
        <v>0</v>
      </c>
      <c r="D68" s="166"/>
      <c r="E68" s="166"/>
      <c r="F68" s="166"/>
      <c r="G68" s="166"/>
      <c r="H68" s="166"/>
    </row>
    <row r="69" spans="1:30" x14ac:dyDescent="0.25">
      <c r="A69" s="224" t="str">
        <f t="shared" si="17"/>
        <v>Trencher</v>
      </c>
      <c r="B69" s="275">
        <f t="shared" si="15"/>
        <v>54.099652893740711</v>
      </c>
      <c r="C69" s="276">
        <f t="shared" si="15"/>
        <v>0</v>
      </c>
      <c r="D69" s="166"/>
      <c r="E69" s="166"/>
      <c r="F69" s="166"/>
      <c r="G69" s="166"/>
      <c r="H69" s="166"/>
      <c r="P69" t="str">
        <f>A12</f>
        <v>NSA 29 - Residence</v>
      </c>
    </row>
    <row r="70" spans="1:30" x14ac:dyDescent="0.25">
      <c r="A70" s="224" t="str">
        <f t="shared" si="17"/>
        <v/>
      </c>
      <c r="B70" s="275">
        <f>IFERROR($E50-(20*LOG10(M33/$D50))+10*LOG($C50/100)+10*LOG(#REF!/12)+10*LOG($B50),0)</f>
        <v>0</v>
      </c>
      <c r="C70" s="278">
        <f>IFERROR($E50-(20*LOG10(N33/$D50))+10*LOG($C50/100)+10*LOG(#REF!/12)+10*LOG($B50),0)</f>
        <v>0</v>
      </c>
      <c r="D70" s="166"/>
      <c r="E70" s="166"/>
      <c r="F70" s="166"/>
      <c r="G70" s="166"/>
      <c r="H70" s="166"/>
    </row>
    <row r="71" spans="1:30" ht="15.75" thickBot="1" x14ac:dyDescent="0.3">
      <c r="A71" s="224" t="str">
        <f t="shared" si="17"/>
        <v/>
      </c>
      <c r="B71" s="275">
        <f>IFERROR($E51-(20*LOG10(M34/$D51))+10*LOG($C51/100)+10*LOG(#REF!/12)+10*LOG($B51),0)</f>
        <v>0</v>
      </c>
      <c r="C71" s="278">
        <f>IFERROR($E51-(20*LOG10(N34/$D51))+10*LOG($C51/100)+10*LOG(#REF!/12)+10*LOG($B51),0)</f>
        <v>0</v>
      </c>
      <c r="D71" s="166"/>
      <c r="E71" s="166"/>
      <c r="F71" s="166"/>
      <c r="G71" s="166"/>
      <c r="H71" s="166"/>
      <c r="P71" s="303" t="s">
        <v>21</v>
      </c>
      <c r="Q71" s="303"/>
      <c r="R71" s="303"/>
      <c r="S71" s="303"/>
      <c r="T71" s="303"/>
    </row>
    <row r="72" spans="1:30" ht="17.25" customHeight="1" thickBot="1" x14ac:dyDescent="0.3">
      <c r="A72" s="224" t="str">
        <f t="shared" si="17"/>
        <v/>
      </c>
      <c r="B72" s="275">
        <f>IFERROR($E52-(20*LOG10(M35/$D52))+10*LOG($C52/100)+10*LOG(#REF!/12)+10*LOG($B52),0)</f>
        <v>0</v>
      </c>
      <c r="C72" s="278">
        <f>IFERROR($E52-(20*LOG10(N35/$D52))+10*LOG($C52/100)+10*LOG(#REF!/12)+10*LOG($B52),0)</f>
        <v>0</v>
      </c>
      <c r="D72" s="166"/>
      <c r="E72" s="166"/>
      <c r="F72" s="166"/>
      <c r="G72" s="166"/>
      <c r="H72" s="166"/>
      <c r="P72" s="38" t="s">
        <v>14</v>
      </c>
      <c r="Q72" s="39" t="s">
        <v>15</v>
      </c>
      <c r="R72" s="40" t="s">
        <v>17</v>
      </c>
      <c r="S72" s="40" t="s">
        <v>16</v>
      </c>
      <c r="T72" s="41" t="s">
        <v>17</v>
      </c>
      <c r="U72" s="42"/>
      <c r="V72" s="39" t="s">
        <v>18</v>
      </c>
      <c r="W72" s="40" t="s">
        <v>17</v>
      </c>
      <c r="X72" s="40" t="s">
        <v>16</v>
      </c>
      <c r="Y72" s="41" t="s">
        <v>17</v>
      </c>
      <c r="Z72" s="43"/>
      <c r="AA72" s="39" t="s">
        <v>19</v>
      </c>
      <c r="AB72" s="40" t="s">
        <v>17</v>
      </c>
      <c r="AC72" s="40" t="s">
        <v>16</v>
      </c>
      <c r="AD72" s="41" t="s">
        <v>17</v>
      </c>
    </row>
    <row r="73" spans="1:30" ht="15.75" thickBot="1" x14ac:dyDescent="0.3">
      <c r="A73" s="225" t="str">
        <f t="shared" si="17"/>
        <v/>
      </c>
      <c r="B73" s="277">
        <f>IFERROR($E53-(20*LOG10(M36/$D53))+10*LOG($C53/100)+10*LOG(#REF!/12)+10*LOG($B53),0)</f>
        <v>0</v>
      </c>
      <c r="C73" s="279">
        <f>IFERROR($E53-(20*LOG10(N36/$D53))+10*LOG($C53/100)+10*LOG(#REF!/12)+10*LOG($B53),0)</f>
        <v>0</v>
      </c>
      <c r="D73" s="166"/>
      <c r="E73" s="166"/>
      <c r="F73" s="166"/>
      <c r="G73" s="166"/>
      <c r="H73" s="166"/>
      <c r="P73" s="30">
        <v>0</v>
      </c>
      <c r="Q73" s="32">
        <f>H12</f>
        <v>34</v>
      </c>
      <c r="R73" s="28">
        <f>(10^(Q73/10))</f>
        <v>2511.8864315095811</v>
      </c>
      <c r="S73" s="28">
        <f>Q73+10</f>
        <v>44</v>
      </c>
      <c r="T73" s="33">
        <f t="shared" ref="T73:T96" si="18">(10^(S73/10))</f>
        <v>25118.86431509586</v>
      </c>
      <c r="U73" s="36"/>
      <c r="V73" s="32">
        <v>0</v>
      </c>
      <c r="W73" s="28">
        <f>(10^(V73/10))</f>
        <v>1</v>
      </c>
      <c r="X73" s="28">
        <f>V73+10</f>
        <v>10</v>
      </c>
      <c r="Y73" s="33">
        <f>(10^(X73/10))</f>
        <v>10</v>
      </c>
      <c r="Z73" s="36"/>
      <c r="AA73" s="34">
        <f>10*LOG10(10^(Q73/10)+10^(V73/10))</f>
        <v>34.001728613409902</v>
      </c>
      <c r="AB73" s="147">
        <f>(10^(AA73/10))</f>
        <v>2512.8864315095802</v>
      </c>
      <c r="AC73" s="147">
        <f>AA73+10</f>
        <v>44.001728613409902</v>
      </c>
      <c r="AD73" s="148">
        <f>(10^(AC73/10))</f>
        <v>25128.864315095783</v>
      </c>
    </row>
    <row r="74" spans="1:30" ht="18" thickBot="1" x14ac:dyDescent="0.3">
      <c r="A74" s="219" t="s">
        <v>43</v>
      </c>
      <c r="B74" s="227">
        <f>IF(B60=0,0,10*LOG10(10^(B60/10)+10^(B61/10)+10^(B62/10)+10^(B63/10)+10^(B64/10)+10^(B65/10)+10^(B66/10)+10^(B67/10)+10^(B68/10)+10^(B69/10)+10^(B70/10)+10^(B71/10)+10^(B72/10)+10^(B73/10)))</f>
        <v>75.099236499633093</v>
      </c>
      <c r="C74" s="227">
        <f>MAX(C60:C73)</f>
        <v>79.543125050055096</v>
      </c>
      <c r="D74" s="249"/>
      <c r="E74" s="249"/>
      <c r="F74" s="249"/>
      <c r="G74" s="249"/>
      <c r="H74" s="249"/>
      <c r="P74" s="31">
        <v>4.1666666666666699E-2</v>
      </c>
      <c r="Q74" s="34">
        <f>H12</f>
        <v>34</v>
      </c>
      <c r="R74" s="26">
        <f t="shared" ref="R74:R96" si="19">(10^(Q74/10))</f>
        <v>2511.8864315095811</v>
      </c>
      <c r="S74" s="26">
        <f t="shared" ref="S74:S79" si="20">Q74+10</f>
        <v>44</v>
      </c>
      <c r="T74" s="35">
        <f t="shared" si="18"/>
        <v>25118.86431509586</v>
      </c>
      <c r="U74" s="37"/>
      <c r="V74" s="34">
        <f>V73</f>
        <v>0</v>
      </c>
      <c r="W74" s="26">
        <f t="shared" ref="W74:W96" si="21">(10^(V74/10))</f>
        <v>1</v>
      </c>
      <c r="X74" s="28">
        <f t="shared" ref="X74:X79" si="22">V74+10</f>
        <v>10</v>
      </c>
      <c r="Y74" s="35">
        <f t="shared" ref="Y74:Y96" si="23">(10^(X74/10))</f>
        <v>10</v>
      </c>
      <c r="Z74" s="37"/>
      <c r="AA74" s="34">
        <f t="shared" ref="AA74:AA96" si="24">10*LOG10(10^(Q74/10)+10^(V74/10))</f>
        <v>34.001728613409902</v>
      </c>
      <c r="AB74" s="26">
        <f t="shared" ref="AB74:AB96" si="25">(10^(AA74/10))</f>
        <v>2512.8864315095802</v>
      </c>
      <c r="AC74" s="147">
        <f t="shared" ref="AC74:AC79" si="26">AA74+10</f>
        <v>44.001728613409902</v>
      </c>
      <c r="AD74" s="27">
        <f t="shared" ref="AD74:AD96" si="27">(10^(AC74/10))</f>
        <v>25128.864315095783</v>
      </c>
    </row>
    <row r="75" spans="1:30" ht="16.5" thickBot="1" x14ac:dyDescent="0.3">
      <c r="A75" s="19" t="s">
        <v>57</v>
      </c>
      <c r="P75" s="31">
        <v>8.3333333333333301E-2</v>
      </c>
      <c r="Q75" s="34">
        <f>H12</f>
        <v>34</v>
      </c>
      <c r="R75" s="26">
        <f t="shared" si="19"/>
        <v>2511.8864315095811</v>
      </c>
      <c r="S75" s="26">
        <f t="shared" si="20"/>
        <v>44</v>
      </c>
      <c r="T75" s="35">
        <f t="shared" si="18"/>
        <v>25118.86431509586</v>
      </c>
      <c r="U75" s="37"/>
      <c r="V75" s="34">
        <f>V74</f>
        <v>0</v>
      </c>
      <c r="W75" s="26">
        <f t="shared" si="21"/>
        <v>1</v>
      </c>
      <c r="X75" s="28">
        <f t="shared" si="22"/>
        <v>10</v>
      </c>
      <c r="Y75" s="35">
        <f t="shared" si="23"/>
        <v>10</v>
      </c>
      <c r="Z75" s="37"/>
      <c r="AA75" s="34">
        <f t="shared" si="24"/>
        <v>34.001728613409902</v>
      </c>
      <c r="AB75" s="26">
        <f t="shared" si="25"/>
        <v>2512.8864315095802</v>
      </c>
      <c r="AC75" s="147">
        <f t="shared" si="26"/>
        <v>44.001728613409902</v>
      </c>
      <c r="AD75" s="27">
        <f t="shared" si="27"/>
        <v>25128.864315095783</v>
      </c>
    </row>
    <row r="76" spans="1:30" ht="15.75" thickBot="1" x14ac:dyDescent="0.3">
      <c r="P76" s="31">
        <v>0.125</v>
      </c>
      <c r="Q76" s="34">
        <f>H12</f>
        <v>34</v>
      </c>
      <c r="R76" s="26">
        <f t="shared" si="19"/>
        <v>2511.8864315095811</v>
      </c>
      <c r="S76" s="26">
        <f t="shared" si="20"/>
        <v>44</v>
      </c>
      <c r="T76" s="35">
        <f t="shared" si="18"/>
        <v>25118.86431509586</v>
      </c>
      <c r="U76" s="37"/>
      <c r="V76" s="34">
        <f t="shared" ref="V76:V93" si="28">V75</f>
        <v>0</v>
      </c>
      <c r="W76" s="26">
        <f t="shared" si="21"/>
        <v>1</v>
      </c>
      <c r="X76" s="28">
        <f t="shared" si="22"/>
        <v>10</v>
      </c>
      <c r="Y76" s="35">
        <f t="shared" si="23"/>
        <v>10</v>
      </c>
      <c r="Z76" s="37"/>
      <c r="AA76" s="34">
        <f t="shared" si="24"/>
        <v>34.001728613409902</v>
      </c>
      <c r="AB76" s="26">
        <f t="shared" si="25"/>
        <v>2512.8864315095802</v>
      </c>
      <c r="AC76" s="147">
        <f t="shared" si="26"/>
        <v>44.001728613409902</v>
      </c>
      <c r="AD76" s="27">
        <f t="shared" si="27"/>
        <v>25128.864315095783</v>
      </c>
    </row>
    <row r="77" spans="1:30" ht="45.75" thickBot="1" x14ac:dyDescent="0.3">
      <c r="A77" s="287" t="s">
        <v>10</v>
      </c>
      <c r="B77" s="162" t="s">
        <v>145</v>
      </c>
      <c r="C77" s="163" t="s">
        <v>146</v>
      </c>
      <c r="D77" s="73" t="s">
        <v>48</v>
      </c>
      <c r="E77" s="73" t="s">
        <v>59</v>
      </c>
      <c r="F77" s="73" t="s">
        <v>158</v>
      </c>
      <c r="G77" s="15" t="s">
        <v>47</v>
      </c>
      <c r="H77" s="16" t="s">
        <v>46</v>
      </c>
      <c r="P77" s="31">
        <v>0.16666666666666699</v>
      </c>
      <c r="Q77" s="34">
        <f>H12</f>
        <v>34</v>
      </c>
      <c r="R77" s="26">
        <f t="shared" si="19"/>
        <v>2511.8864315095811</v>
      </c>
      <c r="S77" s="26">
        <f t="shared" si="20"/>
        <v>44</v>
      </c>
      <c r="T77" s="35">
        <f t="shared" si="18"/>
        <v>25118.86431509586</v>
      </c>
      <c r="U77" s="37"/>
      <c r="V77" s="34">
        <f t="shared" si="28"/>
        <v>0</v>
      </c>
      <c r="W77" s="26">
        <f t="shared" si="21"/>
        <v>1</v>
      </c>
      <c r="X77" s="28">
        <f t="shared" si="22"/>
        <v>10</v>
      </c>
      <c r="Y77" s="35">
        <f t="shared" si="23"/>
        <v>10</v>
      </c>
      <c r="Z77" s="37"/>
      <c r="AA77" s="34">
        <f t="shared" si="24"/>
        <v>34.001728613409902</v>
      </c>
      <c r="AB77" s="26">
        <f t="shared" si="25"/>
        <v>2512.8864315095802</v>
      </c>
      <c r="AC77" s="147">
        <f t="shared" si="26"/>
        <v>44.001728613409902</v>
      </c>
      <c r="AD77" s="27">
        <f t="shared" si="27"/>
        <v>25128.864315095783</v>
      </c>
    </row>
    <row r="78" spans="1:30" ht="15.75" thickBot="1" x14ac:dyDescent="0.3">
      <c r="A78" s="288"/>
      <c r="B78" s="80" t="s">
        <v>5</v>
      </c>
      <c r="C78" s="81" t="s">
        <v>5</v>
      </c>
      <c r="D78" s="156" t="s">
        <v>5</v>
      </c>
      <c r="E78" s="156" t="s">
        <v>5</v>
      </c>
      <c r="F78" s="156" t="s">
        <v>5</v>
      </c>
      <c r="G78" s="155" t="s">
        <v>5</v>
      </c>
      <c r="H78" s="81" t="s">
        <v>5</v>
      </c>
      <c r="P78" s="31">
        <v>0.20833333333333301</v>
      </c>
      <c r="Q78" s="34">
        <f>H12</f>
        <v>34</v>
      </c>
      <c r="R78" s="26">
        <f t="shared" si="19"/>
        <v>2511.8864315095811</v>
      </c>
      <c r="S78" s="26">
        <f t="shared" si="20"/>
        <v>44</v>
      </c>
      <c r="T78" s="35">
        <f t="shared" si="18"/>
        <v>25118.86431509586</v>
      </c>
      <c r="U78" s="37"/>
      <c r="V78" s="34">
        <f t="shared" si="28"/>
        <v>0</v>
      </c>
      <c r="W78" s="26">
        <f t="shared" si="21"/>
        <v>1</v>
      </c>
      <c r="X78" s="28">
        <f t="shared" si="22"/>
        <v>10</v>
      </c>
      <c r="Y78" s="35">
        <f t="shared" si="23"/>
        <v>10</v>
      </c>
      <c r="Z78" s="37"/>
      <c r="AA78" s="34">
        <f t="shared" si="24"/>
        <v>34.001728613409902</v>
      </c>
      <c r="AB78" s="26">
        <f t="shared" si="25"/>
        <v>2512.8864315095802</v>
      </c>
      <c r="AC78" s="147">
        <f t="shared" si="26"/>
        <v>44.001728613409902</v>
      </c>
      <c r="AD78" s="27">
        <f t="shared" si="27"/>
        <v>25128.864315095783</v>
      </c>
    </row>
    <row r="79" spans="1:30" x14ac:dyDescent="0.25">
      <c r="A79" s="77" t="str">
        <f t="shared" ref="A79:A85" si="29">IF(ISBLANK(A12),"",A12)</f>
        <v>NSA 29 - Residence</v>
      </c>
      <c r="B79" s="17">
        <f>IF(B$74&lt;=0,"",B$74)</f>
        <v>75.099236499633093</v>
      </c>
      <c r="C79" s="160">
        <f>C74</f>
        <v>79.543125050055096</v>
      </c>
      <c r="D79" s="157">
        <f>IF(G12&gt;0,AB100,"")</f>
        <v>72.090867050199407</v>
      </c>
      <c r="E79" s="157">
        <f>IF(G12&gt;0,AB97,"")</f>
        <v>74.431334399989169</v>
      </c>
      <c r="F79" s="157">
        <f>IF(G12&gt;0,AB98,"")</f>
        <v>34.001728613409902</v>
      </c>
      <c r="G79" s="154">
        <f>IF(G12&gt;0,AD100,"")</f>
        <v>72.093142307292595</v>
      </c>
      <c r="H79" s="160">
        <f t="shared" ref="H79:H85" si="30">IF(B79="","",G79-F12)</f>
        <v>30.093142307292595</v>
      </c>
      <c r="P79" s="31">
        <v>0.25</v>
      </c>
      <c r="Q79" s="34">
        <f>H12</f>
        <v>34</v>
      </c>
      <c r="R79" s="26">
        <f t="shared" si="19"/>
        <v>2511.8864315095811</v>
      </c>
      <c r="S79" s="26">
        <f t="shared" si="20"/>
        <v>44</v>
      </c>
      <c r="T79" s="35">
        <f t="shared" si="18"/>
        <v>25118.86431509586</v>
      </c>
      <c r="U79" s="37"/>
      <c r="V79" s="34">
        <f t="shared" si="28"/>
        <v>0</v>
      </c>
      <c r="W79" s="26">
        <f t="shared" si="21"/>
        <v>1</v>
      </c>
      <c r="X79" s="28">
        <f t="shared" si="22"/>
        <v>10</v>
      </c>
      <c r="Y79" s="35">
        <f t="shared" si="23"/>
        <v>10</v>
      </c>
      <c r="Z79" s="37"/>
      <c r="AA79" s="34">
        <f t="shared" si="24"/>
        <v>34.001728613409902</v>
      </c>
      <c r="AB79" s="26">
        <f t="shared" si="25"/>
        <v>2512.8864315095802</v>
      </c>
      <c r="AC79" s="147">
        <f t="shared" si="26"/>
        <v>44.001728613409902</v>
      </c>
      <c r="AD79" s="27">
        <f t="shared" si="27"/>
        <v>25128.864315095783</v>
      </c>
    </row>
    <row r="80" spans="1:30" ht="14.45" hidden="1" customHeight="1" x14ac:dyDescent="0.25">
      <c r="A80" s="11" t="str">
        <f t="shared" si="29"/>
        <v/>
      </c>
      <c r="B80" s="112">
        <f>IF(C$74&lt;=0,"",C$74)</f>
        <v>79.543125050055096</v>
      </c>
      <c r="C80" s="109">
        <f>IF(C$74=0,"",MAX(C60:C73))</f>
        <v>79.543125050055096</v>
      </c>
      <c r="D80" s="158" t="str">
        <f>IF(G13&gt;0,AB134,"")</f>
        <v/>
      </c>
      <c r="E80" s="158" t="str">
        <f>IF(G13&gt;0,AB131,"")</f>
        <v/>
      </c>
      <c r="F80" s="157" t="str">
        <f>IF(G13&gt;0,AB132,"")</f>
        <v/>
      </c>
      <c r="G80" s="152" t="str">
        <f>IF(G13&gt;0,AD134,"")</f>
        <v/>
      </c>
      <c r="H80" s="109" t="e">
        <f t="shared" si="30"/>
        <v>#VALUE!</v>
      </c>
      <c r="P80" s="31">
        <v>0.29166666666666702</v>
      </c>
      <c r="Q80" s="34">
        <f>G12</f>
        <v>40</v>
      </c>
      <c r="R80" s="26">
        <f t="shared" si="19"/>
        <v>10000</v>
      </c>
      <c r="S80" s="26">
        <f>Q80</f>
        <v>40</v>
      </c>
      <c r="T80" s="35">
        <f t="shared" si="18"/>
        <v>10000</v>
      </c>
      <c r="U80" s="37"/>
      <c r="V80" s="34">
        <f>B74</f>
        <v>75.099236499633093</v>
      </c>
      <c r="W80" s="26">
        <f t="shared" si="21"/>
        <v>32353677.337016843</v>
      </c>
      <c r="X80" s="26">
        <f>V80</f>
        <v>75.099236499633093</v>
      </c>
      <c r="Y80" s="35">
        <f t="shared" si="23"/>
        <v>32353677.337016843</v>
      </c>
      <c r="Z80" s="37"/>
      <c r="AA80" s="34">
        <f t="shared" si="24"/>
        <v>75.100578626447614</v>
      </c>
      <c r="AB80" s="26">
        <f t="shared" si="25"/>
        <v>32363677.337016858</v>
      </c>
      <c r="AC80" s="26">
        <f>AA80</f>
        <v>75.100578626447614</v>
      </c>
      <c r="AD80" s="27">
        <f t="shared" si="27"/>
        <v>32363677.337016858</v>
      </c>
    </row>
    <row r="81" spans="1:30" ht="14.45" hidden="1" customHeight="1" x14ac:dyDescent="0.25">
      <c r="A81" s="11" t="str">
        <f t="shared" si="29"/>
        <v/>
      </c>
      <c r="B81" s="112" t="str">
        <f>IF(D$74&lt;=0,"",D$74)</f>
        <v/>
      </c>
      <c r="C81" s="109" t="str">
        <f>IF(D$74=0,"",MAX(D60:D73))</f>
        <v/>
      </c>
      <c r="D81" s="158" t="str">
        <f>IF(G14&gt;0,AB168,"")</f>
        <v/>
      </c>
      <c r="E81" s="158" t="str">
        <f>IF(G14&gt;0,AB165,"")</f>
        <v/>
      </c>
      <c r="F81" s="157" t="str">
        <f>IF(G14&gt;0,AB166,"")</f>
        <v/>
      </c>
      <c r="G81" s="152" t="str">
        <f>IF(G14&gt;0,AD168,"")</f>
        <v/>
      </c>
      <c r="H81" s="109" t="str">
        <f t="shared" si="30"/>
        <v/>
      </c>
      <c r="P81" s="31">
        <v>0.33333333333333298</v>
      </c>
      <c r="Q81" s="34">
        <f>G12</f>
        <v>40</v>
      </c>
      <c r="R81" s="26">
        <f t="shared" si="19"/>
        <v>10000</v>
      </c>
      <c r="S81" s="26">
        <f t="shared" ref="S81:S94" si="31">Q81</f>
        <v>40</v>
      </c>
      <c r="T81" s="35">
        <f t="shared" si="18"/>
        <v>10000</v>
      </c>
      <c r="U81" s="37"/>
      <c r="V81" s="34">
        <f t="shared" si="28"/>
        <v>75.099236499633093</v>
      </c>
      <c r="W81" s="26">
        <f t="shared" si="21"/>
        <v>32353677.337016843</v>
      </c>
      <c r="X81" s="26">
        <f t="shared" ref="X81:X91" si="32">V81</f>
        <v>75.099236499633093</v>
      </c>
      <c r="Y81" s="35">
        <f t="shared" si="23"/>
        <v>32353677.337016843</v>
      </c>
      <c r="Z81" s="37"/>
      <c r="AA81" s="34">
        <f t="shared" si="24"/>
        <v>75.100578626447614</v>
      </c>
      <c r="AB81" s="26">
        <f t="shared" si="25"/>
        <v>32363677.337016858</v>
      </c>
      <c r="AC81" s="26">
        <f t="shared" ref="AC81:AC91" si="33">AA81</f>
        <v>75.100578626447614</v>
      </c>
      <c r="AD81" s="27">
        <f t="shared" si="27"/>
        <v>32363677.337016858</v>
      </c>
    </row>
    <row r="82" spans="1:30" ht="14.45" hidden="1" customHeight="1" x14ac:dyDescent="0.25">
      <c r="A82" s="11" t="str">
        <f t="shared" si="29"/>
        <v/>
      </c>
      <c r="B82" s="112" t="str">
        <f>IF(E$74&lt;=0,"",E$74)</f>
        <v/>
      </c>
      <c r="C82" s="109" t="str">
        <f>IF(E$74=0,"",MAX(E60:E73))</f>
        <v/>
      </c>
      <c r="D82" s="158" t="str">
        <f>IF(G15&gt;0,AB202,"")</f>
        <v/>
      </c>
      <c r="E82" s="158" t="str">
        <f>IF(G15&gt;0,AB199,"")</f>
        <v/>
      </c>
      <c r="F82" s="157" t="str">
        <f>IF(G15&gt;0,AB200,"")</f>
        <v/>
      </c>
      <c r="G82" s="152" t="str">
        <f>IF(G15&gt;0,AD202,"")</f>
        <v/>
      </c>
      <c r="H82" s="109" t="str">
        <f t="shared" si="30"/>
        <v/>
      </c>
      <c r="P82" s="31">
        <v>0.375</v>
      </c>
      <c r="Q82" s="34">
        <f>G12</f>
        <v>40</v>
      </c>
      <c r="R82" s="26">
        <f t="shared" si="19"/>
        <v>10000</v>
      </c>
      <c r="S82" s="26">
        <f t="shared" si="31"/>
        <v>40</v>
      </c>
      <c r="T82" s="35">
        <f t="shared" si="18"/>
        <v>10000</v>
      </c>
      <c r="U82" s="37"/>
      <c r="V82" s="34">
        <f t="shared" si="28"/>
        <v>75.099236499633093</v>
      </c>
      <c r="W82" s="26">
        <f t="shared" si="21"/>
        <v>32353677.337016843</v>
      </c>
      <c r="X82" s="26">
        <f t="shared" si="32"/>
        <v>75.099236499633093</v>
      </c>
      <c r="Y82" s="35">
        <f t="shared" si="23"/>
        <v>32353677.337016843</v>
      </c>
      <c r="Z82" s="37"/>
      <c r="AA82" s="34">
        <f t="shared" si="24"/>
        <v>75.100578626447614</v>
      </c>
      <c r="AB82" s="26">
        <f t="shared" si="25"/>
        <v>32363677.337016858</v>
      </c>
      <c r="AC82" s="26">
        <f t="shared" si="33"/>
        <v>75.100578626447614</v>
      </c>
      <c r="AD82" s="27">
        <f t="shared" si="27"/>
        <v>32363677.337016858</v>
      </c>
    </row>
    <row r="83" spans="1:30" ht="14.45" hidden="1" customHeight="1" x14ac:dyDescent="0.25">
      <c r="A83" s="11" t="str">
        <f t="shared" si="29"/>
        <v/>
      </c>
      <c r="B83" s="112" t="str">
        <f>IF(F$74&lt;=0,"",F$74)</f>
        <v/>
      </c>
      <c r="C83" s="109" t="str">
        <f>IF(F$74=0,"",MAX(F60:F73))</f>
        <v/>
      </c>
      <c r="D83" s="158" t="str">
        <f>IF(G16&gt;0,AB236,"")</f>
        <v/>
      </c>
      <c r="E83" s="158" t="str">
        <f>IF(G16&gt;0,AB233,"")</f>
        <v/>
      </c>
      <c r="F83" s="157" t="str">
        <f>IF(G16&gt;0,AB234,"")</f>
        <v/>
      </c>
      <c r="G83" s="152" t="str">
        <f>IF(G16&gt;0,AD236,"")</f>
        <v/>
      </c>
      <c r="H83" s="109" t="str">
        <f t="shared" si="30"/>
        <v/>
      </c>
      <c r="P83" s="31">
        <v>0.41666666666666702</v>
      </c>
      <c r="Q83" s="34">
        <f>G12</f>
        <v>40</v>
      </c>
      <c r="R83" s="26">
        <f t="shared" si="19"/>
        <v>10000</v>
      </c>
      <c r="S83" s="26">
        <f t="shared" si="31"/>
        <v>40</v>
      </c>
      <c r="T83" s="35">
        <f t="shared" si="18"/>
        <v>10000</v>
      </c>
      <c r="U83" s="37"/>
      <c r="V83" s="34">
        <f t="shared" si="28"/>
        <v>75.099236499633093</v>
      </c>
      <c r="W83" s="26">
        <f t="shared" si="21"/>
        <v>32353677.337016843</v>
      </c>
      <c r="X83" s="26">
        <f t="shared" si="32"/>
        <v>75.099236499633093</v>
      </c>
      <c r="Y83" s="35">
        <f t="shared" si="23"/>
        <v>32353677.337016843</v>
      </c>
      <c r="Z83" s="37"/>
      <c r="AA83" s="34">
        <f t="shared" si="24"/>
        <v>75.100578626447614</v>
      </c>
      <c r="AB83" s="26">
        <f t="shared" si="25"/>
        <v>32363677.337016858</v>
      </c>
      <c r="AC83" s="26">
        <f t="shared" si="33"/>
        <v>75.100578626447614</v>
      </c>
      <c r="AD83" s="27">
        <f t="shared" si="27"/>
        <v>32363677.337016858</v>
      </c>
    </row>
    <row r="84" spans="1:30" ht="14.45" hidden="1" customHeight="1" x14ac:dyDescent="0.25">
      <c r="A84" s="11" t="str">
        <f t="shared" si="29"/>
        <v/>
      </c>
      <c r="B84" s="112" t="str">
        <f>IF(G$74&lt;=0,"",G$74)</f>
        <v/>
      </c>
      <c r="C84" s="109" t="str">
        <f>IF(G$74&lt;=0,"",MAX(G60:G73))</f>
        <v/>
      </c>
      <c r="D84" s="158" t="str">
        <f>IF(G17&gt;0,AB270,"")</f>
        <v/>
      </c>
      <c r="E84" s="158" t="str">
        <f>IF(G17&gt;0,AB267,"")</f>
        <v/>
      </c>
      <c r="F84" s="157" t="str">
        <f>IF(G17&gt;0,AB268,"")</f>
        <v/>
      </c>
      <c r="G84" s="152" t="str">
        <f>IF(G17&gt;0,AD270,"")</f>
        <v/>
      </c>
      <c r="H84" s="109" t="str">
        <f t="shared" si="30"/>
        <v/>
      </c>
      <c r="P84" s="31">
        <v>0.45833333333333298</v>
      </c>
      <c r="Q84" s="34">
        <f>G12</f>
        <v>40</v>
      </c>
      <c r="R84" s="26">
        <f t="shared" si="19"/>
        <v>10000</v>
      </c>
      <c r="S84" s="26">
        <f t="shared" si="31"/>
        <v>40</v>
      </c>
      <c r="T84" s="35">
        <f t="shared" si="18"/>
        <v>10000</v>
      </c>
      <c r="U84" s="37"/>
      <c r="V84" s="34">
        <f t="shared" si="28"/>
        <v>75.099236499633093</v>
      </c>
      <c r="W84" s="26">
        <f t="shared" si="21"/>
        <v>32353677.337016843</v>
      </c>
      <c r="X84" s="26">
        <f t="shared" si="32"/>
        <v>75.099236499633093</v>
      </c>
      <c r="Y84" s="35">
        <f t="shared" si="23"/>
        <v>32353677.337016843</v>
      </c>
      <c r="Z84" s="37"/>
      <c r="AA84" s="34">
        <f t="shared" si="24"/>
        <v>75.100578626447614</v>
      </c>
      <c r="AB84" s="26">
        <f t="shared" si="25"/>
        <v>32363677.337016858</v>
      </c>
      <c r="AC84" s="26">
        <f t="shared" si="33"/>
        <v>75.100578626447614</v>
      </c>
      <c r="AD84" s="27">
        <f t="shared" si="27"/>
        <v>32363677.337016858</v>
      </c>
    </row>
    <row r="85" spans="1:30" ht="15" hidden="1" customHeight="1" thickBot="1" x14ac:dyDescent="0.3">
      <c r="A85" s="12" t="str">
        <f t="shared" si="29"/>
        <v/>
      </c>
      <c r="B85" s="113" t="str">
        <f>IF(H$74&lt;=0,"",H$74)</f>
        <v/>
      </c>
      <c r="C85" s="110" t="str">
        <f>IF(H$74=0,"",MAX(H60:H73))</f>
        <v/>
      </c>
      <c r="D85" s="159" t="str">
        <f>IF(G18&gt;0,AB304,"")</f>
        <v/>
      </c>
      <c r="E85" s="159" t="str">
        <f>IF(G18&gt;0,AB301,"")</f>
        <v/>
      </c>
      <c r="F85" s="161" t="str">
        <f>IF(G18&gt;0,AB302,"")</f>
        <v/>
      </c>
      <c r="G85" s="153" t="str">
        <f>IF(G18&gt;0,AD304,"")</f>
        <v/>
      </c>
      <c r="H85" s="110" t="str">
        <f t="shared" si="30"/>
        <v/>
      </c>
      <c r="P85" s="31">
        <v>0.5</v>
      </c>
      <c r="Q85" s="34">
        <f>G12</f>
        <v>40</v>
      </c>
      <c r="R85" s="26">
        <f t="shared" si="19"/>
        <v>10000</v>
      </c>
      <c r="S85" s="26">
        <f t="shared" si="31"/>
        <v>40</v>
      </c>
      <c r="T85" s="35">
        <f t="shared" si="18"/>
        <v>10000</v>
      </c>
      <c r="U85" s="37"/>
      <c r="V85" s="34">
        <f t="shared" si="28"/>
        <v>75.099236499633093</v>
      </c>
      <c r="W85" s="26">
        <f t="shared" si="21"/>
        <v>32353677.337016843</v>
      </c>
      <c r="X85" s="26">
        <f t="shared" si="32"/>
        <v>75.099236499633093</v>
      </c>
      <c r="Y85" s="35">
        <f t="shared" si="23"/>
        <v>32353677.337016843</v>
      </c>
      <c r="Z85" s="37"/>
      <c r="AA85" s="34">
        <f t="shared" si="24"/>
        <v>75.100578626447614</v>
      </c>
      <c r="AB85" s="26">
        <f t="shared" si="25"/>
        <v>32363677.337016858</v>
      </c>
      <c r="AC85" s="26">
        <f t="shared" si="33"/>
        <v>75.100578626447614</v>
      </c>
      <c r="AD85" s="27">
        <f t="shared" si="27"/>
        <v>32363677.337016858</v>
      </c>
    </row>
    <row r="86" spans="1:30" ht="15.75" x14ac:dyDescent="0.25">
      <c r="A86" s="142" t="s">
        <v>58</v>
      </c>
      <c r="P86" s="31">
        <v>0.54166666666666696</v>
      </c>
      <c r="Q86" s="34">
        <f>G12</f>
        <v>40</v>
      </c>
      <c r="R86" s="26">
        <f t="shared" si="19"/>
        <v>10000</v>
      </c>
      <c r="S86" s="26">
        <f t="shared" si="31"/>
        <v>40</v>
      </c>
      <c r="T86" s="35">
        <f t="shared" si="18"/>
        <v>10000</v>
      </c>
      <c r="U86" s="37"/>
      <c r="V86" s="34">
        <f t="shared" si="28"/>
        <v>75.099236499633093</v>
      </c>
      <c r="W86" s="26">
        <f t="shared" si="21"/>
        <v>32353677.337016843</v>
      </c>
      <c r="X86" s="26">
        <f t="shared" si="32"/>
        <v>75.099236499633093</v>
      </c>
      <c r="Y86" s="35">
        <f t="shared" si="23"/>
        <v>32353677.337016843</v>
      </c>
      <c r="Z86" s="37"/>
      <c r="AA86" s="34">
        <f t="shared" si="24"/>
        <v>75.100578626447614</v>
      </c>
      <c r="AB86" s="26">
        <f t="shared" si="25"/>
        <v>32363677.337016858</v>
      </c>
      <c r="AC86" s="26">
        <f t="shared" si="33"/>
        <v>75.100578626447614</v>
      </c>
      <c r="AD86" s="27">
        <f t="shared" si="27"/>
        <v>32363677.337016858</v>
      </c>
    </row>
    <row r="87" spans="1:30" ht="15.75" x14ac:dyDescent="0.25">
      <c r="A87" s="142" t="s">
        <v>157</v>
      </c>
      <c r="P87" s="31">
        <v>0.58333333333333304</v>
      </c>
      <c r="Q87" s="34">
        <f>G12</f>
        <v>40</v>
      </c>
      <c r="R87" s="26">
        <f t="shared" si="19"/>
        <v>10000</v>
      </c>
      <c r="S87" s="26">
        <f t="shared" si="31"/>
        <v>40</v>
      </c>
      <c r="T87" s="35">
        <f t="shared" si="18"/>
        <v>10000</v>
      </c>
      <c r="U87" s="37"/>
      <c r="V87" s="34">
        <f t="shared" si="28"/>
        <v>75.099236499633093</v>
      </c>
      <c r="W87" s="26">
        <f t="shared" si="21"/>
        <v>32353677.337016843</v>
      </c>
      <c r="X87" s="26">
        <f t="shared" si="32"/>
        <v>75.099236499633093</v>
      </c>
      <c r="Y87" s="35">
        <f t="shared" si="23"/>
        <v>32353677.337016843</v>
      </c>
      <c r="Z87" s="37"/>
      <c r="AA87" s="34">
        <f t="shared" si="24"/>
        <v>75.100578626447614</v>
      </c>
      <c r="AB87" s="26">
        <f t="shared" si="25"/>
        <v>32363677.337016858</v>
      </c>
      <c r="AC87" s="26">
        <f t="shared" si="33"/>
        <v>75.100578626447614</v>
      </c>
      <c r="AD87" s="27">
        <f t="shared" si="27"/>
        <v>32363677.337016858</v>
      </c>
    </row>
    <row r="88" spans="1:30" x14ac:dyDescent="0.25">
      <c r="P88" s="31">
        <v>0.625</v>
      </c>
      <c r="Q88" s="34">
        <f>G12</f>
        <v>40</v>
      </c>
      <c r="R88" s="26">
        <f t="shared" si="19"/>
        <v>10000</v>
      </c>
      <c r="S88" s="26">
        <f t="shared" si="31"/>
        <v>40</v>
      </c>
      <c r="T88" s="35">
        <f t="shared" si="18"/>
        <v>10000</v>
      </c>
      <c r="U88" s="37"/>
      <c r="V88" s="34">
        <f t="shared" si="28"/>
        <v>75.099236499633093</v>
      </c>
      <c r="W88" s="26">
        <f t="shared" si="21"/>
        <v>32353677.337016843</v>
      </c>
      <c r="X88" s="26">
        <f t="shared" si="32"/>
        <v>75.099236499633093</v>
      </c>
      <c r="Y88" s="35">
        <f t="shared" si="23"/>
        <v>32353677.337016843</v>
      </c>
      <c r="Z88" s="37"/>
      <c r="AA88" s="34">
        <f t="shared" si="24"/>
        <v>75.100578626447614</v>
      </c>
      <c r="AB88" s="26">
        <f t="shared" si="25"/>
        <v>32363677.337016858</v>
      </c>
      <c r="AC88" s="26">
        <f t="shared" si="33"/>
        <v>75.100578626447614</v>
      </c>
      <c r="AD88" s="27">
        <f t="shared" si="27"/>
        <v>32363677.337016858</v>
      </c>
    </row>
    <row r="89" spans="1:30" x14ac:dyDescent="0.25">
      <c r="P89" s="31">
        <v>0.66666666666666696</v>
      </c>
      <c r="Q89" s="34">
        <f>G12</f>
        <v>40</v>
      </c>
      <c r="R89" s="26">
        <f t="shared" si="19"/>
        <v>10000</v>
      </c>
      <c r="S89" s="26">
        <f t="shared" si="31"/>
        <v>40</v>
      </c>
      <c r="T89" s="35">
        <f t="shared" si="18"/>
        <v>10000</v>
      </c>
      <c r="U89" s="37"/>
      <c r="V89" s="34">
        <f t="shared" si="28"/>
        <v>75.099236499633093</v>
      </c>
      <c r="W89" s="26">
        <f t="shared" si="21"/>
        <v>32353677.337016843</v>
      </c>
      <c r="X89" s="26">
        <f t="shared" si="32"/>
        <v>75.099236499633093</v>
      </c>
      <c r="Y89" s="35">
        <f t="shared" si="23"/>
        <v>32353677.337016843</v>
      </c>
      <c r="Z89" s="37"/>
      <c r="AA89" s="34">
        <f t="shared" si="24"/>
        <v>75.100578626447614</v>
      </c>
      <c r="AB89" s="26">
        <f t="shared" si="25"/>
        <v>32363677.337016858</v>
      </c>
      <c r="AC89" s="26">
        <f t="shared" si="33"/>
        <v>75.100578626447614</v>
      </c>
      <c r="AD89" s="27">
        <f t="shared" si="27"/>
        <v>32363677.337016858</v>
      </c>
    </row>
    <row r="90" spans="1:30" x14ac:dyDescent="0.25">
      <c r="F90" s="22"/>
      <c r="P90" s="31">
        <v>0.70833333333333304</v>
      </c>
      <c r="Q90" s="34">
        <f>G12</f>
        <v>40</v>
      </c>
      <c r="R90" s="26">
        <f t="shared" si="19"/>
        <v>10000</v>
      </c>
      <c r="S90" s="26">
        <f t="shared" si="31"/>
        <v>40</v>
      </c>
      <c r="T90" s="35">
        <f t="shared" si="18"/>
        <v>10000</v>
      </c>
      <c r="U90" s="37"/>
      <c r="V90" s="34">
        <f t="shared" si="28"/>
        <v>75.099236499633093</v>
      </c>
      <c r="W90" s="26">
        <f t="shared" si="21"/>
        <v>32353677.337016843</v>
      </c>
      <c r="X90" s="26">
        <f t="shared" si="32"/>
        <v>75.099236499633093</v>
      </c>
      <c r="Y90" s="35">
        <f t="shared" si="23"/>
        <v>32353677.337016843</v>
      </c>
      <c r="Z90" s="37"/>
      <c r="AA90" s="34">
        <f t="shared" si="24"/>
        <v>75.100578626447614</v>
      </c>
      <c r="AB90" s="26">
        <f t="shared" si="25"/>
        <v>32363677.337016858</v>
      </c>
      <c r="AC90" s="26">
        <f t="shared" si="33"/>
        <v>75.100578626447614</v>
      </c>
      <c r="AD90" s="27">
        <f t="shared" si="27"/>
        <v>32363677.337016858</v>
      </c>
    </row>
    <row r="91" spans="1:30" x14ac:dyDescent="0.25">
      <c r="P91" s="31">
        <v>0.75</v>
      </c>
      <c r="Q91" s="34">
        <f>G12</f>
        <v>40</v>
      </c>
      <c r="R91" s="26">
        <f t="shared" si="19"/>
        <v>10000</v>
      </c>
      <c r="S91" s="26">
        <f t="shared" si="31"/>
        <v>40</v>
      </c>
      <c r="T91" s="35">
        <f t="shared" si="18"/>
        <v>10000</v>
      </c>
      <c r="U91" s="37"/>
      <c r="V91" s="34">
        <f t="shared" si="28"/>
        <v>75.099236499633093</v>
      </c>
      <c r="W91" s="26">
        <f t="shared" si="21"/>
        <v>32353677.337016843</v>
      </c>
      <c r="X91" s="26">
        <f t="shared" si="32"/>
        <v>75.099236499633093</v>
      </c>
      <c r="Y91" s="35">
        <f t="shared" si="23"/>
        <v>32353677.337016843</v>
      </c>
      <c r="Z91" s="37"/>
      <c r="AA91" s="34">
        <f t="shared" si="24"/>
        <v>75.100578626447614</v>
      </c>
      <c r="AB91" s="26">
        <f t="shared" si="25"/>
        <v>32363677.337016858</v>
      </c>
      <c r="AC91" s="26">
        <f t="shared" si="33"/>
        <v>75.100578626447614</v>
      </c>
      <c r="AD91" s="27">
        <f t="shared" si="27"/>
        <v>32363677.337016858</v>
      </c>
    </row>
    <row r="92" spans="1:30" x14ac:dyDescent="0.25">
      <c r="P92" s="31">
        <v>0.79166666666666696</v>
      </c>
      <c r="Q92" s="34">
        <f>G12</f>
        <v>40</v>
      </c>
      <c r="R92" s="26">
        <f t="shared" si="19"/>
        <v>10000</v>
      </c>
      <c r="S92" s="26">
        <f t="shared" si="31"/>
        <v>40</v>
      </c>
      <c r="T92" s="35">
        <f t="shared" si="18"/>
        <v>10000</v>
      </c>
      <c r="U92" s="37"/>
      <c r="V92" s="34">
        <v>0</v>
      </c>
      <c r="W92" s="26">
        <f t="shared" si="21"/>
        <v>1</v>
      </c>
      <c r="X92" s="26">
        <v>0</v>
      </c>
      <c r="Y92" s="35">
        <f t="shared" si="23"/>
        <v>1</v>
      </c>
      <c r="Z92" s="37"/>
      <c r="AA92" s="34">
        <f t="shared" si="24"/>
        <v>40.000434272768629</v>
      </c>
      <c r="AB92" s="26">
        <f t="shared" si="25"/>
        <v>10001.000000000009</v>
      </c>
      <c r="AC92" s="26">
        <f>AA92</f>
        <v>40.000434272768629</v>
      </c>
      <c r="AD92" s="27">
        <f t="shared" si="27"/>
        <v>10001.000000000009</v>
      </c>
    </row>
    <row r="93" spans="1:30" x14ac:dyDescent="0.25">
      <c r="P93" s="31">
        <v>0.83333333333333304</v>
      </c>
      <c r="Q93" s="34">
        <f>G12</f>
        <v>40</v>
      </c>
      <c r="R93" s="26">
        <f t="shared" si="19"/>
        <v>10000</v>
      </c>
      <c r="S93" s="26">
        <f t="shared" si="31"/>
        <v>40</v>
      </c>
      <c r="T93" s="35">
        <f t="shared" si="18"/>
        <v>10000</v>
      </c>
      <c r="U93" s="37"/>
      <c r="V93" s="34">
        <f t="shared" si="28"/>
        <v>0</v>
      </c>
      <c r="W93" s="26">
        <f t="shared" si="21"/>
        <v>1</v>
      </c>
      <c r="X93" s="26">
        <v>0</v>
      </c>
      <c r="Y93" s="35">
        <f t="shared" si="23"/>
        <v>1</v>
      </c>
      <c r="Z93" s="37"/>
      <c r="AA93" s="34">
        <f t="shared" si="24"/>
        <v>40.000434272768629</v>
      </c>
      <c r="AB93" s="26">
        <f>(10^(AA93/10))</f>
        <v>10001.000000000009</v>
      </c>
      <c r="AC93" s="26">
        <f>AA93</f>
        <v>40.000434272768629</v>
      </c>
      <c r="AD93" s="27">
        <f t="shared" si="27"/>
        <v>10001.000000000009</v>
      </c>
    </row>
    <row r="94" spans="1:30" x14ac:dyDescent="0.25">
      <c r="P94" s="31">
        <v>0.875</v>
      </c>
      <c r="Q94" s="34">
        <f>G12</f>
        <v>40</v>
      </c>
      <c r="R94" s="26">
        <f t="shared" si="19"/>
        <v>10000</v>
      </c>
      <c r="S94" s="26">
        <f t="shared" si="31"/>
        <v>40</v>
      </c>
      <c r="T94" s="35">
        <f t="shared" si="18"/>
        <v>10000</v>
      </c>
      <c r="U94" s="37"/>
      <c r="V94" s="34">
        <f>V93</f>
        <v>0</v>
      </c>
      <c r="W94" s="26">
        <f t="shared" si="21"/>
        <v>1</v>
      </c>
      <c r="X94" s="26">
        <v>0</v>
      </c>
      <c r="Y94" s="35">
        <f t="shared" si="23"/>
        <v>1</v>
      </c>
      <c r="Z94" s="37"/>
      <c r="AA94" s="34">
        <f t="shared" si="24"/>
        <v>40.000434272768629</v>
      </c>
      <c r="AB94" s="26">
        <f t="shared" si="25"/>
        <v>10001.000000000009</v>
      </c>
      <c r="AC94" s="26">
        <f>AA94</f>
        <v>40.000434272768629</v>
      </c>
      <c r="AD94" s="27">
        <f t="shared" si="27"/>
        <v>10001.000000000009</v>
      </c>
    </row>
    <row r="95" spans="1:30" x14ac:dyDescent="0.25">
      <c r="P95" s="31">
        <v>0.91666666666666696</v>
      </c>
      <c r="Q95" s="34">
        <f>H12</f>
        <v>34</v>
      </c>
      <c r="R95" s="26">
        <f t="shared" si="19"/>
        <v>2511.8864315095811</v>
      </c>
      <c r="S95" s="26">
        <f>Q95+10</f>
        <v>44</v>
      </c>
      <c r="T95" s="35">
        <f t="shared" si="18"/>
        <v>25118.86431509586</v>
      </c>
      <c r="U95" s="37"/>
      <c r="V95" s="34">
        <v>0</v>
      </c>
      <c r="W95" s="26">
        <f t="shared" si="21"/>
        <v>1</v>
      </c>
      <c r="X95" s="28">
        <f t="shared" ref="X95:X96" si="34">V95+10</f>
        <v>10</v>
      </c>
      <c r="Y95" s="35">
        <f t="shared" si="23"/>
        <v>10</v>
      </c>
      <c r="Z95" s="37"/>
      <c r="AA95" s="34">
        <f t="shared" si="24"/>
        <v>34.001728613409902</v>
      </c>
      <c r="AB95" s="26">
        <f t="shared" si="25"/>
        <v>2512.8864315095802</v>
      </c>
      <c r="AC95" s="26">
        <f>AA95+10</f>
        <v>44.001728613409902</v>
      </c>
      <c r="AD95" s="27">
        <f t="shared" si="27"/>
        <v>25128.864315095783</v>
      </c>
    </row>
    <row r="96" spans="1:30" ht="15.75" thickBot="1" x14ac:dyDescent="0.3">
      <c r="P96" s="44">
        <v>0.95833333333333304</v>
      </c>
      <c r="Q96" s="45">
        <f>H12</f>
        <v>34</v>
      </c>
      <c r="R96" s="46">
        <f t="shared" si="19"/>
        <v>2511.8864315095811</v>
      </c>
      <c r="S96" s="46">
        <f>Q96+10</f>
        <v>44</v>
      </c>
      <c r="T96" s="47">
        <f t="shared" si="18"/>
        <v>25118.86431509586</v>
      </c>
      <c r="U96" s="48"/>
      <c r="V96" s="45">
        <v>0</v>
      </c>
      <c r="W96" s="46">
        <f t="shared" si="21"/>
        <v>1</v>
      </c>
      <c r="X96" s="28">
        <f t="shared" si="34"/>
        <v>10</v>
      </c>
      <c r="Y96" s="47">
        <f t="shared" si="23"/>
        <v>10</v>
      </c>
      <c r="Z96" s="48"/>
      <c r="AA96" s="34">
        <f t="shared" si="24"/>
        <v>34.001728613409902</v>
      </c>
      <c r="AB96" s="150">
        <f t="shared" si="25"/>
        <v>2512.8864315095802</v>
      </c>
      <c r="AC96" s="150">
        <f>AA96+10</f>
        <v>44.001728613409902</v>
      </c>
      <c r="AD96" s="151">
        <f t="shared" si="27"/>
        <v>25128.864315095783</v>
      </c>
    </row>
    <row r="97" spans="16:30" ht="15.75" thickBot="1" x14ac:dyDescent="0.3">
      <c r="P97" s="50"/>
      <c r="Q97" s="51"/>
      <c r="R97" s="51"/>
      <c r="S97" s="51"/>
      <c r="T97" s="52"/>
      <c r="U97" s="51"/>
      <c r="V97" s="50"/>
      <c r="W97" s="51"/>
      <c r="X97" s="51"/>
      <c r="Y97" s="52"/>
      <c r="Z97" s="51"/>
      <c r="AA97" s="53" t="s">
        <v>13</v>
      </c>
      <c r="AB97" s="64">
        <f>10*LOG(1/(COUNT(AB80:AB93))*SUM(AB80:AB93))</f>
        <v>74.431334399989169</v>
      </c>
      <c r="AC97" s="49"/>
      <c r="AD97" s="54"/>
    </row>
    <row r="98" spans="16:30" ht="15.75" thickBot="1" x14ac:dyDescent="0.3">
      <c r="P98" s="53"/>
      <c r="Q98" s="49"/>
      <c r="R98" s="49"/>
      <c r="S98" s="49"/>
      <c r="T98" s="54"/>
      <c r="U98" s="49"/>
      <c r="V98" s="53"/>
      <c r="W98" s="49"/>
      <c r="X98" s="49"/>
      <c r="Y98" s="54"/>
      <c r="Z98" s="49"/>
      <c r="AA98" s="53" t="s">
        <v>2</v>
      </c>
      <c r="AB98" s="64">
        <f>10*LOG(1/(COUNT(AB73:AB79,AB95:AB96))*SUM(AB73:AB79,AB95:AB96))</f>
        <v>34.001728613409902</v>
      </c>
      <c r="AC98" s="49"/>
      <c r="AD98" s="54"/>
    </row>
    <row r="99" spans="16:30" x14ac:dyDescent="0.25">
      <c r="P99" s="53"/>
      <c r="Q99" s="49"/>
      <c r="R99" s="56" t="s">
        <v>12</v>
      </c>
      <c r="S99" s="57"/>
      <c r="T99" s="58" t="s">
        <v>11</v>
      </c>
      <c r="U99" s="57"/>
      <c r="V99" s="59"/>
      <c r="W99" s="56" t="s">
        <v>12</v>
      </c>
      <c r="X99" s="57"/>
      <c r="Y99" s="58" t="s">
        <v>11</v>
      </c>
      <c r="Z99" s="57"/>
      <c r="AA99" s="59"/>
      <c r="AB99" s="57" t="s">
        <v>12</v>
      </c>
      <c r="AC99" s="57"/>
      <c r="AD99" s="58" t="s">
        <v>11</v>
      </c>
    </row>
    <row r="100" spans="16:30" ht="15.75" thickBot="1" x14ac:dyDescent="0.3">
      <c r="P100" s="14"/>
      <c r="Q100" s="55"/>
      <c r="R100" s="60">
        <f>10*LOG(1/(COUNT(R73:R96))*SUM(R73:R96))</f>
        <v>38.568471069971373</v>
      </c>
      <c r="S100" s="61"/>
      <c r="T100" s="62">
        <f>10*LOG(1/(COUNT(T73:T96))*SUM(T73:T96))</f>
        <v>41.950571929812824</v>
      </c>
      <c r="U100" s="61"/>
      <c r="V100" s="63"/>
      <c r="W100" s="60">
        <f>10*LOG(1/(COUNT(W73:W96))*SUM(W73:W96))</f>
        <v>72.088936677226712</v>
      </c>
      <c r="X100" s="61"/>
      <c r="Y100" s="62">
        <f>10*LOG(1/(COUNT(Y73:Y96))*SUM(Y73:Y96))</f>
        <v>72.088937583302183</v>
      </c>
      <c r="Z100" s="61"/>
      <c r="AA100" s="63"/>
      <c r="AB100" s="64">
        <f>10*LOG(1/(COUNT(AB73:AB96))*SUM(AB73:AB96))</f>
        <v>72.090867050199407</v>
      </c>
      <c r="AC100" s="61"/>
      <c r="AD100" s="62">
        <f>10*LOG(1/(COUNT(AD73:AD96))*SUM(AD73:AD96))</f>
        <v>72.093142307292595</v>
      </c>
    </row>
    <row r="103" spans="16:30" x14ac:dyDescent="0.25">
      <c r="P103">
        <f>A13</f>
        <v>0</v>
      </c>
    </row>
    <row r="105" spans="16:30" ht="15.75" thickBot="1" x14ac:dyDescent="0.3">
      <c r="P105" s="303" t="s">
        <v>21</v>
      </c>
      <c r="Q105" s="303"/>
      <c r="R105" s="303"/>
      <c r="S105" s="303"/>
      <c r="T105" s="303"/>
    </row>
    <row r="106" spans="16:30" ht="45.75" thickBot="1" x14ac:dyDescent="0.3">
      <c r="P106" s="38" t="s">
        <v>14</v>
      </c>
      <c r="Q106" s="39" t="s">
        <v>15</v>
      </c>
      <c r="R106" s="40" t="s">
        <v>17</v>
      </c>
      <c r="S106" s="40" t="s">
        <v>16</v>
      </c>
      <c r="T106" s="41" t="s">
        <v>17</v>
      </c>
      <c r="U106" s="42"/>
      <c r="V106" s="39" t="s">
        <v>18</v>
      </c>
      <c r="W106" s="40" t="s">
        <v>17</v>
      </c>
      <c r="X106" s="40" t="s">
        <v>16</v>
      </c>
      <c r="Y106" s="41" t="s">
        <v>17</v>
      </c>
      <c r="Z106" s="43"/>
      <c r="AA106" s="39" t="s">
        <v>19</v>
      </c>
      <c r="AB106" s="40" t="s">
        <v>17</v>
      </c>
      <c r="AC106" s="40" t="s">
        <v>16</v>
      </c>
      <c r="AD106" s="41" t="s">
        <v>17</v>
      </c>
    </row>
    <row r="107" spans="16:30" ht="15.75" thickBot="1" x14ac:dyDescent="0.3">
      <c r="P107" s="30">
        <v>0</v>
      </c>
      <c r="Q107" s="32">
        <f>H13</f>
        <v>0</v>
      </c>
      <c r="R107" s="28">
        <f>(10^(Q107/10))</f>
        <v>1</v>
      </c>
      <c r="S107" s="28">
        <f>Q107+10</f>
        <v>10</v>
      </c>
      <c r="T107" s="33">
        <f t="shared" ref="T107:T130" si="35">(10^(S107/10))</f>
        <v>10</v>
      </c>
      <c r="U107" s="36"/>
      <c r="V107" s="32">
        <v>0</v>
      </c>
      <c r="W107" s="28">
        <f>(10^(V107/10))</f>
        <v>1</v>
      </c>
      <c r="X107" s="28">
        <f>V107+10</f>
        <v>10</v>
      </c>
      <c r="Y107" s="33">
        <f>(10^(X107/10))</f>
        <v>10</v>
      </c>
      <c r="Z107" s="36"/>
      <c r="AA107" s="34">
        <f>10*LOG10(10^(Q107/10)+10^(V107/10))</f>
        <v>3.0102999566398121</v>
      </c>
      <c r="AB107" s="147">
        <f>(10^(AA107/10))</f>
        <v>2</v>
      </c>
      <c r="AC107" s="147">
        <f>AA107+10</f>
        <v>13.010299956639813</v>
      </c>
      <c r="AD107" s="148">
        <f>(10^(AC107/10))</f>
        <v>20.000000000000007</v>
      </c>
    </row>
    <row r="108" spans="16:30" ht="15.75" thickBot="1" x14ac:dyDescent="0.3">
      <c r="P108" s="31">
        <v>4.1666666666666699E-2</v>
      </c>
      <c r="Q108" s="32">
        <f>Q107</f>
        <v>0</v>
      </c>
      <c r="R108" s="26">
        <f t="shared" ref="R108:R130" si="36">(10^(Q108/10))</f>
        <v>1</v>
      </c>
      <c r="S108" s="26">
        <f t="shared" ref="S108:S113" si="37">Q108+10</f>
        <v>10</v>
      </c>
      <c r="T108" s="35">
        <f t="shared" si="35"/>
        <v>10</v>
      </c>
      <c r="U108" s="37"/>
      <c r="V108" s="34">
        <f>V107</f>
        <v>0</v>
      </c>
      <c r="W108" s="26">
        <f t="shared" ref="W108:W130" si="38">(10^(V108/10))</f>
        <v>1</v>
      </c>
      <c r="X108" s="28">
        <f t="shared" ref="X108:X113" si="39">V108+10</f>
        <v>10</v>
      </c>
      <c r="Y108" s="35">
        <f t="shared" ref="Y108:Y130" si="40">(10^(X108/10))</f>
        <v>10</v>
      </c>
      <c r="Z108" s="37"/>
      <c r="AA108" s="34">
        <f t="shared" ref="AA108:AA130" si="41">10*LOG10(10^(Q108/10)+10^(V108/10))</f>
        <v>3.0102999566398121</v>
      </c>
      <c r="AB108" s="26">
        <f t="shared" ref="AB108:AB126" si="42">(10^(AA108/10))</f>
        <v>2</v>
      </c>
      <c r="AC108" s="147">
        <f t="shared" ref="AC108:AC113" si="43">AA108+10</f>
        <v>13.010299956639813</v>
      </c>
      <c r="AD108" s="27">
        <f t="shared" ref="AD108:AD130" si="44">(10^(AC108/10))</f>
        <v>20.000000000000007</v>
      </c>
    </row>
    <row r="109" spans="16:30" ht="15.75" thickBot="1" x14ac:dyDescent="0.3">
      <c r="P109" s="31">
        <v>8.3333333333333301E-2</v>
      </c>
      <c r="Q109" s="32">
        <f>Q107</f>
        <v>0</v>
      </c>
      <c r="R109" s="26">
        <f t="shared" si="36"/>
        <v>1</v>
      </c>
      <c r="S109" s="26">
        <f t="shared" si="37"/>
        <v>10</v>
      </c>
      <c r="T109" s="35">
        <f t="shared" si="35"/>
        <v>10</v>
      </c>
      <c r="U109" s="37"/>
      <c r="V109" s="34">
        <f t="shared" ref="V109:V127" si="45">V108</f>
        <v>0</v>
      </c>
      <c r="W109" s="26">
        <f t="shared" si="38"/>
        <v>1</v>
      </c>
      <c r="X109" s="28">
        <f t="shared" si="39"/>
        <v>10</v>
      </c>
      <c r="Y109" s="35">
        <f t="shared" si="40"/>
        <v>10</v>
      </c>
      <c r="Z109" s="37"/>
      <c r="AA109" s="34">
        <f t="shared" si="41"/>
        <v>3.0102999566398121</v>
      </c>
      <c r="AB109" s="26">
        <f t="shared" si="42"/>
        <v>2</v>
      </c>
      <c r="AC109" s="147">
        <f t="shared" si="43"/>
        <v>13.010299956639813</v>
      </c>
      <c r="AD109" s="27">
        <f t="shared" si="44"/>
        <v>20.000000000000007</v>
      </c>
    </row>
    <row r="110" spans="16:30" ht="15.75" thickBot="1" x14ac:dyDescent="0.3">
      <c r="P110" s="31">
        <v>0.125</v>
      </c>
      <c r="Q110" s="32">
        <f>Q107</f>
        <v>0</v>
      </c>
      <c r="R110" s="26">
        <f t="shared" si="36"/>
        <v>1</v>
      </c>
      <c r="S110" s="26">
        <f t="shared" si="37"/>
        <v>10</v>
      </c>
      <c r="T110" s="35">
        <f t="shared" si="35"/>
        <v>10</v>
      </c>
      <c r="U110" s="37"/>
      <c r="V110" s="34">
        <f t="shared" si="45"/>
        <v>0</v>
      </c>
      <c r="W110" s="26">
        <f t="shared" si="38"/>
        <v>1</v>
      </c>
      <c r="X110" s="28">
        <f t="shared" si="39"/>
        <v>10</v>
      </c>
      <c r="Y110" s="35">
        <f t="shared" si="40"/>
        <v>10</v>
      </c>
      <c r="Z110" s="37"/>
      <c r="AA110" s="34">
        <f t="shared" si="41"/>
        <v>3.0102999566398121</v>
      </c>
      <c r="AB110" s="26">
        <f t="shared" si="42"/>
        <v>2</v>
      </c>
      <c r="AC110" s="147">
        <f t="shared" si="43"/>
        <v>13.010299956639813</v>
      </c>
      <c r="AD110" s="27">
        <f t="shared" si="44"/>
        <v>20.000000000000007</v>
      </c>
    </row>
    <row r="111" spans="16:30" ht="15.75" thickBot="1" x14ac:dyDescent="0.3">
      <c r="P111" s="31">
        <v>0.16666666666666699</v>
      </c>
      <c r="Q111" s="32">
        <f>Q107</f>
        <v>0</v>
      </c>
      <c r="R111" s="26">
        <f t="shared" si="36"/>
        <v>1</v>
      </c>
      <c r="S111" s="26">
        <f t="shared" si="37"/>
        <v>10</v>
      </c>
      <c r="T111" s="35">
        <f t="shared" si="35"/>
        <v>10</v>
      </c>
      <c r="U111" s="37"/>
      <c r="V111" s="34">
        <f t="shared" si="45"/>
        <v>0</v>
      </c>
      <c r="W111" s="26">
        <f t="shared" si="38"/>
        <v>1</v>
      </c>
      <c r="X111" s="28">
        <f t="shared" si="39"/>
        <v>10</v>
      </c>
      <c r="Y111" s="35">
        <f t="shared" si="40"/>
        <v>10</v>
      </c>
      <c r="Z111" s="37"/>
      <c r="AA111" s="34">
        <f t="shared" si="41"/>
        <v>3.0102999566398121</v>
      </c>
      <c r="AB111" s="26">
        <f t="shared" si="42"/>
        <v>2</v>
      </c>
      <c r="AC111" s="147">
        <f t="shared" si="43"/>
        <v>13.010299956639813</v>
      </c>
      <c r="AD111" s="27">
        <f t="shared" si="44"/>
        <v>20.000000000000007</v>
      </c>
    </row>
    <row r="112" spans="16:30" ht="15.75" thickBot="1" x14ac:dyDescent="0.3">
      <c r="P112" s="31">
        <v>0.20833333333333301</v>
      </c>
      <c r="Q112" s="32">
        <f>Q107</f>
        <v>0</v>
      </c>
      <c r="R112" s="26">
        <f t="shared" si="36"/>
        <v>1</v>
      </c>
      <c r="S112" s="26">
        <f t="shared" si="37"/>
        <v>10</v>
      </c>
      <c r="T112" s="35">
        <f t="shared" si="35"/>
        <v>10</v>
      </c>
      <c r="U112" s="37"/>
      <c r="V112" s="34">
        <f t="shared" si="45"/>
        <v>0</v>
      </c>
      <c r="W112" s="26">
        <f t="shared" si="38"/>
        <v>1</v>
      </c>
      <c r="X112" s="28">
        <f t="shared" si="39"/>
        <v>10</v>
      </c>
      <c r="Y112" s="35">
        <f t="shared" si="40"/>
        <v>10</v>
      </c>
      <c r="Z112" s="37"/>
      <c r="AA112" s="34">
        <f t="shared" si="41"/>
        <v>3.0102999566398121</v>
      </c>
      <c r="AB112" s="26">
        <f t="shared" si="42"/>
        <v>2</v>
      </c>
      <c r="AC112" s="147">
        <f t="shared" si="43"/>
        <v>13.010299956639813</v>
      </c>
      <c r="AD112" s="27">
        <f t="shared" si="44"/>
        <v>20.000000000000007</v>
      </c>
    </row>
    <row r="113" spans="16:30" x14ac:dyDescent="0.25">
      <c r="P113" s="31">
        <v>0.25</v>
      </c>
      <c r="Q113" s="32">
        <f>Q107</f>
        <v>0</v>
      </c>
      <c r="R113" s="26">
        <f t="shared" si="36"/>
        <v>1</v>
      </c>
      <c r="S113" s="26">
        <f t="shared" si="37"/>
        <v>10</v>
      </c>
      <c r="T113" s="35">
        <f t="shared" si="35"/>
        <v>10</v>
      </c>
      <c r="U113" s="37"/>
      <c r="V113" s="34">
        <f t="shared" si="45"/>
        <v>0</v>
      </c>
      <c r="W113" s="26">
        <f t="shared" si="38"/>
        <v>1</v>
      </c>
      <c r="X113" s="28">
        <f t="shared" si="39"/>
        <v>10</v>
      </c>
      <c r="Y113" s="35">
        <f t="shared" si="40"/>
        <v>10</v>
      </c>
      <c r="Z113" s="37"/>
      <c r="AA113" s="34">
        <f t="shared" si="41"/>
        <v>3.0102999566398121</v>
      </c>
      <c r="AB113" s="26">
        <f t="shared" si="42"/>
        <v>2</v>
      </c>
      <c r="AC113" s="147">
        <f t="shared" si="43"/>
        <v>13.010299956639813</v>
      </c>
      <c r="AD113" s="27">
        <f t="shared" si="44"/>
        <v>20.000000000000007</v>
      </c>
    </row>
    <row r="114" spans="16:30" x14ac:dyDescent="0.25">
      <c r="P114" s="31">
        <v>0.29166666666666702</v>
      </c>
      <c r="Q114" s="32">
        <f>G13</f>
        <v>0</v>
      </c>
      <c r="R114" s="26">
        <f t="shared" si="36"/>
        <v>1</v>
      </c>
      <c r="S114" s="26">
        <f>Q114</f>
        <v>0</v>
      </c>
      <c r="T114" s="35">
        <f t="shared" si="35"/>
        <v>1</v>
      </c>
      <c r="U114" s="37"/>
      <c r="V114" s="34">
        <f>C74</f>
        <v>79.543125050055096</v>
      </c>
      <c r="W114" s="26">
        <f t="shared" si="38"/>
        <v>90014506.536237732</v>
      </c>
      <c r="X114" s="26">
        <f>V114</f>
        <v>79.543125050055096</v>
      </c>
      <c r="Y114" s="35">
        <f t="shared" si="40"/>
        <v>90014506.536237732</v>
      </c>
      <c r="Z114" s="37"/>
      <c r="AA114" s="34">
        <f t="shared" si="41"/>
        <v>79.543125098302255</v>
      </c>
      <c r="AB114" s="26">
        <f t="shared" si="42"/>
        <v>90014507.536237821</v>
      </c>
      <c r="AC114" s="26">
        <f>AA114</f>
        <v>79.543125098302255</v>
      </c>
      <c r="AD114" s="27">
        <f t="shared" si="44"/>
        <v>90014507.536237821</v>
      </c>
    </row>
    <row r="115" spans="16:30" x14ac:dyDescent="0.25">
      <c r="P115" s="31">
        <v>0.33333333333333298</v>
      </c>
      <c r="Q115" s="32">
        <f>Q114</f>
        <v>0</v>
      </c>
      <c r="R115" s="26">
        <f t="shared" si="36"/>
        <v>1</v>
      </c>
      <c r="S115" s="26">
        <f t="shared" ref="S115:S128" si="46">Q115</f>
        <v>0</v>
      </c>
      <c r="T115" s="35">
        <f t="shared" si="35"/>
        <v>1</v>
      </c>
      <c r="U115" s="37"/>
      <c r="V115" s="34">
        <f t="shared" si="45"/>
        <v>79.543125050055096</v>
      </c>
      <c r="W115" s="26">
        <f t="shared" si="38"/>
        <v>90014506.536237732</v>
      </c>
      <c r="X115" s="26">
        <f t="shared" ref="X115:X125" si="47">V115</f>
        <v>79.543125050055096</v>
      </c>
      <c r="Y115" s="35">
        <f t="shared" si="40"/>
        <v>90014506.536237732</v>
      </c>
      <c r="Z115" s="37"/>
      <c r="AA115" s="34">
        <f t="shared" si="41"/>
        <v>79.543125098302255</v>
      </c>
      <c r="AB115" s="26">
        <f t="shared" si="42"/>
        <v>90014507.536237821</v>
      </c>
      <c r="AC115" s="26">
        <f t="shared" ref="AC115:AC125" si="48">AA115</f>
        <v>79.543125098302255</v>
      </c>
      <c r="AD115" s="27">
        <f t="shared" si="44"/>
        <v>90014507.536237821</v>
      </c>
    </row>
    <row r="116" spans="16:30" x14ac:dyDescent="0.25">
      <c r="P116" s="31">
        <v>0.375</v>
      </c>
      <c r="Q116" s="32">
        <f>Q114</f>
        <v>0</v>
      </c>
      <c r="R116" s="26">
        <f t="shared" si="36"/>
        <v>1</v>
      </c>
      <c r="S116" s="26">
        <f t="shared" si="46"/>
        <v>0</v>
      </c>
      <c r="T116" s="35">
        <f t="shared" si="35"/>
        <v>1</v>
      </c>
      <c r="U116" s="37"/>
      <c r="V116" s="34">
        <f t="shared" si="45"/>
        <v>79.543125050055096</v>
      </c>
      <c r="W116" s="26">
        <f t="shared" si="38"/>
        <v>90014506.536237732</v>
      </c>
      <c r="X116" s="26">
        <f t="shared" si="47"/>
        <v>79.543125050055096</v>
      </c>
      <c r="Y116" s="35">
        <f t="shared" si="40"/>
        <v>90014506.536237732</v>
      </c>
      <c r="Z116" s="37"/>
      <c r="AA116" s="34">
        <f t="shared" si="41"/>
        <v>79.543125098302255</v>
      </c>
      <c r="AB116" s="26">
        <f t="shared" si="42"/>
        <v>90014507.536237821</v>
      </c>
      <c r="AC116" s="26">
        <f t="shared" si="48"/>
        <v>79.543125098302255</v>
      </c>
      <c r="AD116" s="27">
        <f t="shared" si="44"/>
        <v>90014507.536237821</v>
      </c>
    </row>
    <row r="117" spans="16:30" x14ac:dyDescent="0.25">
      <c r="P117" s="31">
        <v>0.41666666666666702</v>
      </c>
      <c r="Q117" s="32">
        <f>Q114</f>
        <v>0</v>
      </c>
      <c r="R117" s="26">
        <f t="shared" si="36"/>
        <v>1</v>
      </c>
      <c r="S117" s="26">
        <f t="shared" si="46"/>
        <v>0</v>
      </c>
      <c r="T117" s="35">
        <f t="shared" si="35"/>
        <v>1</v>
      </c>
      <c r="U117" s="37"/>
      <c r="V117" s="34">
        <f t="shared" si="45"/>
        <v>79.543125050055096</v>
      </c>
      <c r="W117" s="26">
        <f t="shared" si="38"/>
        <v>90014506.536237732</v>
      </c>
      <c r="X117" s="26">
        <f t="shared" si="47"/>
        <v>79.543125050055096</v>
      </c>
      <c r="Y117" s="35">
        <f t="shared" si="40"/>
        <v>90014506.536237732</v>
      </c>
      <c r="Z117" s="37"/>
      <c r="AA117" s="34">
        <f t="shared" si="41"/>
        <v>79.543125098302255</v>
      </c>
      <c r="AB117" s="26">
        <f t="shared" si="42"/>
        <v>90014507.536237821</v>
      </c>
      <c r="AC117" s="26">
        <f t="shared" si="48"/>
        <v>79.543125098302255</v>
      </c>
      <c r="AD117" s="27">
        <f t="shared" si="44"/>
        <v>90014507.536237821</v>
      </c>
    </row>
    <row r="118" spans="16:30" x14ac:dyDescent="0.25">
      <c r="P118" s="31">
        <v>0.45833333333333298</v>
      </c>
      <c r="Q118" s="32">
        <f>Q114</f>
        <v>0</v>
      </c>
      <c r="R118" s="26">
        <f t="shared" si="36"/>
        <v>1</v>
      </c>
      <c r="S118" s="26">
        <f t="shared" si="46"/>
        <v>0</v>
      </c>
      <c r="T118" s="35">
        <f t="shared" si="35"/>
        <v>1</v>
      </c>
      <c r="U118" s="37"/>
      <c r="V118" s="34">
        <f t="shared" si="45"/>
        <v>79.543125050055096</v>
      </c>
      <c r="W118" s="26">
        <f t="shared" si="38"/>
        <v>90014506.536237732</v>
      </c>
      <c r="X118" s="26">
        <f t="shared" si="47"/>
        <v>79.543125050055096</v>
      </c>
      <c r="Y118" s="35">
        <f t="shared" si="40"/>
        <v>90014506.536237732</v>
      </c>
      <c r="Z118" s="37"/>
      <c r="AA118" s="34">
        <f t="shared" si="41"/>
        <v>79.543125098302255</v>
      </c>
      <c r="AB118" s="26">
        <f t="shared" si="42"/>
        <v>90014507.536237821</v>
      </c>
      <c r="AC118" s="26">
        <f t="shared" si="48"/>
        <v>79.543125098302255</v>
      </c>
      <c r="AD118" s="27">
        <f t="shared" si="44"/>
        <v>90014507.536237821</v>
      </c>
    </row>
    <row r="119" spans="16:30" x14ac:dyDescent="0.25">
      <c r="P119" s="31">
        <v>0.5</v>
      </c>
      <c r="Q119" s="32">
        <f>Q114</f>
        <v>0</v>
      </c>
      <c r="R119" s="26">
        <f t="shared" si="36"/>
        <v>1</v>
      </c>
      <c r="S119" s="26">
        <f t="shared" si="46"/>
        <v>0</v>
      </c>
      <c r="T119" s="35">
        <f t="shared" si="35"/>
        <v>1</v>
      </c>
      <c r="U119" s="37"/>
      <c r="V119" s="34">
        <f t="shared" si="45"/>
        <v>79.543125050055096</v>
      </c>
      <c r="W119" s="26">
        <f t="shared" si="38"/>
        <v>90014506.536237732</v>
      </c>
      <c r="X119" s="26">
        <f t="shared" si="47"/>
        <v>79.543125050055096</v>
      </c>
      <c r="Y119" s="35">
        <f t="shared" si="40"/>
        <v>90014506.536237732</v>
      </c>
      <c r="Z119" s="37"/>
      <c r="AA119" s="34">
        <f t="shared" si="41"/>
        <v>79.543125098302255</v>
      </c>
      <c r="AB119" s="26">
        <f t="shared" si="42"/>
        <v>90014507.536237821</v>
      </c>
      <c r="AC119" s="26">
        <f t="shared" si="48"/>
        <v>79.543125098302255</v>
      </c>
      <c r="AD119" s="27">
        <f t="shared" si="44"/>
        <v>90014507.536237821</v>
      </c>
    </row>
    <row r="120" spans="16:30" x14ac:dyDescent="0.25">
      <c r="P120" s="31">
        <v>0.54166666666666696</v>
      </c>
      <c r="Q120" s="32">
        <f>Q114</f>
        <v>0</v>
      </c>
      <c r="R120" s="26">
        <f t="shared" si="36"/>
        <v>1</v>
      </c>
      <c r="S120" s="26">
        <f t="shared" si="46"/>
        <v>0</v>
      </c>
      <c r="T120" s="35">
        <f t="shared" si="35"/>
        <v>1</v>
      </c>
      <c r="U120" s="37"/>
      <c r="V120" s="34">
        <f t="shared" si="45"/>
        <v>79.543125050055096</v>
      </c>
      <c r="W120" s="26">
        <f t="shared" si="38"/>
        <v>90014506.536237732</v>
      </c>
      <c r="X120" s="26">
        <f t="shared" si="47"/>
        <v>79.543125050055096</v>
      </c>
      <c r="Y120" s="35">
        <f t="shared" si="40"/>
        <v>90014506.536237732</v>
      </c>
      <c r="Z120" s="37"/>
      <c r="AA120" s="34">
        <f t="shared" si="41"/>
        <v>79.543125098302255</v>
      </c>
      <c r="AB120" s="26">
        <f t="shared" si="42"/>
        <v>90014507.536237821</v>
      </c>
      <c r="AC120" s="26">
        <f t="shared" si="48"/>
        <v>79.543125098302255</v>
      </c>
      <c r="AD120" s="27">
        <f t="shared" si="44"/>
        <v>90014507.536237821</v>
      </c>
    </row>
    <row r="121" spans="16:30" x14ac:dyDescent="0.25">
      <c r="P121" s="31">
        <v>0.58333333333333304</v>
      </c>
      <c r="Q121" s="32">
        <f>Q114</f>
        <v>0</v>
      </c>
      <c r="R121" s="26">
        <f t="shared" si="36"/>
        <v>1</v>
      </c>
      <c r="S121" s="26">
        <f t="shared" si="46"/>
        <v>0</v>
      </c>
      <c r="T121" s="35">
        <f t="shared" si="35"/>
        <v>1</v>
      </c>
      <c r="U121" s="37"/>
      <c r="V121" s="34">
        <f t="shared" si="45"/>
        <v>79.543125050055096</v>
      </c>
      <c r="W121" s="26">
        <f t="shared" si="38"/>
        <v>90014506.536237732</v>
      </c>
      <c r="X121" s="26">
        <f t="shared" si="47"/>
        <v>79.543125050055096</v>
      </c>
      <c r="Y121" s="35">
        <f t="shared" si="40"/>
        <v>90014506.536237732</v>
      </c>
      <c r="Z121" s="37"/>
      <c r="AA121" s="34">
        <f t="shared" si="41"/>
        <v>79.543125098302255</v>
      </c>
      <c r="AB121" s="26">
        <f t="shared" si="42"/>
        <v>90014507.536237821</v>
      </c>
      <c r="AC121" s="26">
        <f t="shared" si="48"/>
        <v>79.543125098302255</v>
      </c>
      <c r="AD121" s="27">
        <f t="shared" si="44"/>
        <v>90014507.536237821</v>
      </c>
    </row>
    <row r="122" spans="16:30" x14ac:dyDescent="0.25">
      <c r="P122" s="31">
        <v>0.625</v>
      </c>
      <c r="Q122" s="32">
        <f>Q114</f>
        <v>0</v>
      </c>
      <c r="R122" s="26">
        <f t="shared" si="36"/>
        <v>1</v>
      </c>
      <c r="S122" s="26">
        <f t="shared" si="46"/>
        <v>0</v>
      </c>
      <c r="T122" s="35">
        <f t="shared" si="35"/>
        <v>1</v>
      </c>
      <c r="U122" s="37"/>
      <c r="V122" s="34">
        <f t="shared" si="45"/>
        <v>79.543125050055096</v>
      </c>
      <c r="W122" s="26">
        <f t="shared" si="38"/>
        <v>90014506.536237732</v>
      </c>
      <c r="X122" s="26">
        <f t="shared" si="47"/>
        <v>79.543125050055096</v>
      </c>
      <c r="Y122" s="35">
        <f t="shared" si="40"/>
        <v>90014506.536237732</v>
      </c>
      <c r="Z122" s="37"/>
      <c r="AA122" s="34">
        <f t="shared" si="41"/>
        <v>79.543125098302255</v>
      </c>
      <c r="AB122" s="26">
        <f t="shared" si="42"/>
        <v>90014507.536237821</v>
      </c>
      <c r="AC122" s="26">
        <f t="shared" si="48"/>
        <v>79.543125098302255</v>
      </c>
      <c r="AD122" s="27">
        <f t="shared" si="44"/>
        <v>90014507.536237821</v>
      </c>
    </row>
    <row r="123" spans="16:30" x14ac:dyDescent="0.25">
      <c r="P123" s="31">
        <v>0.66666666666666696</v>
      </c>
      <c r="Q123" s="32">
        <f>Q114</f>
        <v>0</v>
      </c>
      <c r="R123" s="26">
        <f t="shared" si="36"/>
        <v>1</v>
      </c>
      <c r="S123" s="26">
        <f t="shared" si="46"/>
        <v>0</v>
      </c>
      <c r="T123" s="35">
        <f t="shared" si="35"/>
        <v>1</v>
      </c>
      <c r="U123" s="37"/>
      <c r="V123" s="34">
        <f t="shared" si="45"/>
        <v>79.543125050055096</v>
      </c>
      <c r="W123" s="26">
        <f t="shared" si="38"/>
        <v>90014506.536237732</v>
      </c>
      <c r="X123" s="26">
        <f t="shared" si="47"/>
        <v>79.543125050055096</v>
      </c>
      <c r="Y123" s="35">
        <f t="shared" si="40"/>
        <v>90014506.536237732</v>
      </c>
      <c r="Z123" s="37"/>
      <c r="AA123" s="34">
        <f t="shared" si="41"/>
        <v>79.543125098302255</v>
      </c>
      <c r="AB123" s="26">
        <f t="shared" si="42"/>
        <v>90014507.536237821</v>
      </c>
      <c r="AC123" s="26">
        <f t="shared" si="48"/>
        <v>79.543125098302255</v>
      </c>
      <c r="AD123" s="27">
        <f t="shared" si="44"/>
        <v>90014507.536237821</v>
      </c>
    </row>
    <row r="124" spans="16:30" x14ac:dyDescent="0.25">
      <c r="P124" s="31">
        <v>0.70833333333333304</v>
      </c>
      <c r="Q124" s="32">
        <f>Q114</f>
        <v>0</v>
      </c>
      <c r="R124" s="26">
        <f t="shared" si="36"/>
        <v>1</v>
      </c>
      <c r="S124" s="26">
        <f t="shared" si="46"/>
        <v>0</v>
      </c>
      <c r="T124" s="35">
        <f t="shared" si="35"/>
        <v>1</v>
      </c>
      <c r="U124" s="37"/>
      <c r="V124" s="34">
        <f t="shared" si="45"/>
        <v>79.543125050055096</v>
      </c>
      <c r="W124" s="26">
        <f t="shared" si="38"/>
        <v>90014506.536237732</v>
      </c>
      <c r="X124" s="26">
        <f t="shared" si="47"/>
        <v>79.543125050055096</v>
      </c>
      <c r="Y124" s="35">
        <f t="shared" si="40"/>
        <v>90014506.536237732</v>
      </c>
      <c r="Z124" s="37"/>
      <c r="AA124" s="34">
        <f t="shared" si="41"/>
        <v>79.543125098302255</v>
      </c>
      <c r="AB124" s="26">
        <f t="shared" si="42"/>
        <v>90014507.536237821</v>
      </c>
      <c r="AC124" s="26">
        <f t="shared" si="48"/>
        <v>79.543125098302255</v>
      </c>
      <c r="AD124" s="27">
        <f t="shared" si="44"/>
        <v>90014507.536237821</v>
      </c>
    </row>
    <row r="125" spans="16:30" x14ac:dyDescent="0.25">
      <c r="P125" s="31">
        <v>0.75</v>
      </c>
      <c r="Q125" s="32">
        <f>Q114</f>
        <v>0</v>
      </c>
      <c r="R125" s="26">
        <f t="shared" si="36"/>
        <v>1</v>
      </c>
      <c r="S125" s="26">
        <f t="shared" si="46"/>
        <v>0</v>
      </c>
      <c r="T125" s="35">
        <f t="shared" si="35"/>
        <v>1</v>
      </c>
      <c r="U125" s="37"/>
      <c r="V125" s="34">
        <f t="shared" si="45"/>
        <v>79.543125050055096</v>
      </c>
      <c r="W125" s="26">
        <f t="shared" si="38"/>
        <v>90014506.536237732</v>
      </c>
      <c r="X125" s="26">
        <f t="shared" si="47"/>
        <v>79.543125050055096</v>
      </c>
      <c r="Y125" s="35">
        <f t="shared" si="40"/>
        <v>90014506.536237732</v>
      </c>
      <c r="Z125" s="37"/>
      <c r="AA125" s="34">
        <f t="shared" si="41"/>
        <v>79.543125098302255</v>
      </c>
      <c r="AB125" s="26">
        <f t="shared" si="42"/>
        <v>90014507.536237821</v>
      </c>
      <c r="AC125" s="26">
        <f t="shared" si="48"/>
        <v>79.543125098302255</v>
      </c>
      <c r="AD125" s="27">
        <f t="shared" si="44"/>
        <v>90014507.536237821</v>
      </c>
    </row>
    <row r="126" spans="16:30" x14ac:dyDescent="0.25">
      <c r="P126" s="31">
        <v>0.79166666666666696</v>
      </c>
      <c r="Q126" s="32">
        <f>Q114</f>
        <v>0</v>
      </c>
      <c r="R126" s="26">
        <f t="shared" si="36"/>
        <v>1</v>
      </c>
      <c r="S126" s="26">
        <f t="shared" si="46"/>
        <v>0</v>
      </c>
      <c r="T126" s="35">
        <f t="shared" si="35"/>
        <v>1</v>
      </c>
      <c r="U126" s="37"/>
      <c r="V126" s="34">
        <v>0</v>
      </c>
      <c r="W126" s="26">
        <f t="shared" si="38"/>
        <v>1</v>
      </c>
      <c r="X126" s="26">
        <v>0</v>
      </c>
      <c r="Y126" s="35">
        <f t="shared" si="40"/>
        <v>1</v>
      </c>
      <c r="Z126" s="37"/>
      <c r="AA126" s="34">
        <f t="shared" si="41"/>
        <v>3.0102999566398121</v>
      </c>
      <c r="AB126" s="26">
        <f t="shared" si="42"/>
        <v>2</v>
      </c>
      <c r="AC126" s="26">
        <f>AA126</f>
        <v>3.0102999566398121</v>
      </c>
      <c r="AD126" s="27">
        <f t="shared" si="44"/>
        <v>2</v>
      </c>
    </row>
    <row r="127" spans="16:30" x14ac:dyDescent="0.25">
      <c r="P127" s="31">
        <v>0.83333333333333304</v>
      </c>
      <c r="Q127" s="32">
        <f>Q114</f>
        <v>0</v>
      </c>
      <c r="R127" s="26">
        <f t="shared" si="36"/>
        <v>1</v>
      </c>
      <c r="S127" s="26">
        <f t="shared" si="46"/>
        <v>0</v>
      </c>
      <c r="T127" s="35">
        <f t="shared" si="35"/>
        <v>1</v>
      </c>
      <c r="U127" s="37"/>
      <c r="V127" s="34">
        <f t="shared" si="45"/>
        <v>0</v>
      </c>
      <c r="W127" s="26">
        <f t="shared" si="38"/>
        <v>1</v>
      </c>
      <c r="X127" s="26">
        <v>0</v>
      </c>
      <c r="Y127" s="35">
        <f t="shared" si="40"/>
        <v>1</v>
      </c>
      <c r="Z127" s="37"/>
      <c r="AA127" s="34">
        <f t="shared" si="41"/>
        <v>3.0102999566398121</v>
      </c>
      <c r="AB127" s="26">
        <f>(10^(AA127/10))</f>
        <v>2</v>
      </c>
      <c r="AC127" s="26">
        <f>AA127</f>
        <v>3.0102999566398121</v>
      </c>
      <c r="AD127" s="27">
        <f t="shared" si="44"/>
        <v>2</v>
      </c>
    </row>
    <row r="128" spans="16:30" x14ac:dyDescent="0.25">
      <c r="P128" s="31">
        <v>0.875</v>
      </c>
      <c r="Q128" s="32">
        <f>Q114</f>
        <v>0</v>
      </c>
      <c r="R128" s="26">
        <f t="shared" si="36"/>
        <v>1</v>
      </c>
      <c r="S128" s="26">
        <f t="shared" si="46"/>
        <v>0</v>
      </c>
      <c r="T128" s="35">
        <f t="shared" si="35"/>
        <v>1</v>
      </c>
      <c r="U128" s="37"/>
      <c r="V128" s="34">
        <f>V127</f>
        <v>0</v>
      </c>
      <c r="W128" s="26">
        <f t="shared" si="38"/>
        <v>1</v>
      </c>
      <c r="X128" s="26">
        <v>0</v>
      </c>
      <c r="Y128" s="35">
        <f t="shared" si="40"/>
        <v>1</v>
      </c>
      <c r="Z128" s="37"/>
      <c r="AA128" s="34">
        <f t="shared" si="41"/>
        <v>3.0102999566398121</v>
      </c>
      <c r="AB128" s="26">
        <f t="shared" ref="AB128:AB130" si="49">(10^(AA128/10))</f>
        <v>2</v>
      </c>
      <c r="AC128" s="26">
        <f>AA128</f>
        <v>3.0102999566398121</v>
      </c>
      <c r="AD128" s="27">
        <f t="shared" si="44"/>
        <v>2</v>
      </c>
    </row>
    <row r="129" spans="16:30" x14ac:dyDescent="0.25">
      <c r="P129" s="31">
        <v>0.91666666666666696</v>
      </c>
      <c r="Q129" s="32">
        <f>Q107</f>
        <v>0</v>
      </c>
      <c r="R129" s="26">
        <f t="shared" si="36"/>
        <v>1</v>
      </c>
      <c r="S129" s="26">
        <f>Q129+10</f>
        <v>10</v>
      </c>
      <c r="T129" s="35">
        <f t="shared" si="35"/>
        <v>10</v>
      </c>
      <c r="U129" s="37"/>
      <c r="V129" s="34">
        <v>0</v>
      </c>
      <c r="W129" s="26">
        <f t="shared" si="38"/>
        <v>1</v>
      </c>
      <c r="X129" s="28">
        <f t="shared" ref="X129:X130" si="50">V129+10</f>
        <v>10</v>
      </c>
      <c r="Y129" s="35">
        <f t="shared" si="40"/>
        <v>10</v>
      </c>
      <c r="Z129" s="37"/>
      <c r="AA129" s="34">
        <f t="shared" si="41"/>
        <v>3.0102999566398121</v>
      </c>
      <c r="AB129" s="26">
        <f t="shared" si="49"/>
        <v>2</v>
      </c>
      <c r="AC129" s="26">
        <f>AA129+10</f>
        <v>13.010299956639813</v>
      </c>
      <c r="AD129" s="27">
        <f t="shared" si="44"/>
        <v>20.000000000000007</v>
      </c>
    </row>
    <row r="130" spans="16:30" ht="15.75" thickBot="1" x14ac:dyDescent="0.3">
      <c r="P130" s="44">
        <v>0.95833333333333304</v>
      </c>
      <c r="Q130" s="32">
        <f>Q107</f>
        <v>0</v>
      </c>
      <c r="R130" s="46">
        <f t="shared" si="36"/>
        <v>1</v>
      </c>
      <c r="S130" s="46">
        <f>Q130+10</f>
        <v>10</v>
      </c>
      <c r="T130" s="47">
        <f t="shared" si="35"/>
        <v>10</v>
      </c>
      <c r="U130" s="48"/>
      <c r="V130" s="45">
        <v>0</v>
      </c>
      <c r="W130" s="46">
        <f t="shared" si="38"/>
        <v>1</v>
      </c>
      <c r="X130" s="28">
        <f t="shared" si="50"/>
        <v>10</v>
      </c>
      <c r="Y130" s="47">
        <f t="shared" si="40"/>
        <v>10</v>
      </c>
      <c r="Z130" s="48"/>
      <c r="AA130" s="34">
        <f t="shared" si="41"/>
        <v>3.0102999566398121</v>
      </c>
      <c r="AB130" s="150">
        <f t="shared" si="49"/>
        <v>2</v>
      </c>
      <c r="AC130" s="150">
        <f>AA130+10</f>
        <v>13.010299956639813</v>
      </c>
      <c r="AD130" s="151">
        <f t="shared" si="44"/>
        <v>20.000000000000007</v>
      </c>
    </row>
    <row r="131" spans="16:30" ht="15.75" thickBot="1" x14ac:dyDescent="0.3">
      <c r="P131" s="50"/>
      <c r="Q131" s="51"/>
      <c r="R131" s="51"/>
      <c r="S131" s="51"/>
      <c r="T131" s="52"/>
      <c r="U131" s="51"/>
      <c r="V131" s="50"/>
      <c r="W131" s="51"/>
      <c r="X131" s="51"/>
      <c r="Y131" s="52"/>
      <c r="Z131" s="51"/>
      <c r="AA131" s="53" t="s">
        <v>13</v>
      </c>
      <c r="AB131" s="64">
        <f>10*LOG(1/(COUNT(AB114:AB127))*SUM(AB114:AB127))</f>
        <v>78.87365721807852</v>
      </c>
      <c r="AC131" s="49"/>
      <c r="AD131" s="54"/>
    </row>
    <row r="132" spans="16:30" ht="15.75" thickBot="1" x14ac:dyDescent="0.3">
      <c r="P132" s="53"/>
      <c r="Q132" s="49"/>
      <c r="R132" s="49"/>
      <c r="S132" s="49"/>
      <c r="T132" s="54"/>
      <c r="U132" s="49"/>
      <c r="V132" s="53"/>
      <c r="W132" s="49"/>
      <c r="X132" s="49"/>
      <c r="Y132" s="54"/>
      <c r="Z132" s="49"/>
      <c r="AA132" s="53" t="s">
        <v>2</v>
      </c>
      <c r="AB132" s="64">
        <f>10*LOG(1/(COUNT(AB107:AB113,AB129:AB130))*SUM(AB107:AB113,AB129:AB130))</f>
        <v>3.0102999566398121</v>
      </c>
      <c r="AC132" s="49"/>
      <c r="AD132" s="54"/>
    </row>
    <row r="133" spans="16:30" x14ac:dyDescent="0.25">
      <c r="P133" s="53"/>
      <c r="Q133" s="49"/>
      <c r="R133" s="56" t="s">
        <v>12</v>
      </c>
      <c r="S133" s="57"/>
      <c r="T133" s="58" t="s">
        <v>11</v>
      </c>
      <c r="U133" s="57"/>
      <c r="V133" s="59"/>
      <c r="W133" s="56" t="s">
        <v>12</v>
      </c>
      <c r="X133" s="57"/>
      <c r="Y133" s="58" t="s">
        <v>11</v>
      </c>
      <c r="Z133" s="57"/>
      <c r="AA133" s="59"/>
      <c r="AB133" s="57" t="s">
        <v>12</v>
      </c>
      <c r="AC133" s="57"/>
      <c r="AD133" s="58" t="s">
        <v>11</v>
      </c>
    </row>
    <row r="134" spans="16:30" ht="15.75" thickBot="1" x14ac:dyDescent="0.3">
      <c r="P134" s="14"/>
      <c r="Q134" s="55"/>
      <c r="R134" s="60">
        <f>10*LOG(1/(COUNT(R107:R130))*SUM(R107:R130))</f>
        <v>0</v>
      </c>
      <c r="S134" s="61"/>
      <c r="T134" s="62">
        <f>10*LOG(1/(COUNT(T107:T130))*SUM(T107:T130))</f>
        <v>6.40978057358332</v>
      </c>
      <c r="U134" s="61"/>
      <c r="V134" s="63"/>
      <c r="W134" s="60">
        <f>10*LOG(1/(COUNT(W107:W130))*SUM(W107:W130))</f>
        <v>76.532825141662443</v>
      </c>
      <c r="X134" s="61"/>
      <c r="Y134" s="62">
        <f>10*LOG(1/(COUNT(Y107:Y130))*SUM(Y107:Y130))</f>
        <v>76.532825467330795</v>
      </c>
      <c r="Z134" s="61"/>
      <c r="AA134" s="63"/>
      <c r="AB134" s="64">
        <f>10*LOG(1/(COUNT(AB107:AB130))*SUM(AB107:AB130))</f>
        <v>76.532825238156775</v>
      </c>
      <c r="AC134" s="61"/>
      <c r="AD134" s="62">
        <f>10*LOG(1/(COUNT(AD107:AD130))*SUM(AD107:AD130))</f>
        <v>76.532825889493452</v>
      </c>
    </row>
    <row r="137" spans="16:30" x14ac:dyDescent="0.25">
      <c r="P137">
        <f>A14</f>
        <v>0</v>
      </c>
    </row>
    <row r="139" spans="16:30" ht="15.75" thickBot="1" x14ac:dyDescent="0.3">
      <c r="P139" s="303" t="s">
        <v>21</v>
      </c>
      <c r="Q139" s="303"/>
      <c r="R139" s="303"/>
      <c r="S139" s="303"/>
      <c r="T139" s="303"/>
    </row>
    <row r="140" spans="16:30" ht="45.75" thickBot="1" x14ac:dyDescent="0.3">
      <c r="P140" s="38" t="s">
        <v>14</v>
      </c>
      <c r="Q140" s="39" t="s">
        <v>15</v>
      </c>
      <c r="R140" s="40" t="s">
        <v>17</v>
      </c>
      <c r="S140" s="40" t="s">
        <v>16</v>
      </c>
      <c r="T140" s="41" t="s">
        <v>17</v>
      </c>
      <c r="U140" s="42"/>
      <c r="V140" s="39" t="s">
        <v>18</v>
      </c>
      <c r="W140" s="40" t="s">
        <v>17</v>
      </c>
      <c r="X140" s="40" t="s">
        <v>16</v>
      </c>
      <c r="Y140" s="41" t="s">
        <v>17</v>
      </c>
      <c r="Z140" s="43"/>
      <c r="AA140" s="39" t="s">
        <v>19</v>
      </c>
      <c r="AB140" s="40" t="s">
        <v>17</v>
      </c>
      <c r="AC140" s="40" t="s">
        <v>16</v>
      </c>
      <c r="AD140" s="41" t="s">
        <v>17</v>
      </c>
    </row>
    <row r="141" spans="16:30" ht="15.75" thickBot="1" x14ac:dyDescent="0.3">
      <c r="P141" s="30">
        <v>0</v>
      </c>
      <c r="Q141" s="32">
        <f>H14</f>
        <v>0</v>
      </c>
      <c r="R141" s="28">
        <f>(10^(Q141/10))</f>
        <v>1</v>
      </c>
      <c r="S141" s="28">
        <f>Q141+10</f>
        <v>10</v>
      </c>
      <c r="T141" s="33">
        <f t="shared" ref="T141:T164" si="51">(10^(S141/10))</f>
        <v>10</v>
      </c>
      <c r="U141" s="36"/>
      <c r="V141" s="32">
        <v>0</v>
      </c>
      <c r="W141" s="28">
        <f>(10^(V141/10))</f>
        <v>1</v>
      </c>
      <c r="X141" s="28">
        <f>V141+10</f>
        <v>10</v>
      </c>
      <c r="Y141" s="33">
        <f>(10^(X141/10))</f>
        <v>10</v>
      </c>
      <c r="Z141" s="36"/>
      <c r="AA141" s="34">
        <f>10*LOG10(10^(Q141/10)+10^(V141/10))</f>
        <v>3.0102999566398121</v>
      </c>
      <c r="AB141" s="147">
        <f>(10^(AA141/10))</f>
        <v>2</v>
      </c>
      <c r="AC141" s="147">
        <f>AA141+10</f>
        <v>13.010299956639813</v>
      </c>
      <c r="AD141" s="148">
        <f>(10^(AC141/10))</f>
        <v>20.000000000000007</v>
      </c>
    </row>
    <row r="142" spans="16:30" ht="15.75" thickBot="1" x14ac:dyDescent="0.3">
      <c r="P142" s="31">
        <v>4.1666666666666699E-2</v>
      </c>
      <c r="Q142" s="32">
        <f>Q141</f>
        <v>0</v>
      </c>
      <c r="R142" s="26">
        <f t="shared" ref="R142:R164" si="52">(10^(Q142/10))</f>
        <v>1</v>
      </c>
      <c r="S142" s="26">
        <f t="shared" ref="S142:S147" si="53">Q142+10</f>
        <v>10</v>
      </c>
      <c r="T142" s="35">
        <f t="shared" si="51"/>
        <v>10</v>
      </c>
      <c r="U142" s="37"/>
      <c r="V142" s="34">
        <f>V141</f>
        <v>0</v>
      </c>
      <c r="W142" s="26">
        <f t="shared" ref="W142:W164" si="54">(10^(V142/10))</f>
        <v>1</v>
      </c>
      <c r="X142" s="28">
        <f t="shared" ref="X142:X147" si="55">V142+10</f>
        <v>10</v>
      </c>
      <c r="Y142" s="35">
        <f t="shared" ref="Y142:Y164" si="56">(10^(X142/10))</f>
        <v>10</v>
      </c>
      <c r="Z142" s="37"/>
      <c r="AA142" s="34">
        <f t="shared" ref="AA142:AA164" si="57">10*LOG10(10^(Q142/10)+10^(V142/10))</f>
        <v>3.0102999566398121</v>
      </c>
      <c r="AB142" s="26">
        <f t="shared" ref="AB142:AB160" si="58">(10^(AA142/10))</f>
        <v>2</v>
      </c>
      <c r="AC142" s="147">
        <f t="shared" ref="AC142:AC147" si="59">AA142+10</f>
        <v>13.010299956639813</v>
      </c>
      <c r="AD142" s="27">
        <f t="shared" ref="AD142:AD164" si="60">(10^(AC142/10))</f>
        <v>20.000000000000007</v>
      </c>
    </row>
    <row r="143" spans="16:30" ht="15.75" thickBot="1" x14ac:dyDescent="0.3">
      <c r="P143" s="31">
        <v>8.3333333333333301E-2</v>
      </c>
      <c r="Q143" s="32">
        <f>Q141</f>
        <v>0</v>
      </c>
      <c r="R143" s="26">
        <f t="shared" si="52"/>
        <v>1</v>
      </c>
      <c r="S143" s="26">
        <f t="shared" si="53"/>
        <v>10</v>
      </c>
      <c r="T143" s="35">
        <f t="shared" si="51"/>
        <v>10</v>
      </c>
      <c r="U143" s="37"/>
      <c r="V143" s="34">
        <f t="shared" ref="V143:V161" si="61">V142</f>
        <v>0</v>
      </c>
      <c r="W143" s="26">
        <f t="shared" si="54"/>
        <v>1</v>
      </c>
      <c r="X143" s="28">
        <f t="shared" si="55"/>
        <v>10</v>
      </c>
      <c r="Y143" s="35">
        <f t="shared" si="56"/>
        <v>10</v>
      </c>
      <c r="Z143" s="37"/>
      <c r="AA143" s="34">
        <f t="shared" si="57"/>
        <v>3.0102999566398121</v>
      </c>
      <c r="AB143" s="26">
        <f t="shared" si="58"/>
        <v>2</v>
      </c>
      <c r="AC143" s="147">
        <f t="shared" si="59"/>
        <v>13.010299956639813</v>
      </c>
      <c r="AD143" s="27">
        <f t="shared" si="60"/>
        <v>20.000000000000007</v>
      </c>
    </row>
    <row r="144" spans="16:30" ht="15.75" thickBot="1" x14ac:dyDescent="0.3">
      <c r="P144" s="31">
        <v>0.125</v>
      </c>
      <c r="Q144" s="32">
        <f>Q141</f>
        <v>0</v>
      </c>
      <c r="R144" s="26">
        <f t="shared" si="52"/>
        <v>1</v>
      </c>
      <c r="S144" s="26">
        <f t="shared" si="53"/>
        <v>10</v>
      </c>
      <c r="T144" s="35">
        <f t="shared" si="51"/>
        <v>10</v>
      </c>
      <c r="U144" s="37"/>
      <c r="V144" s="34">
        <f t="shared" si="61"/>
        <v>0</v>
      </c>
      <c r="W144" s="26">
        <f t="shared" si="54"/>
        <v>1</v>
      </c>
      <c r="X144" s="28">
        <f t="shared" si="55"/>
        <v>10</v>
      </c>
      <c r="Y144" s="35">
        <f t="shared" si="56"/>
        <v>10</v>
      </c>
      <c r="Z144" s="37"/>
      <c r="AA144" s="34">
        <f t="shared" si="57"/>
        <v>3.0102999566398121</v>
      </c>
      <c r="AB144" s="26">
        <f t="shared" si="58"/>
        <v>2</v>
      </c>
      <c r="AC144" s="147">
        <f t="shared" si="59"/>
        <v>13.010299956639813</v>
      </c>
      <c r="AD144" s="27">
        <f t="shared" si="60"/>
        <v>20.000000000000007</v>
      </c>
    </row>
    <row r="145" spans="16:30" ht="15.75" thickBot="1" x14ac:dyDescent="0.3">
      <c r="P145" s="31">
        <v>0.16666666666666699</v>
      </c>
      <c r="Q145" s="32">
        <f>Q141</f>
        <v>0</v>
      </c>
      <c r="R145" s="26">
        <f t="shared" si="52"/>
        <v>1</v>
      </c>
      <c r="S145" s="26">
        <f t="shared" si="53"/>
        <v>10</v>
      </c>
      <c r="T145" s="35">
        <f t="shared" si="51"/>
        <v>10</v>
      </c>
      <c r="U145" s="37"/>
      <c r="V145" s="34">
        <f t="shared" si="61"/>
        <v>0</v>
      </c>
      <c r="W145" s="26">
        <f t="shared" si="54"/>
        <v>1</v>
      </c>
      <c r="X145" s="28">
        <f t="shared" si="55"/>
        <v>10</v>
      </c>
      <c r="Y145" s="35">
        <f t="shared" si="56"/>
        <v>10</v>
      </c>
      <c r="Z145" s="37"/>
      <c r="AA145" s="34">
        <f t="shared" si="57"/>
        <v>3.0102999566398121</v>
      </c>
      <c r="AB145" s="26">
        <f t="shared" si="58"/>
        <v>2</v>
      </c>
      <c r="AC145" s="147">
        <f t="shared" si="59"/>
        <v>13.010299956639813</v>
      </c>
      <c r="AD145" s="27">
        <f t="shared" si="60"/>
        <v>20.000000000000007</v>
      </c>
    </row>
    <row r="146" spans="16:30" ht="15.75" thickBot="1" x14ac:dyDescent="0.3">
      <c r="P146" s="31">
        <v>0.20833333333333301</v>
      </c>
      <c r="Q146" s="32">
        <f>Q141</f>
        <v>0</v>
      </c>
      <c r="R146" s="26">
        <f t="shared" si="52"/>
        <v>1</v>
      </c>
      <c r="S146" s="26">
        <f t="shared" si="53"/>
        <v>10</v>
      </c>
      <c r="T146" s="35">
        <f t="shared" si="51"/>
        <v>10</v>
      </c>
      <c r="U146" s="37"/>
      <c r="V146" s="34">
        <f t="shared" si="61"/>
        <v>0</v>
      </c>
      <c r="W146" s="26">
        <f t="shared" si="54"/>
        <v>1</v>
      </c>
      <c r="X146" s="28">
        <f t="shared" si="55"/>
        <v>10</v>
      </c>
      <c r="Y146" s="35">
        <f t="shared" si="56"/>
        <v>10</v>
      </c>
      <c r="Z146" s="37"/>
      <c r="AA146" s="34">
        <f t="shared" si="57"/>
        <v>3.0102999566398121</v>
      </c>
      <c r="AB146" s="26">
        <f t="shared" si="58"/>
        <v>2</v>
      </c>
      <c r="AC146" s="147">
        <f t="shared" si="59"/>
        <v>13.010299956639813</v>
      </c>
      <c r="AD146" s="27">
        <f t="shared" si="60"/>
        <v>20.000000000000007</v>
      </c>
    </row>
    <row r="147" spans="16:30" x14ac:dyDescent="0.25">
      <c r="P147" s="31">
        <v>0.25</v>
      </c>
      <c r="Q147" s="32">
        <f>Q141</f>
        <v>0</v>
      </c>
      <c r="R147" s="26">
        <f t="shared" si="52"/>
        <v>1</v>
      </c>
      <c r="S147" s="26">
        <f t="shared" si="53"/>
        <v>10</v>
      </c>
      <c r="T147" s="35">
        <f t="shared" si="51"/>
        <v>10</v>
      </c>
      <c r="U147" s="37"/>
      <c r="V147" s="34">
        <f t="shared" si="61"/>
        <v>0</v>
      </c>
      <c r="W147" s="26">
        <f t="shared" si="54"/>
        <v>1</v>
      </c>
      <c r="X147" s="28">
        <f t="shared" si="55"/>
        <v>10</v>
      </c>
      <c r="Y147" s="35">
        <f t="shared" si="56"/>
        <v>10</v>
      </c>
      <c r="Z147" s="37"/>
      <c r="AA147" s="34">
        <f t="shared" si="57"/>
        <v>3.0102999566398121</v>
      </c>
      <c r="AB147" s="26">
        <f t="shared" si="58"/>
        <v>2</v>
      </c>
      <c r="AC147" s="147">
        <f t="shared" si="59"/>
        <v>13.010299956639813</v>
      </c>
      <c r="AD147" s="27">
        <f t="shared" si="60"/>
        <v>20.000000000000007</v>
      </c>
    </row>
    <row r="148" spans="16:30" x14ac:dyDescent="0.25">
      <c r="P148" s="31">
        <v>0.29166666666666702</v>
      </c>
      <c r="Q148" s="32">
        <f>G14</f>
        <v>0</v>
      </c>
      <c r="R148" s="26">
        <f t="shared" si="52"/>
        <v>1</v>
      </c>
      <c r="S148" s="26">
        <f>Q148</f>
        <v>0</v>
      </c>
      <c r="T148" s="35">
        <f t="shared" si="51"/>
        <v>1</v>
      </c>
      <c r="U148" s="37"/>
      <c r="V148" s="34">
        <f>D74</f>
        <v>0</v>
      </c>
      <c r="W148" s="26">
        <f t="shared" si="54"/>
        <v>1</v>
      </c>
      <c r="X148" s="26">
        <f>V148</f>
        <v>0</v>
      </c>
      <c r="Y148" s="35">
        <f t="shared" si="56"/>
        <v>1</v>
      </c>
      <c r="Z148" s="37"/>
      <c r="AA148" s="34">
        <f t="shared" si="57"/>
        <v>3.0102999566398121</v>
      </c>
      <c r="AB148" s="26">
        <f t="shared" si="58"/>
        <v>2</v>
      </c>
      <c r="AC148" s="26">
        <f>AA148</f>
        <v>3.0102999566398121</v>
      </c>
      <c r="AD148" s="27">
        <f t="shared" si="60"/>
        <v>2</v>
      </c>
    </row>
    <row r="149" spans="16:30" x14ac:dyDescent="0.25">
      <c r="P149" s="31">
        <v>0.33333333333333298</v>
      </c>
      <c r="Q149" s="32">
        <f>Q148</f>
        <v>0</v>
      </c>
      <c r="R149" s="26">
        <f t="shared" si="52"/>
        <v>1</v>
      </c>
      <c r="S149" s="26">
        <f t="shared" ref="S149:S162" si="62">Q149</f>
        <v>0</v>
      </c>
      <c r="T149" s="35">
        <f t="shared" si="51"/>
        <v>1</v>
      </c>
      <c r="U149" s="37"/>
      <c r="V149" s="34">
        <f t="shared" si="61"/>
        <v>0</v>
      </c>
      <c r="W149" s="26">
        <f t="shared" si="54"/>
        <v>1</v>
      </c>
      <c r="X149" s="26">
        <f t="shared" ref="X149:X159" si="63">V149</f>
        <v>0</v>
      </c>
      <c r="Y149" s="35">
        <f t="shared" si="56"/>
        <v>1</v>
      </c>
      <c r="Z149" s="37"/>
      <c r="AA149" s="34">
        <f t="shared" si="57"/>
        <v>3.0102999566398121</v>
      </c>
      <c r="AB149" s="26">
        <f t="shared" si="58"/>
        <v>2</v>
      </c>
      <c r="AC149" s="26">
        <f t="shared" ref="AC149:AC159" si="64">AA149</f>
        <v>3.0102999566398121</v>
      </c>
      <c r="AD149" s="27">
        <f t="shared" si="60"/>
        <v>2</v>
      </c>
    </row>
    <row r="150" spans="16:30" x14ac:dyDescent="0.25">
      <c r="P150" s="31">
        <v>0.375</v>
      </c>
      <c r="Q150" s="32">
        <f>Q148</f>
        <v>0</v>
      </c>
      <c r="R150" s="26">
        <f t="shared" si="52"/>
        <v>1</v>
      </c>
      <c r="S150" s="26">
        <f t="shared" si="62"/>
        <v>0</v>
      </c>
      <c r="T150" s="35">
        <f t="shared" si="51"/>
        <v>1</v>
      </c>
      <c r="U150" s="37"/>
      <c r="V150" s="34">
        <f t="shared" si="61"/>
        <v>0</v>
      </c>
      <c r="W150" s="26">
        <f t="shared" si="54"/>
        <v>1</v>
      </c>
      <c r="X150" s="26">
        <f t="shared" si="63"/>
        <v>0</v>
      </c>
      <c r="Y150" s="35">
        <f t="shared" si="56"/>
        <v>1</v>
      </c>
      <c r="Z150" s="37"/>
      <c r="AA150" s="34">
        <f t="shared" si="57"/>
        <v>3.0102999566398121</v>
      </c>
      <c r="AB150" s="26">
        <f t="shared" si="58"/>
        <v>2</v>
      </c>
      <c r="AC150" s="26">
        <f t="shared" si="64"/>
        <v>3.0102999566398121</v>
      </c>
      <c r="AD150" s="27">
        <f t="shared" si="60"/>
        <v>2</v>
      </c>
    </row>
    <row r="151" spans="16:30" x14ac:dyDescent="0.25">
      <c r="P151" s="31">
        <v>0.41666666666666702</v>
      </c>
      <c r="Q151" s="32">
        <f>Q148</f>
        <v>0</v>
      </c>
      <c r="R151" s="26">
        <f t="shared" si="52"/>
        <v>1</v>
      </c>
      <c r="S151" s="26">
        <f t="shared" si="62"/>
        <v>0</v>
      </c>
      <c r="T151" s="35">
        <f t="shared" si="51"/>
        <v>1</v>
      </c>
      <c r="U151" s="37"/>
      <c r="V151" s="34">
        <f t="shared" si="61"/>
        <v>0</v>
      </c>
      <c r="W151" s="26">
        <f t="shared" si="54"/>
        <v>1</v>
      </c>
      <c r="X151" s="26">
        <f t="shared" si="63"/>
        <v>0</v>
      </c>
      <c r="Y151" s="35">
        <f t="shared" si="56"/>
        <v>1</v>
      </c>
      <c r="Z151" s="37"/>
      <c r="AA151" s="34">
        <f t="shared" si="57"/>
        <v>3.0102999566398121</v>
      </c>
      <c r="AB151" s="26">
        <f t="shared" si="58"/>
        <v>2</v>
      </c>
      <c r="AC151" s="26">
        <f t="shared" si="64"/>
        <v>3.0102999566398121</v>
      </c>
      <c r="AD151" s="27">
        <f t="shared" si="60"/>
        <v>2</v>
      </c>
    </row>
    <row r="152" spans="16:30" x14ac:dyDescent="0.25">
      <c r="P152" s="31">
        <v>0.45833333333333298</v>
      </c>
      <c r="Q152" s="32">
        <f>Q148</f>
        <v>0</v>
      </c>
      <c r="R152" s="26">
        <f t="shared" si="52"/>
        <v>1</v>
      </c>
      <c r="S152" s="26">
        <f t="shared" si="62"/>
        <v>0</v>
      </c>
      <c r="T152" s="35">
        <f t="shared" si="51"/>
        <v>1</v>
      </c>
      <c r="U152" s="37"/>
      <c r="V152" s="34">
        <f t="shared" si="61"/>
        <v>0</v>
      </c>
      <c r="W152" s="26">
        <f t="shared" si="54"/>
        <v>1</v>
      </c>
      <c r="X152" s="26">
        <f t="shared" si="63"/>
        <v>0</v>
      </c>
      <c r="Y152" s="35">
        <f t="shared" si="56"/>
        <v>1</v>
      </c>
      <c r="Z152" s="37"/>
      <c r="AA152" s="34">
        <f t="shared" si="57"/>
        <v>3.0102999566398121</v>
      </c>
      <c r="AB152" s="26">
        <f t="shared" si="58"/>
        <v>2</v>
      </c>
      <c r="AC152" s="26">
        <f t="shared" si="64"/>
        <v>3.0102999566398121</v>
      </c>
      <c r="AD152" s="27">
        <f t="shared" si="60"/>
        <v>2</v>
      </c>
    </row>
    <row r="153" spans="16:30" x14ac:dyDescent="0.25">
      <c r="P153" s="31">
        <v>0.5</v>
      </c>
      <c r="Q153" s="32">
        <f>Q148</f>
        <v>0</v>
      </c>
      <c r="R153" s="26">
        <f t="shared" si="52"/>
        <v>1</v>
      </c>
      <c r="S153" s="26">
        <f t="shared" si="62"/>
        <v>0</v>
      </c>
      <c r="T153" s="35">
        <f t="shared" si="51"/>
        <v>1</v>
      </c>
      <c r="U153" s="37"/>
      <c r="V153" s="34">
        <f t="shared" si="61"/>
        <v>0</v>
      </c>
      <c r="W153" s="26">
        <f t="shared" si="54"/>
        <v>1</v>
      </c>
      <c r="X153" s="26">
        <f t="shared" si="63"/>
        <v>0</v>
      </c>
      <c r="Y153" s="35">
        <f t="shared" si="56"/>
        <v>1</v>
      </c>
      <c r="Z153" s="37"/>
      <c r="AA153" s="34">
        <f t="shared" si="57"/>
        <v>3.0102999566398121</v>
      </c>
      <c r="AB153" s="26">
        <f t="shared" si="58"/>
        <v>2</v>
      </c>
      <c r="AC153" s="26">
        <f t="shared" si="64"/>
        <v>3.0102999566398121</v>
      </c>
      <c r="AD153" s="27">
        <f t="shared" si="60"/>
        <v>2</v>
      </c>
    </row>
    <row r="154" spans="16:30" x14ac:dyDescent="0.25">
      <c r="P154" s="31">
        <v>0.54166666666666696</v>
      </c>
      <c r="Q154" s="32">
        <f>Q148</f>
        <v>0</v>
      </c>
      <c r="R154" s="26">
        <f t="shared" si="52"/>
        <v>1</v>
      </c>
      <c r="S154" s="26">
        <f t="shared" si="62"/>
        <v>0</v>
      </c>
      <c r="T154" s="35">
        <f t="shared" si="51"/>
        <v>1</v>
      </c>
      <c r="U154" s="37"/>
      <c r="V154" s="34">
        <f t="shared" si="61"/>
        <v>0</v>
      </c>
      <c r="W154" s="26">
        <f t="shared" si="54"/>
        <v>1</v>
      </c>
      <c r="X154" s="26">
        <f t="shared" si="63"/>
        <v>0</v>
      </c>
      <c r="Y154" s="35">
        <f t="shared" si="56"/>
        <v>1</v>
      </c>
      <c r="Z154" s="37"/>
      <c r="AA154" s="34">
        <f t="shared" si="57"/>
        <v>3.0102999566398121</v>
      </c>
      <c r="AB154" s="26">
        <f t="shared" si="58"/>
        <v>2</v>
      </c>
      <c r="AC154" s="26">
        <f t="shared" si="64"/>
        <v>3.0102999566398121</v>
      </c>
      <c r="AD154" s="27">
        <f t="shared" si="60"/>
        <v>2</v>
      </c>
    </row>
    <row r="155" spans="16:30" x14ac:dyDescent="0.25">
      <c r="P155" s="31">
        <v>0.58333333333333304</v>
      </c>
      <c r="Q155" s="32">
        <f>Q148</f>
        <v>0</v>
      </c>
      <c r="R155" s="26">
        <f t="shared" si="52"/>
        <v>1</v>
      </c>
      <c r="S155" s="26">
        <f t="shared" si="62"/>
        <v>0</v>
      </c>
      <c r="T155" s="35">
        <f t="shared" si="51"/>
        <v>1</v>
      </c>
      <c r="U155" s="37"/>
      <c r="V155" s="34">
        <f t="shared" si="61"/>
        <v>0</v>
      </c>
      <c r="W155" s="26">
        <f t="shared" si="54"/>
        <v>1</v>
      </c>
      <c r="X155" s="26">
        <f t="shared" si="63"/>
        <v>0</v>
      </c>
      <c r="Y155" s="35">
        <f t="shared" si="56"/>
        <v>1</v>
      </c>
      <c r="Z155" s="37"/>
      <c r="AA155" s="34">
        <f t="shared" si="57"/>
        <v>3.0102999566398121</v>
      </c>
      <c r="AB155" s="26">
        <f t="shared" si="58"/>
        <v>2</v>
      </c>
      <c r="AC155" s="26">
        <f t="shared" si="64"/>
        <v>3.0102999566398121</v>
      </c>
      <c r="AD155" s="27">
        <f t="shared" si="60"/>
        <v>2</v>
      </c>
    </row>
    <row r="156" spans="16:30" x14ac:dyDescent="0.25">
      <c r="P156" s="31">
        <v>0.625</v>
      </c>
      <c r="Q156" s="32">
        <f>Q148</f>
        <v>0</v>
      </c>
      <c r="R156" s="26">
        <f t="shared" si="52"/>
        <v>1</v>
      </c>
      <c r="S156" s="26">
        <f t="shared" si="62"/>
        <v>0</v>
      </c>
      <c r="T156" s="35">
        <f t="shared" si="51"/>
        <v>1</v>
      </c>
      <c r="U156" s="37"/>
      <c r="V156" s="34">
        <f t="shared" si="61"/>
        <v>0</v>
      </c>
      <c r="W156" s="26">
        <f t="shared" si="54"/>
        <v>1</v>
      </c>
      <c r="X156" s="26">
        <f t="shared" si="63"/>
        <v>0</v>
      </c>
      <c r="Y156" s="35">
        <f t="shared" si="56"/>
        <v>1</v>
      </c>
      <c r="Z156" s="37"/>
      <c r="AA156" s="34">
        <f t="shared" si="57"/>
        <v>3.0102999566398121</v>
      </c>
      <c r="AB156" s="26">
        <f t="shared" si="58"/>
        <v>2</v>
      </c>
      <c r="AC156" s="26">
        <f t="shared" si="64"/>
        <v>3.0102999566398121</v>
      </c>
      <c r="AD156" s="27">
        <f t="shared" si="60"/>
        <v>2</v>
      </c>
    </row>
    <row r="157" spans="16:30" x14ac:dyDescent="0.25">
      <c r="P157" s="31">
        <v>0.66666666666666696</v>
      </c>
      <c r="Q157" s="32">
        <f>Q148</f>
        <v>0</v>
      </c>
      <c r="R157" s="26">
        <f t="shared" si="52"/>
        <v>1</v>
      </c>
      <c r="S157" s="26">
        <f t="shared" si="62"/>
        <v>0</v>
      </c>
      <c r="T157" s="35">
        <f t="shared" si="51"/>
        <v>1</v>
      </c>
      <c r="U157" s="37"/>
      <c r="V157" s="34">
        <f t="shared" si="61"/>
        <v>0</v>
      </c>
      <c r="W157" s="26">
        <f t="shared" si="54"/>
        <v>1</v>
      </c>
      <c r="X157" s="26">
        <f t="shared" si="63"/>
        <v>0</v>
      </c>
      <c r="Y157" s="35">
        <f t="shared" si="56"/>
        <v>1</v>
      </c>
      <c r="Z157" s="37"/>
      <c r="AA157" s="34">
        <f t="shared" si="57"/>
        <v>3.0102999566398121</v>
      </c>
      <c r="AB157" s="26">
        <f t="shared" si="58"/>
        <v>2</v>
      </c>
      <c r="AC157" s="26">
        <f t="shared" si="64"/>
        <v>3.0102999566398121</v>
      </c>
      <c r="AD157" s="27">
        <f t="shared" si="60"/>
        <v>2</v>
      </c>
    </row>
    <row r="158" spans="16:30" x14ac:dyDescent="0.25">
      <c r="P158" s="31">
        <v>0.70833333333333304</v>
      </c>
      <c r="Q158" s="32">
        <f>Q148</f>
        <v>0</v>
      </c>
      <c r="R158" s="26">
        <f t="shared" si="52"/>
        <v>1</v>
      </c>
      <c r="S158" s="26">
        <f t="shared" si="62"/>
        <v>0</v>
      </c>
      <c r="T158" s="35">
        <f t="shared" si="51"/>
        <v>1</v>
      </c>
      <c r="U158" s="37"/>
      <c r="V158" s="34">
        <f t="shared" si="61"/>
        <v>0</v>
      </c>
      <c r="W158" s="26">
        <f t="shared" si="54"/>
        <v>1</v>
      </c>
      <c r="X158" s="26">
        <f t="shared" si="63"/>
        <v>0</v>
      </c>
      <c r="Y158" s="35">
        <f t="shared" si="56"/>
        <v>1</v>
      </c>
      <c r="Z158" s="37"/>
      <c r="AA158" s="34">
        <f t="shared" si="57"/>
        <v>3.0102999566398121</v>
      </c>
      <c r="AB158" s="26">
        <f t="shared" si="58"/>
        <v>2</v>
      </c>
      <c r="AC158" s="26">
        <f t="shared" si="64"/>
        <v>3.0102999566398121</v>
      </c>
      <c r="AD158" s="27">
        <f t="shared" si="60"/>
        <v>2</v>
      </c>
    </row>
    <row r="159" spans="16:30" x14ac:dyDescent="0.25">
      <c r="P159" s="31">
        <v>0.75</v>
      </c>
      <c r="Q159" s="32">
        <f>Q148</f>
        <v>0</v>
      </c>
      <c r="R159" s="26">
        <f t="shared" si="52"/>
        <v>1</v>
      </c>
      <c r="S159" s="26">
        <f t="shared" si="62"/>
        <v>0</v>
      </c>
      <c r="T159" s="35">
        <f t="shared" si="51"/>
        <v>1</v>
      </c>
      <c r="U159" s="37"/>
      <c r="V159" s="34">
        <f t="shared" si="61"/>
        <v>0</v>
      </c>
      <c r="W159" s="26">
        <f t="shared" si="54"/>
        <v>1</v>
      </c>
      <c r="X159" s="26">
        <f t="shared" si="63"/>
        <v>0</v>
      </c>
      <c r="Y159" s="35">
        <f t="shared" si="56"/>
        <v>1</v>
      </c>
      <c r="Z159" s="37"/>
      <c r="AA159" s="34">
        <f t="shared" si="57"/>
        <v>3.0102999566398121</v>
      </c>
      <c r="AB159" s="26">
        <f t="shared" si="58"/>
        <v>2</v>
      </c>
      <c r="AC159" s="26">
        <f t="shared" si="64"/>
        <v>3.0102999566398121</v>
      </c>
      <c r="AD159" s="27">
        <f t="shared" si="60"/>
        <v>2</v>
      </c>
    </row>
    <row r="160" spans="16:30" x14ac:dyDescent="0.25">
      <c r="P160" s="31">
        <v>0.79166666666666696</v>
      </c>
      <c r="Q160" s="32">
        <f>Q148</f>
        <v>0</v>
      </c>
      <c r="R160" s="26">
        <f t="shared" si="52"/>
        <v>1</v>
      </c>
      <c r="S160" s="26">
        <f t="shared" si="62"/>
        <v>0</v>
      </c>
      <c r="T160" s="35">
        <f t="shared" si="51"/>
        <v>1</v>
      </c>
      <c r="U160" s="37"/>
      <c r="V160" s="34">
        <v>0</v>
      </c>
      <c r="W160" s="26">
        <f t="shared" si="54"/>
        <v>1</v>
      </c>
      <c r="X160" s="26">
        <v>0</v>
      </c>
      <c r="Y160" s="35">
        <f t="shared" si="56"/>
        <v>1</v>
      </c>
      <c r="Z160" s="37"/>
      <c r="AA160" s="34">
        <f t="shared" si="57"/>
        <v>3.0102999566398121</v>
      </c>
      <c r="AB160" s="26">
        <f t="shared" si="58"/>
        <v>2</v>
      </c>
      <c r="AC160" s="26">
        <f>AA160</f>
        <v>3.0102999566398121</v>
      </c>
      <c r="AD160" s="27">
        <f t="shared" si="60"/>
        <v>2</v>
      </c>
    </row>
    <row r="161" spans="16:30" x14ac:dyDescent="0.25">
      <c r="P161" s="31">
        <v>0.83333333333333304</v>
      </c>
      <c r="Q161" s="32">
        <f>Q148</f>
        <v>0</v>
      </c>
      <c r="R161" s="26">
        <f t="shared" si="52"/>
        <v>1</v>
      </c>
      <c r="S161" s="26">
        <f t="shared" si="62"/>
        <v>0</v>
      </c>
      <c r="T161" s="35">
        <f t="shared" si="51"/>
        <v>1</v>
      </c>
      <c r="U161" s="37"/>
      <c r="V161" s="34">
        <f t="shared" si="61"/>
        <v>0</v>
      </c>
      <c r="W161" s="26">
        <f t="shared" si="54"/>
        <v>1</v>
      </c>
      <c r="X161" s="26">
        <v>0</v>
      </c>
      <c r="Y161" s="35">
        <f t="shared" si="56"/>
        <v>1</v>
      </c>
      <c r="Z161" s="37"/>
      <c r="AA161" s="34">
        <f t="shared" si="57"/>
        <v>3.0102999566398121</v>
      </c>
      <c r="AB161" s="26">
        <f>(10^(AA161/10))</f>
        <v>2</v>
      </c>
      <c r="AC161" s="26">
        <f>AA161</f>
        <v>3.0102999566398121</v>
      </c>
      <c r="AD161" s="27">
        <f t="shared" si="60"/>
        <v>2</v>
      </c>
    </row>
    <row r="162" spans="16:30" x14ac:dyDescent="0.25">
      <c r="P162" s="31">
        <v>0.875</v>
      </c>
      <c r="Q162" s="32">
        <f>Q148</f>
        <v>0</v>
      </c>
      <c r="R162" s="26">
        <f t="shared" si="52"/>
        <v>1</v>
      </c>
      <c r="S162" s="26">
        <f t="shared" si="62"/>
        <v>0</v>
      </c>
      <c r="T162" s="35">
        <f t="shared" si="51"/>
        <v>1</v>
      </c>
      <c r="U162" s="37"/>
      <c r="V162" s="34">
        <f>V161</f>
        <v>0</v>
      </c>
      <c r="W162" s="26">
        <f t="shared" si="54"/>
        <v>1</v>
      </c>
      <c r="X162" s="26">
        <v>0</v>
      </c>
      <c r="Y162" s="35">
        <f t="shared" si="56"/>
        <v>1</v>
      </c>
      <c r="Z162" s="37"/>
      <c r="AA162" s="34">
        <f t="shared" si="57"/>
        <v>3.0102999566398121</v>
      </c>
      <c r="AB162" s="26">
        <f t="shared" ref="AB162:AB164" si="65">(10^(AA162/10))</f>
        <v>2</v>
      </c>
      <c r="AC162" s="26">
        <f>AA162</f>
        <v>3.0102999566398121</v>
      </c>
      <c r="AD162" s="27">
        <f t="shared" si="60"/>
        <v>2</v>
      </c>
    </row>
    <row r="163" spans="16:30" x14ac:dyDescent="0.25">
      <c r="P163" s="31">
        <v>0.91666666666666696</v>
      </c>
      <c r="Q163" s="32">
        <f>Q141</f>
        <v>0</v>
      </c>
      <c r="R163" s="26">
        <f t="shared" si="52"/>
        <v>1</v>
      </c>
      <c r="S163" s="26">
        <f>Q163+10</f>
        <v>10</v>
      </c>
      <c r="T163" s="35">
        <f t="shared" si="51"/>
        <v>10</v>
      </c>
      <c r="U163" s="37"/>
      <c r="V163" s="34">
        <v>0</v>
      </c>
      <c r="W163" s="26">
        <f t="shared" si="54"/>
        <v>1</v>
      </c>
      <c r="X163" s="28">
        <f t="shared" ref="X163:X164" si="66">V163+10</f>
        <v>10</v>
      </c>
      <c r="Y163" s="35">
        <f t="shared" si="56"/>
        <v>10</v>
      </c>
      <c r="Z163" s="37"/>
      <c r="AA163" s="34">
        <f t="shared" si="57"/>
        <v>3.0102999566398121</v>
      </c>
      <c r="AB163" s="26">
        <f t="shared" si="65"/>
        <v>2</v>
      </c>
      <c r="AC163" s="26">
        <f>AA163+10</f>
        <v>13.010299956639813</v>
      </c>
      <c r="AD163" s="27">
        <f t="shared" si="60"/>
        <v>20.000000000000007</v>
      </c>
    </row>
    <row r="164" spans="16:30" ht="15.75" thickBot="1" x14ac:dyDescent="0.3">
      <c r="P164" s="44">
        <v>0.95833333333333304</v>
      </c>
      <c r="Q164" s="32">
        <f>Q141</f>
        <v>0</v>
      </c>
      <c r="R164" s="46">
        <f t="shared" si="52"/>
        <v>1</v>
      </c>
      <c r="S164" s="46">
        <f>Q164+10</f>
        <v>10</v>
      </c>
      <c r="T164" s="47">
        <f t="shared" si="51"/>
        <v>10</v>
      </c>
      <c r="U164" s="48"/>
      <c r="V164" s="45">
        <v>0</v>
      </c>
      <c r="W164" s="46">
        <f t="shared" si="54"/>
        <v>1</v>
      </c>
      <c r="X164" s="28">
        <f t="shared" si="66"/>
        <v>10</v>
      </c>
      <c r="Y164" s="47">
        <f t="shared" si="56"/>
        <v>10</v>
      </c>
      <c r="Z164" s="48"/>
      <c r="AA164" s="34">
        <f t="shared" si="57"/>
        <v>3.0102999566398121</v>
      </c>
      <c r="AB164" s="150">
        <f t="shared" si="65"/>
        <v>2</v>
      </c>
      <c r="AC164" s="150">
        <f>AA164+10</f>
        <v>13.010299956639813</v>
      </c>
      <c r="AD164" s="151">
        <f t="shared" si="60"/>
        <v>20.000000000000007</v>
      </c>
    </row>
    <row r="165" spans="16:30" ht="15.75" thickBot="1" x14ac:dyDescent="0.3">
      <c r="P165" s="50"/>
      <c r="Q165" s="51"/>
      <c r="R165" s="51"/>
      <c r="S165" s="51"/>
      <c r="T165" s="52"/>
      <c r="U165" s="51"/>
      <c r="V165" s="50"/>
      <c r="W165" s="51"/>
      <c r="X165" s="51"/>
      <c r="Y165" s="52"/>
      <c r="Z165" s="51"/>
      <c r="AA165" s="53" t="s">
        <v>13</v>
      </c>
      <c r="AB165" s="64">
        <f>10*LOG(1/(COUNT(AB148:AB161))*SUM(AB148:AB161))</f>
        <v>3.0102999566398121</v>
      </c>
      <c r="AC165" s="49"/>
      <c r="AD165" s="54"/>
    </row>
    <row r="166" spans="16:30" ht="15.75" thickBot="1" x14ac:dyDescent="0.3">
      <c r="P166" s="53"/>
      <c r="Q166" s="49"/>
      <c r="R166" s="49"/>
      <c r="S166" s="49"/>
      <c r="T166" s="54"/>
      <c r="U166" s="49"/>
      <c r="V166" s="53"/>
      <c r="W166" s="49"/>
      <c r="X166" s="49"/>
      <c r="Y166" s="54"/>
      <c r="Z166" s="49"/>
      <c r="AA166" s="53" t="s">
        <v>2</v>
      </c>
      <c r="AB166" s="64">
        <f>10*LOG(1/(COUNT(AB141:AB147,AB163:AB164))*SUM(AB141:AB147,AB163:AB164))</f>
        <v>3.0102999566398121</v>
      </c>
      <c r="AC166" s="49"/>
      <c r="AD166" s="54"/>
    </row>
    <row r="167" spans="16:30" x14ac:dyDescent="0.25">
      <c r="P167" s="53"/>
      <c r="Q167" s="49"/>
      <c r="R167" s="56" t="s">
        <v>12</v>
      </c>
      <c r="S167" s="57"/>
      <c r="T167" s="58" t="s">
        <v>11</v>
      </c>
      <c r="U167" s="57"/>
      <c r="V167" s="59"/>
      <c r="W167" s="56" t="s">
        <v>12</v>
      </c>
      <c r="X167" s="57"/>
      <c r="Y167" s="58" t="s">
        <v>11</v>
      </c>
      <c r="Z167" s="57"/>
      <c r="AA167" s="59"/>
      <c r="AB167" s="57" t="s">
        <v>12</v>
      </c>
      <c r="AC167" s="57"/>
      <c r="AD167" s="58" t="s">
        <v>11</v>
      </c>
    </row>
    <row r="168" spans="16:30" ht="15.75" thickBot="1" x14ac:dyDescent="0.3">
      <c r="P168" s="14"/>
      <c r="Q168" s="55"/>
      <c r="R168" s="60">
        <f>10*LOG(1/(COUNT(R141:R164))*SUM(R141:R164))</f>
        <v>0</v>
      </c>
      <c r="S168" s="61"/>
      <c r="T168" s="62">
        <f>10*LOG(1/(COUNT(T141:T164))*SUM(T141:T164))</f>
        <v>6.40978057358332</v>
      </c>
      <c r="U168" s="61"/>
      <c r="V168" s="63"/>
      <c r="W168" s="60">
        <f>10*LOG(1/(COUNT(W141:W164))*SUM(W141:W164))</f>
        <v>0</v>
      </c>
      <c r="X168" s="61"/>
      <c r="Y168" s="62">
        <f>10*LOG(1/(COUNT(Y141:Y164))*SUM(Y141:Y164))</f>
        <v>6.40978057358332</v>
      </c>
      <c r="Z168" s="61"/>
      <c r="AA168" s="63"/>
      <c r="AB168" s="64">
        <f>10*LOG(1/(COUNT(AB141:AB164))*SUM(AB141:AB164))</f>
        <v>3.0102999566398121</v>
      </c>
      <c r="AC168" s="61"/>
      <c r="AD168" s="62">
        <f>10*LOG(1/(COUNT(AD141:AD164))*SUM(AD141:AD164))</f>
        <v>9.4200805302231334</v>
      </c>
    </row>
    <row r="171" spans="16:30" x14ac:dyDescent="0.25">
      <c r="P171">
        <f>A15</f>
        <v>0</v>
      </c>
    </row>
    <row r="173" spans="16:30" ht="15.75" thickBot="1" x14ac:dyDescent="0.3">
      <c r="P173" s="303" t="s">
        <v>21</v>
      </c>
      <c r="Q173" s="303"/>
      <c r="R173" s="303"/>
      <c r="S173" s="303"/>
      <c r="T173" s="303"/>
    </row>
    <row r="174" spans="16:30" ht="45.75" thickBot="1" x14ac:dyDescent="0.3">
      <c r="P174" s="38" t="s">
        <v>14</v>
      </c>
      <c r="Q174" s="39" t="s">
        <v>15</v>
      </c>
      <c r="R174" s="40" t="s">
        <v>17</v>
      </c>
      <c r="S174" s="40" t="s">
        <v>16</v>
      </c>
      <c r="T174" s="41" t="s">
        <v>17</v>
      </c>
      <c r="U174" s="42"/>
      <c r="V174" s="39" t="s">
        <v>18</v>
      </c>
      <c r="W174" s="40" t="s">
        <v>17</v>
      </c>
      <c r="X174" s="40" t="s">
        <v>16</v>
      </c>
      <c r="Y174" s="41" t="s">
        <v>17</v>
      </c>
      <c r="Z174" s="43"/>
      <c r="AA174" s="39" t="s">
        <v>19</v>
      </c>
      <c r="AB174" s="40" t="s">
        <v>17</v>
      </c>
      <c r="AC174" s="40" t="s">
        <v>16</v>
      </c>
      <c r="AD174" s="41" t="s">
        <v>17</v>
      </c>
    </row>
    <row r="175" spans="16:30" ht="15.75" thickBot="1" x14ac:dyDescent="0.3">
      <c r="P175" s="30">
        <v>0</v>
      </c>
      <c r="Q175" s="32">
        <f>H15</f>
        <v>0</v>
      </c>
      <c r="R175" s="28">
        <f>(10^(Q175/10))</f>
        <v>1</v>
      </c>
      <c r="S175" s="28">
        <f>Q175+10</f>
        <v>10</v>
      </c>
      <c r="T175" s="33">
        <f t="shared" ref="T175:T198" si="67">(10^(S175/10))</f>
        <v>10</v>
      </c>
      <c r="U175" s="36"/>
      <c r="V175" s="32">
        <v>0</v>
      </c>
      <c r="W175" s="28">
        <f>(10^(V175/10))</f>
        <v>1</v>
      </c>
      <c r="X175" s="28">
        <f>V175+10</f>
        <v>10</v>
      </c>
      <c r="Y175" s="33">
        <f>(10^(X175/10))</f>
        <v>10</v>
      </c>
      <c r="Z175" s="36"/>
      <c r="AA175" s="34">
        <f>10*LOG10(10^(Q175/10)+10^(V175/10))</f>
        <v>3.0102999566398121</v>
      </c>
      <c r="AB175" s="147">
        <f>(10^(AA175/10))</f>
        <v>2</v>
      </c>
      <c r="AC175" s="147">
        <f>AA175+10</f>
        <v>13.010299956639813</v>
      </c>
      <c r="AD175" s="148">
        <f>(10^(AC175/10))</f>
        <v>20.000000000000007</v>
      </c>
    </row>
    <row r="176" spans="16:30" ht="15.75" thickBot="1" x14ac:dyDescent="0.3">
      <c r="P176" s="31">
        <v>4.1666666666666699E-2</v>
      </c>
      <c r="Q176" s="32">
        <f>Q175</f>
        <v>0</v>
      </c>
      <c r="R176" s="26">
        <f t="shared" ref="R176:R198" si="68">(10^(Q176/10))</f>
        <v>1</v>
      </c>
      <c r="S176" s="26">
        <f t="shared" ref="S176:S181" si="69">Q176+10</f>
        <v>10</v>
      </c>
      <c r="T176" s="35">
        <f t="shared" si="67"/>
        <v>10</v>
      </c>
      <c r="U176" s="37"/>
      <c r="V176" s="34">
        <f>V175</f>
        <v>0</v>
      </c>
      <c r="W176" s="26">
        <f t="shared" ref="W176:W198" si="70">(10^(V176/10))</f>
        <v>1</v>
      </c>
      <c r="X176" s="28">
        <f t="shared" ref="X176:X181" si="71">V176+10</f>
        <v>10</v>
      </c>
      <c r="Y176" s="35">
        <f t="shared" ref="Y176:Y198" si="72">(10^(X176/10))</f>
        <v>10</v>
      </c>
      <c r="Z176" s="37"/>
      <c r="AA176" s="34">
        <f t="shared" ref="AA176:AA198" si="73">10*LOG10(10^(Q176/10)+10^(V176/10))</f>
        <v>3.0102999566398121</v>
      </c>
      <c r="AB176" s="26">
        <f t="shared" ref="AB176:AB194" si="74">(10^(AA176/10))</f>
        <v>2</v>
      </c>
      <c r="AC176" s="147">
        <f t="shared" ref="AC176:AC181" si="75">AA176+10</f>
        <v>13.010299956639813</v>
      </c>
      <c r="AD176" s="27">
        <f t="shared" ref="AD176:AD198" si="76">(10^(AC176/10))</f>
        <v>20.000000000000007</v>
      </c>
    </row>
    <row r="177" spans="16:30" ht="15.75" thickBot="1" x14ac:dyDescent="0.3">
      <c r="P177" s="31">
        <v>8.3333333333333301E-2</v>
      </c>
      <c r="Q177" s="32">
        <f>Q175</f>
        <v>0</v>
      </c>
      <c r="R177" s="26">
        <f t="shared" si="68"/>
        <v>1</v>
      </c>
      <c r="S177" s="26">
        <f t="shared" si="69"/>
        <v>10</v>
      </c>
      <c r="T177" s="35">
        <f t="shared" si="67"/>
        <v>10</v>
      </c>
      <c r="U177" s="37"/>
      <c r="V177" s="34">
        <f t="shared" ref="V177:V195" si="77">V176</f>
        <v>0</v>
      </c>
      <c r="W177" s="26">
        <f t="shared" si="70"/>
        <v>1</v>
      </c>
      <c r="X177" s="28">
        <f t="shared" si="71"/>
        <v>10</v>
      </c>
      <c r="Y177" s="35">
        <f t="shared" si="72"/>
        <v>10</v>
      </c>
      <c r="Z177" s="37"/>
      <c r="AA177" s="34">
        <f t="shared" si="73"/>
        <v>3.0102999566398121</v>
      </c>
      <c r="AB177" s="26">
        <f t="shared" si="74"/>
        <v>2</v>
      </c>
      <c r="AC177" s="147">
        <f t="shared" si="75"/>
        <v>13.010299956639813</v>
      </c>
      <c r="AD177" s="27">
        <f t="shared" si="76"/>
        <v>20.000000000000007</v>
      </c>
    </row>
    <row r="178" spans="16:30" ht="15.75" thickBot="1" x14ac:dyDescent="0.3">
      <c r="P178" s="31">
        <v>0.125</v>
      </c>
      <c r="Q178" s="32">
        <f>Q175</f>
        <v>0</v>
      </c>
      <c r="R178" s="26">
        <f t="shared" si="68"/>
        <v>1</v>
      </c>
      <c r="S178" s="26">
        <f t="shared" si="69"/>
        <v>10</v>
      </c>
      <c r="T178" s="35">
        <f t="shared" si="67"/>
        <v>10</v>
      </c>
      <c r="U178" s="37"/>
      <c r="V178" s="34">
        <f t="shared" si="77"/>
        <v>0</v>
      </c>
      <c r="W178" s="26">
        <f t="shared" si="70"/>
        <v>1</v>
      </c>
      <c r="X178" s="28">
        <f t="shared" si="71"/>
        <v>10</v>
      </c>
      <c r="Y178" s="35">
        <f t="shared" si="72"/>
        <v>10</v>
      </c>
      <c r="Z178" s="37"/>
      <c r="AA178" s="34">
        <f t="shared" si="73"/>
        <v>3.0102999566398121</v>
      </c>
      <c r="AB178" s="26">
        <f t="shared" si="74"/>
        <v>2</v>
      </c>
      <c r="AC178" s="147">
        <f t="shared" si="75"/>
        <v>13.010299956639813</v>
      </c>
      <c r="AD178" s="27">
        <f t="shared" si="76"/>
        <v>20.000000000000007</v>
      </c>
    </row>
    <row r="179" spans="16:30" ht="15.75" thickBot="1" x14ac:dyDescent="0.3">
      <c r="P179" s="31">
        <v>0.16666666666666699</v>
      </c>
      <c r="Q179" s="32">
        <f>Q175</f>
        <v>0</v>
      </c>
      <c r="R179" s="26">
        <f t="shared" si="68"/>
        <v>1</v>
      </c>
      <c r="S179" s="26">
        <f t="shared" si="69"/>
        <v>10</v>
      </c>
      <c r="T179" s="35">
        <f t="shared" si="67"/>
        <v>10</v>
      </c>
      <c r="U179" s="37"/>
      <c r="V179" s="34">
        <f t="shared" si="77"/>
        <v>0</v>
      </c>
      <c r="W179" s="26">
        <f t="shared" si="70"/>
        <v>1</v>
      </c>
      <c r="X179" s="28">
        <f t="shared" si="71"/>
        <v>10</v>
      </c>
      <c r="Y179" s="35">
        <f t="shared" si="72"/>
        <v>10</v>
      </c>
      <c r="Z179" s="37"/>
      <c r="AA179" s="34">
        <f t="shared" si="73"/>
        <v>3.0102999566398121</v>
      </c>
      <c r="AB179" s="26">
        <f t="shared" si="74"/>
        <v>2</v>
      </c>
      <c r="AC179" s="147">
        <f t="shared" si="75"/>
        <v>13.010299956639813</v>
      </c>
      <c r="AD179" s="27">
        <f t="shared" si="76"/>
        <v>20.000000000000007</v>
      </c>
    </row>
    <row r="180" spans="16:30" ht="15.75" thickBot="1" x14ac:dyDescent="0.3">
      <c r="P180" s="31">
        <v>0.20833333333333301</v>
      </c>
      <c r="Q180" s="32">
        <f>Q175</f>
        <v>0</v>
      </c>
      <c r="R180" s="26">
        <f t="shared" si="68"/>
        <v>1</v>
      </c>
      <c r="S180" s="26">
        <f t="shared" si="69"/>
        <v>10</v>
      </c>
      <c r="T180" s="35">
        <f t="shared" si="67"/>
        <v>10</v>
      </c>
      <c r="U180" s="37"/>
      <c r="V180" s="34">
        <f t="shared" si="77"/>
        <v>0</v>
      </c>
      <c r="W180" s="26">
        <f t="shared" si="70"/>
        <v>1</v>
      </c>
      <c r="X180" s="28">
        <f t="shared" si="71"/>
        <v>10</v>
      </c>
      <c r="Y180" s="35">
        <f t="shared" si="72"/>
        <v>10</v>
      </c>
      <c r="Z180" s="37"/>
      <c r="AA180" s="34">
        <f t="shared" si="73"/>
        <v>3.0102999566398121</v>
      </c>
      <c r="AB180" s="26">
        <f t="shared" si="74"/>
        <v>2</v>
      </c>
      <c r="AC180" s="147">
        <f t="shared" si="75"/>
        <v>13.010299956639813</v>
      </c>
      <c r="AD180" s="27">
        <f t="shared" si="76"/>
        <v>20.000000000000007</v>
      </c>
    </row>
    <row r="181" spans="16:30" x14ac:dyDescent="0.25">
      <c r="P181" s="31">
        <v>0.25</v>
      </c>
      <c r="Q181" s="32">
        <f>Q175</f>
        <v>0</v>
      </c>
      <c r="R181" s="26">
        <f t="shared" si="68"/>
        <v>1</v>
      </c>
      <c r="S181" s="26">
        <f t="shared" si="69"/>
        <v>10</v>
      </c>
      <c r="T181" s="35">
        <f t="shared" si="67"/>
        <v>10</v>
      </c>
      <c r="U181" s="37"/>
      <c r="V181" s="34">
        <f t="shared" si="77"/>
        <v>0</v>
      </c>
      <c r="W181" s="26">
        <f t="shared" si="70"/>
        <v>1</v>
      </c>
      <c r="X181" s="28">
        <f t="shared" si="71"/>
        <v>10</v>
      </c>
      <c r="Y181" s="35">
        <f t="shared" si="72"/>
        <v>10</v>
      </c>
      <c r="Z181" s="37"/>
      <c r="AA181" s="34">
        <f t="shared" si="73"/>
        <v>3.0102999566398121</v>
      </c>
      <c r="AB181" s="26">
        <f t="shared" si="74"/>
        <v>2</v>
      </c>
      <c r="AC181" s="147">
        <f t="shared" si="75"/>
        <v>13.010299956639813</v>
      </c>
      <c r="AD181" s="27">
        <f t="shared" si="76"/>
        <v>20.000000000000007</v>
      </c>
    </row>
    <row r="182" spans="16:30" x14ac:dyDescent="0.25">
      <c r="P182" s="31">
        <v>0.29166666666666702</v>
      </c>
      <c r="Q182" s="32">
        <f>G15</f>
        <v>0</v>
      </c>
      <c r="R182" s="26">
        <f t="shared" si="68"/>
        <v>1</v>
      </c>
      <c r="S182" s="26">
        <f>Q182</f>
        <v>0</v>
      </c>
      <c r="T182" s="35">
        <f t="shared" si="67"/>
        <v>1</v>
      </c>
      <c r="U182" s="37"/>
      <c r="V182" s="34">
        <f>E74</f>
        <v>0</v>
      </c>
      <c r="W182" s="26">
        <f t="shared" si="70"/>
        <v>1</v>
      </c>
      <c r="X182" s="26">
        <f>V182</f>
        <v>0</v>
      </c>
      <c r="Y182" s="35">
        <f t="shared" si="72"/>
        <v>1</v>
      </c>
      <c r="Z182" s="37"/>
      <c r="AA182" s="34">
        <f t="shared" si="73"/>
        <v>3.0102999566398121</v>
      </c>
      <c r="AB182" s="26">
        <f t="shared" si="74"/>
        <v>2</v>
      </c>
      <c r="AC182" s="26">
        <f>AA182</f>
        <v>3.0102999566398121</v>
      </c>
      <c r="AD182" s="27">
        <f t="shared" si="76"/>
        <v>2</v>
      </c>
    </row>
    <row r="183" spans="16:30" x14ac:dyDescent="0.25">
      <c r="P183" s="31">
        <v>0.33333333333333298</v>
      </c>
      <c r="Q183" s="32">
        <f>Q182</f>
        <v>0</v>
      </c>
      <c r="R183" s="26">
        <f t="shared" si="68"/>
        <v>1</v>
      </c>
      <c r="S183" s="26">
        <f t="shared" ref="S183:S196" si="78">Q183</f>
        <v>0</v>
      </c>
      <c r="T183" s="35">
        <f t="shared" si="67"/>
        <v>1</v>
      </c>
      <c r="U183" s="37"/>
      <c r="V183" s="34">
        <f t="shared" si="77"/>
        <v>0</v>
      </c>
      <c r="W183" s="26">
        <f t="shared" si="70"/>
        <v>1</v>
      </c>
      <c r="X183" s="26">
        <f t="shared" ref="X183:X193" si="79">V183</f>
        <v>0</v>
      </c>
      <c r="Y183" s="35">
        <f t="shared" si="72"/>
        <v>1</v>
      </c>
      <c r="Z183" s="37"/>
      <c r="AA183" s="34">
        <f t="shared" si="73"/>
        <v>3.0102999566398121</v>
      </c>
      <c r="AB183" s="26">
        <f t="shared" si="74"/>
        <v>2</v>
      </c>
      <c r="AC183" s="26">
        <f t="shared" ref="AC183:AC193" si="80">AA183</f>
        <v>3.0102999566398121</v>
      </c>
      <c r="AD183" s="27">
        <f t="shared" si="76"/>
        <v>2</v>
      </c>
    </row>
    <row r="184" spans="16:30" x14ac:dyDescent="0.25">
      <c r="P184" s="31">
        <v>0.375</v>
      </c>
      <c r="Q184" s="32">
        <f>Q182</f>
        <v>0</v>
      </c>
      <c r="R184" s="26">
        <f t="shared" si="68"/>
        <v>1</v>
      </c>
      <c r="S184" s="26">
        <f t="shared" si="78"/>
        <v>0</v>
      </c>
      <c r="T184" s="35">
        <f t="shared" si="67"/>
        <v>1</v>
      </c>
      <c r="U184" s="37"/>
      <c r="V184" s="34">
        <f t="shared" si="77"/>
        <v>0</v>
      </c>
      <c r="W184" s="26">
        <f t="shared" si="70"/>
        <v>1</v>
      </c>
      <c r="X184" s="26">
        <f t="shared" si="79"/>
        <v>0</v>
      </c>
      <c r="Y184" s="35">
        <f t="shared" si="72"/>
        <v>1</v>
      </c>
      <c r="Z184" s="37"/>
      <c r="AA184" s="34">
        <f t="shared" si="73"/>
        <v>3.0102999566398121</v>
      </c>
      <c r="AB184" s="26">
        <f t="shared" si="74"/>
        <v>2</v>
      </c>
      <c r="AC184" s="26">
        <f t="shared" si="80"/>
        <v>3.0102999566398121</v>
      </c>
      <c r="AD184" s="27">
        <f t="shared" si="76"/>
        <v>2</v>
      </c>
    </row>
    <row r="185" spans="16:30" x14ac:dyDescent="0.25">
      <c r="P185" s="31">
        <v>0.41666666666666702</v>
      </c>
      <c r="Q185" s="32">
        <f>Q182</f>
        <v>0</v>
      </c>
      <c r="R185" s="26">
        <f t="shared" si="68"/>
        <v>1</v>
      </c>
      <c r="S185" s="26">
        <f t="shared" si="78"/>
        <v>0</v>
      </c>
      <c r="T185" s="35">
        <f t="shared" si="67"/>
        <v>1</v>
      </c>
      <c r="U185" s="37"/>
      <c r="V185" s="34">
        <f t="shared" si="77"/>
        <v>0</v>
      </c>
      <c r="W185" s="26">
        <f t="shared" si="70"/>
        <v>1</v>
      </c>
      <c r="X185" s="26">
        <f t="shared" si="79"/>
        <v>0</v>
      </c>
      <c r="Y185" s="35">
        <f t="shared" si="72"/>
        <v>1</v>
      </c>
      <c r="Z185" s="37"/>
      <c r="AA185" s="34">
        <f t="shared" si="73"/>
        <v>3.0102999566398121</v>
      </c>
      <c r="AB185" s="26">
        <f t="shared" si="74"/>
        <v>2</v>
      </c>
      <c r="AC185" s="26">
        <f t="shared" si="80"/>
        <v>3.0102999566398121</v>
      </c>
      <c r="AD185" s="27">
        <f t="shared" si="76"/>
        <v>2</v>
      </c>
    </row>
    <row r="186" spans="16:30" x14ac:dyDescent="0.25">
      <c r="P186" s="31">
        <v>0.45833333333333298</v>
      </c>
      <c r="Q186" s="32">
        <f>Q182</f>
        <v>0</v>
      </c>
      <c r="R186" s="26">
        <f t="shared" si="68"/>
        <v>1</v>
      </c>
      <c r="S186" s="26">
        <f t="shared" si="78"/>
        <v>0</v>
      </c>
      <c r="T186" s="35">
        <f t="shared" si="67"/>
        <v>1</v>
      </c>
      <c r="U186" s="37"/>
      <c r="V186" s="34">
        <f t="shared" si="77"/>
        <v>0</v>
      </c>
      <c r="W186" s="26">
        <f t="shared" si="70"/>
        <v>1</v>
      </c>
      <c r="X186" s="26">
        <f t="shared" si="79"/>
        <v>0</v>
      </c>
      <c r="Y186" s="35">
        <f t="shared" si="72"/>
        <v>1</v>
      </c>
      <c r="Z186" s="37"/>
      <c r="AA186" s="34">
        <f t="shared" si="73"/>
        <v>3.0102999566398121</v>
      </c>
      <c r="AB186" s="26">
        <f t="shared" si="74"/>
        <v>2</v>
      </c>
      <c r="AC186" s="26">
        <f t="shared" si="80"/>
        <v>3.0102999566398121</v>
      </c>
      <c r="AD186" s="27">
        <f t="shared" si="76"/>
        <v>2</v>
      </c>
    </row>
    <row r="187" spans="16:30" x14ac:dyDescent="0.25">
      <c r="P187" s="31">
        <v>0.5</v>
      </c>
      <c r="Q187" s="32">
        <f>Q182</f>
        <v>0</v>
      </c>
      <c r="R187" s="26">
        <f t="shared" si="68"/>
        <v>1</v>
      </c>
      <c r="S187" s="26">
        <f t="shared" si="78"/>
        <v>0</v>
      </c>
      <c r="T187" s="35">
        <f t="shared" si="67"/>
        <v>1</v>
      </c>
      <c r="U187" s="37"/>
      <c r="V187" s="34">
        <f t="shared" si="77"/>
        <v>0</v>
      </c>
      <c r="W187" s="26">
        <f t="shared" si="70"/>
        <v>1</v>
      </c>
      <c r="X187" s="26">
        <f t="shared" si="79"/>
        <v>0</v>
      </c>
      <c r="Y187" s="35">
        <f t="shared" si="72"/>
        <v>1</v>
      </c>
      <c r="Z187" s="37"/>
      <c r="AA187" s="34">
        <f t="shared" si="73"/>
        <v>3.0102999566398121</v>
      </c>
      <c r="AB187" s="26">
        <f t="shared" si="74"/>
        <v>2</v>
      </c>
      <c r="AC187" s="26">
        <f t="shared" si="80"/>
        <v>3.0102999566398121</v>
      </c>
      <c r="AD187" s="27">
        <f t="shared" si="76"/>
        <v>2</v>
      </c>
    </row>
    <row r="188" spans="16:30" x14ac:dyDescent="0.25">
      <c r="P188" s="31">
        <v>0.54166666666666696</v>
      </c>
      <c r="Q188" s="32">
        <f>Q182</f>
        <v>0</v>
      </c>
      <c r="R188" s="26">
        <f t="shared" si="68"/>
        <v>1</v>
      </c>
      <c r="S188" s="26">
        <f t="shared" si="78"/>
        <v>0</v>
      </c>
      <c r="T188" s="35">
        <f t="shared" si="67"/>
        <v>1</v>
      </c>
      <c r="U188" s="37"/>
      <c r="V188" s="34">
        <f t="shared" si="77"/>
        <v>0</v>
      </c>
      <c r="W188" s="26">
        <f t="shared" si="70"/>
        <v>1</v>
      </c>
      <c r="X188" s="26">
        <f t="shared" si="79"/>
        <v>0</v>
      </c>
      <c r="Y188" s="35">
        <f t="shared" si="72"/>
        <v>1</v>
      </c>
      <c r="Z188" s="37"/>
      <c r="AA188" s="34">
        <f t="shared" si="73"/>
        <v>3.0102999566398121</v>
      </c>
      <c r="AB188" s="26">
        <f t="shared" si="74"/>
        <v>2</v>
      </c>
      <c r="AC188" s="26">
        <f t="shared" si="80"/>
        <v>3.0102999566398121</v>
      </c>
      <c r="AD188" s="27">
        <f t="shared" si="76"/>
        <v>2</v>
      </c>
    </row>
    <row r="189" spans="16:30" x14ac:dyDescent="0.25">
      <c r="P189" s="31">
        <v>0.58333333333333304</v>
      </c>
      <c r="Q189" s="32">
        <f>Q182</f>
        <v>0</v>
      </c>
      <c r="R189" s="26">
        <f t="shared" si="68"/>
        <v>1</v>
      </c>
      <c r="S189" s="26">
        <f t="shared" si="78"/>
        <v>0</v>
      </c>
      <c r="T189" s="35">
        <f t="shared" si="67"/>
        <v>1</v>
      </c>
      <c r="U189" s="37"/>
      <c r="V189" s="34">
        <f t="shared" si="77"/>
        <v>0</v>
      </c>
      <c r="W189" s="26">
        <f t="shared" si="70"/>
        <v>1</v>
      </c>
      <c r="X189" s="26">
        <f t="shared" si="79"/>
        <v>0</v>
      </c>
      <c r="Y189" s="35">
        <f t="shared" si="72"/>
        <v>1</v>
      </c>
      <c r="Z189" s="37"/>
      <c r="AA189" s="34">
        <f t="shared" si="73"/>
        <v>3.0102999566398121</v>
      </c>
      <c r="AB189" s="26">
        <f t="shared" si="74"/>
        <v>2</v>
      </c>
      <c r="AC189" s="26">
        <f t="shared" si="80"/>
        <v>3.0102999566398121</v>
      </c>
      <c r="AD189" s="27">
        <f t="shared" si="76"/>
        <v>2</v>
      </c>
    </row>
    <row r="190" spans="16:30" x14ac:dyDescent="0.25">
      <c r="P190" s="31">
        <v>0.625</v>
      </c>
      <c r="Q190" s="32">
        <f>Q182</f>
        <v>0</v>
      </c>
      <c r="R190" s="26">
        <f t="shared" si="68"/>
        <v>1</v>
      </c>
      <c r="S190" s="26">
        <f t="shared" si="78"/>
        <v>0</v>
      </c>
      <c r="T190" s="35">
        <f t="shared" si="67"/>
        <v>1</v>
      </c>
      <c r="U190" s="37"/>
      <c r="V190" s="34">
        <f t="shared" si="77"/>
        <v>0</v>
      </c>
      <c r="W190" s="26">
        <f t="shared" si="70"/>
        <v>1</v>
      </c>
      <c r="X190" s="26">
        <f t="shared" si="79"/>
        <v>0</v>
      </c>
      <c r="Y190" s="35">
        <f t="shared" si="72"/>
        <v>1</v>
      </c>
      <c r="Z190" s="37"/>
      <c r="AA190" s="34">
        <f t="shared" si="73"/>
        <v>3.0102999566398121</v>
      </c>
      <c r="AB190" s="26">
        <f t="shared" si="74"/>
        <v>2</v>
      </c>
      <c r="AC190" s="26">
        <f t="shared" si="80"/>
        <v>3.0102999566398121</v>
      </c>
      <c r="AD190" s="27">
        <f t="shared" si="76"/>
        <v>2</v>
      </c>
    </row>
    <row r="191" spans="16:30" x14ac:dyDescent="0.25">
      <c r="P191" s="31">
        <v>0.66666666666666696</v>
      </c>
      <c r="Q191" s="32">
        <f>Q182</f>
        <v>0</v>
      </c>
      <c r="R191" s="26">
        <f t="shared" si="68"/>
        <v>1</v>
      </c>
      <c r="S191" s="26">
        <f t="shared" si="78"/>
        <v>0</v>
      </c>
      <c r="T191" s="35">
        <f t="shared" si="67"/>
        <v>1</v>
      </c>
      <c r="U191" s="37"/>
      <c r="V191" s="34">
        <f t="shared" si="77"/>
        <v>0</v>
      </c>
      <c r="W191" s="26">
        <f t="shared" si="70"/>
        <v>1</v>
      </c>
      <c r="X191" s="26">
        <f t="shared" si="79"/>
        <v>0</v>
      </c>
      <c r="Y191" s="35">
        <f t="shared" si="72"/>
        <v>1</v>
      </c>
      <c r="Z191" s="37"/>
      <c r="AA191" s="34">
        <f t="shared" si="73"/>
        <v>3.0102999566398121</v>
      </c>
      <c r="AB191" s="26">
        <f t="shared" si="74"/>
        <v>2</v>
      </c>
      <c r="AC191" s="26">
        <f t="shared" si="80"/>
        <v>3.0102999566398121</v>
      </c>
      <c r="AD191" s="27">
        <f t="shared" si="76"/>
        <v>2</v>
      </c>
    </row>
    <row r="192" spans="16:30" x14ac:dyDescent="0.25">
      <c r="P192" s="31">
        <v>0.70833333333333304</v>
      </c>
      <c r="Q192" s="32">
        <f>Q182</f>
        <v>0</v>
      </c>
      <c r="R192" s="26">
        <f t="shared" si="68"/>
        <v>1</v>
      </c>
      <c r="S192" s="26">
        <f t="shared" si="78"/>
        <v>0</v>
      </c>
      <c r="T192" s="35">
        <f t="shared" si="67"/>
        <v>1</v>
      </c>
      <c r="U192" s="37"/>
      <c r="V192" s="34">
        <f t="shared" si="77"/>
        <v>0</v>
      </c>
      <c r="W192" s="26">
        <f t="shared" si="70"/>
        <v>1</v>
      </c>
      <c r="X192" s="26">
        <f t="shared" si="79"/>
        <v>0</v>
      </c>
      <c r="Y192" s="35">
        <f t="shared" si="72"/>
        <v>1</v>
      </c>
      <c r="Z192" s="37"/>
      <c r="AA192" s="34">
        <f t="shared" si="73"/>
        <v>3.0102999566398121</v>
      </c>
      <c r="AB192" s="26">
        <f t="shared" si="74"/>
        <v>2</v>
      </c>
      <c r="AC192" s="26">
        <f t="shared" si="80"/>
        <v>3.0102999566398121</v>
      </c>
      <c r="AD192" s="27">
        <f t="shared" si="76"/>
        <v>2</v>
      </c>
    </row>
    <row r="193" spans="16:30" x14ac:dyDescent="0.25">
      <c r="P193" s="31">
        <v>0.75</v>
      </c>
      <c r="Q193" s="32">
        <f>Q182</f>
        <v>0</v>
      </c>
      <c r="R193" s="26">
        <f t="shared" si="68"/>
        <v>1</v>
      </c>
      <c r="S193" s="26">
        <f t="shared" si="78"/>
        <v>0</v>
      </c>
      <c r="T193" s="35">
        <f t="shared" si="67"/>
        <v>1</v>
      </c>
      <c r="U193" s="37"/>
      <c r="V193" s="34">
        <f t="shared" si="77"/>
        <v>0</v>
      </c>
      <c r="W193" s="26">
        <f t="shared" si="70"/>
        <v>1</v>
      </c>
      <c r="X193" s="26">
        <f t="shared" si="79"/>
        <v>0</v>
      </c>
      <c r="Y193" s="35">
        <f t="shared" si="72"/>
        <v>1</v>
      </c>
      <c r="Z193" s="37"/>
      <c r="AA193" s="34">
        <f t="shared" si="73"/>
        <v>3.0102999566398121</v>
      </c>
      <c r="AB193" s="26">
        <f t="shared" si="74"/>
        <v>2</v>
      </c>
      <c r="AC193" s="26">
        <f t="shared" si="80"/>
        <v>3.0102999566398121</v>
      </c>
      <c r="AD193" s="27">
        <f t="shared" si="76"/>
        <v>2</v>
      </c>
    </row>
    <row r="194" spans="16:30" x14ac:dyDescent="0.25">
      <c r="P194" s="31">
        <v>0.79166666666666696</v>
      </c>
      <c r="Q194" s="32">
        <f>Q182</f>
        <v>0</v>
      </c>
      <c r="R194" s="26">
        <f t="shared" si="68"/>
        <v>1</v>
      </c>
      <c r="S194" s="26">
        <f t="shared" si="78"/>
        <v>0</v>
      </c>
      <c r="T194" s="35">
        <f t="shared" si="67"/>
        <v>1</v>
      </c>
      <c r="U194" s="37"/>
      <c r="V194" s="34">
        <v>0</v>
      </c>
      <c r="W194" s="26">
        <f t="shared" si="70"/>
        <v>1</v>
      </c>
      <c r="X194" s="26">
        <v>0</v>
      </c>
      <c r="Y194" s="35">
        <f t="shared" si="72"/>
        <v>1</v>
      </c>
      <c r="Z194" s="37"/>
      <c r="AA194" s="34">
        <f t="shared" si="73"/>
        <v>3.0102999566398121</v>
      </c>
      <c r="AB194" s="26">
        <f t="shared" si="74"/>
        <v>2</v>
      </c>
      <c r="AC194" s="26">
        <f>AA194</f>
        <v>3.0102999566398121</v>
      </c>
      <c r="AD194" s="27">
        <f t="shared" si="76"/>
        <v>2</v>
      </c>
    </row>
    <row r="195" spans="16:30" x14ac:dyDescent="0.25">
      <c r="P195" s="31">
        <v>0.83333333333333304</v>
      </c>
      <c r="Q195" s="32">
        <f>Q182</f>
        <v>0</v>
      </c>
      <c r="R195" s="26">
        <f t="shared" si="68"/>
        <v>1</v>
      </c>
      <c r="S195" s="26">
        <f t="shared" si="78"/>
        <v>0</v>
      </c>
      <c r="T195" s="35">
        <f t="shared" si="67"/>
        <v>1</v>
      </c>
      <c r="U195" s="37"/>
      <c r="V195" s="34">
        <f t="shared" si="77"/>
        <v>0</v>
      </c>
      <c r="W195" s="26">
        <f t="shared" si="70"/>
        <v>1</v>
      </c>
      <c r="X195" s="26">
        <v>0</v>
      </c>
      <c r="Y195" s="35">
        <f t="shared" si="72"/>
        <v>1</v>
      </c>
      <c r="Z195" s="37"/>
      <c r="AA195" s="34">
        <f t="shared" si="73"/>
        <v>3.0102999566398121</v>
      </c>
      <c r="AB195" s="26">
        <f>(10^(AA195/10))</f>
        <v>2</v>
      </c>
      <c r="AC195" s="26">
        <f>AA195</f>
        <v>3.0102999566398121</v>
      </c>
      <c r="AD195" s="27">
        <f t="shared" si="76"/>
        <v>2</v>
      </c>
    </row>
    <row r="196" spans="16:30" x14ac:dyDescent="0.25">
      <c r="P196" s="31">
        <v>0.875</v>
      </c>
      <c r="Q196" s="32">
        <f>Q182</f>
        <v>0</v>
      </c>
      <c r="R196" s="26">
        <f t="shared" si="68"/>
        <v>1</v>
      </c>
      <c r="S196" s="26">
        <f t="shared" si="78"/>
        <v>0</v>
      </c>
      <c r="T196" s="35">
        <f t="shared" si="67"/>
        <v>1</v>
      </c>
      <c r="U196" s="37"/>
      <c r="V196" s="34">
        <f>V195</f>
        <v>0</v>
      </c>
      <c r="W196" s="26">
        <f t="shared" si="70"/>
        <v>1</v>
      </c>
      <c r="X196" s="26">
        <v>0</v>
      </c>
      <c r="Y196" s="35">
        <f t="shared" si="72"/>
        <v>1</v>
      </c>
      <c r="Z196" s="37"/>
      <c r="AA196" s="34">
        <f t="shared" si="73"/>
        <v>3.0102999566398121</v>
      </c>
      <c r="AB196" s="26">
        <f t="shared" ref="AB196:AB198" si="81">(10^(AA196/10))</f>
        <v>2</v>
      </c>
      <c r="AC196" s="26">
        <f>AA196</f>
        <v>3.0102999566398121</v>
      </c>
      <c r="AD196" s="27">
        <f t="shared" si="76"/>
        <v>2</v>
      </c>
    </row>
    <row r="197" spans="16:30" x14ac:dyDescent="0.25">
      <c r="P197" s="31">
        <v>0.91666666666666696</v>
      </c>
      <c r="Q197" s="32">
        <f>Q175</f>
        <v>0</v>
      </c>
      <c r="R197" s="26">
        <f t="shared" si="68"/>
        <v>1</v>
      </c>
      <c r="S197" s="26">
        <f>Q197+10</f>
        <v>10</v>
      </c>
      <c r="T197" s="35">
        <f t="shared" si="67"/>
        <v>10</v>
      </c>
      <c r="U197" s="37"/>
      <c r="V197" s="34">
        <v>0</v>
      </c>
      <c r="W197" s="26">
        <f t="shared" si="70"/>
        <v>1</v>
      </c>
      <c r="X197" s="28">
        <f t="shared" ref="X197:X198" si="82">V197+10</f>
        <v>10</v>
      </c>
      <c r="Y197" s="35">
        <f t="shared" si="72"/>
        <v>10</v>
      </c>
      <c r="Z197" s="37"/>
      <c r="AA197" s="34">
        <f t="shared" si="73"/>
        <v>3.0102999566398121</v>
      </c>
      <c r="AB197" s="26">
        <f t="shared" si="81"/>
        <v>2</v>
      </c>
      <c r="AC197" s="26">
        <f>AA197+10</f>
        <v>13.010299956639813</v>
      </c>
      <c r="AD197" s="27">
        <f t="shared" si="76"/>
        <v>20.000000000000007</v>
      </c>
    </row>
    <row r="198" spans="16:30" ht="15.75" thickBot="1" x14ac:dyDescent="0.3">
      <c r="P198" s="44">
        <v>0.95833333333333304</v>
      </c>
      <c r="Q198" s="32">
        <f>Q175</f>
        <v>0</v>
      </c>
      <c r="R198" s="46">
        <f t="shared" si="68"/>
        <v>1</v>
      </c>
      <c r="S198" s="46">
        <f>Q198+10</f>
        <v>10</v>
      </c>
      <c r="T198" s="47">
        <f t="shared" si="67"/>
        <v>10</v>
      </c>
      <c r="U198" s="48"/>
      <c r="V198" s="45">
        <v>0</v>
      </c>
      <c r="W198" s="46">
        <f t="shared" si="70"/>
        <v>1</v>
      </c>
      <c r="X198" s="28">
        <f t="shared" si="82"/>
        <v>10</v>
      </c>
      <c r="Y198" s="47">
        <f t="shared" si="72"/>
        <v>10</v>
      </c>
      <c r="Z198" s="48"/>
      <c r="AA198" s="34">
        <f t="shared" si="73"/>
        <v>3.0102999566398121</v>
      </c>
      <c r="AB198" s="150">
        <f t="shared" si="81"/>
        <v>2</v>
      </c>
      <c r="AC198" s="150">
        <f>AA198+10</f>
        <v>13.010299956639813</v>
      </c>
      <c r="AD198" s="151">
        <f t="shared" si="76"/>
        <v>20.000000000000007</v>
      </c>
    </row>
    <row r="199" spans="16:30" ht="15.75" thickBot="1" x14ac:dyDescent="0.3">
      <c r="P199" s="50"/>
      <c r="Q199" s="51"/>
      <c r="R199" s="51"/>
      <c r="S199" s="51"/>
      <c r="T199" s="52"/>
      <c r="U199" s="51"/>
      <c r="V199" s="50"/>
      <c r="W199" s="51"/>
      <c r="X199" s="51"/>
      <c r="Y199" s="52"/>
      <c r="Z199" s="51"/>
      <c r="AA199" s="53" t="s">
        <v>13</v>
      </c>
      <c r="AB199" s="64">
        <f>10*LOG(1/(COUNT(AB182:AB195))*SUM(AB182:AB195))</f>
        <v>3.0102999566398121</v>
      </c>
      <c r="AC199" s="49"/>
      <c r="AD199" s="54"/>
    </row>
    <row r="200" spans="16:30" ht="15.75" thickBot="1" x14ac:dyDescent="0.3">
      <c r="P200" s="53"/>
      <c r="Q200" s="49"/>
      <c r="R200" s="49"/>
      <c r="S200" s="49"/>
      <c r="T200" s="54"/>
      <c r="U200" s="49"/>
      <c r="V200" s="53"/>
      <c r="W200" s="49"/>
      <c r="X200" s="49"/>
      <c r="Y200" s="54"/>
      <c r="Z200" s="49"/>
      <c r="AA200" s="53" t="s">
        <v>2</v>
      </c>
      <c r="AB200" s="64">
        <f>10*LOG(1/(COUNT(AB175:AB181,AB197:AB198))*SUM(AB175:AB181,AB197:AB198))</f>
        <v>3.0102999566398121</v>
      </c>
      <c r="AC200" s="49"/>
      <c r="AD200" s="54"/>
    </row>
    <row r="201" spans="16:30" x14ac:dyDescent="0.25">
      <c r="P201" s="53"/>
      <c r="Q201" s="49"/>
      <c r="R201" s="56" t="s">
        <v>12</v>
      </c>
      <c r="S201" s="57"/>
      <c r="T201" s="58" t="s">
        <v>11</v>
      </c>
      <c r="U201" s="57"/>
      <c r="V201" s="59"/>
      <c r="W201" s="56" t="s">
        <v>12</v>
      </c>
      <c r="X201" s="57"/>
      <c r="Y201" s="58" t="s">
        <v>11</v>
      </c>
      <c r="Z201" s="57"/>
      <c r="AA201" s="59"/>
      <c r="AB201" s="57" t="s">
        <v>12</v>
      </c>
      <c r="AC201" s="57"/>
      <c r="AD201" s="58" t="s">
        <v>11</v>
      </c>
    </row>
    <row r="202" spans="16:30" ht="15.75" thickBot="1" x14ac:dyDescent="0.3">
      <c r="P202" s="14"/>
      <c r="Q202" s="55"/>
      <c r="R202" s="60">
        <f>10*LOG(1/(COUNT(R175:R198))*SUM(R175:R198))</f>
        <v>0</v>
      </c>
      <c r="S202" s="61"/>
      <c r="T202" s="62">
        <f>10*LOG(1/(COUNT(T175:T198))*SUM(T175:T198))</f>
        <v>6.40978057358332</v>
      </c>
      <c r="U202" s="61"/>
      <c r="V202" s="63"/>
      <c r="W202" s="60">
        <f>10*LOG(1/(COUNT(W175:W198))*SUM(W175:W198))</f>
        <v>0</v>
      </c>
      <c r="X202" s="61"/>
      <c r="Y202" s="62">
        <f>10*LOG(1/(COUNT(Y175:Y198))*SUM(Y175:Y198))</f>
        <v>6.40978057358332</v>
      </c>
      <c r="Z202" s="61"/>
      <c r="AA202" s="63"/>
      <c r="AB202" s="64">
        <f>10*LOG(1/(COUNT(AB175:AB198))*SUM(AB175:AB198))</f>
        <v>3.0102999566398121</v>
      </c>
      <c r="AC202" s="61"/>
      <c r="AD202" s="62">
        <f>10*LOG(1/(COUNT(AD175:AD198))*SUM(AD175:AD198))</f>
        <v>9.4200805302231334</v>
      </c>
    </row>
    <row r="205" spans="16:30" x14ac:dyDescent="0.25">
      <c r="P205">
        <f>A16</f>
        <v>0</v>
      </c>
    </row>
    <row r="207" spans="16:30" ht="15.75" thickBot="1" x14ac:dyDescent="0.3">
      <c r="P207" s="303" t="s">
        <v>21</v>
      </c>
      <c r="Q207" s="303"/>
      <c r="R207" s="303"/>
      <c r="S207" s="303"/>
      <c r="T207" s="303"/>
    </row>
    <row r="208" spans="16:30" ht="45.75" thickBot="1" x14ac:dyDescent="0.3">
      <c r="P208" s="38" t="s">
        <v>14</v>
      </c>
      <c r="Q208" s="39" t="s">
        <v>15</v>
      </c>
      <c r="R208" s="40" t="s">
        <v>17</v>
      </c>
      <c r="S208" s="40" t="s">
        <v>16</v>
      </c>
      <c r="T208" s="41" t="s">
        <v>17</v>
      </c>
      <c r="U208" s="42"/>
      <c r="V208" s="39" t="s">
        <v>18</v>
      </c>
      <c r="W208" s="40" t="s">
        <v>17</v>
      </c>
      <c r="X208" s="40" t="s">
        <v>16</v>
      </c>
      <c r="Y208" s="41" t="s">
        <v>17</v>
      </c>
      <c r="Z208" s="43"/>
      <c r="AA208" s="39" t="s">
        <v>19</v>
      </c>
      <c r="AB208" s="40" t="s">
        <v>17</v>
      </c>
      <c r="AC208" s="40" t="s">
        <v>16</v>
      </c>
      <c r="AD208" s="41" t="s">
        <v>17</v>
      </c>
    </row>
    <row r="209" spans="16:30" ht="15.75" thickBot="1" x14ac:dyDescent="0.3">
      <c r="P209" s="30">
        <v>0</v>
      </c>
      <c r="Q209" s="32">
        <f>H16</f>
        <v>0</v>
      </c>
      <c r="R209" s="28">
        <f>(10^(Q209/10))</f>
        <v>1</v>
      </c>
      <c r="S209" s="28">
        <f>Q209+10</f>
        <v>10</v>
      </c>
      <c r="T209" s="33">
        <f t="shared" ref="T209:T232" si="83">(10^(S209/10))</f>
        <v>10</v>
      </c>
      <c r="U209" s="36"/>
      <c r="V209" s="32">
        <v>0</v>
      </c>
      <c r="W209" s="28">
        <f>(10^(V209/10))</f>
        <v>1</v>
      </c>
      <c r="X209" s="28">
        <f>V209+10</f>
        <v>10</v>
      </c>
      <c r="Y209" s="33">
        <f>(10^(X209/10))</f>
        <v>10</v>
      </c>
      <c r="Z209" s="36"/>
      <c r="AA209" s="34">
        <f>10*LOG10(10^(Q209/10)+10^(V209/10))</f>
        <v>3.0102999566398121</v>
      </c>
      <c r="AB209" s="147">
        <f>(10^(AA209/10))</f>
        <v>2</v>
      </c>
      <c r="AC209" s="147">
        <f>AA209+10</f>
        <v>13.010299956639813</v>
      </c>
      <c r="AD209" s="148">
        <f>(10^(AC209/10))</f>
        <v>20.000000000000007</v>
      </c>
    </row>
    <row r="210" spans="16:30" ht="15.75" thickBot="1" x14ac:dyDescent="0.3">
      <c r="P210" s="31">
        <v>4.1666666666666699E-2</v>
      </c>
      <c r="Q210" s="32">
        <f>Q209</f>
        <v>0</v>
      </c>
      <c r="R210" s="26">
        <f t="shared" ref="R210:R232" si="84">(10^(Q210/10))</f>
        <v>1</v>
      </c>
      <c r="S210" s="26">
        <f t="shared" ref="S210:S215" si="85">Q210+10</f>
        <v>10</v>
      </c>
      <c r="T210" s="35">
        <f t="shared" si="83"/>
        <v>10</v>
      </c>
      <c r="U210" s="37"/>
      <c r="V210" s="34">
        <f>V209</f>
        <v>0</v>
      </c>
      <c r="W210" s="26">
        <f t="shared" ref="W210:W232" si="86">(10^(V210/10))</f>
        <v>1</v>
      </c>
      <c r="X210" s="28">
        <f t="shared" ref="X210:X215" si="87">V210+10</f>
        <v>10</v>
      </c>
      <c r="Y210" s="35">
        <f t="shared" ref="Y210:Y232" si="88">(10^(X210/10))</f>
        <v>10</v>
      </c>
      <c r="Z210" s="37"/>
      <c r="AA210" s="34">
        <f t="shared" ref="AA210:AA232" si="89">10*LOG10(10^(Q210/10)+10^(V210/10))</f>
        <v>3.0102999566398121</v>
      </c>
      <c r="AB210" s="26">
        <f t="shared" ref="AB210:AB228" si="90">(10^(AA210/10))</f>
        <v>2</v>
      </c>
      <c r="AC210" s="147">
        <f t="shared" ref="AC210:AC215" si="91">AA210+10</f>
        <v>13.010299956639813</v>
      </c>
      <c r="AD210" s="27">
        <f t="shared" ref="AD210:AD232" si="92">(10^(AC210/10))</f>
        <v>20.000000000000007</v>
      </c>
    </row>
    <row r="211" spans="16:30" ht="15.75" thickBot="1" x14ac:dyDescent="0.3">
      <c r="P211" s="31">
        <v>8.3333333333333301E-2</v>
      </c>
      <c r="Q211" s="32">
        <f>Q209</f>
        <v>0</v>
      </c>
      <c r="R211" s="26">
        <f t="shared" si="84"/>
        <v>1</v>
      </c>
      <c r="S211" s="26">
        <f t="shared" si="85"/>
        <v>10</v>
      </c>
      <c r="T211" s="35">
        <f t="shared" si="83"/>
        <v>10</v>
      </c>
      <c r="U211" s="37"/>
      <c r="V211" s="34">
        <f t="shared" ref="V211:V229" si="93">V210</f>
        <v>0</v>
      </c>
      <c r="W211" s="26">
        <f t="shared" si="86"/>
        <v>1</v>
      </c>
      <c r="X211" s="28">
        <f t="shared" si="87"/>
        <v>10</v>
      </c>
      <c r="Y211" s="35">
        <f t="shared" si="88"/>
        <v>10</v>
      </c>
      <c r="Z211" s="37"/>
      <c r="AA211" s="34">
        <f t="shared" si="89"/>
        <v>3.0102999566398121</v>
      </c>
      <c r="AB211" s="26">
        <f t="shared" si="90"/>
        <v>2</v>
      </c>
      <c r="AC211" s="147">
        <f t="shared" si="91"/>
        <v>13.010299956639813</v>
      </c>
      <c r="AD211" s="27">
        <f t="shared" si="92"/>
        <v>20.000000000000007</v>
      </c>
    </row>
    <row r="212" spans="16:30" ht="15.75" thickBot="1" x14ac:dyDescent="0.3">
      <c r="P212" s="31">
        <v>0.125</v>
      </c>
      <c r="Q212" s="32">
        <f>Q209</f>
        <v>0</v>
      </c>
      <c r="R212" s="26">
        <f t="shared" si="84"/>
        <v>1</v>
      </c>
      <c r="S212" s="26">
        <f t="shared" si="85"/>
        <v>10</v>
      </c>
      <c r="T212" s="35">
        <f t="shared" si="83"/>
        <v>10</v>
      </c>
      <c r="U212" s="37"/>
      <c r="V212" s="34">
        <f t="shared" si="93"/>
        <v>0</v>
      </c>
      <c r="W212" s="26">
        <f t="shared" si="86"/>
        <v>1</v>
      </c>
      <c r="X212" s="28">
        <f t="shared" si="87"/>
        <v>10</v>
      </c>
      <c r="Y212" s="35">
        <f t="shared" si="88"/>
        <v>10</v>
      </c>
      <c r="Z212" s="37"/>
      <c r="AA212" s="34">
        <f t="shared" si="89"/>
        <v>3.0102999566398121</v>
      </c>
      <c r="AB212" s="26">
        <f t="shared" si="90"/>
        <v>2</v>
      </c>
      <c r="AC212" s="147">
        <f t="shared" si="91"/>
        <v>13.010299956639813</v>
      </c>
      <c r="AD212" s="27">
        <f t="shared" si="92"/>
        <v>20.000000000000007</v>
      </c>
    </row>
    <row r="213" spans="16:30" ht="15.75" thickBot="1" x14ac:dyDescent="0.3">
      <c r="P213" s="31">
        <v>0.16666666666666699</v>
      </c>
      <c r="Q213" s="32">
        <f>Q209</f>
        <v>0</v>
      </c>
      <c r="R213" s="26">
        <f t="shared" si="84"/>
        <v>1</v>
      </c>
      <c r="S213" s="26">
        <f t="shared" si="85"/>
        <v>10</v>
      </c>
      <c r="T213" s="35">
        <f t="shared" si="83"/>
        <v>10</v>
      </c>
      <c r="U213" s="37"/>
      <c r="V213" s="34">
        <f t="shared" si="93"/>
        <v>0</v>
      </c>
      <c r="W213" s="26">
        <f t="shared" si="86"/>
        <v>1</v>
      </c>
      <c r="X213" s="28">
        <f t="shared" si="87"/>
        <v>10</v>
      </c>
      <c r="Y213" s="35">
        <f t="shared" si="88"/>
        <v>10</v>
      </c>
      <c r="Z213" s="37"/>
      <c r="AA213" s="34">
        <f t="shared" si="89"/>
        <v>3.0102999566398121</v>
      </c>
      <c r="AB213" s="26">
        <f t="shared" si="90"/>
        <v>2</v>
      </c>
      <c r="AC213" s="147">
        <f t="shared" si="91"/>
        <v>13.010299956639813</v>
      </c>
      <c r="AD213" s="27">
        <f t="shared" si="92"/>
        <v>20.000000000000007</v>
      </c>
    </row>
    <row r="214" spans="16:30" ht="15.75" thickBot="1" x14ac:dyDescent="0.3">
      <c r="P214" s="31">
        <v>0.20833333333333301</v>
      </c>
      <c r="Q214" s="32">
        <f>Q209</f>
        <v>0</v>
      </c>
      <c r="R214" s="26">
        <f t="shared" si="84"/>
        <v>1</v>
      </c>
      <c r="S214" s="26">
        <f t="shared" si="85"/>
        <v>10</v>
      </c>
      <c r="T214" s="35">
        <f t="shared" si="83"/>
        <v>10</v>
      </c>
      <c r="U214" s="37"/>
      <c r="V214" s="34">
        <f t="shared" si="93"/>
        <v>0</v>
      </c>
      <c r="W214" s="26">
        <f t="shared" si="86"/>
        <v>1</v>
      </c>
      <c r="X214" s="28">
        <f t="shared" si="87"/>
        <v>10</v>
      </c>
      <c r="Y214" s="35">
        <f t="shared" si="88"/>
        <v>10</v>
      </c>
      <c r="Z214" s="37"/>
      <c r="AA214" s="34">
        <f t="shared" si="89"/>
        <v>3.0102999566398121</v>
      </c>
      <c r="AB214" s="26">
        <f t="shared" si="90"/>
        <v>2</v>
      </c>
      <c r="AC214" s="147">
        <f t="shared" si="91"/>
        <v>13.010299956639813</v>
      </c>
      <c r="AD214" s="27">
        <f t="shared" si="92"/>
        <v>20.000000000000007</v>
      </c>
    </row>
    <row r="215" spans="16:30" x14ac:dyDescent="0.25">
      <c r="P215" s="31">
        <v>0.25</v>
      </c>
      <c r="Q215" s="32">
        <f>Q209</f>
        <v>0</v>
      </c>
      <c r="R215" s="26">
        <f t="shared" si="84"/>
        <v>1</v>
      </c>
      <c r="S215" s="26">
        <f t="shared" si="85"/>
        <v>10</v>
      </c>
      <c r="T215" s="35">
        <f t="shared" si="83"/>
        <v>10</v>
      </c>
      <c r="U215" s="37"/>
      <c r="V215" s="34">
        <f t="shared" si="93"/>
        <v>0</v>
      </c>
      <c r="W215" s="26">
        <f t="shared" si="86"/>
        <v>1</v>
      </c>
      <c r="X215" s="28">
        <f t="shared" si="87"/>
        <v>10</v>
      </c>
      <c r="Y215" s="35">
        <f t="shared" si="88"/>
        <v>10</v>
      </c>
      <c r="Z215" s="37"/>
      <c r="AA215" s="34">
        <f t="shared" si="89"/>
        <v>3.0102999566398121</v>
      </c>
      <c r="AB215" s="26">
        <f t="shared" si="90"/>
        <v>2</v>
      </c>
      <c r="AC215" s="147">
        <f t="shared" si="91"/>
        <v>13.010299956639813</v>
      </c>
      <c r="AD215" s="27">
        <f t="shared" si="92"/>
        <v>20.000000000000007</v>
      </c>
    </row>
    <row r="216" spans="16:30" x14ac:dyDescent="0.25">
      <c r="P216" s="31">
        <v>0.29166666666666702</v>
      </c>
      <c r="Q216" s="32">
        <f>G16</f>
        <v>0</v>
      </c>
      <c r="R216" s="26">
        <f t="shared" si="84"/>
        <v>1</v>
      </c>
      <c r="S216" s="26">
        <f>Q216</f>
        <v>0</v>
      </c>
      <c r="T216" s="35">
        <f t="shared" si="83"/>
        <v>1</v>
      </c>
      <c r="U216" s="37"/>
      <c r="V216" s="34">
        <f>F74</f>
        <v>0</v>
      </c>
      <c r="W216" s="26">
        <f t="shared" si="86"/>
        <v>1</v>
      </c>
      <c r="X216" s="26">
        <f>V216</f>
        <v>0</v>
      </c>
      <c r="Y216" s="35">
        <f t="shared" si="88"/>
        <v>1</v>
      </c>
      <c r="Z216" s="37"/>
      <c r="AA216" s="34">
        <f t="shared" si="89"/>
        <v>3.0102999566398121</v>
      </c>
      <c r="AB216" s="26">
        <f t="shared" si="90"/>
        <v>2</v>
      </c>
      <c r="AC216" s="26">
        <f>AA216</f>
        <v>3.0102999566398121</v>
      </c>
      <c r="AD216" s="27">
        <f t="shared" si="92"/>
        <v>2</v>
      </c>
    </row>
    <row r="217" spans="16:30" x14ac:dyDescent="0.25">
      <c r="P217" s="31">
        <v>0.33333333333333298</v>
      </c>
      <c r="Q217" s="32">
        <f>Q216</f>
        <v>0</v>
      </c>
      <c r="R217" s="26">
        <f t="shared" si="84"/>
        <v>1</v>
      </c>
      <c r="S217" s="26">
        <f t="shared" ref="S217:S230" si="94">Q217</f>
        <v>0</v>
      </c>
      <c r="T217" s="35">
        <f t="shared" si="83"/>
        <v>1</v>
      </c>
      <c r="U217" s="37"/>
      <c r="V217" s="34">
        <f t="shared" si="93"/>
        <v>0</v>
      </c>
      <c r="W217" s="26">
        <f t="shared" si="86"/>
        <v>1</v>
      </c>
      <c r="X217" s="26">
        <f t="shared" ref="X217:X227" si="95">V217</f>
        <v>0</v>
      </c>
      <c r="Y217" s="35">
        <f t="shared" si="88"/>
        <v>1</v>
      </c>
      <c r="Z217" s="37"/>
      <c r="AA217" s="34">
        <f t="shared" si="89"/>
        <v>3.0102999566398121</v>
      </c>
      <c r="AB217" s="26">
        <f t="shared" si="90"/>
        <v>2</v>
      </c>
      <c r="AC217" s="26">
        <f t="shared" ref="AC217:AC227" si="96">AA217</f>
        <v>3.0102999566398121</v>
      </c>
      <c r="AD217" s="27">
        <f t="shared" si="92"/>
        <v>2</v>
      </c>
    </row>
    <row r="218" spans="16:30" x14ac:dyDescent="0.25">
      <c r="P218" s="31">
        <v>0.375</v>
      </c>
      <c r="Q218" s="32">
        <f>Q216</f>
        <v>0</v>
      </c>
      <c r="R218" s="26">
        <f t="shared" si="84"/>
        <v>1</v>
      </c>
      <c r="S218" s="26">
        <f t="shared" si="94"/>
        <v>0</v>
      </c>
      <c r="T218" s="35">
        <f t="shared" si="83"/>
        <v>1</v>
      </c>
      <c r="U218" s="37"/>
      <c r="V218" s="34">
        <f t="shared" si="93"/>
        <v>0</v>
      </c>
      <c r="W218" s="26">
        <f t="shared" si="86"/>
        <v>1</v>
      </c>
      <c r="X218" s="26">
        <f t="shared" si="95"/>
        <v>0</v>
      </c>
      <c r="Y218" s="35">
        <f t="shared" si="88"/>
        <v>1</v>
      </c>
      <c r="Z218" s="37"/>
      <c r="AA218" s="34">
        <f t="shared" si="89"/>
        <v>3.0102999566398121</v>
      </c>
      <c r="AB218" s="26">
        <f t="shared" si="90"/>
        <v>2</v>
      </c>
      <c r="AC218" s="26">
        <f t="shared" si="96"/>
        <v>3.0102999566398121</v>
      </c>
      <c r="AD218" s="27">
        <f t="shared" si="92"/>
        <v>2</v>
      </c>
    </row>
    <row r="219" spans="16:30" x14ac:dyDescent="0.25">
      <c r="P219" s="31">
        <v>0.41666666666666702</v>
      </c>
      <c r="Q219" s="32">
        <f>Q216</f>
        <v>0</v>
      </c>
      <c r="R219" s="26">
        <f t="shared" si="84"/>
        <v>1</v>
      </c>
      <c r="S219" s="26">
        <f t="shared" si="94"/>
        <v>0</v>
      </c>
      <c r="T219" s="35">
        <f t="shared" si="83"/>
        <v>1</v>
      </c>
      <c r="U219" s="37"/>
      <c r="V219" s="34">
        <f t="shared" si="93"/>
        <v>0</v>
      </c>
      <c r="W219" s="26">
        <f t="shared" si="86"/>
        <v>1</v>
      </c>
      <c r="X219" s="26">
        <f t="shared" si="95"/>
        <v>0</v>
      </c>
      <c r="Y219" s="35">
        <f t="shared" si="88"/>
        <v>1</v>
      </c>
      <c r="Z219" s="37"/>
      <c r="AA219" s="34">
        <f t="shared" si="89"/>
        <v>3.0102999566398121</v>
      </c>
      <c r="AB219" s="26">
        <f t="shared" si="90"/>
        <v>2</v>
      </c>
      <c r="AC219" s="26">
        <f t="shared" si="96"/>
        <v>3.0102999566398121</v>
      </c>
      <c r="AD219" s="27">
        <f t="shared" si="92"/>
        <v>2</v>
      </c>
    </row>
    <row r="220" spans="16:30" x14ac:dyDescent="0.25">
      <c r="P220" s="31">
        <v>0.45833333333333298</v>
      </c>
      <c r="Q220" s="32">
        <f>Q216</f>
        <v>0</v>
      </c>
      <c r="R220" s="26">
        <f t="shared" si="84"/>
        <v>1</v>
      </c>
      <c r="S220" s="26">
        <f t="shared" si="94"/>
        <v>0</v>
      </c>
      <c r="T220" s="35">
        <f t="shared" si="83"/>
        <v>1</v>
      </c>
      <c r="U220" s="37"/>
      <c r="V220" s="34">
        <f t="shared" si="93"/>
        <v>0</v>
      </c>
      <c r="W220" s="26">
        <f t="shared" si="86"/>
        <v>1</v>
      </c>
      <c r="X220" s="26">
        <f t="shared" si="95"/>
        <v>0</v>
      </c>
      <c r="Y220" s="35">
        <f t="shared" si="88"/>
        <v>1</v>
      </c>
      <c r="Z220" s="37"/>
      <c r="AA220" s="34">
        <f t="shared" si="89"/>
        <v>3.0102999566398121</v>
      </c>
      <c r="AB220" s="26">
        <f t="shared" si="90"/>
        <v>2</v>
      </c>
      <c r="AC220" s="26">
        <f t="shared" si="96"/>
        <v>3.0102999566398121</v>
      </c>
      <c r="AD220" s="27">
        <f t="shared" si="92"/>
        <v>2</v>
      </c>
    </row>
    <row r="221" spans="16:30" x14ac:dyDescent="0.25">
      <c r="P221" s="31">
        <v>0.5</v>
      </c>
      <c r="Q221" s="32">
        <f>Q216</f>
        <v>0</v>
      </c>
      <c r="R221" s="26">
        <f t="shared" si="84"/>
        <v>1</v>
      </c>
      <c r="S221" s="26">
        <f t="shared" si="94"/>
        <v>0</v>
      </c>
      <c r="T221" s="35">
        <f t="shared" si="83"/>
        <v>1</v>
      </c>
      <c r="U221" s="37"/>
      <c r="V221" s="34">
        <f t="shared" si="93"/>
        <v>0</v>
      </c>
      <c r="W221" s="26">
        <f t="shared" si="86"/>
        <v>1</v>
      </c>
      <c r="X221" s="26">
        <f t="shared" si="95"/>
        <v>0</v>
      </c>
      <c r="Y221" s="35">
        <f t="shared" si="88"/>
        <v>1</v>
      </c>
      <c r="Z221" s="37"/>
      <c r="AA221" s="34">
        <f t="shared" si="89"/>
        <v>3.0102999566398121</v>
      </c>
      <c r="AB221" s="26">
        <f t="shared" si="90"/>
        <v>2</v>
      </c>
      <c r="AC221" s="26">
        <f t="shared" si="96"/>
        <v>3.0102999566398121</v>
      </c>
      <c r="AD221" s="27">
        <f t="shared" si="92"/>
        <v>2</v>
      </c>
    </row>
    <row r="222" spans="16:30" x14ac:dyDescent="0.25">
      <c r="P222" s="31">
        <v>0.54166666666666696</v>
      </c>
      <c r="Q222" s="32">
        <f>Q216</f>
        <v>0</v>
      </c>
      <c r="R222" s="26">
        <f t="shared" si="84"/>
        <v>1</v>
      </c>
      <c r="S222" s="26">
        <f t="shared" si="94"/>
        <v>0</v>
      </c>
      <c r="T222" s="35">
        <f t="shared" si="83"/>
        <v>1</v>
      </c>
      <c r="U222" s="37"/>
      <c r="V222" s="34">
        <f t="shared" si="93"/>
        <v>0</v>
      </c>
      <c r="W222" s="26">
        <f t="shared" si="86"/>
        <v>1</v>
      </c>
      <c r="X222" s="26">
        <f t="shared" si="95"/>
        <v>0</v>
      </c>
      <c r="Y222" s="35">
        <f t="shared" si="88"/>
        <v>1</v>
      </c>
      <c r="Z222" s="37"/>
      <c r="AA222" s="34">
        <f t="shared" si="89"/>
        <v>3.0102999566398121</v>
      </c>
      <c r="AB222" s="26">
        <f t="shared" si="90"/>
        <v>2</v>
      </c>
      <c r="AC222" s="26">
        <f t="shared" si="96"/>
        <v>3.0102999566398121</v>
      </c>
      <c r="AD222" s="27">
        <f t="shared" si="92"/>
        <v>2</v>
      </c>
    </row>
    <row r="223" spans="16:30" x14ac:dyDescent="0.25">
      <c r="P223" s="31">
        <v>0.58333333333333304</v>
      </c>
      <c r="Q223" s="32">
        <f>Q216</f>
        <v>0</v>
      </c>
      <c r="R223" s="26">
        <f t="shared" si="84"/>
        <v>1</v>
      </c>
      <c r="S223" s="26">
        <f t="shared" si="94"/>
        <v>0</v>
      </c>
      <c r="T223" s="35">
        <f t="shared" si="83"/>
        <v>1</v>
      </c>
      <c r="U223" s="37"/>
      <c r="V223" s="34">
        <f t="shared" si="93"/>
        <v>0</v>
      </c>
      <c r="W223" s="26">
        <f t="shared" si="86"/>
        <v>1</v>
      </c>
      <c r="X223" s="26">
        <f t="shared" si="95"/>
        <v>0</v>
      </c>
      <c r="Y223" s="35">
        <f t="shared" si="88"/>
        <v>1</v>
      </c>
      <c r="Z223" s="37"/>
      <c r="AA223" s="34">
        <f t="shared" si="89"/>
        <v>3.0102999566398121</v>
      </c>
      <c r="AB223" s="26">
        <f t="shared" si="90"/>
        <v>2</v>
      </c>
      <c r="AC223" s="26">
        <f t="shared" si="96"/>
        <v>3.0102999566398121</v>
      </c>
      <c r="AD223" s="27">
        <f t="shared" si="92"/>
        <v>2</v>
      </c>
    </row>
    <row r="224" spans="16:30" x14ac:dyDescent="0.25">
      <c r="P224" s="31">
        <v>0.625</v>
      </c>
      <c r="Q224" s="32">
        <f>Q216</f>
        <v>0</v>
      </c>
      <c r="R224" s="26">
        <f t="shared" si="84"/>
        <v>1</v>
      </c>
      <c r="S224" s="26">
        <f t="shared" si="94"/>
        <v>0</v>
      </c>
      <c r="T224" s="35">
        <f t="shared" si="83"/>
        <v>1</v>
      </c>
      <c r="U224" s="37"/>
      <c r="V224" s="34">
        <f t="shared" si="93"/>
        <v>0</v>
      </c>
      <c r="W224" s="26">
        <f t="shared" si="86"/>
        <v>1</v>
      </c>
      <c r="X224" s="26">
        <f t="shared" si="95"/>
        <v>0</v>
      </c>
      <c r="Y224" s="35">
        <f t="shared" si="88"/>
        <v>1</v>
      </c>
      <c r="Z224" s="37"/>
      <c r="AA224" s="34">
        <f t="shared" si="89"/>
        <v>3.0102999566398121</v>
      </c>
      <c r="AB224" s="26">
        <f t="shared" si="90"/>
        <v>2</v>
      </c>
      <c r="AC224" s="26">
        <f t="shared" si="96"/>
        <v>3.0102999566398121</v>
      </c>
      <c r="AD224" s="27">
        <f t="shared" si="92"/>
        <v>2</v>
      </c>
    </row>
    <row r="225" spans="16:30" x14ac:dyDescent="0.25">
      <c r="P225" s="31">
        <v>0.66666666666666696</v>
      </c>
      <c r="Q225" s="32">
        <f>Q216</f>
        <v>0</v>
      </c>
      <c r="R225" s="26">
        <f t="shared" si="84"/>
        <v>1</v>
      </c>
      <c r="S225" s="26">
        <f t="shared" si="94"/>
        <v>0</v>
      </c>
      <c r="T225" s="35">
        <f t="shared" si="83"/>
        <v>1</v>
      </c>
      <c r="U225" s="37"/>
      <c r="V225" s="34">
        <f t="shared" si="93"/>
        <v>0</v>
      </c>
      <c r="W225" s="26">
        <f t="shared" si="86"/>
        <v>1</v>
      </c>
      <c r="X225" s="26">
        <f t="shared" si="95"/>
        <v>0</v>
      </c>
      <c r="Y225" s="35">
        <f t="shared" si="88"/>
        <v>1</v>
      </c>
      <c r="Z225" s="37"/>
      <c r="AA225" s="34">
        <f t="shared" si="89"/>
        <v>3.0102999566398121</v>
      </c>
      <c r="AB225" s="26">
        <f t="shared" si="90"/>
        <v>2</v>
      </c>
      <c r="AC225" s="26">
        <f t="shared" si="96"/>
        <v>3.0102999566398121</v>
      </c>
      <c r="AD225" s="27">
        <f t="shared" si="92"/>
        <v>2</v>
      </c>
    </row>
    <row r="226" spans="16:30" x14ac:dyDescent="0.25">
      <c r="P226" s="31">
        <v>0.70833333333333304</v>
      </c>
      <c r="Q226" s="32">
        <f>Q216</f>
        <v>0</v>
      </c>
      <c r="R226" s="26">
        <f t="shared" si="84"/>
        <v>1</v>
      </c>
      <c r="S226" s="26">
        <f t="shared" si="94"/>
        <v>0</v>
      </c>
      <c r="T226" s="35">
        <f t="shared" si="83"/>
        <v>1</v>
      </c>
      <c r="U226" s="37"/>
      <c r="V226" s="34">
        <f t="shared" si="93"/>
        <v>0</v>
      </c>
      <c r="W226" s="26">
        <f t="shared" si="86"/>
        <v>1</v>
      </c>
      <c r="X226" s="26">
        <f t="shared" si="95"/>
        <v>0</v>
      </c>
      <c r="Y226" s="35">
        <f t="shared" si="88"/>
        <v>1</v>
      </c>
      <c r="Z226" s="37"/>
      <c r="AA226" s="34">
        <f t="shared" si="89"/>
        <v>3.0102999566398121</v>
      </c>
      <c r="AB226" s="26">
        <f t="shared" si="90"/>
        <v>2</v>
      </c>
      <c r="AC226" s="26">
        <f t="shared" si="96"/>
        <v>3.0102999566398121</v>
      </c>
      <c r="AD226" s="27">
        <f t="shared" si="92"/>
        <v>2</v>
      </c>
    </row>
    <row r="227" spans="16:30" x14ac:dyDescent="0.25">
      <c r="P227" s="31">
        <v>0.75</v>
      </c>
      <c r="Q227" s="32">
        <f>Q216</f>
        <v>0</v>
      </c>
      <c r="R227" s="26">
        <f t="shared" si="84"/>
        <v>1</v>
      </c>
      <c r="S227" s="26">
        <f t="shared" si="94"/>
        <v>0</v>
      </c>
      <c r="T227" s="35">
        <f t="shared" si="83"/>
        <v>1</v>
      </c>
      <c r="U227" s="37"/>
      <c r="V227" s="34">
        <f t="shared" si="93"/>
        <v>0</v>
      </c>
      <c r="W227" s="26">
        <f t="shared" si="86"/>
        <v>1</v>
      </c>
      <c r="X227" s="26">
        <f t="shared" si="95"/>
        <v>0</v>
      </c>
      <c r="Y227" s="35">
        <f t="shared" si="88"/>
        <v>1</v>
      </c>
      <c r="Z227" s="37"/>
      <c r="AA227" s="34">
        <f t="shared" si="89"/>
        <v>3.0102999566398121</v>
      </c>
      <c r="AB227" s="26">
        <f t="shared" si="90"/>
        <v>2</v>
      </c>
      <c r="AC227" s="26">
        <f t="shared" si="96"/>
        <v>3.0102999566398121</v>
      </c>
      <c r="AD227" s="27">
        <f t="shared" si="92"/>
        <v>2</v>
      </c>
    </row>
    <row r="228" spans="16:30" x14ac:dyDescent="0.25">
      <c r="P228" s="31">
        <v>0.79166666666666696</v>
      </c>
      <c r="Q228" s="32">
        <f>Q216</f>
        <v>0</v>
      </c>
      <c r="R228" s="26">
        <f t="shared" si="84"/>
        <v>1</v>
      </c>
      <c r="S228" s="26">
        <f t="shared" si="94"/>
        <v>0</v>
      </c>
      <c r="T228" s="35">
        <f t="shared" si="83"/>
        <v>1</v>
      </c>
      <c r="U228" s="37"/>
      <c r="V228" s="34">
        <v>0</v>
      </c>
      <c r="W228" s="26">
        <f t="shared" si="86"/>
        <v>1</v>
      </c>
      <c r="X228" s="26">
        <v>0</v>
      </c>
      <c r="Y228" s="35">
        <f t="shared" si="88"/>
        <v>1</v>
      </c>
      <c r="Z228" s="37"/>
      <c r="AA228" s="34">
        <f t="shared" si="89"/>
        <v>3.0102999566398121</v>
      </c>
      <c r="AB228" s="26">
        <f t="shared" si="90"/>
        <v>2</v>
      </c>
      <c r="AC228" s="26">
        <f>AA228</f>
        <v>3.0102999566398121</v>
      </c>
      <c r="AD228" s="27">
        <f t="shared" si="92"/>
        <v>2</v>
      </c>
    </row>
    <row r="229" spans="16:30" x14ac:dyDescent="0.25">
      <c r="P229" s="31">
        <v>0.83333333333333304</v>
      </c>
      <c r="Q229" s="32">
        <f>Q216</f>
        <v>0</v>
      </c>
      <c r="R229" s="26">
        <f t="shared" si="84"/>
        <v>1</v>
      </c>
      <c r="S229" s="26">
        <f t="shared" si="94"/>
        <v>0</v>
      </c>
      <c r="T229" s="35">
        <f t="shared" si="83"/>
        <v>1</v>
      </c>
      <c r="U229" s="37"/>
      <c r="V229" s="34">
        <f t="shared" si="93"/>
        <v>0</v>
      </c>
      <c r="W229" s="26">
        <f t="shared" si="86"/>
        <v>1</v>
      </c>
      <c r="X229" s="26">
        <v>0</v>
      </c>
      <c r="Y229" s="35">
        <f t="shared" si="88"/>
        <v>1</v>
      </c>
      <c r="Z229" s="37"/>
      <c r="AA229" s="34">
        <f t="shared" si="89"/>
        <v>3.0102999566398121</v>
      </c>
      <c r="AB229" s="26">
        <f>(10^(AA229/10))</f>
        <v>2</v>
      </c>
      <c r="AC229" s="26">
        <f>AA229</f>
        <v>3.0102999566398121</v>
      </c>
      <c r="AD229" s="27">
        <f t="shared" si="92"/>
        <v>2</v>
      </c>
    </row>
    <row r="230" spans="16:30" x14ac:dyDescent="0.25">
      <c r="P230" s="31">
        <v>0.875</v>
      </c>
      <c r="Q230" s="32">
        <f>Q216</f>
        <v>0</v>
      </c>
      <c r="R230" s="26">
        <f t="shared" si="84"/>
        <v>1</v>
      </c>
      <c r="S230" s="26">
        <f t="shared" si="94"/>
        <v>0</v>
      </c>
      <c r="T230" s="35">
        <f t="shared" si="83"/>
        <v>1</v>
      </c>
      <c r="U230" s="37"/>
      <c r="V230" s="34">
        <f>V229</f>
        <v>0</v>
      </c>
      <c r="W230" s="26">
        <f t="shared" si="86"/>
        <v>1</v>
      </c>
      <c r="X230" s="26">
        <v>0</v>
      </c>
      <c r="Y230" s="35">
        <f t="shared" si="88"/>
        <v>1</v>
      </c>
      <c r="Z230" s="37"/>
      <c r="AA230" s="34">
        <f t="shared" si="89"/>
        <v>3.0102999566398121</v>
      </c>
      <c r="AB230" s="26">
        <f t="shared" ref="AB230:AB232" si="97">(10^(AA230/10))</f>
        <v>2</v>
      </c>
      <c r="AC230" s="26">
        <f>AA230</f>
        <v>3.0102999566398121</v>
      </c>
      <c r="AD230" s="27">
        <f t="shared" si="92"/>
        <v>2</v>
      </c>
    </row>
    <row r="231" spans="16:30" x14ac:dyDescent="0.25">
      <c r="P231" s="31">
        <v>0.91666666666666696</v>
      </c>
      <c r="Q231" s="32">
        <f>Q209</f>
        <v>0</v>
      </c>
      <c r="R231" s="26">
        <f t="shared" si="84"/>
        <v>1</v>
      </c>
      <c r="S231" s="26">
        <f>Q231+10</f>
        <v>10</v>
      </c>
      <c r="T231" s="35">
        <f t="shared" si="83"/>
        <v>10</v>
      </c>
      <c r="U231" s="37"/>
      <c r="V231" s="34">
        <v>0</v>
      </c>
      <c r="W231" s="26">
        <f t="shared" si="86"/>
        <v>1</v>
      </c>
      <c r="X231" s="28">
        <f t="shared" ref="X231:X232" si="98">V231+10</f>
        <v>10</v>
      </c>
      <c r="Y231" s="35">
        <f t="shared" si="88"/>
        <v>10</v>
      </c>
      <c r="Z231" s="37"/>
      <c r="AA231" s="34">
        <f t="shared" si="89"/>
        <v>3.0102999566398121</v>
      </c>
      <c r="AB231" s="26">
        <f t="shared" si="97"/>
        <v>2</v>
      </c>
      <c r="AC231" s="26">
        <f>AA231+10</f>
        <v>13.010299956639813</v>
      </c>
      <c r="AD231" s="27">
        <f t="shared" si="92"/>
        <v>20.000000000000007</v>
      </c>
    </row>
    <row r="232" spans="16:30" ht="15.75" thickBot="1" x14ac:dyDescent="0.3">
      <c r="P232" s="44">
        <v>0.95833333333333304</v>
      </c>
      <c r="Q232" s="32">
        <f>Q209</f>
        <v>0</v>
      </c>
      <c r="R232" s="46">
        <f t="shared" si="84"/>
        <v>1</v>
      </c>
      <c r="S232" s="46">
        <f>Q232+10</f>
        <v>10</v>
      </c>
      <c r="T232" s="47">
        <f t="shared" si="83"/>
        <v>10</v>
      </c>
      <c r="U232" s="48"/>
      <c r="V232" s="45">
        <v>0</v>
      </c>
      <c r="W232" s="46">
        <f t="shared" si="86"/>
        <v>1</v>
      </c>
      <c r="X232" s="28">
        <f t="shared" si="98"/>
        <v>10</v>
      </c>
      <c r="Y232" s="47">
        <f t="shared" si="88"/>
        <v>10</v>
      </c>
      <c r="Z232" s="48"/>
      <c r="AA232" s="34">
        <f t="shared" si="89"/>
        <v>3.0102999566398121</v>
      </c>
      <c r="AB232" s="150">
        <f t="shared" si="97"/>
        <v>2</v>
      </c>
      <c r="AC232" s="150">
        <f>AA232+10</f>
        <v>13.010299956639813</v>
      </c>
      <c r="AD232" s="151">
        <f t="shared" si="92"/>
        <v>20.000000000000007</v>
      </c>
    </row>
    <row r="233" spans="16:30" ht="15.75" thickBot="1" x14ac:dyDescent="0.3">
      <c r="P233" s="50"/>
      <c r="Q233" s="51"/>
      <c r="R233" s="51"/>
      <c r="S233" s="51"/>
      <c r="T233" s="52"/>
      <c r="U233" s="51"/>
      <c r="V233" s="50"/>
      <c r="W233" s="51"/>
      <c r="X233" s="51"/>
      <c r="Y233" s="52"/>
      <c r="Z233" s="51"/>
      <c r="AA233" s="53" t="s">
        <v>13</v>
      </c>
      <c r="AB233" s="64">
        <f>10*LOG(1/(COUNT(AB216:AB229))*SUM(AB216:AB229))</f>
        <v>3.0102999566398121</v>
      </c>
      <c r="AC233" s="49"/>
      <c r="AD233" s="54"/>
    </row>
    <row r="234" spans="16:30" ht="15.75" thickBot="1" x14ac:dyDescent="0.3">
      <c r="P234" s="53"/>
      <c r="Q234" s="49"/>
      <c r="R234" s="49"/>
      <c r="S234" s="49"/>
      <c r="T234" s="54"/>
      <c r="U234" s="49"/>
      <c r="V234" s="53"/>
      <c r="W234" s="49"/>
      <c r="X234" s="49"/>
      <c r="Y234" s="54"/>
      <c r="Z234" s="49"/>
      <c r="AA234" s="53" t="s">
        <v>2</v>
      </c>
      <c r="AB234" s="64">
        <f>10*LOG(1/(COUNT(AB209:AB215,AB231:AB232))*SUM(AB209:AB215,AB231:AB232))</f>
        <v>3.0102999566398121</v>
      </c>
      <c r="AC234" s="49"/>
      <c r="AD234" s="54"/>
    </row>
    <row r="235" spans="16:30" x14ac:dyDescent="0.25">
      <c r="P235" s="53"/>
      <c r="Q235" s="49"/>
      <c r="R235" s="56" t="s">
        <v>12</v>
      </c>
      <c r="S235" s="57"/>
      <c r="T235" s="58" t="s">
        <v>11</v>
      </c>
      <c r="U235" s="57"/>
      <c r="V235" s="59"/>
      <c r="W235" s="56" t="s">
        <v>12</v>
      </c>
      <c r="X235" s="57"/>
      <c r="Y235" s="58" t="s">
        <v>11</v>
      </c>
      <c r="Z235" s="57"/>
      <c r="AA235" s="59"/>
      <c r="AB235" s="57" t="s">
        <v>12</v>
      </c>
      <c r="AC235" s="57"/>
      <c r="AD235" s="58" t="s">
        <v>11</v>
      </c>
    </row>
    <row r="236" spans="16:30" ht="15.75" thickBot="1" x14ac:dyDescent="0.3">
      <c r="P236" s="14"/>
      <c r="Q236" s="55"/>
      <c r="R236" s="60">
        <f>10*LOG(1/(COUNT(R209:R232))*SUM(R209:R232))</f>
        <v>0</v>
      </c>
      <c r="S236" s="61"/>
      <c r="T236" s="62">
        <f>10*LOG(1/(COUNT(T209:T232))*SUM(T209:T232))</f>
        <v>6.40978057358332</v>
      </c>
      <c r="U236" s="61"/>
      <c r="V236" s="63"/>
      <c r="W236" s="60">
        <f>10*LOG(1/(COUNT(W209:W232))*SUM(W209:W232))</f>
        <v>0</v>
      </c>
      <c r="X236" s="61"/>
      <c r="Y236" s="62">
        <f>10*LOG(1/(COUNT(Y209:Y232))*SUM(Y209:Y232))</f>
        <v>6.40978057358332</v>
      </c>
      <c r="Z236" s="61"/>
      <c r="AA236" s="63"/>
      <c r="AB236" s="64">
        <f>10*LOG(1/(COUNT(AB209:AB232))*SUM(AB209:AB232))</f>
        <v>3.0102999566398121</v>
      </c>
      <c r="AC236" s="61"/>
      <c r="AD236" s="62">
        <f>10*LOG(1/(COUNT(AD209:AD232))*SUM(AD209:AD232))</f>
        <v>9.4200805302231334</v>
      </c>
    </row>
    <row r="239" spans="16:30" x14ac:dyDescent="0.25">
      <c r="P239">
        <f>A17</f>
        <v>0</v>
      </c>
    </row>
    <row r="241" spans="16:30" ht="15.75" thickBot="1" x14ac:dyDescent="0.3">
      <c r="P241" s="303" t="s">
        <v>21</v>
      </c>
      <c r="Q241" s="303"/>
      <c r="R241" s="303"/>
      <c r="S241" s="303"/>
      <c r="T241" s="303"/>
    </row>
    <row r="242" spans="16:30" ht="45.75" thickBot="1" x14ac:dyDescent="0.3">
      <c r="P242" s="38" t="s">
        <v>14</v>
      </c>
      <c r="Q242" s="39" t="s">
        <v>15</v>
      </c>
      <c r="R242" s="40" t="s">
        <v>17</v>
      </c>
      <c r="S242" s="40" t="s">
        <v>16</v>
      </c>
      <c r="T242" s="41" t="s">
        <v>17</v>
      </c>
      <c r="U242" s="42"/>
      <c r="V242" s="39" t="s">
        <v>18</v>
      </c>
      <c r="W242" s="40" t="s">
        <v>17</v>
      </c>
      <c r="X242" s="40" t="s">
        <v>16</v>
      </c>
      <c r="Y242" s="41" t="s">
        <v>17</v>
      </c>
      <c r="Z242" s="43"/>
      <c r="AA242" s="39" t="s">
        <v>19</v>
      </c>
      <c r="AB242" s="40" t="s">
        <v>17</v>
      </c>
      <c r="AC242" s="40" t="s">
        <v>16</v>
      </c>
      <c r="AD242" s="41" t="s">
        <v>17</v>
      </c>
    </row>
    <row r="243" spans="16:30" ht="15.75" thickBot="1" x14ac:dyDescent="0.3">
      <c r="P243" s="30">
        <v>0</v>
      </c>
      <c r="Q243" s="32">
        <f>H17</f>
        <v>0</v>
      </c>
      <c r="R243" s="28">
        <f>(10^(Q243/10))</f>
        <v>1</v>
      </c>
      <c r="S243" s="28">
        <f>Q243+10</f>
        <v>10</v>
      </c>
      <c r="T243" s="33">
        <f t="shared" ref="T243:T266" si="99">(10^(S243/10))</f>
        <v>10</v>
      </c>
      <c r="U243" s="36"/>
      <c r="V243" s="32">
        <v>0</v>
      </c>
      <c r="W243" s="28">
        <f>(10^(V243/10))</f>
        <v>1</v>
      </c>
      <c r="X243" s="28">
        <f>V243+10</f>
        <v>10</v>
      </c>
      <c r="Y243" s="33">
        <f>(10^(X243/10))</f>
        <v>10</v>
      </c>
      <c r="Z243" s="36"/>
      <c r="AA243" s="34">
        <f>10*LOG10(10^(Q243/10)+10^(V243/10))</f>
        <v>3.0102999566398121</v>
      </c>
      <c r="AB243" s="147">
        <f>(10^(AA243/10))</f>
        <v>2</v>
      </c>
      <c r="AC243" s="147">
        <f>AA243+10</f>
        <v>13.010299956639813</v>
      </c>
      <c r="AD243" s="148">
        <f>(10^(AC243/10))</f>
        <v>20.000000000000007</v>
      </c>
    </row>
    <row r="244" spans="16:30" ht="15.75" thickBot="1" x14ac:dyDescent="0.3">
      <c r="P244" s="31">
        <v>4.1666666666666699E-2</v>
      </c>
      <c r="Q244" s="32">
        <f>Q243</f>
        <v>0</v>
      </c>
      <c r="R244" s="26">
        <f t="shared" ref="R244:R266" si="100">(10^(Q244/10))</f>
        <v>1</v>
      </c>
      <c r="S244" s="26">
        <f t="shared" ref="S244:S249" si="101">Q244+10</f>
        <v>10</v>
      </c>
      <c r="T244" s="35">
        <f t="shared" si="99"/>
        <v>10</v>
      </c>
      <c r="U244" s="37"/>
      <c r="V244" s="34">
        <f>V243</f>
        <v>0</v>
      </c>
      <c r="W244" s="26">
        <f t="shared" ref="W244:W266" si="102">(10^(V244/10))</f>
        <v>1</v>
      </c>
      <c r="X244" s="28">
        <f t="shared" ref="X244:X249" si="103">V244+10</f>
        <v>10</v>
      </c>
      <c r="Y244" s="35">
        <f t="shared" ref="Y244:Y266" si="104">(10^(X244/10))</f>
        <v>10</v>
      </c>
      <c r="Z244" s="37"/>
      <c r="AA244" s="34">
        <f t="shared" ref="AA244:AA266" si="105">10*LOG10(10^(Q244/10)+10^(V244/10))</f>
        <v>3.0102999566398121</v>
      </c>
      <c r="AB244" s="26">
        <f t="shared" ref="AB244:AB262" si="106">(10^(AA244/10))</f>
        <v>2</v>
      </c>
      <c r="AC244" s="147">
        <f t="shared" ref="AC244:AC249" si="107">AA244+10</f>
        <v>13.010299956639813</v>
      </c>
      <c r="AD244" s="27">
        <f t="shared" ref="AD244:AD266" si="108">(10^(AC244/10))</f>
        <v>20.000000000000007</v>
      </c>
    </row>
    <row r="245" spans="16:30" ht="15.75" thickBot="1" x14ac:dyDescent="0.3">
      <c r="P245" s="31">
        <v>8.3333333333333301E-2</v>
      </c>
      <c r="Q245" s="32">
        <f>Q243</f>
        <v>0</v>
      </c>
      <c r="R245" s="26">
        <f t="shared" si="100"/>
        <v>1</v>
      </c>
      <c r="S245" s="26">
        <f t="shared" si="101"/>
        <v>10</v>
      </c>
      <c r="T245" s="35">
        <f t="shared" si="99"/>
        <v>10</v>
      </c>
      <c r="U245" s="37"/>
      <c r="V245" s="34">
        <f t="shared" ref="V245:V263" si="109">V244</f>
        <v>0</v>
      </c>
      <c r="W245" s="26">
        <f t="shared" si="102"/>
        <v>1</v>
      </c>
      <c r="X245" s="28">
        <f t="shared" si="103"/>
        <v>10</v>
      </c>
      <c r="Y245" s="35">
        <f t="shared" si="104"/>
        <v>10</v>
      </c>
      <c r="Z245" s="37"/>
      <c r="AA245" s="34">
        <f t="shared" si="105"/>
        <v>3.0102999566398121</v>
      </c>
      <c r="AB245" s="26">
        <f t="shared" si="106"/>
        <v>2</v>
      </c>
      <c r="AC245" s="147">
        <f t="shared" si="107"/>
        <v>13.010299956639813</v>
      </c>
      <c r="AD245" s="27">
        <f t="shared" si="108"/>
        <v>20.000000000000007</v>
      </c>
    </row>
    <row r="246" spans="16:30" ht="15.75" thickBot="1" x14ac:dyDescent="0.3">
      <c r="P246" s="31">
        <v>0.125</v>
      </c>
      <c r="Q246" s="32">
        <f>Q243</f>
        <v>0</v>
      </c>
      <c r="R246" s="26">
        <f t="shared" si="100"/>
        <v>1</v>
      </c>
      <c r="S246" s="26">
        <f t="shared" si="101"/>
        <v>10</v>
      </c>
      <c r="T246" s="35">
        <f t="shared" si="99"/>
        <v>10</v>
      </c>
      <c r="U246" s="37"/>
      <c r="V246" s="34">
        <f t="shared" si="109"/>
        <v>0</v>
      </c>
      <c r="W246" s="26">
        <f t="shared" si="102"/>
        <v>1</v>
      </c>
      <c r="X246" s="28">
        <f t="shared" si="103"/>
        <v>10</v>
      </c>
      <c r="Y246" s="35">
        <f t="shared" si="104"/>
        <v>10</v>
      </c>
      <c r="Z246" s="37"/>
      <c r="AA246" s="34">
        <f t="shared" si="105"/>
        <v>3.0102999566398121</v>
      </c>
      <c r="AB246" s="26">
        <f t="shared" si="106"/>
        <v>2</v>
      </c>
      <c r="AC246" s="147">
        <f t="shared" si="107"/>
        <v>13.010299956639813</v>
      </c>
      <c r="AD246" s="27">
        <f t="shared" si="108"/>
        <v>20.000000000000007</v>
      </c>
    </row>
    <row r="247" spans="16:30" ht="15.75" thickBot="1" x14ac:dyDescent="0.3">
      <c r="P247" s="31">
        <v>0.16666666666666699</v>
      </c>
      <c r="Q247" s="32">
        <f>Q243</f>
        <v>0</v>
      </c>
      <c r="R247" s="26">
        <f t="shared" si="100"/>
        <v>1</v>
      </c>
      <c r="S247" s="26">
        <f t="shared" si="101"/>
        <v>10</v>
      </c>
      <c r="T247" s="35">
        <f t="shared" si="99"/>
        <v>10</v>
      </c>
      <c r="U247" s="37"/>
      <c r="V247" s="34">
        <f t="shared" si="109"/>
        <v>0</v>
      </c>
      <c r="W247" s="26">
        <f t="shared" si="102"/>
        <v>1</v>
      </c>
      <c r="X247" s="28">
        <f t="shared" si="103"/>
        <v>10</v>
      </c>
      <c r="Y247" s="35">
        <f t="shared" si="104"/>
        <v>10</v>
      </c>
      <c r="Z247" s="37"/>
      <c r="AA247" s="34">
        <f t="shared" si="105"/>
        <v>3.0102999566398121</v>
      </c>
      <c r="AB247" s="26">
        <f t="shared" si="106"/>
        <v>2</v>
      </c>
      <c r="AC247" s="147">
        <f t="shared" si="107"/>
        <v>13.010299956639813</v>
      </c>
      <c r="AD247" s="27">
        <f t="shared" si="108"/>
        <v>20.000000000000007</v>
      </c>
    </row>
    <row r="248" spans="16:30" ht="15.75" thickBot="1" x14ac:dyDescent="0.3">
      <c r="P248" s="31">
        <v>0.20833333333333301</v>
      </c>
      <c r="Q248" s="32">
        <f>Q243</f>
        <v>0</v>
      </c>
      <c r="R248" s="26">
        <f t="shared" si="100"/>
        <v>1</v>
      </c>
      <c r="S248" s="26">
        <f t="shared" si="101"/>
        <v>10</v>
      </c>
      <c r="T248" s="35">
        <f t="shared" si="99"/>
        <v>10</v>
      </c>
      <c r="U248" s="37"/>
      <c r="V248" s="34">
        <f t="shared" si="109"/>
        <v>0</v>
      </c>
      <c r="W248" s="26">
        <f t="shared" si="102"/>
        <v>1</v>
      </c>
      <c r="X248" s="28">
        <f t="shared" si="103"/>
        <v>10</v>
      </c>
      <c r="Y248" s="35">
        <f t="shared" si="104"/>
        <v>10</v>
      </c>
      <c r="Z248" s="37"/>
      <c r="AA248" s="34">
        <f t="shared" si="105"/>
        <v>3.0102999566398121</v>
      </c>
      <c r="AB248" s="26">
        <f t="shared" si="106"/>
        <v>2</v>
      </c>
      <c r="AC248" s="147">
        <f t="shared" si="107"/>
        <v>13.010299956639813</v>
      </c>
      <c r="AD248" s="27">
        <f t="shared" si="108"/>
        <v>20.000000000000007</v>
      </c>
    </row>
    <row r="249" spans="16:30" x14ac:dyDescent="0.25">
      <c r="P249" s="31">
        <v>0.25</v>
      </c>
      <c r="Q249" s="32">
        <f>Q243</f>
        <v>0</v>
      </c>
      <c r="R249" s="26">
        <f t="shared" si="100"/>
        <v>1</v>
      </c>
      <c r="S249" s="26">
        <f t="shared" si="101"/>
        <v>10</v>
      </c>
      <c r="T249" s="35">
        <f t="shared" si="99"/>
        <v>10</v>
      </c>
      <c r="U249" s="37"/>
      <c r="V249" s="34">
        <f t="shared" si="109"/>
        <v>0</v>
      </c>
      <c r="W249" s="26">
        <f t="shared" si="102"/>
        <v>1</v>
      </c>
      <c r="X249" s="28">
        <f t="shared" si="103"/>
        <v>10</v>
      </c>
      <c r="Y249" s="35">
        <f t="shared" si="104"/>
        <v>10</v>
      </c>
      <c r="Z249" s="37"/>
      <c r="AA249" s="34">
        <f t="shared" si="105"/>
        <v>3.0102999566398121</v>
      </c>
      <c r="AB249" s="26">
        <f t="shared" si="106"/>
        <v>2</v>
      </c>
      <c r="AC249" s="147">
        <f t="shared" si="107"/>
        <v>13.010299956639813</v>
      </c>
      <c r="AD249" s="27">
        <f t="shared" si="108"/>
        <v>20.000000000000007</v>
      </c>
    </row>
    <row r="250" spans="16:30" x14ac:dyDescent="0.25">
      <c r="P250" s="31">
        <v>0.29166666666666702</v>
      </c>
      <c r="Q250" s="32">
        <f>G17</f>
        <v>0</v>
      </c>
      <c r="R250" s="26">
        <f t="shared" si="100"/>
        <v>1</v>
      </c>
      <c r="S250" s="26">
        <f>Q250</f>
        <v>0</v>
      </c>
      <c r="T250" s="35">
        <f t="shared" si="99"/>
        <v>1</v>
      </c>
      <c r="U250" s="37"/>
      <c r="V250" s="34">
        <f>G74</f>
        <v>0</v>
      </c>
      <c r="W250" s="26">
        <f t="shared" si="102"/>
        <v>1</v>
      </c>
      <c r="X250" s="26">
        <f>V250</f>
        <v>0</v>
      </c>
      <c r="Y250" s="35">
        <f t="shared" si="104"/>
        <v>1</v>
      </c>
      <c r="Z250" s="37"/>
      <c r="AA250" s="34">
        <f t="shared" si="105"/>
        <v>3.0102999566398121</v>
      </c>
      <c r="AB250" s="26">
        <f t="shared" si="106"/>
        <v>2</v>
      </c>
      <c r="AC250" s="26">
        <f>AA250</f>
        <v>3.0102999566398121</v>
      </c>
      <c r="AD250" s="27">
        <f t="shared" si="108"/>
        <v>2</v>
      </c>
    </row>
    <row r="251" spans="16:30" x14ac:dyDescent="0.25">
      <c r="P251" s="31">
        <v>0.33333333333333298</v>
      </c>
      <c r="Q251" s="32">
        <f>Q250</f>
        <v>0</v>
      </c>
      <c r="R251" s="26">
        <f t="shared" si="100"/>
        <v>1</v>
      </c>
      <c r="S251" s="26">
        <f t="shared" ref="S251:S264" si="110">Q251</f>
        <v>0</v>
      </c>
      <c r="T251" s="35">
        <f t="shared" si="99"/>
        <v>1</v>
      </c>
      <c r="U251" s="37"/>
      <c r="V251" s="34">
        <f t="shared" si="109"/>
        <v>0</v>
      </c>
      <c r="W251" s="26">
        <f t="shared" si="102"/>
        <v>1</v>
      </c>
      <c r="X251" s="26">
        <f t="shared" ref="X251:X261" si="111">V251</f>
        <v>0</v>
      </c>
      <c r="Y251" s="35">
        <f t="shared" si="104"/>
        <v>1</v>
      </c>
      <c r="Z251" s="37"/>
      <c r="AA251" s="34">
        <f t="shared" si="105"/>
        <v>3.0102999566398121</v>
      </c>
      <c r="AB251" s="26">
        <f t="shared" si="106"/>
        <v>2</v>
      </c>
      <c r="AC251" s="26">
        <f t="shared" ref="AC251:AC261" si="112">AA251</f>
        <v>3.0102999566398121</v>
      </c>
      <c r="AD251" s="27">
        <f t="shared" si="108"/>
        <v>2</v>
      </c>
    </row>
    <row r="252" spans="16:30" x14ac:dyDescent="0.25">
      <c r="P252" s="31">
        <v>0.375</v>
      </c>
      <c r="Q252" s="32">
        <f>Q250</f>
        <v>0</v>
      </c>
      <c r="R252" s="26">
        <f t="shared" si="100"/>
        <v>1</v>
      </c>
      <c r="S252" s="26">
        <f t="shared" si="110"/>
        <v>0</v>
      </c>
      <c r="T252" s="35">
        <f t="shared" si="99"/>
        <v>1</v>
      </c>
      <c r="U252" s="37"/>
      <c r="V252" s="34">
        <f t="shared" si="109"/>
        <v>0</v>
      </c>
      <c r="W252" s="26">
        <f t="shared" si="102"/>
        <v>1</v>
      </c>
      <c r="X252" s="26">
        <f t="shared" si="111"/>
        <v>0</v>
      </c>
      <c r="Y252" s="35">
        <f t="shared" si="104"/>
        <v>1</v>
      </c>
      <c r="Z252" s="37"/>
      <c r="AA252" s="34">
        <f t="shared" si="105"/>
        <v>3.0102999566398121</v>
      </c>
      <c r="AB252" s="26">
        <f t="shared" si="106"/>
        <v>2</v>
      </c>
      <c r="AC252" s="26">
        <f t="shared" si="112"/>
        <v>3.0102999566398121</v>
      </c>
      <c r="AD252" s="27">
        <f t="shared" si="108"/>
        <v>2</v>
      </c>
    </row>
    <row r="253" spans="16:30" x14ac:dyDescent="0.25">
      <c r="P253" s="31">
        <v>0.41666666666666702</v>
      </c>
      <c r="Q253" s="32">
        <f>Q250</f>
        <v>0</v>
      </c>
      <c r="R253" s="26">
        <f t="shared" si="100"/>
        <v>1</v>
      </c>
      <c r="S253" s="26">
        <f t="shared" si="110"/>
        <v>0</v>
      </c>
      <c r="T253" s="35">
        <f t="shared" si="99"/>
        <v>1</v>
      </c>
      <c r="U253" s="37"/>
      <c r="V253" s="34">
        <f t="shared" si="109"/>
        <v>0</v>
      </c>
      <c r="W253" s="26">
        <f t="shared" si="102"/>
        <v>1</v>
      </c>
      <c r="X253" s="26">
        <f t="shared" si="111"/>
        <v>0</v>
      </c>
      <c r="Y253" s="35">
        <f t="shared" si="104"/>
        <v>1</v>
      </c>
      <c r="Z253" s="37"/>
      <c r="AA253" s="34">
        <f t="shared" si="105"/>
        <v>3.0102999566398121</v>
      </c>
      <c r="AB253" s="26">
        <f t="shared" si="106"/>
        <v>2</v>
      </c>
      <c r="AC253" s="26">
        <f t="shared" si="112"/>
        <v>3.0102999566398121</v>
      </c>
      <c r="AD253" s="27">
        <f t="shared" si="108"/>
        <v>2</v>
      </c>
    </row>
    <row r="254" spans="16:30" x14ac:dyDescent="0.25">
      <c r="P254" s="31">
        <v>0.45833333333333298</v>
      </c>
      <c r="Q254" s="32">
        <f>Q250</f>
        <v>0</v>
      </c>
      <c r="R254" s="26">
        <f t="shared" si="100"/>
        <v>1</v>
      </c>
      <c r="S254" s="26">
        <f t="shared" si="110"/>
        <v>0</v>
      </c>
      <c r="T254" s="35">
        <f t="shared" si="99"/>
        <v>1</v>
      </c>
      <c r="U254" s="37"/>
      <c r="V254" s="34">
        <f t="shared" si="109"/>
        <v>0</v>
      </c>
      <c r="W254" s="26">
        <f t="shared" si="102"/>
        <v>1</v>
      </c>
      <c r="X254" s="26">
        <f t="shared" si="111"/>
        <v>0</v>
      </c>
      <c r="Y254" s="35">
        <f t="shared" si="104"/>
        <v>1</v>
      </c>
      <c r="Z254" s="37"/>
      <c r="AA254" s="34">
        <f t="shared" si="105"/>
        <v>3.0102999566398121</v>
      </c>
      <c r="AB254" s="26">
        <f t="shared" si="106"/>
        <v>2</v>
      </c>
      <c r="AC254" s="26">
        <f t="shared" si="112"/>
        <v>3.0102999566398121</v>
      </c>
      <c r="AD254" s="27">
        <f t="shared" si="108"/>
        <v>2</v>
      </c>
    </row>
    <row r="255" spans="16:30" x14ac:dyDescent="0.25">
      <c r="P255" s="31">
        <v>0.5</v>
      </c>
      <c r="Q255" s="32">
        <f>Q250</f>
        <v>0</v>
      </c>
      <c r="R255" s="26">
        <f t="shared" si="100"/>
        <v>1</v>
      </c>
      <c r="S255" s="26">
        <f t="shared" si="110"/>
        <v>0</v>
      </c>
      <c r="T255" s="35">
        <f t="shared" si="99"/>
        <v>1</v>
      </c>
      <c r="U255" s="37"/>
      <c r="V255" s="34">
        <f t="shared" si="109"/>
        <v>0</v>
      </c>
      <c r="W255" s="26">
        <f t="shared" si="102"/>
        <v>1</v>
      </c>
      <c r="X255" s="26">
        <f t="shared" si="111"/>
        <v>0</v>
      </c>
      <c r="Y255" s="35">
        <f t="shared" si="104"/>
        <v>1</v>
      </c>
      <c r="Z255" s="37"/>
      <c r="AA255" s="34">
        <f t="shared" si="105"/>
        <v>3.0102999566398121</v>
      </c>
      <c r="AB255" s="26">
        <f t="shared" si="106"/>
        <v>2</v>
      </c>
      <c r="AC255" s="26">
        <f t="shared" si="112"/>
        <v>3.0102999566398121</v>
      </c>
      <c r="AD255" s="27">
        <f t="shared" si="108"/>
        <v>2</v>
      </c>
    </row>
    <row r="256" spans="16:30" x14ac:dyDescent="0.25">
      <c r="P256" s="31">
        <v>0.54166666666666696</v>
      </c>
      <c r="Q256" s="32">
        <f>Q250</f>
        <v>0</v>
      </c>
      <c r="R256" s="26">
        <f t="shared" si="100"/>
        <v>1</v>
      </c>
      <c r="S256" s="26">
        <f t="shared" si="110"/>
        <v>0</v>
      </c>
      <c r="T256" s="35">
        <f t="shared" si="99"/>
        <v>1</v>
      </c>
      <c r="U256" s="37"/>
      <c r="V256" s="34">
        <f t="shared" si="109"/>
        <v>0</v>
      </c>
      <c r="W256" s="26">
        <f t="shared" si="102"/>
        <v>1</v>
      </c>
      <c r="X256" s="26">
        <f t="shared" si="111"/>
        <v>0</v>
      </c>
      <c r="Y256" s="35">
        <f t="shared" si="104"/>
        <v>1</v>
      </c>
      <c r="Z256" s="37"/>
      <c r="AA256" s="34">
        <f t="shared" si="105"/>
        <v>3.0102999566398121</v>
      </c>
      <c r="AB256" s="26">
        <f t="shared" si="106"/>
        <v>2</v>
      </c>
      <c r="AC256" s="26">
        <f t="shared" si="112"/>
        <v>3.0102999566398121</v>
      </c>
      <c r="AD256" s="27">
        <f t="shared" si="108"/>
        <v>2</v>
      </c>
    </row>
    <row r="257" spans="16:30" x14ac:dyDescent="0.25">
      <c r="P257" s="31">
        <v>0.58333333333333304</v>
      </c>
      <c r="Q257" s="32">
        <f>Q250</f>
        <v>0</v>
      </c>
      <c r="R257" s="26">
        <f t="shared" si="100"/>
        <v>1</v>
      </c>
      <c r="S257" s="26">
        <f t="shared" si="110"/>
        <v>0</v>
      </c>
      <c r="T257" s="35">
        <f t="shared" si="99"/>
        <v>1</v>
      </c>
      <c r="U257" s="37"/>
      <c r="V257" s="34">
        <f t="shared" si="109"/>
        <v>0</v>
      </c>
      <c r="W257" s="26">
        <f t="shared" si="102"/>
        <v>1</v>
      </c>
      <c r="X257" s="26">
        <f t="shared" si="111"/>
        <v>0</v>
      </c>
      <c r="Y257" s="35">
        <f t="shared" si="104"/>
        <v>1</v>
      </c>
      <c r="Z257" s="37"/>
      <c r="AA257" s="34">
        <f t="shared" si="105"/>
        <v>3.0102999566398121</v>
      </c>
      <c r="AB257" s="26">
        <f t="shared" si="106"/>
        <v>2</v>
      </c>
      <c r="AC257" s="26">
        <f t="shared" si="112"/>
        <v>3.0102999566398121</v>
      </c>
      <c r="AD257" s="27">
        <f t="shared" si="108"/>
        <v>2</v>
      </c>
    </row>
    <row r="258" spans="16:30" x14ac:dyDescent="0.25">
      <c r="P258" s="31">
        <v>0.625</v>
      </c>
      <c r="Q258" s="32">
        <f>Q250</f>
        <v>0</v>
      </c>
      <c r="R258" s="26">
        <f t="shared" si="100"/>
        <v>1</v>
      </c>
      <c r="S258" s="26">
        <f t="shared" si="110"/>
        <v>0</v>
      </c>
      <c r="T258" s="35">
        <f t="shared" si="99"/>
        <v>1</v>
      </c>
      <c r="U258" s="37"/>
      <c r="V258" s="34">
        <f t="shared" si="109"/>
        <v>0</v>
      </c>
      <c r="W258" s="26">
        <f t="shared" si="102"/>
        <v>1</v>
      </c>
      <c r="X258" s="26">
        <f t="shared" si="111"/>
        <v>0</v>
      </c>
      <c r="Y258" s="35">
        <f t="shared" si="104"/>
        <v>1</v>
      </c>
      <c r="Z258" s="37"/>
      <c r="AA258" s="34">
        <f t="shared" si="105"/>
        <v>3.0102999566398121</v>
      </c>
      <c r="AB258" s="26">
        <f t="shared" si="106"/>
        <v>2</v>
      </c>
      <c r="AC258" s="26">
        <f t="shared" si="112"/>
        <v>3.0102999566398121</v>
      </c>
      <c r="AD258" s="27">
        <f t="shared" si="108"/>
        <v>2</v>
      </c>
    </row>
    <row r="259" spans="16:30" x14ac:dyDescent="0.25">
      <c r="P259" s="31">
        <v>0.66666666666666696</v>
      </c>
      <c r="Q259" s="32">
        <f>Q250</f>
        <v>0</v>
      </c>
      <c r="R259" s="26">
        <f t="shared" si="100"/>
        <v>1</v>
      </c>
      <c r="S259" s="26">
        <f t="shared" si="110"/>
        <v>0</v>
      </c>
      <c r="T259" s="35">
        <f t="shared" si="99"/>
        <v>1</v>
      </c>
      <c r="U259" s="37"/>
      <c r="V259" s="34">
        <f t="shared" si="109"/>
        <v>0</v>
      </c>
      <c r="W259" s="26">
        <f t="shared" si="102"/>
        <v>1</v>
      </c>
      <c r="X259" s="26">
        <f t="shared" si="111"/>
        <v>0</v>
      </c>
      <c r="Y259" s="35">
        <f t="shared" si="104"/>
        <v>1</v>
      </c>
      <c r="Z259" s="37"/>
      <c r="AA259" s="34">
        <f t="shared" si="105"/>
        <v>3.0102999566398121</v>
      </c>
      <c r="AB259" s="26">
        <f t="shared" si="106"/>
        <v>2</v>
      </c>
      <c r="AC259" s="26">
        <f t="shared" si="112"/>
        <v>3.0102999566398121</v>
      </c>
      <c r="AD259" s="27">
        <f t="shared" si="108"/>
        <v>2</v>
      </c>
    </row>
    <row r="260" spans="16:30" x14ac:dyDescent="0.25">
      <c r="P260" s="31">
        <v>0.70833333333333304</v>
      </c>
      <c r="Q260" s="32">
        <f>Q250</f>
        <v>0</v>
      </c>
      <c r="R260" s="26">
        <f t="shared" si="100"/>
        <v>1</v>
      </c>
      <c r="S260" s="26">
        <f t="shared" si="110"/>
        <v>0</v>
      </c>
      <c r="T260" s="35">
        <f t="shared" si="99"/>
        <v>1</v>
      </c>
      <c r="U260" s="37"/>
      <c r="V260" s="34">
        <f t="shared" si="109"/>
        <v>0</v>
      </c>
      <c r="W260" s="26">
        <f t="shared" si="102"/>
        <v>1</v>
      </c>
      <c r="X260" s="26">
        <f t="shared" si="111"/>
        <v>0</v>
      </c>
      <c r="Y260" s="35">
        <f t="shared" si="104"/>
        <v>1</v>
      </c>
      <c r="Z260" s="37"/>
      <c r="AA260" s="34">
        <f t="shared" si="105"/>
        <v>3.0102999566398121</v>
      </c>
      <c r="AB260" s="26">
        <f t="shared" si="106"/>
        <v>2</v>
      </c>
      <c r="AC260" s="26">
        <f t="shared" si="112"/>
        <v>3.0102999566398121</v>
      </c>
      <c r="AD260" s="27">
        <f t="shared" si="108"/>
        <v>2</v>
      </c>
    </row>
    <row r="261" spans="16:30" x14ac:dyDescent="0.25">
      <c r="P261" s="31">
        <v>0.75</v>
      </c>
      <c r="Q261" s="32">
        <f>Q250</f>
        <v>0</v>
      </c>
      <c r="R261" s="26">
        <f t="shared" si="100"/>
        <v>1</v>
      </c>
      <c r="S261" s="26">
        <f t="shared" si="110"/>
        <v>0</v>
      </c>
      <c r="T261" s="35">
        <f t="shared" si="99"/>
        <v>1</v>
      </c>
      <c r="U261" s="37"/>
      <c r="V261" s="34">
        <f t="shared" si="109"/>
        <v>0</v>
      </c>
      <c r="W261" s="26">
        <f t="shared" si="102"/>
        <v>1</v>
      </c>
      <c r="X261" s="26">
        <f t="shared" si="111"/>
        <v>0</v>
      </c>
      <c r="Y261" s="35">
        <f t="shared" si="104"/>
        <v>1</v>
      </c>
      <c r="Z261" s="37"/>
      <c r="AA261" s="34">
        <f t="shared" si="105"/>
        <v>3.0102999566398121</v>
      </c>
      <c r="AB261" s="26">
        <f t="shared" si="106"/>
        <v>2</v>
      </c>
      <c r="AC261" s="26">
        <f t="shared" si="112"/>
        <v>3.0102999566398121</v>
      </c>
      <c r="AD261" s="27">
        <f t="shared" si="108"/>
        <v>2</v>
      </c>
    </row>
    <row r="262" spans="16:30" x14ac:dyDescent="0.25">
      <c r="P262" s="31">
        <v>0.79166666666666696</v>
      </c>
      <c r="Q262" s="32">
        <f>Q250</f>
        <v>0</v>
      </c>
      <c r="R262" s="26">
        <f t="shared" si="100"/>
        <v>1</v>
      </c>
      <c r="S262" s="26">
        <f t="shared" si="110"/>
        <v>0</v>
      </c>
      <c r="T262" s="35">
        <f t="shared" si="99"/>
        <v>1</v>
      </c>
      <c r="U262" s="37"/>
      <c r="V262" s="34">
        <v>0</v>
      </c>
      <c r="W262" s="26">
        <f t="shared" si="102"/>
        <v>1</v>
      </c>
      <c r="X262" s="26">
        <v>0</v>
      </c>
      <c r="Y262" s="35">
        <f t="shared" si="104"/>
        <v>1</v>
      </c>
      <c r="Z262" s="37"/>
      <c r="AA262" s="34">
        <f t="shared" si="105"/>
        <v>3.0102999566398121</v>
      </c>
      <c r="AB262" s="26">
        <f t="shared" si="106"/>
        <v>2</v>
      </c>
      <c r="AC262" s="26">
        <f>AA262</f>
        <v>3.0102999566398121</v>
      </c>
      <c r="AD262" s="27">
        <f t="shared" si="108"/>
        <v>2</v>
      </c>
    </row>
    <row r="263" spans="16:30" x14ac:dyDescent="0.25">
      <c r="P263" s="31">
        <v>0.83333333333333304</v>
      </c>
      <c r="Q263" s="32">
        <f>Q250</f>
        <v>0</v>
      </c>
      <c r="R263" s="26">
        <f t="shared" si="100"/>
        <v>1</v>
      </c>
      <c r="S263" s="26">
        <f t="shared" si="110"/>
        <v>0</v>
      </c>
      <c r="T263" s="35">
        <f t="shared" si="99"/>
        <v>1</v>
      </c>
      <c r="U263" s="37"/>
      <c r="V263" s="34">
        <f t="shared" si="109"/>
        <v>0</v>
      </c>
      <c r="W263" s="26">
        <f t="shared" si="102"/>
        <v>1</v>
      </c>
      <c r="X263" s="26">
        <v>0</v>
      </c>
      <c r="Y263" s="35">
        <f t="shared" si="104"/>
        <v>1</v>
      </c>
      <c r="Z263" s="37"/>
      <c r="AA263" s="34">
        <f t="shared" si="105"/>
        <v>3.0102999566398121</v>
      </c>
      <c r="AB263" s="26">
        <f>(10^(AA263/10))</f>
        <v>2</v>
      </c>
      <c r="AC263" s="26">
        <f>AA263</f>
        <v>3.0102999566398121</v>
      </c>
      <c r="AD263" s="27">
        <f t="shared" si="108"/>
        <v>2</v>
      </c>
    </row>
    <row r="264" spans="16:30" x14ac:dyDescent="0.25">
      <c r="P264" s="31">
        <v>0.875</v>
      </c>
      <c r="Q264" s="32">
        <f>Q250</f>
        <v>0</v>
      </c>
      <c r="R264" s="26">
        <f t="shared" si="100"/>
        <v>1</v>
      </c>
      <c r="S264" s="26">
        <f t="shared" si="110"/>
        <v>0</v>
      </c>
      <c r="T264" s="35">
        <f t="shared" si="99"/>
        <v>1</v>
      </c>
      <c r="U264" s="37"/>
      <c r="V264" s="34">
        <f>V263</f>
        <v>0</v>
      </c>
      <c r="W264" s="26">
        <f t="shared" si="102"/>
        <v>1</v>
      </c>
      <c r="X264" s="26">
        <v>0</v>
      </c>
      <c r="Y264" s="35">
        <f t="shared" si="104"/>
        <v>1</v>
      </c>
      <c r="Z264" s="37"/>
      <c r="AA264" s="34">
        <f t="shared" si="105"/>
        <v>3.0102999566398121</v>
      </c>
      <c r="AB264" s="26">
        <f t="shared" ref="AB264:AB266" si="113">(10^(AA264/10))</f>
        <v>2</v>
      </c>
      <c r="AC264" s="26">
        <f>AA264</f>
        <v>3.0102999566398121</v>
      </c>
      <c r="AD264" s="27">
        <f t="shared" si="108"/>
        <v>2</v>
      </c>
    </row>
    <row r="265" spans="16:30" x14ac:dyDescent="0.25">
      <c r="P265" s="31">
        <v>0.91666666666666696</v>
      </c>
      <c r="Q265" s="32">
        <f>Q243</f>
        <v>0</v>
      </c>
      <c r="R265" s="26">
        <f t="shared" si="100"/>
        <v>1</v>
      </c>
      <c r="S265" s="26">
        <f>Q265+10</f>
        <v>10</v>
      </c>
      <c r="T265" s="35">
        <f t="shared" si="99"/>
        <v>10</v>
      </c>
      <c r="U265" s="37"/>
      <c r="V265" s="34">
        <v>0</v>
      </c>
      <c r="W265" s="26">
        <f t="shared" si="102"/>
        <v>1</v>
      </c>
      <c r="X265" s="28">
        <f t="shared" ref="X265:X266" si="114">V265+10</f>
        <v>10</v>
      </c>
      <c r="Y265" s="35">
        <f t="shared" si="104"/>
        <v>10</v>
      </c>
      <c r="Z265" s="37"/>
      <c r="AA265" s="34">
        <f t="shared" si="105"/>
        <v>3.0102999566398121</v>
      </c>
      <c r="AB265" s="26">
        <f t="shared" si="113"/>
        <v>2</v>
      </c>
      <c r="AC265" s="26">
        <f>AA265+10</f>
        <v>13.010299956639813</v>
      </c>
      <c r="AD265" s="27">
        <f t="shared" si="108"/>
        <v>20.000000000000007</v>
      </c>
    </row>
    <row r="266" spans="16:30" ht="15.75" thickBot="1" x14ac:dyDescent="0.3">
      <c r="P266" s="44">
        <v>0.95833333333333304</v>
      </c>
      <c r="Q266" s="32">
        <f>Q243</f>
        <v>0</v>
      </c>
      <c r="R266" s="46">
        <f t="shared" si="100"/>
        <v>1</v>
      </c>
      <c r="S266" s="46">
        <f>Q266+10</f>
        <v>10</v>
      </c>
      <c r="T266" s="47">
        <f t="shared" si="99"/>
        <v>10</v>
      </c>
      <c r="U266" s="48"/>
      <c r="V266" s="45">
        <v>0</v>
      </c>
      <c r="W266" s="46">
        <f t="shared" si="102"/>
        <v>1</v>
      </c>
      <c r="X266" s="28">
        <f t="shared" si="114"/>
        <v>10</v>
      </c>
      <c r="Y266" s="47">
        <f t="shared" si="104"/>
        <v>10</v>
      </c>
      <c r="Z266" s="48"/>
      <c r="AA266" s="34">
        <f t="shared" si="105"/>
        <v>3.0102999566398121</v>
      </c>
      <c r="AB266" s="150">
        <f t="shared" si="113"/>
        <v>2</v>
      </c>
      <c r="AC266" s="150">
        <f>AA266+10</f>
        <v>13.010299956639813</v>
      </c>
      <c r="AD266" s="151">
        <f t="shared" si="108"/>
        <v>20.000000000000007</v>
      </c>
    </row>
    <row r="267" spans="16:30" ht="15.75" thickBot="1" x14ac:dyDescent="0.3">
      <c r="P267" s="50"/>
      <c r="Q267" s="51"/>
      <c r="R267" s="51"/>
      <c r="S267" s="51"/>
      <c r="T267" s="52"/>
      <c r="U267" s="51"/>
      <c r="V267" s="50"/>
      <c r="W267" s="51"/>
      <c r="X267" s="51"/>
      <c r="Y267" s="52"/>
      <c r="Z267" s="51"/>
      <c r="AA267" s="53" t="s">
        <v>13</v>
      </c>
      <c r="AB267" s="64">
        <f>10*LOG(1/(COUNT(AB250:AB263))*SUM(AB250:AB263))</f>
        <v>3.0102999566398121</v>
      </c>
      <c r="AC267" s="49"/>
      <c r="AD267" s="54"/>
    </row>
    <row r="268" spans="16:30" ht="15.75" thickBot="1" x14ac:dyDescent="0.3">
      <c r="P268" s="53"/>
      <c r="Q268" s="49"/>
      <c r="R268" s="49"/>
      <c r="S268" s="49"/>
      <c r="T268" s="54"/>
      <c r="U268" s="49"/>
      <c r="V268" s="53"/>
      <c r="W268" s="49"/>
      <c r="X268" s="49"/>
      <c r="Y268" s="54"/>
      <c r="Z268" s="49"/>
      <c r="AA268" s="53" t="s">
        <v>2</v>
      </c>
      <c r="AB268" s="64">
        <f>10*LOG(1/(COUNT(AB243:AB249,AB265:AB266))*SUM(AB243:AB249,AB265:AB266))</f>
        <v>3.0102999566398121</v>
      </c>
      <c r="AC268" s="49"/>
      <c r="AD268" s="54"/>
    </row>
    <row r="269" spans="16:30" x14ac:dyDescent="0.25">
      <c r="P269" s="53"/>
      <c r="Q269" s="49"/>
      <c r="R269" s="56" t="s">
        <v>12</v>
      </c>
      <c r="S269" s="57"/>
      <c r="T269" s="58" t="s">
        <v>11</v>
      </c>
      <c r="U269" s="57"/>
      <c r="V269" s="59"/>
      <c r="W269" s="56" t="s">
        <v>12</v>
      </c>
      <c r="X269" s="57"/>
      <c r="Y269" s="58" t="s">
        <v>11</v>
      </c>
      <c r="Z269" s="57"/>
      <c r="AA269" s="59"/>
      <c r="AB269" s="57" t="s">
        <v>12</v>
      </c>
      <c r="AC269" s="57"/>
      <c r="AD269" s="58" t="s">
        <v>11</v>
      </c>
    </row>
    <row r="270" spans="16:30" ht="15.75" thickBot="1" x14ac:dyDescent="0.3">
      <c r="P270" s="14"/>
      <c r="Q270" s="55"/>
      <c r="R270" s="60">
        <f>10*LOG(1/(COUNT(R243:R266))*SUM(R243:R266))</f>
        <v>0</v>
      </c>
      <c r="S270" s="61"/>
      <c r="T270" s="62">
        <f>10*LOG(1/(COUNT(T243:T266))*SUM(T243:T266))</f>
        <v>6.40978057358332</v>
      </c>
      <c r="U270" s="61"/>
      <c r="V270" s="63"/>
      <c r="W270" s="60">
        <f>10*LOG(1/(COUNT(W243:W266))*SUM(W243:W266))</f>
        <v>0</v>
      </c>
      <c r="X270" s="61"/>
      <c r="Y270" s="62">
        <f>10*LOG(1/(COUNT(Y243:Y266))*SUM(Y243:Y266))</f>
        <v>6.40978057358332</v>
      </c>
      <c r="Z270" s="61"/>
      <c r="AA270" s="63"/>
      <c r="AB270" s="64">
        <f>10*LOG(1/(COUNT(AB243:AB266))*SUM(AB243:AB266))</f>
        <v>3.0102999566398121</v>
      </c>
      <c r="AC270" s="61"/>
      <c r="AD270" s="62">
        <f>10*LOG(1/(COUNT(AD243:AD266))*SUM(AD243:AD266))</f>
        <v>9.4200805302231334</v>
      </c>
    </row>
    <row r="273" spans="16:30" x14ac:dyDescent="0.25">
      <c r="P273">
        <f>A18</f>
        <v>0</v>
      </c>
    </row>
    <row r="275" spans="16:30" ht="15.75" thickBot="1" x14ac:dyDescent="0.3">
      <c r="P275" s="303" t="s">
        <v>21</v>
      </c>
      <c r="Q275" s="303"/>
      <c r="R275" s="303"/>
      <c r="S275" s="303"/>
      <c r="T275" s="303"/>
    </row>
    <row r="276" spans="16:30" ht="45.75" thickBot="1" x14ac:dyDescent="0.3">
      <c r="P276" s="38" t="s">
        <v>14</v>
      </c>
      <c r="Q276" s="39" t="s">
        <v>15</v>
      </c>
      <c r="R276" s="40" t="s">
        <v>17</v>
      </c>
      <c r="S276" s="40" t="s">
        <v>16</v>
      </c>
      <c r="T276" s="41" t="s">
        <v>17</v>
      </c>
      <c r="U276" s="42"/>
      <c r="V276" s="39" t="s">
        <v>18</v>
      </c>
      <c r="W276" s="40" t="s">
        <v>17</v>
      </c>
      <c r="X276" s="40" t="s">
        <v>16</v>
      </c>
      <c r="Y276" s="41" t="s">
        <v>17</v>
      </c>
      <c r="Z276" s="43"/>
      <c r="AA276" s="39" t="s">
        <v>19</v>
      </c>
      <c r="AB276" s="40" t="s">
        <v>17</v>
      </c>
      <c r="AC276" s="40" t="s">
        <v>16</v>
      </c>
      <c r="AD276" s="41" t="s">
        <v>17</v>
      </c>
    </row>
    <row r="277" spans="16:30" ht="15.75" thickBot="1" x14ac:dyDescent="0.3">
      <c r="P277" s="30">
        <v>0</v>
      </c>
      <c r="Q277" s="32">
        <f>H18</f>
        <v>0</v>
      </c>
      <c r="R277" s="28">
        <f>(10^(Q277/10))</f>
        <v>1</v>
      </c>
      <c r="S277" s="28">
        <f>Q277+10</f>
        <v>10</v>
      </c>
      <c r="T277" s="33">
        <f t="shared" ref="T277:T300" si="115">(10^(S277/10))</f>
        <v>10</v>
      </c>
      <c r="U277" s="36"/>
      <c r="V277" s="32">
        <v>0</v>
      </c>
      <c r="W277" s="28">
        <f>(10^(V277/10))</f>
        <v>1</v>
      </c>
      <c r="X277" s="28">
        <f>V277+10</f>
        <v>10</v>
      </c>
      <c r="Y277" s="33">
        <f>(10^(X277/10))</f>
        <v>10</v>
      </c>
      <c r="Z277" s="36"/>
      <c r="AA277" s="34">
        <f>10*LOG10(10^(Q277/10)+10^(V277/10))</f>
        <v>3.0102999566398121</v>
      </c>
      <c r="AB277" s="147">
        <f>(10^(AA277/10))</f>
        <v>2</v>
      </c>
      <c r="AC277" s="147">
        <f>AA277+10</f>
        <v>13.010299956639813</v>
      </c>
      <c r="AD277" s="148">
        <f>(10^(AC277/10))</f>
        <v>20.000000000000007</v>
      </c>
    </row>
    <row r="278" spans="16:30" ht="15.75" thickBot="1" x14ac:dyDescent="0.3">
      <c r="P278" s="31">
        <v>4.1666666666666699E-2</v>
      </c>
      <c r="Q278" s="32">
        <f>Q277</f>
        <v>0</v>
      </c>
      <c r="R278" s="26">
        <f t="shared" ref="R278:R300" si="116">(10^(Q278/10))</f>
        <v>1</v>
      </c>
      <c r="S278" s="26">
        <f t="shared" ref="S278:S283" si="117">Q278+10</f>
        <v>10</v>
      </c>
      <c r="T278" s="35">
        <f t="shared" si="115"/>
        <v>10</v>
      </c>
      <c r="U278" s="37"/>
      <c r="V278" s="34">
        <f>V277</f>
        <v>0</v>
      </c>
      <c r="W278" s="26">
        <f t="shared" ref="W278:W300" si="118">(10^(V278/10))</f>
        <v>1</v>
      </c>
      <c r="X278" s="28">
        <f t="shared" ref="X278:X283" si="119">V278+10</f>
        <v>10</v>
      </c>
      <c r="Y278" s="35">
        <f t="shared" ref="Y278:Y300" si="120">(10^(X278/10))</f>
        <v>10</v>
      </c>
      <c r="Z278" s="37"/>
      <c r="AA278" s="34">
        <f t="shared" ref="AA278:AA300" si="121">10*LOG10(10^(Q278/10)+10^(V278/10))</f>
        <v>3.0102999566398121</v>
      </c>
      <c r="AB278" s="26">
        <f t="shared" ref="AB278:AB296" si="122">(10^(AA278/10))</f>
        <v>2</v>
      </c>
      <c r="AC278" s="147">
        <f t="shared" ref="AC278:AC283" si="123">AA278+10</f>
        <v>13.010299956639813</v>
      </c>
      <c r="AD278" s="27">
        <f t="shared" ref="AD278:AD300" si="124">(10^(AC278/10))</f>
        <v>20.000000000000007</v>
      </c>
    </row>
    <row r="279" spans="16:30" ht="15.75" thickBot="1" x14ac:dyDescent="0.3">
      <c r="P279" s="31">
        <v>8.3333333333333301E-2</v>
      </c>
      <c r="Q279" s="32">
        <f>Q277</f>
        <v>0</v>
      </c>
      <c r="R279" s="26">
        <f t="shared" si="116"/>
        <v>1</v>
      </c>
      <c r="S279" s="26">
        <f t="shared" si="117"/>
        <v>10</v>
      </c>
      <c r="T279" s="35">
        <f t="shared" si="115"/>
        <v>10</v>
      </c>
      <c r="U279" s="37"/>
      <c r="V279" s="34">
        <f t="shared" ref="V279:V297" si="125">V278</f>
        <v>0</v>
      </c>
      <c r="W279" s="26">
        <f t="shared" si="118"/>
        <v>1</v>
      </c>
      <c r="X279" s="28">
        <f t="shared" si="119"/>
        <v>10</v>
      </c>
      <c r="Y279" s="35">
        <f t="shared" si="120"/>
        <v>10</v>
      </c>
      <c r="Z279" s="37"/>
      <c r="AA279" s="34">
        <f t="shared" si="121"/>
        <v>3.0102999566398121</v>
      </c>
      <c r="AB279" s="26">
        <f t="shared" si="122"/>
        <v>2</v>
      </c>
      <c r="AC279" s="147">
        <f t="shared" si="123"/>
        <v>13.010299956639813</v>
      </c>
      <c r="AD279" s="27">
        <f t="shared" si="124"/>
        <v>20.000000000000007</v>
      </c>
    </row>
    <row r="280" spans="16:30" ht="15.75" thickBot="1" x14ac:dyDescent="0.3">
      <c r="P280" s="31">
        <v>0.125</v>
      </c>
      <c r="Q280" s="32">
        <f>Q277</f>
        <v>0</v>
      </c>
      <c r="R280" s="26">
        <f t="shared" si="116"/>
        <v>1</v>
      </c>
      <c r="S280" s="26">
        <f t="shared" si="117"/>
        <v>10</v>
      </c>
      <c r="T280" s="35">
        <f t="shared" si="115"/>
        <v>10</v>
      </c>
      <c r="U280" s="37"/>
      <c r="V280" s="34">
        <f t="shared" si="125"/>
        <v>0</v>
      </c>
      <c r="W280" s="26">
        <f t="shared" si="118"/>
        <v>1</v>
      </c>
      <c r="X280" s="28">
        <f t="shared" si="119"/>
        <v>10</v>
      </c>
      <c r="Y280" s="35">
        <f t="shared" si="120"/>
        <v>10</v>
      </c>
      <c r="Z280" s="37"/>
      <c r="AA280" s="34">
        <f t="shared" si="121"/>
        <v>3.0102999566398121</v>
      </c>
      <c r="AB280" s="26">
        <f t="shared" si="122"/>
        <v>2</v>
      </c>
      <c r="AC280" s="147">
        <f t="shared" si="123"/>
        <v>13.010299956639813</v>
      </c>
      <c r="AD280" s="27">
        <f t="shared" si="124"/>
        <v>20.000000000000007</v>
      </c>
    </row>
    <row r="281" spans="16:30" ht="15.75" thickBot="1" x14ac:dyDescent="0.3">
      <c r="P281" s="31">
        <v>0.16666666666666699</v>
      </c>
      <c r="Q281" s="32">
        <f>Q277</f>
        <v>0</v>
      </c>
      <c r="R281" s="26">
        <f t="shared" si="116"/>
        <v>1</v>
      </c>
      <c r="S281" s="26">
        <f t="shared" si="117"/>
        <v>10</v>
      </c>
      <c r="T281" s="35">
        <f t="shared" si="115"/>
        <v>10</v>
      </c>
      <c r="U281" s="37"/>
      <c r="V281" s="34">
        <f t="shared" si="125"/>
        <v>0</v>
      </c>
      <c r="W281" s="26">
        <f t="shared" si="118"/>
        <v>1</v>
      </c>
      <c r="X281" s="28">
        <f t="shared" si="119"/>
        <v>10</v>
      </c>
      <c r="Y281" s="35">
        <f t="shared" si="120"/>
        <v>10</v>
      </c>
      <c r="Z281" s="37"/>
      <c r="AA281" s="34">
        <f t="shared" si="121"/>
        <v>3.0102999566398121</v>
      </c>
      <c r="AB281" s="26">
        <f t="shared" si="122"/>
        <v>2</v>
      </c>
      <c r="AC281" s="147">
        <f t="shared" si="123"/>
        <v>13.010299956639813</v>
      </c>
      <c r="AD281" s="27">
        <f t="shared" si="124"/>
        <v>20.000000000000007</v>
      </c>
    </row>
    <row r="282" spans="16:30" ht="15.75" thickBot="1" x14ac:dyDescent="0.3">
      <c r="P282" s="31">
        <v>0.20833333333333301</v>
      </c>
      <c r="Q282" s="32">
        <f>Q277</f>
        <v>0</v>
      </c>
      <c r="R282" s="26">
        <f t="shared" si="116"/>
        <v>1</v>
      </c>
      <c r="S282" s="26">
        <f t="shared" si="117"/>
        <v>10</v>
      </c>
      <c r="T282" s="35">
        <f t="shared" si="115"/>
        <v>10</v>
      </c>
      <c r="U282" s="37"/>
      <c r="V282" s="34">
        <f t="shared" si="125"/>
        <v>0</v>
      </c>
      <c r="W282" s="26">
        <f t="shared" si="118"/>
        <v>1</v>
      </c>
      <c r="X282" s="28">
        <f t="shared" si="119"/>
        <v>10</v>
      </c>
      <c r="Y282" s="35">
        <f t="shared" si="120"/>
        <v>10</v>
      </c>
      <c r="Z282" s="37"/>
      <c r="AA282" s="34">
        <f t="shared" si="121"/>
        <v>3.0102999566398121</v>
      </c>
      <c r="AB282" s="26">
        <f t="shared" si="122"/>
        <v>2</v>
      </c>
      <c r="AC282" s="147">
        <f t="shared" si="123"/>
        <v>13.010299956639813</v>
      </c>
      <c r="AD282" s="27">
        <f t="shared" si="124"/>
        <v>20.000000000000007</v>
      </c>
    </row>
    <row r="283" spans="16:30" x14ac:dyDescent="0.25">
      <c r="P283" s="31">
        <v>0.25</v>
      </c>
      <c r="Q283" s="32">
        <f>Q277</f>
        <v>0</v>
      </c>
      <c r="R283" s="26">
        <f t="shared" si="116"/>
        <v>1</v>
      </c>
      <c r="S283" s="26">
        <f t="shared" si="117"/>
        <v>10</v>
      </c>
      <c r="T283" s="35">
        <f t="shared" si="115"/>
        <v>10</v>
      </c>
      <c r="U283" s="37"/>
      <c r="V283" s="34">
        <f t="shared" si="125"/>
        <v>0</v>
      </c>
      <c r="W283" s="26">
        <f t="shared" si="118"/>
        <v>1</v>
      </c>
      <c r="X283" s="28">
        <f t="shared" si="119"/>
        <v>10</v>
      </c>
      <c r="Y283" s="35">
        <f t="shared" si="120"/>
        <v>10</v>
      </c>
      <c r="Z283" s="37"/>
      <c r="AA283" s="34">
        <f t="shared" si="121"/>
        <v>3.0102999566398121</v>
      </c>
      <c r="AB283" s="26">
        <f t="shared" si="122"/>
        <v>2</v>
      </c>
      <c r="AC283" s="147">
        <f t="shared" si="123"/>
        <v>13.010299956639813</v>
      </c>
      <c r="AD283" s="27">
        <f t="shared" si="124"/>
        <v>20.000000000000007</v>
      </c>
    </row>
    <row r="284" spans="16:30" x14ac:dyDescent="0.25">
      <c r="P284" s="31">
        <v>0.29166666666666702</v>
      </c>
      <c r="Q284" s="32">
        <f>G18</f>
        <v>0</v>
      </c>
      <c r="R284" s="26">
        <f t="shared" si="116"/>
        <v>1</v>
      </c>
      <c r="S284" s="26">
        <f>Q284</f>
        <v>0</v>
      </c>
      <c r="T284" s="35">
        <f t="shared" si="115"/>
        <v>1</v>
      </c>
      <c r="U284" s="37"/>
      <c r="V284" s="34">
        <f>H74</f>
        <v>0</v>
      </c>
      <c r="W284" s="26">
        <f t="shared" si="118"/>
        <v>1</v>
      </c>
      <c r="X284" s="26">
        <f>V284</f>
        <v>0</v>
      </c>
      <c r="Y284" s="35">
        <f t="shared" si="120"/>
        <v>1</v>
      </c>
      <c r="Z284" s="37"/>
      <c r="AA284" s="34">
        <f t="shared" si="121"/>
        <v>3.0102999566398121</v>
      </c>
      <c r="AB284" s="26">
        <f t="shared" si="122"/>
        <v>2</v>
      </c>
      <c r="AC284" s="26">
        <f>AA284</f>
        <v>3.0102999566398121</v>
      </c>
      <c r="AD284" s="27">
        <f t="shared" si="124"/>
        <v>2</v>
      </c>
    </row>
    <row r="285" spans="16:30" x14ac:dyDescent="0.25">
      <c r="P285" s="31">
        <v>0.33333333333333298</v>
      </c>
      <c r="Q285" s="32">
        <f>Q284</f>
        <v>0</v>
      </c>
      <c r="R285" s="26">
        <f t="shared" si="116"/>
        <v>1</v>
      </c>
      <c r="S285" s="26">
        <f t="shared" ref="S285:S298" si="126">Q285</f>
        <v>0</v>
      </c>
      <c r="T285" s="35">
        <f t="shared" si="115"/>
        <v>1</v>
      </c>
      <c r="U285" s="37"/>
      <c r="V285" s="34">
        <f t="shared" si="125"/>
        <v>0</v>
      </c>
      <c r="W285" s="26">
        <f t="shared" si="118"/>
        <v>1</v>
      </c>
      <c r="X285" s="26">
        <f t="shared" ref="X285:X295" si="127">V285</f>
        <v>0</v>
      </c>
      <c r="Y285" s="35">
        <f t="shared" si="120"/>
        <v>1</v>
      </c>
      <c r="Z285" s="37"/>
      <c r="AA285" s="34">
        <f t="shared" si="121"/>
        <v>3.0102999566398121</v>
      </c>
      <c r="AB285" s="26">
        <f t="shared" si="122"/>
        <v>2</v>
      </c>
      <c r="AC285" s="26">
        <f t="shared" ref="AC285:AC295" si="128">AA285</f>
        <v>3.0102999566398121</v>
      </c>
      <c r="AD285" s="27">
        <f t="shared" si="124"/>
        <v>2</v>
      </c>
    </row>
    <row r="286" spans="16:30" x14ac:dyDescent="0.25">
      <c r="P286" s="31">
        <v>0.375</v>
      </c>
      <c r="Q286" s="32">
        <f>Q284</f>
        <v>0</v>
      </c>
      <c r="R286" s="26">
        <f t="shared" si="116"/>
        <v>1</v>
      </c>
      <c r="S286" s="26">
        <f t="shared" si="126"/>
        <v>0</v>
      </c>
      <c r="T286" s="35">
        <f t="shared" si="115"/>
        <v>1</v>
      </c>
      <c r="U286" s="37"/>
      <c r="V286" s="34">
        <f t="shared" si="125"/>
        <v>0</v>
      </c>
      <c r="W286" s="26">
        <f t="shared" si="118"/>
        <v>1</v>
      </c>
      <c r="X286" s="26">
        <f t="shared" si="127"/>
        <v>0</v>
      </c>
      <c r="Y286" s="35">
        <f t="shared" si="120"/>
        <v>1</v>
      </c>
      <c r="Z286" s="37"/>
      <c r="AA286" s="34">
        <f t="shared" si="121"/>
        <v>3.0102999566398121</v>
      </c>
      <c r="AB286" s="26">
        <f t="shared" si="122"/>
        <v>2</v>
      </c>
      <c r="AC286" s="26">
        <f t="shared" si="128"/>
        <v>3.0102999566398121</v>
      </c>
      <c r="AD286" s="27">
        <f t="shared" si="124"/>
        <v>2</v>
      </c>
    </row>
    <row r="287" spans="16:30" x14ac:dyDescent="0.25">
      <c r="P287" s="31">
        <v>0.41666666666666702</v>
      </c>
      <c r="Q287" s="32">
        <f>Q284</f>
        <v>0</v>
      </c>
      <c r="R287" s="26">
        <f t="shared" si="116"/>
        <v>1</v>
      </c>
      <c r="S287" s="26">
        <f t="shared" si="126"/>
        <v>0</v>
      </c>
      <c r="T287" s="35">
        <f t="shared" si="115"/>
        <v>1</v>
      </c>
      <c r="U287" s="37"/>
      <c r="V287" s="34">
        <f t="shared" si="125"/>
        <v>0</v>
      </c>
      <c r="W287" s="26">
        <f t="shared" si="118"/>
        <v>1</v>
      </c>
      <c r="X287" s="26">
        <f t="shared" si="127"/>
        <v>0</v>
      </c>
      <c r="Y287" s="35">
        <f t="shared" si="120"/>
        <v>1</v>
      </c>
      <c r="Z287" s="37"/>
      <c r="AA287" s="34">
        <f t="shared" si="121"/>
        <v>3.0102999566398121</v>
      </c>
      <c r="AB287" s="26">
        <f t="shared" si="122"/>
        <v>2</v>
      </c>
      <c r="AC287" s="26">
        <f t="shared" si="128"/>
        <v>3.0102999566398121</v>
      </c>
      <c r="AD287" s="27">
        <f t="shared" si="124"/>
        <v>2</v>
      </c>
    </row>
    <row r="288" spans="16:30" x14ac:dyDescent="0.25">
      <c r="P288" s="31">
        <v>0.45833333333333298</v>
      </c>
      <c r="Q288" s="32">
        <f>Q284</f>
        <v>0</v>
      </c>
      <c r="R288" s="26">
        <f t="shared" si="116"/>
        <v>1</v>
      </c>
      <c r="S288" s="26">
        <f t="shared" si="126"/>
        <v>0</v>
      </c>
      <c r="T288" s="35">
        <f t="shared" si="115"/>
        <v>1</v>
      </c>
      <c r="U288" s="37"/>
      <c r="V288" s="34">
        <f t="shared" si="125"/>
        <v>0</v>
      </c>
      <c r="W288" s="26">
        <f t="shared" si="118"/>
        <v>1</v>
      </c>
      <c r="X288" s="26">
        <f t="shared" si="127"/>
        <v>0</v>
      </c>
      <c r="Y288" s="35">
        <f t="shared" si="120"/>
        <v>1</v>
      </c>
      <c r="Z288" s="37"/>
      <c r="AA288" s="34">
        <f t="shared" si="121"/>
        <v>3.0102999566398121</v>
      </c>
      <c r="AB288" s="26">
        <f t="shared" si="122"/>
        <v>2</v>
      </c>
      <c r="AC288" s="26">
        <f t="shared" si="128"/>
        <v>3.0102999566398121</v>
      </c>
      <c r="AD288" s="27">
        <f t="shared" si="124"/>
        <v>2</v>
      </c>
    </row>
    <row r="289" spans="16:30" x14ac:dyDescent="0.25">
      <c r="P289" s="31">
        <v>0.5</v>
      </c>
      <c r="Q289" s="32">
        <f>Q284</f>
        <v>0</v>
      </c>
      <c r="R289" s="26">
        <f t="shared" si="116"/>
        <v>1</v>
      </c>
      <c r="S289" s="26">
        <f t="shared" si="126"/>
        <v>0</v>
      </c>
      <c r="T289" s="35">
        <f t="shared" si="115"/>
        <v>1</v>
      </c>
      <c r="U289" s="37"/>
      <c r="V289" s="34">
        <f t="shared" si="125"/>
        <v>0</v>
      </c>
      <c r="W289" s="26">
        <f t="shared" si="118"/>
        <v>1</v>
      </c>
      <c r="X289" s="26">
        <f t="shared" si="127"/>
        <v>0</v>
      </c>
      <c r="Y289" s="35">
        <f t="shared" si="120"/>
        <v>1</v>
      </c>
      <c r="Z289" s="37"/>
      <c r="AA289" s="34">
        <f t="shared" si="121"/>
        <v>3.0102999566398121</v>
      </c>
      <c r="AB289" s="26">
        <f t="shared" si="122"/>
        <v>2</v>
      </c>
      <c r="AC289" s="26">
        <f t="shared" si="128"/>
        <v>3.0102999566398121</v>
      </c>
      <c r="AD289" s="27">
        <f t="shared" si="124"/>
        <v>2</v>
      </c>
    </row>
    <row r="290" spans="16:30" x14ac:dyDescent="0.25">
      <c r="P290" s="31">
        <v>0.54166666666666696</v>
      </c>
      <c r="Q290" s="32">
        <f>Q284</f>
        <v>0</v>
      </c>
      <c r="R290" s="26">
        <f t="shared" si="116"/>
        <v>1</v>
      </c>
      <c r="S290" s="26">
        <f t="shared" si="126"/>
        <v>0</v>
      </c>
      <c r="T290" s="35">
        <f t="shared" si="115"/>
        <v>1</v>
      </c>
      <c r="U290" s="37"/>
      <c r="V290" s="34">
        <f t="shared" si="125"/>
        <v>0</v>
      </c>
      <c r="W290" s="26">
        <f t="shared" si="118"/>
        <v>1</v>
      </c>
      <c r="X290" s="26">
        <f t="shared" si="127"/>
        <v>0</v>
      </c>
      <c r="Y290" s="35">
        <f t="shared" si="120"/>
        <v>1</v>
      </c>
      <c r="Z290" s="37"/>
      <c r="AA290" s="34">
        <f t="shared" si="121"/>
        <v>3.0102999566398121</v>
      </c>
      <c r="AB290" s="26">
        <f t="shared" si="122"/>
        <v>2</v>
      </c>
      <c r="AC290" s="26">
        <f t="shared" si="128"/>
        <v>3.0102999566398121</v>
      </c>
      <c r="AD290" s="27">
        <f t="shared" si="124"/>
        <v>2</v>
      </c>
    </row>
    <row r="291" spans="16:30" x14ac:dyDescent="0.25">
      <c r="P291" s="31">
        <v>0.58333333333333304</v>
      </c>
      <c r="Q291" s="32">
        <f>Q284</f>
        <v>0</v>
      </c>
      <c r="R291" s="26">
        <f t="shared" si="116"/>
        <v>1</v>
      </c>
      <c r="S291" s="26">
        <f t="shared" si="126"/>
        <v>0</v>
      </c>
      <c r="T291" s="35">
        <f t="shared" si="115"/>
        <v>1</v>
      </c>
      <c r="U291" s="37"/>
      <c r="V291" s="34">
        <f t="shared" si="125"/>
        <v>0</v>
      </c>
      <c r="W291" s="26">
        <f t="shared" si="118"/>
        <v>1</v>
      </c>
      <c r="X291" s="26">
        <f t="shared" si="127"/>
        <v>0</v>
      </c>
      <c r="Y291" s="35">
        <f t="shared" si="120"/>
        <v>1</v>
      </c>
      <c r="Z291" s="37"/>
      <c r="AA291" s="34">
        <f t="shared" si="121"/>
        <v>3.0102999566398121</v>
      </c>
      <c r="AB291" s="26">
        <f t="shared" si="122"/>
        <v>2</v>
      </c>
      <c r="AC291" s="26">
        <f t="shared" si="128"/>
        <v>3.0102999566398121</v>
      </c>
      <c r="AD291" s="27">
        <f t="shared" si="124"/>
        <v>2</v>
      </c>
    </row>
    <row r="292" spans="16:30" x14ac:dyDescent="0.25">
      <c r="P292" s="31">
        <v>0.625</v>
      </c>
      <c r="Q292" s="32">
        <f>Q284</f>
        <v>0</v>
      </c>
      <c r="R292" s="26">
        <f t="shared" si="116"/>
        <v>1</v>
      </c>
      <c r="S292" s="26">
        <f t="shared" si="126"/>
        <v>0</v>
      </c>
      <c r="T292" s="35">
        <f t="shared" si="115"/>
        <v>1</v>
      </c>
      <c r="U292" s="37"/>
      <c r="V292" s="34">
        <f t="shared" si="125"/>
        <v>0</v>
      </c>
      <c r="W292" s="26">
        <f t="shared" si="118"/>
        <v>1</v>
      </c>
      <c r="X292" s="26">
        <f t="shared" si="127"/>
        <v>0</v>
      </c>
      <c r="Y292" s="35">
        <f t="shared" si="120"/>
        <v>1</v>
      </c>
      <c r="Z292" s="37"/>
      <c r="AA292" s="34">
        <f t="shared" si="121"/>
        <v>3.0102999566398121</v>
      </c>
      <c r="AB292" s="26">
        <f t="shared" si="122"/>
        <v>2</v>
      </c>
      <c r="AC292" s="26">
        <f t="shared" si="128"/>
        <v>3.0102999566398121</v>
      </c>
      <c r="AD292" s="27">
        <f t="shared" si="124"/>
        <v>2</v>
      </c>
    </row>
    <row r="293" spans="16:30" x14ac:dyDescent="0.25">
      <c r="P293" s="31">
        <v>0.66666666666666696</v>
      </c>
      <c r="Q293" s="32">
        <f>Q284</f>
        <v>0</v>
      </c>
      <c r="R293" s="26">
        <f t="shared" si="116"/>
        <v>1</v>
      </c>
      <c r="S293" s="26">
        <f t="shared" si="126"/>
        <v>0</v>
      </c>
      <c r="T293" s="35">
        <f t="shared" si="115"/>
        <v>1</v>
      </c>
      <c r="U293" s="37"/>
      <c r="V293" s="34">
        <f t="shared" si="125"/>
        <v>0</v>
      </c>
      <c r="W293" s="26">
        <f t="shared" si="118"/>
        <v>1</v>
      </c>
      <c r="X293" s="26">
        <f t="shared" si="127"/>
        <v>0</v>
      </c>
      <c r="Y293" s="35">
        <f t="shared" si="120"/>
        <v>1</v>
      </c>
      <c r="Z293" s="37"/>
      <c r="AA293" s="34">
        <f t="shared" si="121"/>
        <v>3.0102999566398121</v>
      </c>
      <c r="AB293" s="26">
        <f t="shared" si="122"/>
        <v>2</v>
      </c>
      <c r="AC293" s="26">
        <f t="shared" si="128"/>
        <v>3.0102999566398121</v>
      </c>
      <c r="AD293" s="27">
        <f t="shared" si="124"/>
        <v>2</v>
      </c>
    </row>
    <row r="294" spans="16:30" x14ac:dyDescent="0.25">
      <c r="P294" s="31">
        <v>0.70833333333333304</v>
      </c>
      <c r="Q294" s="32">
        <f>Q284</f>
        <v>0</v>
      </c>
      <c r="R294" s="26">
        <f t="shared" si="116"/>
        <v>1</v>
      </c>
      <c r="S294" s="26">
        <f t="shared" si="126"/>
        <v>0</v>
      </c>
      <c r="T294" s="35">
        <f t="shared" si="115"/>
        <v>1</v>
      </c>
      <c r="U294" s="37"/>
      <c r="V294" s="34">
        <f t="shared" si="125"/>
        <v>0</v>
      </c>
      <c r="W294" s="26">
        <f t="shared" si="118"/>
        <v>1</v>
      </c>
      <c r="X294" s="26">
        <f t="shared" si="127"/>
        <v>0</v>
      </c>
      <c r="Y294" s="35">
        <f t="shared" si="120"/>
        <v>1</v>
      </c>
      <c r="Z294" s="37"/>
      <c r="AA294" s="34">
        <f t="shared" si="121"/>
        <v>3.0102999566398121</v>
      </c>
      <c r="AB294" s="26">
        <f t="shared" si="122"/>
        <v>2</v>
      </c>
      <c r="AC294" s="26">
        <f t="shared" si="128"/>
        <v>3.0102999566398121</v>
      </c>
      <c r="AD294" s="27">
        <f t="shared" si="124"/>
        <v>2</v>
      </c>
    </row>
    <row r="295" spans="16:30" x14ac:dyDescent="0.25">
      <c r="P295" s="31">
        <v>0.75</v>
      </c>
      <c r="Q295" s="32">
        <f>Q284</f>
        <v>0</v>
      </c>
      <c r="R295" s="26">
        <f t="shared" si="116"/>
        <v>1</v>
      </c>
      <c r="S295" s="26">
        <f t="shared" si="126"/>
        <v>0</v>
      </c>
      <c r="T295" s="35">
        <f t="shared" si="115"/>
        <v>1</v>
      </c>
      <c r="U295" s="37"/>
      <c r="V295" s="34">
        <f t="shared" si="125"/>
        <v>0</v>
      </c>
      <c r="W295" s="26">
        <f t="shared" si="118"/>
        <v>1</v>
      </c>
      <c r="X295" s="26">
        <f t="shared" si="127"/>
        <v>0</v>
      </c>
      <c r="Y295" s="35">
        <f t="shared" si="120"/>
        <v>1</v>
      </c>
      <c r="Z295" s="37"/>
      <c r="AA295" s="34">
        <f t="shared" si="121"/>
        <v>3.0102999566398121</v>
      </c>
      <c r="AB295" s="26">
        <f t="shared" si="122"/>
        <v>2</v>
      </c>
      <c r="AC295" s="26">
        <f t="shared" si="128"/>
        <v>3.0102999566398121</v>
      </c>
      <c r="AD295" s="27">
        <f t="shared" si="124"/>
        <v>2</v>
      </c>
    </row>
    <row r="296" spans="16:30" x14ac:dyDescent="0.25">
      <c r="P296" s="31">
        <v>0.79166666666666696</v>
      </c>
      <c r="Q296" s="32">
        <f>Q284</f>
        <v>0</v>
      </c>
      <c r="R296" s="26">
        <f t="shared" si="116"/>
        <v>1</v>
      </c>
      <c r="S296" s="26">
        <f t="shared" si="126"/>
        <v>0</v>
      </c>
      <c r="T296" s="35">
        <f t="shared" si="115"/>
        <v>1</v>
      </c>
      <c r="U296" s="37"/>
      <c r="V296" s="34">
        <v>0</v>
      </c>
      <c r="W296" s="26">
        <f t="shared" si="118"/>
        <v>1</v>
      </c>
      <c r="X296" s="26">
        <v>0</v>
      </c>
      <c r="Y296" s="35">
        <f t="shared" si="120"/>
        <v>1</v>
      </c>
      <c r="Z296" s="37"/>
      <c r="AA296" s="34">
        <f t="shared" si="121"/>
        <v>3.0102999566398121</v>
      </c>
      <c r="AB296" s="26">
        <f t="shared" si="122"/>
        <v>2</v>
      </c>
      <c r="AC296" s="26">
        <f>AA296</f>
        <v>3.0102999566398121</v>
      </c>
      <c r="AD296" s="27">
        <f t="shared" si="124"/>
        <v>2</v>
      </c>
    </row>
    <row r="297" spans="16:30" x14ac:dyDescent="0.25">
      <c r="P297" s="31">
        <v>0.83333333333333304</v>
      </c>
      <c r="Q297" s="32">
        <f>Q284</f>
        <v>0</v>
      </c>
      <c r="R297" s="26">
        <f t="shared" si="116"/>
        <v>1</v>
      </c>
      <c r="S297" s="26">
        <f t="shared" si="126"/>
        <v>0</v>
      </c>
      <c r="T297" s="35">
        <f t="shared" si="115"/>
        <v>1</v>
      </c>
      <c r="U297" s="37"/>
      <c r="V297" s="34">
        <f t="shared" si="125"/>
        <v>0</v>
      </c>
      <c r="W297" s="26">
        <f t="shared" si="118"/>
        <v>1</v>
      </c>
      <c r="X297" s="26">
        <v>0</v>
      </c>
      <c r="Y297" s="35">
        <f t="shared" si="120"/>
        <v>1</v>
      </c>
      <c r="Z297" s="37"/>
      <c r="AA297" s="34">
        <f t="shared" si="121"/>
        <v>3.0102999566398121</v>
      </c>
      <c r="AB297" s="26">
        <f>(10^(AA297/10))</f>
        <v>2</v>
      </c>
      <c r="AC297" s="26">
        <f>AA297</f>
        <v>3.0102999566398121</v>
      </c>
      <c r="AD297" s="27">
        <f t="shared" si="124"/>
        <v>2</v>
      </c>
    </row>
    <row r="298" spans="16:30" x14ac:dyDescent="0.25">
      <c r="P298" s="31">
        <v>0.875</v>
      </c>
      <c r="Q298" s="32">
        <f>Q284</f>
        <v>0</v>
      </c>
      <c r="R298" s="26">
        <f t="shared" si="116"/>
        <v>1</v>
      </c>
      <c r="S298" s="26">
        <f t="shared" si="126"/>
        <v>0</v>
      </c>
      <c r="T298" s="35">
        <f t="shared" si="115"/>
        <v>1</v>
      </c>
      <c r="U298" s="37"/>
      <c r="V298" s="34">
        <f>V297</f>
        <v>0</v>
      </c>
      <c r="W298" s="26">
        <f t="shared" si="118"/>
        <v>1</v>
      </c>
      <c r="X298" s="26">
        <v>0</v>
      </c>
      <c r="Y298" s="35">
        <f t="shared" si="120"/>
        <v>1</v>
      </c>
      <c r="Z298" s="37"/>
      <c r="AA298" s="34">
        <f t="shared" si="121"/>
        <v>3.0102999566398121</v>
      </c>
      <c r="AB298" s="26">
        <f t="shared" ref="AB298:AB300" si="129">(10^(AA298/10))</f>
        <v>2</v>
      </c>
      <c r="AC298" s="26">
        <f>AA298</f>
        <v>3.0102999566398121</v>
      </c>
      <c r="AD298" s="27">
        <f t="shared" si="124"/>
        <v>2</v>
      </c>
    </row>
    <row r="299" spans="16:30" x14ac:dyDescent="0.25">
      <c r="P299" s="31">
        <v>0.91666666666666696</v>
      </c>
      <c r="Q299" s="32">
        <f>Q277</f>
        <v>0</v>
      </c>
      <c r="R299" s="26">
        <f t="shared" si="116"/>
        <v>1</v>
      </c>
      <c r="S299" s="26">
        <f>Q299+10</f>
        <v>10</v>
      </c>
      <c r="T299" s="35">
        <f t="shared" si="115"/>
        <v>10</v>
      </c>
      <c r="U299" s="37"/>
      <c r="V299" s="34">
        <v>0</v>
      </c>
      <c r="W299" s="26">
        <f t="shared" si="118"/>
        <v>1</v>
      </c>
      <c r="X299" s="28">
        <f t="shared" ref="X299:X300" si="130">V299+10</f>
        <v>10</v>
      </c>
      <c r="Y299" s="35">
        <f t="shared" si="120"/>
        <v>10</v>
      </c>
      <c r="Z299" s="37"/>
      <c r="AA299" s="34">
        <f t="shared" si="121"/>
        <v>3.0102999566398121</v>
      </c>
      <c r="AB299" s="26">
        <f t="shared" si="129"/>
        <v>2</v>
      </c>
      <c r="AC299" s="26">
        <f>AA299+10</f>
        <v>13.010299956639813</v>
      </c>
      <c r="AD299" s="27">
        <f t="shared" si="124"/>
        <v>20.000000000000007</v>
      </c>
    </row>
    <row r="300" spans="16:30" ht="15.75" thickBot="1" x14ac:dyDescent="0.3">
      <c r="P300" s="44">
        <v>0.95833333333333304</v>
      </c>
      <c r="Q300" s="32">
        <f>Q277</f>
        <v>0</v>
      </c>
      <c r="R300" s="46">
        <f t="shared" si="116"/>
        <v>1</v>
      </c>
      <c r="S300" s="46">
        <f>Q300+10</f>
        <v>10</v>
      </c>
      <c r="T300" s="47">
        <f t="shared" si="115"/>
        <v>10</v>
      </c>
      <c r="U300" s="48"/>
      <c r="V300" s="45">
        <v>0</v>
      </c>
      <c r="W300" s="46">
        <f t="shared" si="118"/>
        <v>1</v>
      </c>
      <c r="X300" s="28">
        <f t="shared" si="130"/>
        <v>10</v>
      </c>
      <c r="Y300" s="47">
        <f t="shared" si="120"/>
        <v>10</v>
      </c>
      <c r="Z300" s="48"/>
      <c r="AA300" s="34">
        <f t="shared" si="121"/>
        <v>3.0102999566398121</v>
      </c>
      <c r="AB300" s="150">
        <f t="shared" si="129"/>
        <v>2</v>
      </c>
      <c r="AC300" s="150">
        <f>AA300+10</f>
        <v>13.010299956639813</v>
      </c>
      <c r="AD300" s="151">
        <f t="shared" si="124"/>
        <v>20.000000000000007</v>
      </c>
    </row>
    <row r="301" spans="16:30" ht="15.75" thickBot="1" x14ac:dyDescent="0.3">
      <c r="P301" s="50"/>
      <c r="Q301" s="51"/>
      <c r="R301" s="51"/>
      <c r="S301" s="51"/>
      <c r="T301" s="52"/>
      <c r="U301" s="51"/>
      <c r="V301" s="50"/>
      <c r="W301" s="51"/>
      <c r="X301" s="51"/>
      <c r="Y301" s="52"/>
      <c r="Z301" s="51"/>
      <c r="AA301" s="53" t="s">
        <v>13</v>
      </c>
      <c r="AB301" s="64">
        <f>10*LOG(1/(COUNT(AB284:AB297))*SUM(AB284:AB297))</f>
        <v>3.0102999566398121</v>
      </c>
      <c r="AC301" s="49"/>
      <c r="AD301" s="54"/>
    </row>
    <row r="302" spans="16:30" ht="15.75" thickBot="1" x14ac:dyDescent="0.3">
      <c r="P302" s="53"/>
      <c r="Q302" s="49"/>
      <c r="R302" s="49"/>
      <c r="S302" s="49"/>
      <c r="T302" s="54"/>
      <c r="U302" s="49"/>
      <c r="V302" s="53"/>
      <c r="W302" s="49"/>
      <c r="X302" s="49"/>
      <c r="Y302" s="54"/>
      <c r="Z302" s="49"/>
      <c r="AA302" s="53" t="s">
        <v>2</v>
      </c>
      <c r="AB302" s="64">
        <f>10*LOG(1/(COUNT(AB277:AB283,AB299:AB300))*SUM(AB277:AB283,AB299:AB300))</f>
        <v>3.0102999566398121</v>
      </c>
      <c r="AC302" s="49"/>
      <c r="AD302" s="54"/>
    </row>
    <row r="303" spans="16:30" x14ac:dyDescent="0.25">
      <c r="P303" s="53"/>
      <c r="Q303" s="49"/>
      <c r="R303" s="56" t="s">
        <v>12</v>
      </c>
      <c r="S303" s="57"/>
      <c r="T303" s="58" t="s">
        <v>11</v>
      </c>
      <c r="U303" s="57"/>
      <c r="V303" s="59"/>
      <c r="W303" s="56" t="s">
        <v>12</v>
      </c>
      <c r="X303" s="57"/>
      <c r="Y303" s="58" t="s">
        <v>11</v>
      </c>
      <c r="Z303" s="57"/>
      <c r="AA303" s="59"/>
      <c r="AB303" s="57" t="s">
        <v>12</v>
      </c>
      <c r="AC303" s="57"/>
      <c r="AD303" s="58" t="s">
        <v>11</v>
      </c>
    </row>
    <row r="304" spans="16:30" ht="15.75" thickBot="1" x14ac:dyDescent="0.3">
      <c r="P304" s="14"/>
      <c r="Q304" s="55"/>
      <c r="R304" s="60">
        <f>10*LOG(1/(COUNT(R277:R300))*SUM(R277:R300))</f>
        <v>0</v>
      </c>
      <c r="S304" s="61"/>
      <c r="T304" s="62">
        <f>10*LOG(1/(COUNT(T277:T300))*SUM(T277:T300))</f>
        <v>6.40978057358332</v>
      </c>
      <c r="U304" s="61"/>
      <c r="V304" s="63"/>
      <c r="W304" s="60">
        <f>10*LOG(1/(COUNT(W277:W300))*SUM(W277:W300))</f>
        <v>0</v>
      </c>
      <c r="X304" s="61"/>
      <c r="Y304" s="62">
        <f>10*LOG(1/(COUNT(Y277:Y300))*SUM(Y277:Y300))</f>
        <v>6.40978057358332</v>
      </c>
      <c r="Z304" s="61"/>
      <c r="AA304" s="63"/>
      <c r="AB304" s="64">
        <f>10*LOG(1/(COUNT(AB277:AB300))*SUM(AB277:AB300))</f>
        <v>3.0102999566398121</v>
      </c>
      <c r="AC304" s="61"/>
      <c r="AD304" s="62">
        <f>10*LOG(1/(COUNT(AD277:AD300))*SUM(AD277:AD300))</f>
        <v>9.4200805302231334</v>
      </c>
    </row>
  </sheetData>
  <mergeCells count="26">
    <mergeCell ref="A1:H1"/>
    <mergeCell ref="AA1:AB2"/>
    <mergeCell ref="AC1:AE1"/>
    <mergeCell ref="A2:H2"/>
    <mergeCell ref="A3:H3"/>
    <mergeCell ref="L3:L5"/>
    <mergeCell ref="AA3:AA6"/>
    <mergeCell ref="A4:H4"/>
    <mergeCell ref="P105:T105"/>
    <mergeCell ref="A9:A11"/>
    <mergeCell ref="B9:B11"/>
    <mergeCell ref="C9:D9"/>
    <mergeCell ref="E9:H9"/>
    <mergeCell ref="A22:A24"/>
    <mergeCell ref="B22:C22"/>
    <mergeCell ref="E22:H22"/>
    <mergeCell ref="A38:A39"/>
    <mergeCell ref="B38:B39"/>
    <mergeCell ref="A58:A59"/>
    <mergeCell ref="P71:T71"/>
    <mergeCell ref="A77:A78"/>
    <mergeCell ref="P139:T139"/>
    <mergeCell ref="P173:T173"/>
    <mergeCell ref="P207:T207"/>
    <mergeCell ref="P241:T241"/>
    <mergeCell ref="P275:T275"/>
  </mergeCells>
  <conditionalFormatting sqref="B60:B73 D60:H73">
    <cfRule type="expression" dxfId="6" priority="1">
      <formula>B60=0</formula>
    </cfRule>
  </conditionalFormatting>
  <dataValidations count="3">
    <dataValidation type="list" allowBlank="1" showInputMessage="1" showErrorMessage="1" sqref="A40:A53" xr:uid="{750F7735-0A6F-4552-A86D-B5141DF6D7FB}">
      <formula1>$AJ$2:$AJ$65</formula1>
    </dataValidation>
    <dataValidation type="list" allowBlank="1" showInputMessage="1" showErrorMessage="1" sqref="B32:B35 B12:B20 B6" xr:uid="{381D61B5-DDE9-4DCB-BD7F-9FA271ACDC1D}">
      <formula1>$AB$3:$AB$6</formula1>
    </dataValidation>
    <dataValidation type="list" allowBlank="1" showInputMessage="1" showErrorMessage="1" sqref="B40:B53" xr:uid="{1E510EE1-83DB-44CA-8A07-7318238C48BD}">
      <formula1>$AP$1:$AP$16</formula1>
    </dataValidation>
  </dataValidations>
  <pageMargins left="0.7" right="0.7" top="0.75" bottom="0.75" header="0.3" footer="0.3"/>
  <pageSetup scale="40" orientation="portrait" horizontalDpi="1200" verticalDpi="12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B3BC2-D214-447A-A78E-DBA4ADF6CBA6}">
  <dimension ref="A1:AR304"/>
  <sheetViews>
    <sheetView zoomScaleNormal="100" workbookViewId="0">
      <selection activeCell="B26" sqref="B26:C26"/>
    </sheetView>
  </sheetViews>
  <sheetFormatPr defaultRowHeight="15" x14ac:dyDescent="0.25"/>
  <cols>
    <col min="1" max="1" width="31.140625" customWidth="1"/>
    <col min="2" max="2" width="27" bestFit="1" customWidth="1"/>
    <col min="3" max="4" width="23.140625" customWidth="1"/>
    <col min="5" max="5" width="27.85546875" customWidth="1"/>
    <col min="6" max="6" width="30.28515625" customWidth="1"/>
    <col min="7" max="7" width="22.85546875" customWidth="1"/>
    <col min="8" max="8" width="24.7109375" customWidth="1"/>
    <col min="9" max="11" width="9.140625" customWidth="1"/>
    <col min="12" max="12" width="18.7109375" hidden="1" customWidth="1"/>
    <col min="13" max="14" width="20" hidden="1" customWidth="1"/>
    <col min="15" max="15" width="9.140625" hidden="1" customWidth="1"/>
    <col min="16" max="20" width="12.7109375" hidden="1" customWidth="1"/>
    <col min="21" max="21" width="2.7109375" hidden="1" customWidth="1"/>
    <col min="22" max="22" width="12.7109375" hidden="1" customWidth="1"/>
    <col min="23" max="23" width="15.42578125" hidden="1" customWidth="1"/>
    <col min="24" max="25" width="12.7109375" hidden="1" customWidth="1"/>
    <col min="26" max="26" width="2.5703125" hidden="1" customWidth="1"/>
    <col min="27" max="27" width="17" hidden="1" customWidth="1"/>
    <col min="28" max="28" width="17.42578125" hidden="1" customWidth="1"/>
    <col min="29" max="30" width="12.7109375" hidden="1" customWidth="1"/>
    <col min="31" max="35" width="9.140625" hidden="1" customWidth="1"/>
    <col min="36" max="36" width="33.42578125" hidden="1" customWidth="1"/>
    <col min="37" max="37" width="12.140625" hidden="1" customWidth="1"/>
    <col min="38" max="40" width="16.140625" hidden="1" customWidth="1"/>
    <col min="41" max="44" width="9.140625" hidden="1" customWidth="1"/>
    <col min="45" max="117" width="9.140625" customWidth="1"/>
  </cols>
  <sheetData>
    <row r="1" spans="1:42" ht="21.75" thickBot="1" x14ac:dyDescent="0.4">
      <c r="A1" s="304" t="s">
        <v>189</v>
      </c>
      <c r="B1" s="304"/>
      <c r="C1" s="304"/>
      <c r="D1" s="304"/>
      <c r="E1" s="304"/>
      <c r="F1" s="304"/>
      <c r="G1" s="304"/>
      <c r="H1" s="304"/>
      <c r="AA1" s="295" t="s">
        <v>36</v>
      </c>
      <c r="AB1" s="296"/>
      <c r="AC1" s="280" t="s">
        <v>35</v>
      </c>
      <c r="AD1" s="281"/>
      <c r="AE1" s="282"/>
      <c r="AJ1" s="188" t="s">
        <v>70</v>
      </c>
      <c r="AK1" s="189" t="s">
        <v>71</v>
      </c>
      <c r="AL1" s="189" t="s">
        <v>72</v>
      </c>
      <c r="AM1" s="189" t="s">
        <v>73</v>
      </c>
      <c r="AN1" s="190" t="s">
        <v>74</v>
      </c>
      <c r="AP1">
        <v>1</v>
      </c>
    </row>
    <row r="2" spans="1:42" ht="21.75" thickBot="1" x14ac:dyDescent="0.4">
      <c r="A2" s="304" t="s">
        <v>148</v>
      </c>
      <c r="B2" s="304"/>
      <c r="C2" s="304"/>
      <c r="D2" s="304"/>
      <c r="E2" s="304"/>
      <c r="F2" s="304"/>
      <c r="G2" s="304"/>
      <c r="H2" s="304"/>
      <c r="AA2" s="297"/>
      <c r="AB2" s="298"/>
      <c r="AC2" s="123" t="s">
        <v>3</v>
      </c>
      <c r="AD2" s="124" t="s">
        <v>32</v>
      </c>
      <c r="AE2" s="125" t="s">
        <v>33</v>
      </c>
      <c r="AJ2" s="186" t="s">
        <v>75</v>
      </c>
      <c r="AK2" s="187" t="s">
        <v>76</v>
      </c>
      <c r="AL2" s="187">
        <v>50</v>
      </c>
      <c r="AM2" s="187">
        <v>85</v>
      </c>
      <c r="AN2" s="29" t="s">
        <v>77</v>
      </c>
      <c r="AP2">
        <v>2</v>
      </c>
    </row>
    <row r="3" spans="1:42" ht="22.15" customHeight="1" x14ac:dyDescent="0.35">
      <c r="A3" s="304" t="s">
        <v>147</v>
      </c>
      <c r="B3" s="304"/>
      <c r="C3" s="304"/>
      <c r="D3" s="304"/>
      <c r="E3" s="304"/>
      <c r="F3" s="304"/>
      <c r="G3" s="304"/>
      <c r="H3" s="304"/>
      <c r="L3" s="306" t="s">
        <v>42</v>
      </c>
      <c r="M3" s="25" t="s">
        <v>25</v>
      </c>
      <c r="N3" s="15" t="s">
        <v>26</v>
      </c>
      <c r="O3" s="15" t="s">
        <v>27</v>
      </c>
      <c r="P3" s="15" t="s">
        <v>28</v>
      </c>
      <c r="Q3" s="15" t="s">
        <v>29</v>
      </c>
      <c r="R3" s="15" t="s">
        <v>30</v>
      </c>
      <c r="S3" s="16" t="s">
        <v>31</v>
      </c>
      <c r="AA3" s="283" t="s">
        <v>34</v>
      </c>
      <c r="AB3" s="120" t="s">
        <v>3</v>
      </c>
      <c r="AC3" s="127">
        <v>55</v>
      </c>
      <c r="AD3" s="128">
        <v>57</v>
      </c>
      <c r="AE3" s="129">
        <v>60</v>
      </c>
      <c r="AF3" s="119">
        <v>1</v>
      </c>
      <c r="AJ3" s="183" t="s">
        <v>78</v>
      </c>
      <c r="AK3" s="167" t="s">
        <v>76</v>
      </c>
      <c r="AL3" s="167">
        <v>20</v>
      </c>
      <c r="AM3" s="167">
        <v>85</v>
      </c>
      <c r="AN3" s="27">
        <v>84</v>
      </c>
      <c r="AP3">
        <v>3</v>
      </c>
    </row>
    <row r="4" spans="1:42" ht="19.5" customHeight="1" x14ac:dyDescent="0.35">
      <c r="A4" s="304" t="s">
        <v>144</v>
      </c>
      <c r="B4" s="304"/>
      <c r="C4" s="304"/>
      <c r="D4" s="304"/>
      <c r="E4" s="304"/>
      <c r="F4" s="304"/>
      <c r="G4" s="304"/>
      <c r="H4" s="304"/>
      <c r="L4" s="307"/>
      <c r="M4" s="135"/>
      <c r="N4" s="136"/>
      <c r="O4" s="136"/>
      <c r="P4" s="136"/>
      <c r="Q4" s="136"/>
      <c r="R4" s="136"/>
      <c r="S4" s="137"/>
      <c r="AA4" s="284"/>
      <c r="AB4" s="138"/>
      <c r="AC4" s="139"/>
      <c r="AD4" s="140"/>
      <c r="AE4" s="141"/>
      <c r="AF4" s="119"/>
      <c r="AJ4" s="183" t="s">
        <v>79</v>
      </c>
      <c r="AK4" s="167" t="s">
        <v>76</v>
      </c>
      <c r="AL4" s="167">
        <v>40</v>
      </c>
      <c r="AM4" s="167">
        <v>80</v>
      </c>
      <c r="AN4" s="27">
        <v>78</v>
      </c>
      <c r="AP4">
        <v>4</v>
      </c>
    </row>
    <row r="5" spans="1:42" ht="15" customHeight="1" thickBot="1" x14ac:dyDescent="0.4">
      <c r="A5" s="116"/>
      <c r="B5" s="116"/>
      <c r="C5" s="271"/>
      <c r="D5" s="271"/>
      <c r="E5" s="271"/>
      <c r="F5" s="271"/>
      <c r="G5" s="271"/>
      <c r="H5" s="271"/>
      <c r="L5" s="307"/>
      <c r="M5" s="13" t="s">
        <v>20</v>
      </c>
      <c r="N5" s="5" t="s">
        <v>20</v>
      </c>
      <c r="O5" s="5" t="s">
        <v>20</v>
      </c>
      <c r="P5" s="5" t="s">
        <v>20</v>
      </c>
      <c r="Q5" s="5" t="s">
        <v>20</v>
      </c>
      <c r="R5" s="5" t="s">
        <v>20</v>
      </c>
      <c r="S5" s="6" t="s">
        <v>20</v>
      </c>
      <c r="AA5" s="285"/>
      <c r="AB5" s="121" t="s">
        <v>32</v>
      </c>
      <c r="AC5" s="130">
        <v>57</v>
      </c>
      <c r="AD5" s="126">
        <v>60</v>
      </c>
      <c r="AE5" s="131">
        <v>65</v>
      </c>
      <c r="AF5" s="119">
        <v>2</v>
      </c>
      <c r="AJ5" s="183" t="s">
        <v>80</v>
      </c>
      <c r="AK5" s="167" t="s">
        <v>76</v>
      </c>
      <c r="AL5" s="167">
        <v>20</v>
      </c>
      <c r="AM5" s="167">
        <v>80</v>
      </c>
      <c r="AN5" s="27" t="s">
        <v>77</v>
      </c>
      <c r="AP5">
        <v>5</v>
      </c>
    </row>
    <row r="6" spans="1:42" ht="15" customHeight="1" thickBot="1" x14ac:dyDescent="0.4">
      <c r="A6" s="118" t="s">
        <v>49</v>
      </c>
      <c r="B6" s="117" t="s">
        <v>33</v>
      </c>
      <c r="C6" s="271"/>
      <c r="D6" s="271"/>
      <c r="E6" s="271"/>
      <c r="F6" s="271"/>
      <c r="G6" s="271"/>
      <c r="H6" s="271"/>
      <c r="L6" s="171" t="str">
        <f t="shared" ref="L6:L19" si="0">A60</f>
        <v>Crane</v>
      </c>
      <c r="M6" s="88">
        <f>IF(AND($E40&gt;=0.5,$C$12&gt;0),SQRT((($C$12-$B$25)^2)+(($C$25-$D$12)^2)),"")</f>
        <v>282.08531989486465</v>
      </c>
      <c r="N6" s="89" t="str">
        <f t="shared" ref="N6:N19" si="1">IF(AND($E40&gt;=0.5,$C$13&gt;0),SQRT((($C$13-$B$26)^2)+(($C$26-$D$13)^2)),"")</f>
        <v/>
      </c>
      <c r="O6" s="89" t="str">
        <f t="shared" ref="O6:P19" si="2">IF(AND($E40&gt;=0.5,$C$15&gt;0),SQRT((($C$15-$B$28)^2)+(($C$28-$D$15)^2)),"")</f>
        <v/>
      </c>
      <c r="P6" s="89" t="str">
        <f t="shared" si="2"/>
        <v/>
      </c>
      <c r="Q6" s="89" t="str">
        <f t="shared" ref="Q6:Q19" si="3">IF(AND($E40&gt;=0.5,$C$16&gt;0),SQRT((($C$16-$B$29)^2)+(($C$29-$D$16)^2)),"")</f>
        <v/>
      </c>
      <c r="R6" s="89" t="str">
        <f t="shared" ref="R6:R19" si="4">IF(AND($E40&gt;=0.5,$C$17&gt;0),SQRT((($C$17-$B$30)^2)+(($C$30-$D$17)^2)),"")</f>
        <v/>
      </c>
      <c r="S6" s="90" t="str">
        <f t="shared" ref="S6:S19" si="5">IF(AND($E40&gt;=0.5,$C$18&gt;0),SQRT((($C$18-$B$31)^2)+(($C$31-$D$18)^2)),"")</f>
        <v/>
      </c>
      <c r="AA6" s="286"/>
      <c r="AB6" s="122" t="s">
        <v>33</v>
      </c>
      <c r="AC6" s="132">
        <v>60</v>
      </c>
      <c r="AD6" s="133">
        <v>65</v>
      </c>
      <c r="AE6" s="134">
        <v>70</v>
      </c>
      <c r="AF6" s="119">
        <v>3</v>
      </c>
      <c r="AJ6" s="183" t="s">
        <v>81</v>
      </c>
      <c r="AK6" s="167" t="s">
        <v>82</v>
      </c>
      <c r="AL6" s="167">
        <v>100</v>
      </c>
      <c r="AM6" s="167">
        <v>94</v>
      </c>
      <c r="AN6" s="27" t="s">
        <v>77</v>
      </c>
      <c r="AP6">
        <v>6</v>
      </c>
    </row>
    <row r="7" spans="1:42" ht="15" customHeight="1" x14ac:dyDescent="0.35">
      <c r="A7" s="271"/>
      <c r="B7" s="271"/>
      <c r="C7" s="271"/>
      <c r="D7" s="271"/>
      <c r="E7" s="271"/>
      <c r="F7" s="271"/>
      <c r="G7" s="271"/>
      <c r="H7" s="271"/>
      <c r="L7" s="172" t="str">
        <f t="shared" si="0"/>
        <v>Vibratory Pile Driver</v>
      </c>
      <c r="M7" s="91">
        <f>IF(AND($E41&gt;=0.5,$C$12&gt;0),SQRT((($C$12-$B$25)^2)+(($C$25-$D$12)^2)),"")</f>
        <v>282.08531989486465</v>
      </c>
      <c r="N7" s="92" t="str">
        <f t="shared" si="1"/>
        <v/>
      </c>
      <c r="O7" s="92" t="str">
        <f t="shared" si="2"/>
        <v/>
      </c>
      <c r="P7" s="92" t="str">
        <f t="shared" si="2"/>
        <v/>
      </c>
      <c r="Q7" s="92" t="str">
        <f t="shared" si="3"/>
        <v/>
      </c>
      <c r="R7" s="92" t="str">
        <f t="shared" si="4"/>
        <v/>
      </c>
      <c r="S7" s="93" t="str">
        <f t="shared" si="5"/>
        <v/>
      </c>
      <c r="AC7" s="119">
        <v>1</v>
      </c>
      <c r="AD7" s="119">
        <v>2</v>
      </c>
      <c r="AE7" s="119">
        <v>3</v>
      </c>
      <c r="AF7" s="119"/>
      <c r="AJ7" s="183" t="s">
        <v>83</v>
      </c>
      <c r="AK7" s="167" t="s">
        <v>76</v>
      </c>
      <c r="AL7" s="167">
        <v>50</v>
      </c>
      <c r="AM7" s="167">
        <v>80</v>
      </c>
      <c r="AN7" s="27">
        <v>83</v>
      </c>
      <c r="AP7">
        <v>7</v>
      </c>
    </row>
    <row r="8" spans="1:42" ht="15" customHeight="1" thickBot="1" x14ac:dyDescent="0.3">
      <c r="A8" s="8" t="s">
        <v>45</v>
      </c>
      <c r="L8" s="172" t="str">
        <f t="shared" si="0"/>
        <v>Pickup Truck</v>
      </c>
      <c r="M8" s="91">
        <f>IF(AND($E42&gt;=0.5,$C$12&gt;0),SQRT((($C$12-$B$25)^2)+(($C$25-$D$12)^2)),"")</f>
        <v>282.08531989486465</v>
      </c>
      <c r="N8" s="92" t="str">
        <f t="shared" si="1"/>
        <v/>
      </c>
      <c r="O8" s="92" t="str">
        <f t="shared" si="2"/>
        <v/>
      </c>
      <c r="P8" s="92" t="str">
        <f t="shared" si="2"/>
        <v/>
      </c>
      <c r="Q8" s="92" t="str">
        <f t="shared" si="3"/>
        <v/>
      </c>
      <c r="R8" s="92" t="str">
        <f t="shared" si="4"/>
        <v/>
      </c>
      <c r="S8" s="93" t="str">
        <f t="shared" si="5"/>
        <v/>
      </c>
      <c r="AJ8" s="183" t="s">
        <v>84</v>
      </c>
      <c r="AK8" s="167" t="s">
        <v>76</v>
      </c>
      <c r="AL8" s="167">
        <v>20</v>
      </c>
      <c r="AM8" s="167">
        <v>85</v>
      </c>
      <c r="AN8" s="27">
        <v>84</v>
      </c>
      <c r="AP8">
        <v>8</v>
      </c>
    </row>
    <row r="9" spans="1:42" ht="15" customHeight="1" thickBot="1" x14ac:dyDescent="0.3">
      <c r="A9" s="293" t="s">
        <v>0</v>
      </c>
      <c r="B9" s="293" t="s">
        <v>1</v>
      </c>
      <c r="C9" s="289" t="s">
        <v>22</v>
      </c>
      <c r="D9" s="290"/>
      <c r="E9" s="291" t="s">
        <v>53</v>
      </c>
      <c r="F9" s="291"/>
      <c r="G9" s="291"/>
      <c r="H9" s="292"/>
      <c r="L9" s="172" t="str">
        <f t="shared" si="0"/>
        <v>Front End Loader</v>
      </c>
      <c r="M9" s="91">
        <f>IF(AND($E43&gt;=0.5,$C$12&gt;0),SQRT((($C$12-$B$25)^2)+(($C$25-$D$12)^2)),"")</f>
        <v>282.08531989486465</v>
      </c>
      <c r="N9" s="92" t="str">
        <f t="shared" si="1"/>
        <v/>
      </c>
      <c r="O9" s="92" t="str">
        <f t="shared" si="2"/>
        <v/>
      </c>
      <c r="P9" s="92" t="str">
        <f t="shared" si="2"/>
        <v/>
      </c>
      <c r="Q9" s="92" t="str">
        <f t="shared" si="3"/>
        <v/>
      </c>
      <c r="R9" s="92" t="str">
        <f t="shared" si="4"/>
        <v/>
      </c>
      <c r="S9" s="93" t="str">
        <f t="shared" si="5"/>
        <v/>
      </c>
      <c r="AB9" s="119">
        <f t="shared" ref="AB9:AB15" si="6">IF(B12="Residential",1,IF(B12="Commercial",2,IF(B12="industrial",3,0)))</f>
        <v>1</v>
      </c>
      <c r="AJ9" s="183" t="s">
        <v>85</v>
      </c>
      <c r="AK9" s="167" t="s">
        <v>82</v>
      </c>
      <c r="AL9" s="167">
        <v>20</v>
      </c>
      <c r="AM9" s="167">
        <v>93</v>
      </c>
      <c r="AN9" s="27">
        <v>87</v>
      </c>
      <c r="AP9">
        <v>9</v>
      </c>
    </row>
    <row r="10" spans="1:42" ht="15" customHeight="1" x14ac:dyDescent="0.25">
      <c r="A10" s="300"/>
      <c r="B10" s="300"/>
      <c r="C10" s="114" t="s">
        <v>23</v>
      </c>
      <c r="D10" s="115" t="s">
        <v>24</v>
      </c>
      <c r="E10" s="162" t="s">
        <v>12</v>
      </c>
      <c r="F10" s="163" t="s">
        <v>11</v>
      </c>
      <c r="G10" s="23" t="s">
        <v>13</v>
      </c>
      <c r="H10" s="24" t="s">
        <v>2</v>
      </c>
      <c r="L10" s="172" t="str">
        <f t="shared" si="0"/>
        <v>Trencher</v>
      </c>
      <c r="M10" s="91">
        <f>IF(AND($E44&gt;=0.5,$C$12&gt;0),SQRT((($C$12-$B$25)^2)+(($C$25-$D$12)^2)),"")</f>
        <v>282.08531989486465</v>
      </c>
      <c r="N10" s="92" t="str">
        <f t="shared" si="1"/>
        <v/>
      </c>
      <c r="O10" s="92" t="str">
        <f t="shared" si="2"/>
        <v/>
      </c>
      <c r="P10" s="92" t="str">
        <f t="shared" si="2"/>
        <v/>
      </c>
      <c r="Q10" s="92" t="str">
        <f t="shared" si="3"/>
        <v/>
      </c>
      <c r="R10" s="92" t="str">
        <f t="shared" si="4"/>
        <v/>
      </c>
      <c r="S10" s="93" t="str">
        <f t="shared" si="5"/>
        <v/>
      </c>
      <c r="AB10" s="119">
        <f t="shared" si="6"/>
        <v>0</v>
      </c>
      <c r="AJ10" s="183" t="s">
        <v>86</v>
      </c>
      <c r="AK10" s="167" t="s">
        <v>76</v>
      </c>
      <c r="AL10" s="167">
        <v>20</v>
      </c>
      <c r="AM10" s="167">
        <v>80</v>
      </c>
      <c r="AN10" s="27">
        <v>83</v>
      </c>
      <c r="AP10">
        <v>10</v>
      </c>
    </row>
    <row r="11" spans="1:42" ht="15" customHeight="1" thickBot="1" x14ac:dyDescent="0.3">
      <c r="A11" s="301"/>
      <c r="B11" s="301"/>
      <c r="C11" s="86" t="s">
        <v>20</v>
      </c>
      <c r="D11" s="87" t="s">
        <v>20</v>
      </c>
      <c r="E11" s="13" t="s">
        <v>5</v>
      </c>
      <c r="F11" s="6" t="s">
        <v>5</v>
      </c>
      <c r="G11" s="13" t="s">
        <v>5</v>
      </c>
      <c r="H11" s="6" t="s">
        <v>5</v>
      </c>
      <c r="L11" s="172" t="str">
        <f t="shared" si="0"/>
        <v>Crane</v>
      </c>
      <c r="M11" s="91">
        <f>IF(AND($E45&gt;=0.5,$C$12&gt;0),SQRT((($C$12-$B$26)^2)+(($C$26-$D$12)^2)),"")</f>
        <v>448.557258106988</v>
      </c>
      <c r="N11" s="92" t="str">
        <f t="shared" si="1"/>
        <v/>
      </c>
      <c r="O11" s="92" t="str">
        <f t="shared" si="2"/>
        <v/>
      </c>
      <c r="P11" s="92" t="str">
        <f t="shared" si="2"/>
        <v/>
      </c>
      <c r="Q11" s="92" t="str">
        <f t="shared" si="3"/>
        <v/>
      </c>
      <c r="R11" s="92" t="str">
        <f t="shared" si="4"/>
        <v/>
      </c>
      <c r="S11" s="93" t="str">
        <f t="shared" si="5"/>
        <v/>
      </c>
      <c r="AB11" s="119">
        <f t="shared" si="6"/>
        <v>0</v>
      </c>
      <c r="AJ11" s="183" t="s">
        <v>87</v>
      </c>
      <c r="AK11" s="167" t="s">
        <v>76</v>
      </c>
      <c r="AL11" s="167">
        <v>40</v>
      </c>
      <c r="AM11" s="167">
        <v>80</v>
      </c>
      <c r="AN11" s="27">
        <v>78</v>
      </c>
      <c r="AP11">
        <v>11</v>
      </c>
    </row>
    <row r="12" spans="1:42" ht="15" customHeight="1" thickBot="1" x14ac:dyDescent="0.3">
      <c r="A12" s="240" t="s">
        <v>190</v>
      </c>
      <c r="B12" s="241" t="s">
        <v>3</v>
      </c>
      <c r="C12" s="242">
        <v>255455.6</v>
      </c>
      <c r="D12" s="243">
        <v>4256373.47</v>
      </c>
      <c r="E12" s="244">
        <v>38.6</v>
      </c>
      <c r="F12" s="245">
        <v>42</v>
      </c>
      <c r="G12" s="246">
        <v>40</v>
      </c>
      <c r="H12" s="247">
        <v>34</v>
      </c>
      <c r="L12" s="172" t="str">
        <f t="shared" si="0"/>
        <v>Vibratory Pile Driver</v>
      </c>
      <c r="M12" s="91">
        <f>IF(AND($E46&gt;=0.5,$C$12&gt;0),SQRT((($C$12-$B$26)^2)+(($C$26-$D$12)^2)),"")</f>
        <v>448.557258106988</v>
      </c>
      <c r="N12" s="92" t="str">
        <f t="shared" si="1"/>
        <v/>
      </c>
      <c r="O12" s="92" t="str">
        <f t="shared" si="2"/>
        <v/>
      </c>
      <c r="P12" s="92" t="str">
        <f t="shared" si="2"/>
        <v/>
      </c>
      <c r="Q12" s="92" t="str">
        <f t="shared" si="3"/>
        <v/>
      </c>
      <c r="R12" s="92" t="str">
        <f t="shared" si="4"/>
        <v/>
      </c>
      <c r="S12" s="93" t="str">
        <f t="shared" si="5"/>
        <v/>
      </c>
      <c r="AB12" s="119">
        <f t="shared" si="6"/>
        <v>0</v>
      </c>
      <c r="AJ12" s="183" t="s">
        <v>88</v>
      </c>
      <c r="AK12" s="167" t="s">
        <v>76</v>
      </c>
      <c r="AL12" s="167">
        <v>15</v>
      </c>
      <c r="AM12" s="167">
        <v>83</v>
      </c>
      <c r="AN12" s="27" t="s">
        <v>77</v>
      </c>
      <c r="AP12">
        <v>12</v>
      </c>
    </row>
    <row r="13" spans="1:42" ht="15" hidden="1" customHeight="1" x14ac:dyDescent="0.25">
      <c r="A13" s="228"/>
      <c r="B13" s="238"/>
      <c r="C13" s="174"/>
      <c r="D13" s="211"/>
      <c r="E13" s="17"/>
      <c r="F13" s="160"/>
      <c r="G13" s="239"/>
      <c r="H13" s="78"/>
      <c r="L13" s="172" t="str">
        <f t="shared" si="0"/>
        <v>Pickup Truck</v>
      </c>
      <c r="M13" s="91">
        <f>IF(AND($E47&gt;=0.5,$C$12&gt;0),SQRT((($C$12-$B$26)^2)+(($C$26-$D$12)^2)),"")</f>
        <v>448.557258106988</v>
      </c>
      <c r="N13" s="92" t="str">
        <f t="shared" si="1"/>
        <v/>
      </c>
      <c r="O13" s="92" t="str">
        <f t="shared" si="2"/>
        <v/>
      </c>
      <c r="P13" s="92" t="str">
        <f t="shared" si="2"/>
        <v/>
      </c>
      <c r="Q13" s="92" t="str">
        <f t="shared" si="3"/>
        <v/>
      </c>
      <c r="R13" s="92" t="str">
        <f t="shared" si="4"/>
        <v/>
      </c>
      <c r="S13" s="93" t="str">
        <f t="shared" si="5"/>
        <v/>
      </c>
      <c r="AB13" s="119">
        <f t="shared" si="6"/>
        <v>0</v>
      </c>
      <c r="AJ13" s="183" t="s">
        <v>89</v>
      </c>
      <c r="AK13" s="167" t="s">
        <v>76</v>
      </c>
      <c r="AL13" s="167">
        <v>40</v>
      </c>
      <c r="AM13" s="167">
        <v>85</v>
      </c>
      <c r="AN13" s="27">
        <v>79</v>
      </c>
      <c r="AP13">
        <v>13</v>
      </c>
    </row>
    <row r="14" spans="1:42" ht="15" hidden="1" customHeight="1" x14ac:dyDescent="0.25">
      <c r="A14" s="212"/>
      <c r="B14" s="84"/>
      <c r="C14" s="176"/>
      <c r="D14" s="213"/>
      <c r="E14" s="112"/>
      <c r="F14" s="109"/>
      <c r="G14" s="75"/>
      <c r="H14" s="2"/>
      <c r="L14" s="172" t="str">
        <f t="shared" si="0"/>
        <v>Front End Loader</v>
      </c>
      <c r="M14" s="91">
        <f>IF(AND($E48&gt;=0.5,$C$12&gt;0),SQRT((($C$12-$B$26)^2)+(($C$26-$D$12)^2)),"")</f>
        <v>448.557258106988</v>
      </c>
      <c r="N14" s="92" t="str">
        <f t="shared" si="1"/>
        <v/>
      </c>
      <c r="O14" s="92" t="str">
        <f t="shared" si="2"/>
        <v/>
      </c>
      <c r="P14" s="92" t="str">
        <f t="shared" si="2"/>
        <v/>
      </c>
      <c r="Q14" s="92" t="str">
        <f t="shared" si="3"/>
        <v/>
      </c>
      <c r="R14" s="92" t="str">
        <f t="shared" si="4"/>
        <v/>
      </c>
      <c r="S14" s="93" t="str">
        <f t="shared" si="5"/>
        <v/>
      </c>
      <c r="AB14" s="119">
        <f t="shared" si="6"/>
        <v>0</v>
      </c>
      <c r="AJ14" s="183" t="s">
        <v>90</v>
      </c>
      <c r="AK14" s="167" t="s">
        <v>76</v>
      </c>
      <c r="AL14" s="167">
        <v>20</v>
      </c>
      <c r="AM14" s="167">
        <v>82</v>
      </c>
      <c r="AN14" s="27">
        <v>81</v>
      </c>
      <c r="AP14">
        <v>14</v>
      </c>
    </row>
    <row r="15" spans="1:42" ht="15" hidden="1" customHeight="1" x14ac:dyDescent="0.25">
      <c r="A15" s="212"/>
      <c r="B15" s="84"/>
      <c r="C15" s="176"/>
      <c r="D15" s="213"/>
      <c r="E15" s="112"/>
      <c r="F15" s="109"/>
      <c r="G15" s="75"/>
      <c r="H15" s="2"/>
      <c r="L15" s="172" t="str">
        <f t="shared" si="0"/>
        <v>Trencher</v>
      </c>
      <c r="M15" s="91">
        <f>IF(AND($E49&gt;=0.5,$C$12&gt;0),SQRT((($C$12-$B$26)^2)+(($C$26-$D$12)^2)),"")</f>
        <v>448.557258106988</v>
      </c>
      <c r="N15" s="92" t="str">
        <f t="shared" si="1"/>
        <v/>
      </c>
      <c r="O15" s="92" t="str">
        <f t="shared" si="2"/>
        <v/>
      </c>
      <c r="P15" s="92" t="str">
        <f t="shared" si="2"/>
        <v/>
      </c>
      <c r="Q15" s="92" t="str">
        <f t="shared" si="3"/>
        <v/>
      </c>
      <c r="R15" s="92" t="str">
        <f t="shared" si="4"/>
        <v/>
      </c>
      <c r="S15" s="93" t="str">
        <f t="shared" si="5"/>
        <v/>
      </c>
      <c r="AB15" s="119">
        <f t="shared" si="6"/>
        <v>0</v>
      </c>
      <c r="AJ15" s="183" t="s">
        <v>91</v>
      </c>
      <c r="AK15" s="167" t="s">
        <v>76</v>
      </c>
      <c r="AL15" s="167">
        <v>20</v>
      </c>
      <c r="AM15" s="167">
        <v>90</v>
      </c>
      <c r="AN15" s="27">
        <v>90</v>
      </c>
      <c r="AP15">
        <v>15</v>
      </c>
    </row>
    <row r="16" spans="1:42" ht="15" hidden="1" customHeight="1" x14ac:dyDescent="0.25">
      <c r="A16" s="212"/>
      <c r="B16" s="84"/>
      <c r="C16" s="176"/>
      <c r="D16" s="213"/>
      <c r="E16" s="112"/>
      <c r="F16" s="109"/>
      <c r="G16" s="75"/>
      <c r="H16" s="2"/>
      <c r="L16" s="172" t="str">
        <f t="shared" si="0"/>
        <v/>
      </c>
      <c r="M16" s="91">
        <f>IF(AND($E50&gt;=0.5,$C$12&gt;0),SQRT((($C$12-$B$25)^2)+(($C$25-$D$12)^2)),"")</f>
        <v>282.08531989486465</v>
      </c>
      <c r="N16" s="92" t="str">
        <f t="shared" si="1"/>
        <v/>
      </c>
      <c r="O16" s="92" t="str">
        <f t="shared" si="2"/>
        <v/>
      </c>
      <c r="P16" s="92" t="str">
        <f t="shared" si="2"/>
        <v/>
      </c>
      <c r="Q16" s="92" t="str">
        <f t="shared" si="3"/>
        <v/>
      </c>
      <c r="R16" s="92" t="str">
        <f t="shared" si="4"/>
        <v/>
      </c>
      <c r="S16" s="93" t="str">
        <f t="shared" si="5"/>
        <v/>
      </c>
      <c r="AB16" s="119"/>
      <c r="AJ16" s="183" t="s">
        <v>92</v>
      </c>
      <c r="AK16" s="167" t="s">
        <v>76</v>
      </c>
      <c r="AL16" s="167">
        <v>16</v>
      </c>
      <c r="AM16" s="167">
        <v>85</v>
      </c>
      <c r="AN16" s="27">
        <v>81</v>
      </c>
      <c r="AP16">
        <v>0</v>
      </c>
    </row>
    <row r="17" spans="1:40" s="49" customFormat="1" hidden="1" x14ac:dyDescent="0.25">
      <c r="A17" s="212"/>
      <c r="B17" s="84"/>
      <c r="C17" s="176"/>
      <c r="D17" s="213"/>
      <c r="E17" s="112" t="str">
        <f>IF(G17&gt;0,R270,"")</f>
        <v/>
      </c>
      <c r="F17" s="109" t="str">
        <f>IF(G17&gt;0,T270,"")</f>
        <v/>
      </c>
      <c r="G17" s="75"/>
      <c r="H17" s="2"/>
      <c r="L17" s="172" t="str">
        <f t="shared" si="0"/>
        <v/>
      </c>
      <c r="M17" s="91">
        <f>IF(AND($E51&gt;=0.5,$C$12&gt;0),SQRT((($C$12-$B$25)^2)+(($C$25-$D$12)^2)),"")</f>
        <v>282.08531989486465</v>
      </c>
      <c r="N17" s="92" t="str">
        <f t="shared" si="1"/>
        <v/>
      </c>
      <c r="O17" s="92" t="str">
        <f t="shared" si="2"/>
        <v/>
      </c>
      <c r="P17" s="92" t="str">
        <f t="shared" si="2"/>
        <v/>
      </c>
      <c r="Q17" s="92" t="str">
        <f t="shared" si="3"/>
        <v/>
      </c>
      <c r="R17" s="92" t="str">
        <f t="shared" si="4"/>
        <v/>
      </c>
      <c r="S17" s="93" t="str">
        <f t="shared" si="5"/>
        <v/>
      </c>
      <c r="T17"/>
      <c r="AB17" s="119">
        <f>IF(B6="Residential",1,IF(B6="Commercial",2,IF(B6="industrial",3,0)))</f>
        <v>3</v>
      </c>
      <c r="AJ17" s="183" t="s">
        <v>93</v>
      </c>
      <c r="AK17" s="167" t="s">
        <v>76</v>
      </c>
      <c r="AL17" s="167">
        <v>40</v>
      </c>
      <c r="AM17" s="167">
        <v>85</v>
      </c>
      <c r="AN17" s="27">
        <v>82</v>
      </c>
    </row>
    <row r="18" spans="1:40" ht="15.75" hidden="1" thickBot="1" x14ac:dyDescent="0.3">
      <c r="A18" s="214"/>
      <c r="B18" s="85"/>
      <c r="C18" s="178"/>
      <c r="D18" s="215"/>
      <c r="E18" s="113" t="str">
        <f>IF(G18&gt;0,R304,"")</f>
        <v/>
      </c>
      <c r="F18" s="110" t="str">
        <f>IF(G18&gt;0,T304,"")</f>
        <v/>
      </c>
      <c r="G18" s="76"/>
      <c r="H18" s="3"/>
      <c r="L18" s="172" t="str">
        <f t="shared" si="0"/>
        <v/>
      </c>
      <c r="M18" s="91">
        <f>IF(AND($E52&gt;=0.5,$C$12&gt;0),SQRT((($C$12-$B$25)^2)+(($C$25-$D$12)^2)),"")</f>
        <v>282.08531989486465</v>
      </c>
      <c r="N18" s="92" t="str">
        <f t="shared" si="1"/>
        <v/>
      </c>
      <c r="O18" s="92" t="str">
        <f t="shared" si="2"/>
        <v/>
      </c>
      <c r="P18" s="92" t="str">
        <f t="shared" si="2"/>
        <v/>
      </c>
      <c r="Q18" s="92" t="str">
        <f t="shared" si="3"/>
        <v/>
      </c>
      <c r="R18" s="92" t="str">
        <f t="shared" si="4"/>
        <v/>
      </c>
      <c r="S18" s="93" t="str">
        <f t="shared" si="5"/>
        <v/>
      </c>
      <c r="AJ18" s="183" t="s">
        <v>94</v>
      </c>
      <c r="AK18" s="167" t="s">
        <v>76</v>
      </c>
      <c r="AL18" s="167">
        <v>20</v>
      </c>
      <c r="AM18" s="167">
        <v>84</v>
      </c>
      <c r="AN18" s="27">
        <v>79</v>
      </c>
    </row>
    <row r="19" spans="1:40" ht="15.75" x14ac:dyDescent="0.25">
      <c r="A19" s="19" t="s">
        <v>61</v>
      </c>
      <c r="B19" s="143"/>
      <c r="C19" s="181"/>
      <c r="D19" s="181"/>
      <c r="E19" s="145"/>
      <c r="F19" s="145"/>
      <c r="G19" s="82"/>
      <c r="H19" s="82"/>
      <c r="L19" s="172" t="str">
        <f t="shared" si="0"/>
        <v/>
      </c>
      <c r="M19" s="91">
        <f>IF(AND($E53&gt;=0.5,$C$12&gt;0),SQRT((($C$12-$B$25)^2)+(($C$25-$D$12)^2)),"")</f>
        <v>282.08531989486465</v>
      </c>
      <c r="N19" s="92" t="str">
        <f t="shared" si="1"/>
        <v/>
      </c>
      <c r="O19" s="92" t="str">
        <f t="shared" si="2"/>
        <v/>
      </c>
      <c r="P19" s="92" t="str">
        <f t="shared" si="2"/>
        <v/>
      </c>
      <c r="Q19" s="92" t="str">
        <f t="shared" si="3"/>
        <v/>
      </c>
      <c r="R19" s="92" t="str">
        <f t="shared" si="4"/>
        <v/>
      </c>
      <c r="S19" s="93" t="str">
        <f t="shared" si="5"/>
        <v/>
      </c>
      <c r="AJ19" s="183" t="s">
        <v>95</v>
      </c>
      <c r="AK19" s="167" t="s">
        <v>76</v>
      </c>
      <c r="AL19" s="167">
        <v>50</v>
      </c>
      <c r="AM19" s="167">
        <v>80</v>
      </c>
      <c r="AN19" s="27">
        <v>80</v>
      </c>
    </row>
    <row r="20" spans="1:40" ht="14.25" customHeight="1" thickBot="1" x14ac:dyDescent="0.3">
      <c r="A20" s="19"/>
      <c r="B20" s="143"/>
      <c r="C20" s="144"/>
      <c r="D20" s="144"/>
      <c r="E20" s="145"/>
      <c r="F20" s="145"/>
      <c r="G20" s="82"/>
      <c r="H20" s="82"/>
      <c r="L20" s="97"/>
      <c r="AJ20" s="183" t="s">
        <v>96</v>
      </c>
      <c r="AK20" s="167" t="s">
        <v>76</v>
      </c>
      <c r="AL20" s="167">
        <v>40</v>
      </c>
      <c r="AM20" s="167">
        <v>84</v>
      </c>
      <c r="AN20" s="27">
        <v>76</v>
      </c>
    </row>
    <row r="21" spans="1:40" ht="75.75" thickBot="1" x14ac:dyDescent="0.3">
      <c r="A21" s="8" t="s">
        <v>69</v>
      </c>
      <c r="L21" s="272" t="s">
        <v>42</v>
      </c>
      <c r="M21" s="25" t="s">
        <v>25</v>
      </c>
      <c r="N21" s="15" t="s">
        <v>26</v>
      </c>
      <c r="O21" s="15" t="s">
        <v>27</v>
      </c>
      <c r="P21" s="15" t="s">
        <v>28</v>
      </c>
      <c r="Q21" s="15" t="s">
        <v>29</v>
      </c>
      <c r="R21" s="15" t="s">
        <v>30</v>
      </c>
      <c r="S21" s="16" t="s">
        <v>31</v>
      </c>
      <c r="AJ21" s="183" t="s">
        <v>97</v>
      </c>
      <c r="AK21" s="167" t="s">
        <v>76</v>
      </c>
      <c r="AL21" s="167">
        <v>40</v>
      </c>
      <c r="AM21" s="167">
        <v>85</v>
      </c>
      <c r="AN21" s="27">
        <v>81</v>
      </c>
    </row>
    <row r="22" spans="1:40" ht="15.75" thickBot="1" x14ac:dyDescent="0.3">
      <c r="A22" s="293" t="s">
        <v>154</v>
      </c>
      <c r="B22" s="289" t="s">
        <v>22</v>
      </c>
      <c r="C22" s="290"/>
      <c r="E22" s="302"/>
      <c r="F22" s="302"/>
      <c r="G22" s="302"/>
      <c r="H22" s="302"/>
      <c r="L22" s="220"/>
      <c r="M22" s="13" t="s">
        <v>6</v>
      </c>
      <c r="N22" s="5" t="s">
        <v>6</v>
      </c>
      <c r="O22" s="5" t="s">
        <v>6</v>
      </c>
      <c r="P22" s="5" t="s">
        <v>6</v>
      </c>
      <c r="Q22" s="5" t="s">
        <v>6</v>
      </c>
      <c r="R22" s="5" t="s">
        <v>6</v>
      </c>
      <c r="S22" s="6" t="s">
        <v>6</v>
      </c>
      <c r="AJ22" s="183" t="s">
        <v>98</v>
      </c>
      <c r="AK22" s="167" t="s">
        <v>76</v>
      </c>
      <c r="AL22" s="167">
        <v>40</v>
      </c>
      <c r="AM22" s="167">
        <v>84</v>
      </c>
      <c r="AN22" s="27">
        <v>74</v>
      </c>
    </row>
    <row r="23" spans="1:40" x14ac:dyDescent="0.25">
      <c r="A23" s="300"/>
      <c r="B23" s="114" t="s">
        <v>23</v>
      </c>
      <c r="C23" s="115" t="s">
        <v>24</v>
      </c>
      <c r="E23" s="270"/>
      <c r="H23" s="270"/>
      <c r="L23" s="101" t="str">
        <f t="shared" ref="L23:L36" si="7">IF(ISBLANK(A40),"",A40)</f>
        <v>Crane</v>
      </c>
      <c r="M23" s="98">
        <f t="shared" ref="M23:S36" si="8">IFERROR(CONVERT(M6,"m","ft"),"")</f>
        <v>925.47677130861109</v>
      </c>
      <c r="N23" s="89" t="str">
        <f t="shared" si="8"/>
        <v/>
      </c>
      <c r="O23" s="89" t="str">
        <f t="shared" si="8"/>
        <v/>
      </c>
      <c r="P23" s="89" t="str">
        <f t="shared" si="8"/>
        <v/>
      </c>
      <c r="Q23" s="89" t="str">
        <f t="shared" si="8"/>
        <v/>
      </c>
      <c r="R23" s="89" t="str">
        <f t="shared" si="8"/>
        <v/>
      </c>
      <c r="S23" s="90" t="str">
        <f t="shared" si="8"/>
        <v/>
      </c>
      <c r="AJ23" s="183" t="s">
        <v>99</v>
      </c>
      <c r="AK23" s="167" t="s">
        <v>76</v>
      </c>
      <c r="AL23" s="167">
        <v>40</v>
      </c>
      <c r="AM23" s="167">
        <v>80</v>
      </c>
      <c r="AN23" s="27">
        <v>79</v>
      </c>
    </row>
    <row r="24" spans="1:40" ht="15.75" thickBot="1" x14ac:dyDescent="0.3">
      <c r="A24" s="301"/>
      <c r="B24" s="86" t="s">
        <v>20</v>
      </c>
      <c r="C24" s="87" t="s">
        <v>20</v>
      </c>
      <c r="E24" s="270"/>
      <c r="H24" s="270"/>
      <c r="L24" s="102" t="str">
        <f t="shared" si="7"/>
        <v>Vibratory Pile Driver</v>
      </c>
      <c r="M24" s="99">
        <f t="shared" si="8"/>
        <v>925.47677130861109</v>
      </c>
      <c r="N24" s="92" t="str">
        <f t="shared" si="8"/>
        <v/>
      </c>
      <c r="O24" s="92" t="str">
        <f t="shared" si="8"/>
        <v/>
      </c>
      <c r="P24" s="92" t="str">
        <f t="shared" si="8"/>
        <v/>
      </c>
      <c r="Q24" s="92" t="str">
        <f t="shared" si="8"/>
        <v/>
      </c>
      <c r="R24" s="92" t="str">
        <f t="shared" si="8"/>
        <v/>
      </c>
      <c r="S24" s="93" t="str">
        <f t="shared" si="8"/>
        <v/>
      </c>
      <c r="AJ24" s="183" t="s">
        <v>100</v>
      </c>
      <c r="AK24" s="167" t="s">
        <v>76</v>
      </c>
      <c r="AL24" s="167">
        <v>50</v>
      </c>
      <c r="AM24" s="167">
        <v>82</v>
      </c>
      <c r="AN24" s="27">
        <v>81</v>
      </c>
    </row>
    <row r="25" spans="1:40" x14ac:dyDescent="0.25">
      <c r="A25" s="168" t="s">
        <v>150</v>
      </c>
      <c r="B25" s="229">
        <v>255296.14</v>
      </c>
      <c r="C25" s="175">
        <v>4256606.16</v>
      </c>
      <c r="E25" s="166"/>
      <c r="H25" s="20"/>
      <c r="L25" s="102" t="str">
        <f t="shared" si="7"/>
        <v>Pickup Truck</v>
      </c>
      <c r="M25" s="99">
        <f t="shared" si="8"/>
        <v>925.47677130861109</v>
      </c>
      <c r="N25" s="92" t="str">
        <f t="shared" si="8"/>
        <v/>
      </c>
      <c r="O25" s="92" t="str">
        <f t="shared" si="8"/>
        <v/>
      </c>
      <c r="P25" s="92" t="str">
        <f t="shared" si="8"/>
        <v/>
      </c>
      <c r="Q25" s="92" t="str">
        <f t="shared" si="8"/>
        <v/>
      </c>
      <c r="R25" s="92" t="str">
        <f t="shared" si="8"/>
        <v/>
      </c>
      <c r="S25" s="93" t="str">
        <f t="shared" si="8"/>
        <v/>
      </c>
      <c r="AJ25" s="183" t="s">
        <v>101</v>
      </c>
      <c r="AK25" s="167" t="s">
        <v>76</v>
      </c>
      <c r="AL25" s="167">
        <v>50</v>
      </c>
      <c r="AM25" s="167">
        <v>70</v>
      </c>
      <c r="AN25" s="27">
        <v>73</v>
      </c>
    </row>
    <row r="26" spans="1:40" x14ac:dyDescent="0.25">
      <c r="A26" s="169" t="s">
        <v>153</v>
      </c>
      <c r="B26" s="230">
        <v>255183.93</v>
      </c>
      <c r="C26" s="177">
        <v>4256730.4000000004</v>
      </c>
      <c r="E26" s="166"/>
      <c r="H26" s="20"/>
      <c r="L26" s="102" t="str">
        <f t="shared" si="7"/>
        <v>Front End Loader</v>
      </c>
      <c r="M26" s="99">
        <f t="shared" si="8"/>
        <v>925.47677130861109</v>
      </c>
      <c r="N26" s="92" t="str">
        <f t="shared" si="8"/>
        <v/>
      </c>
      <c r="O26" s="92" t="str">
        <f t="shared" si="8"/>
        <v/>
      </c>
      <c r="P26" s="92" t="str">
        <f t="shared" si="8"/>
        <v/>
      </c>
      <c r="Q26" s="92" t="str">
        <f t="shared" si="8"/>
        <v/>
      </c>
      <c r="R26" s="92" t="str">
        <f t="shared" si="8"/>
        <v/>
      </c>
      <c r="S26" s="93" t="str">
        <f t="shared" si="8"/>
        <v/>
      </c>
      <c r="AJ26" s="183" t="s">
        <v>102</v>
      </c>
      <c r="AK26" s="167" t="s">
        <v>76</v>
      </c>
      <c r="AL26" s="167">
        <v>40</v>
      </c>
      <c r="AM26" s="167">
        <v>85</v>
      </c>
      <c r="AN26" s="27">
        <v>83</v>
      </c>
    </row>
    <row r="27" spans="1:40" x14ac:dyDescent="0.25">
      <c r="A27" s="169"/>
      <c r="B27" s="230"/>
      <c r="C27" s="177"/>
      <c r="E27" s="166"/>
      <c r="H27" s="20"/>
      <c r="L27" s="102" t="str">
        <f t="shared" si="7"/>
        <v>Trencher</v>
      </c>
      <c r="M27" s="99">
        <f t="shared" si="8"/>
        <v>925.47677130861109</v>
      </c>
      <c r="N27" s="92" t="str">
        <f t="shared" si="8"/>
        <v/>
      </c>
      <c r="O27" s="92" t="str">
        <f t="shared" si="8"/>
        <v/>
      </c>
      <c r="P27" s="92" t="str">
        <f t="shared" si="8"/>
        <v/>
      </c>
      <c r="Q27" s="92" t="str">
        <f t="shared" si="8"/>
        <v/>
      </c>
      <c r="R27" s="92" t="str">
        <f t="shared" si="8"/>
        <v/>
      </c>
      <c r="S27" s="93" t="str">
        <f t="shared" si="8"/>
        <v/>
      </c>
      <c r="AJ27" s="183" t="s">
        <v>103</v>
      </c>
      <c r="AK27" s="167" t="s">
        <v>76</v>
      </c>
      <c r="AL27" s="167">
        <v>40</v>
      </c>
      <c r="AM27" s="167">
        <v>85</v>
      </c>
      <c r="AN27" s="27" t="s">
        <v>77</v>
      </c>
    </row>
    <row r="28" spans="1:40" x14ac:dyDescent="0.25">
      <c r="A28" s="169" t="str">
        <f t="shared" ref="A28:A31" si="9">IF(ISBLANK(A15),"",A15)</f>
        <v/>
      </c>
      <c r="B28" s="230"/>
      <c r="C28" s="177"/>
      <c r="E28" s="166"/>
      <c r="H28" s="20"/>
      <c r="L28" s="102" t="str">
        <f t="shared" si="7"/>
        <v>Crane</v>
      </c>
      <c r="M28" s="99">
        <f t="shared" si="8"/>
        <v>1471.644547595105</v>
      </c>
      <c r="N28" s="92" t="str">
        <f t="shared" si="8"/>
        <v/>
      </c>
      <c r="O28" s="92" t="str">
        <f t="shared" si="8"/>
        <v/>
      </c>
      <c r="P28" s="92" t="str">
        <f t="shared" si="8"/>
        <v/>
      </c>
      <c r="Q28" s="92" t="str">
        <f t="shared" si="8"/>
        <v/>
      </c>
      <c r="R28" s="92" t="str">
        <f t="shared" si="8"/>
        <v/>
      </c>
      <c r="S28" s="93" t="str">
        <f t="shared" si="8"/>
        <v/>
      </c>
      <c r="AJ28" s="183" t="s">
        <v>104</v>
      </c>
      <c r="AK28" s="167" t="s">
        <v>76</v>
      </c>
      <c r="AL28" s="167">
        <v>40</v>
      </c>
      <c r="AM28" s="167">
        <v>85</v>
      </c>
      <c r="AN28" s="27">
        <v>87</v>
      </c>
    </row>
    <row r="29" spans="1:40" x14ac:dyDescent="0.25">
      <c r="A29" s="169" t="str">
        <f t="shared" si="9"/>
        <v/>
      </c>
      <c r="B29" s="230"/>
      <c r="C29" s="177"/>
      <c r="E29" s="166"/>
      <c r="H29" s="20"/>
      <c r="L29" s="102" t="str">
        <f t="shared" si="7"/>
        <v>Vibratory Pile Driver</v>
      </c>
      <c r="M29" s="99">
        <f t="shared" si="8"/>
        <v>1471.644547595105</v>
      </c>
      <c r="N29" s="92" t="str">
        <f t="shared" si="8"/>
        <v/>
      </c>
      <c r="O29" s="92" t="str">
        <f t="shared" si="8"/>
        <v/>
      </c>
      <c r="P29" s="92" t="str">
        <f t="shared" si="8"/>
        <v/>
      </c>
      <c r="Q29" s="92" t="str">
        <f t="shared" si="8"/>
        <v/>
      </c>
      <c r="R29" s="92" t="str">
        <f t="shared" si="8"/>
        <v/>
      </c>
      <c r="S29" s="93" t="str">
        <f t="shared" si="8"/>
        <v/>
      </c>
      <c r="AJ29" s="183" t="s">
        <v>105</v>
      </c>
      <c r="AK29" s="167" t="s">
        <v>76</v>
      </c>
      <c r="AL29" s="167">
        <v>25</v>
      </c>
      <c r="AM29" s="167">
        <v>80</v>
      </c>
      <c r="AN29" s="27">
        <v>82</v>
      </c>
    </row>
    <row r="30" spans="1:40" x14ac:dyDescent="0.25">
      <c r="A30" s="169" t="str">
        <f t="shared" si="9"/>
        <v/>
      </c>
      <c r="B30" s="230"/>
      <c r="C30" s="177"/>
      <c r="E30" s="166"/>
      <c r="H30" s="20"/>
      <c r="L30" s="102" t="str">
        <f t="shared" si="7"/>
        <v>Pickup Truck</v>
      </c>
      <c r="M30" s="99">
        <f t="shared" si="8"/>
        <v>1471.644547595105</v>
      </c>
      <c r="N30" s="92" t="str">
        <f t="shared" si="8"/>
        <v/>
      </c>
      <c r="O30" s="92" t="str">
        <f t="shared" si="8"/>
        <v/>
      </c>
      <c r="P30" s="92" t="str">
        <f t="shared" si="8"/>
        <v/>
      </c>
      <c r="Q30" s="92" t="str">
        <f t="shared" si="8"/>
        <v/>
      </c>
      <c r="R30" s="92" t="str">
        <f t="shared" si="8"/>
        <v/>
      </c>
      <c r="S30" s="93" t="str">
        <f t="shared" si="8"/>
        <v/>
      </c>
      <c r="AJ30" s="183" t="s">
        <v>106</v>
      </c>
      <c r="AK30" s="167" t="s">
        <v>82</v>
      </c>
      <c r="AL30" s="167">
        <v>10</v>
      </c>
      <c r="AM30" s="167">
        <v>90</v>
      </c>
      <c r="AN30" s="27" t="s">
        <v>77</v>
      </c>
    </row>
    <row r="31" spans="1:40" ht="15.75" thickBot="1" x14ac:dyDescent="0.3">
      <c r="A31" s="170" t="str">
        <f t="shared" si="9"/>
        <v/>
      </c>
      <c r="B31" s="231"/>
      <c r="C31" s="179"/>
      <c r="E31" s="166"/>
      <c r="H31" s="20"/>
      <c r="L31" s="102" t="str">
        <f t="shared" si="7"/>
        <v>Front End Loader</v>
      </c>
      <c r="M31" s="99">
        <f t="shared" si="8"/>
        <v>1471.644547595105</v>
      </c>
      <c r="N31" s="92" t="str">
        <f t="shared" si="8"/>
        <v/>
      </c>
      <c r="O31" s="92" t="str">
        <f t="shared" si="8"/>
        <v/>
      </c>
      <c r="P31" s="92" t="str">
        <f t="shared" si="8"/>
        <v/>
      </c>
      <c r="Q31" s="92" t="str">
        <f t="shared" si="8"/>
        <v/>
      </c>
      <c r="R31" s="92" t="str">
        <f t="shared" si="8"/>
        <v/>
      </c>
      <c r="S31" s="93" t="str">
        <f t="shared" si="8"/>
        <v/>
      </c>
      <c r="AJ31" s="183" t="s">
        <v>107</v>
      </c>
      <c r="AK31" s="167" t="s">
        <v>82</v>
      </c>
      <c r="AL31" s="167">
        <v>20</v>
      </c>
      <c r="AM31" s="167">
        <v>95</v>
      </c>
      <c r="AN31" s="27">
        <v>101</v>
      </c>
    </row>
    <row r="32" spans="1:40" ht="15.75" x14ac:dyDescent="0.25">
      <c r="A32" s="19" t="s">
        <v>155</v>
      </c>
      <c r="B32" s="143"/>
      <c r="C32" s="144"/>
      <c r="D32" s="144"/>
      <c r="E32" s="145"/>
      <c r="H32" s="82"/>
      <c r="L32" s="102" t="str">
        <f t="shared" si="7"/>
        <v>Trencher</v>
      </c>
      <c r="M32" s="99">
        <f t="shared" si="8"/>
        <v>1471.644547595105</v>
      </c>
      <c r="N32" s="92" t="str">
        <f t="shared" si="8"/>
        <v/>
      </c>
      <c r="O32" s="92" t="str">
        <f t="shared" si="8"/>
        <v/>
      </c>
      <c r="P32" s="92" t="str">
        <f t="shared" si="8"/>
        <v/>
      </c>
      <c r="Q32" s="92" t="str">
        <f t="shared" si="8"/>
        <v/>
      </c>
      <c r="R32" s="92" t="str">
        <f t="shared" si="8"/>
        <v/>
      </c>
      <c r="S32" s="93" t="str">
        <f t="shared" si="8"/>
        <v/>
      </c>
      <c r="AJ32" s="183" t="s">
        <v>108</v>
      </c>
      <c r="AK32" s="167" t="s">
        <v>82</v>
      </c>
      <c r="AL32" s="167">
        <v>20</v>
      </c>
      <c r="AM32" s="167">
        <v>85</v>
      </c>
      <c r="AN32" s="27">
        <v>89</v>
      </c>
    </row>
    <row r="33" spans="1:40" ht="15.75" x14ac:dyDescent="0.25">
      <c r="A33" s="19" t="s">
        <v>156</v>
      </c>
      <c r="B33" s="143"/>
      <c r="C33" s="144"/>
      <c r="D33" s="144"/>
      <c r="E33" s="145"/>
      <c r="F33" s="145"/>
      <c r="G33" s="82"/>
      <c r="H33" s="82"/>
      <c r="L33" s="102" t="str">
        <f t="shared" si="7"/>
        <v/>
      </c>
      <c r="M33" s="99">
        <f t="shared" si="8"/>
        <v>925.47677130861109</v>
      </c>
      <c r="N33" s="92" t="str">
        <f t="shared" si="8"/>
        <v/>
      </c>
      <c r="O33" s="92" t="str">
        <f t="shared" si="8"/>
        <v/>
      </c>
      <c r="P33" s="92" t="str">
        <f t="shared" si="8"/>
        <v/>
      </c>
      <c r="Q33" s="92" t="str">
        <f t="shared" si="8"/>
        <v/>
      </c>
      <c r="R33" s="92" t="str">
        <f t="shared" si="8"/>
        <v/>
      </c>
      <c r="S33" s="93" t="str">
        <f t="shared" si="8"/>
        <v/>
      </c>
      <c r="AJ33" s="183" t="s">
        <v>109</v>
      </c>
      <c r="AK33" s="167" t="s">
        <v>76</v>
      </c>
      <c r="AL33" s="167">
        <v>20</v>
      </c>
      <c r="AM33" s="167">
        <v>85</v>
      </c>
      <c r="AN33" s="27">
        <v>75</v>
      </c>
    </row>
    <row r="34" spans="1:40" ht="16.5" customHeight="1" x14ac:dyDescent="0.25">
      <c r="A34" s="9"/>
      <c r="B34" s="143"/>
      <c r="C34" s="144"/>
      <c r="D34" s="144"/>
      <c r="E34" s="145"/>
      <c r="F34" s="145"/>
      <c r="G34" s="82"/>
      <c r="H34" s="82"/>
      <c r="L34" s="102" t="str">
        <f t="shared" si="7"/>
        <v/>
      </c>
      <c r="M34" s="99">
        <f t="shared" si="8"/>
        <v>925.47677130861109</v>
      </c>
      <c r="N34" s="92" t="str">
        <f t="shared" si="8"/>
        <v/>
      </c>
      <c r="O34" s="92" t="str">
        <f t="shared" si="8"/>
        <v/>
      </c>
      <c r="P34" s="92" t="str">
        <f t="shared" si="8"/>
        <v/>
      </c>
      <c r="Q34" s="92" t="str">
        <f t="shared" si="8"/>
        <v/>
      </c>
      <c r="R34" s="92" t="str">
        <f t="shared" si="8"/>
        <v/>
      </c>
      <c r="S34" s="93" t="str">
        <f t="shared" si="8"/>
        <v/>
      </c>
      <c r="AJ34" s="183" t="s">
        <v>110</v>
      </c>
      <c r="AK34" s="167" t="s">
        <v>82</v>
      </c>
      <c r="AL34" s="167">
        <v>20</v>
      </c>
      <c r="AM34" s="167">
        <v>90</v>
      </c>
      <c r="AN34" s="27">
        <v>90</v>
      </c>
    </row>
    <row r="35" spans="1:40" x14ac:dyDescent="0.25">
      <c r="A35" s="19"/>
      <c r="B35" s="143"/>
      <c r="C35" s="144"/>
      <c r="D35" s="144"/>
      <c r="E35" s="145"/>
      <c r="F35" s="145"/>
      <c r="G35" s="82"/>
      <c r="H35" s="82"/>
      <c r="L35" s="102" t="str">
        <f t="shared" si="7"/>
        <v/>
      </c>
      <c r="M35" s="99">
        <f t="shared" si="8"/>
        <v>925.47677130861109</v>
      </c>
      <c r="N35" s="92" t="str">
        <f t="shared" si="8"/>
        <v/>
      </c>
      <c r="O35" s="92" t="str">
        <f t="shared" si="8"/>
        <v/>
      </c>
      <c r="P35" s="92" t="str">
        <f t="shared" si="8"/>
        <v/>
      </c>
      <c r="Q35" s="92" t="str">
        <f t="shared" si="8"/>
        <v/>
      </c>
      <c r="R35" s="92" t="str">
        <f t="shared" si="8"/>
        <v/>
      </c>
      <c r="S35" s="93" t="str">
        <f t="shared" si="8"/>
        <v/>
      </c>
      <c r="AJ35" s="183" t="s">
        <v>111</v>
      </c>
      <c r="AK35" s="167" t="s">
        <v>76</v>
      </c>
      <c r="AL35" s="167">
        <v>20</v>
      </c>
      <c r="AM35" s="167">
        <v>85</v>
      </c>
      <c r="AN35" s="27">
        <v>90</v>
      </c>
    </row>
    <row r="36" spans="1:40" ht="15.75" thickBot="1" x14ac:dyDescent="0.3">
      <c r="A36" s="82"/>
      <c r="B36" s="82"/>
      <c r="C36" s="82"/>
      <c r="D36" s="82"/>
      <c r="E36" s="82"/>
      <c r="F36" s="49"/>
      <c r="G36" s="49"/>
      <c r="H36" s="49"/>
      <c r="L36" s="103" t="str">
        <f t="shared" si="7"/>
        <v/>
      </c>
      <c r="M36" s="100">
        <f t="shared" si="8"/>
        <v>925.47677130861109</v>
      </c>
      <c r="N36" s="95" t="str">
        <f t="shared" si="8"/>
        <v/>
      </c>
      <c r="O36" s="95" t="str">
        <f t="shared" si="8"/>
        <v/>
      </c>
      <c r="P36" s="95" t="str">
        <f t="shared" si="8"/>
        <v/>
      </c>
      <c r="Q36" s="95" t="str">
        <f t="shared" si="8"/>
        <v/>
      </c>
      <c r="R36" s="95" t="str">
        <f t="shared" si="8"/>
        <v/>
      </c>
      <c r="S36" s="96" t="str">
        <f t="shared" si="8"/>
        <v/>
      </c>
      <c r="AJ36" s="183" t="s">
        <v>112</v>
      </c>
      <c r="AK36" s="167" t="s">
        <v>76</v>
      </c>
      <c r="AL36" s="167">
        <v>50</v>
      </c>
      <c r="AM36" s="167">
        <v>85</v>
      </c>
      <c r="AN36" s="27">
        <v>77</v>
      </c>
    </row>
    <row r="37" spans="1:40" ht="15.75" thickBot="1" x14ac:dyDescent="0.3">
      <c r="A37" s="9" t="s">
        <v>44</v>
      </c>
      <c r="B37" s="1"/>
      <c r="C37" s="1"/>
      <c r="D37" s="1"/>
      <c r="E37" s="82"/>
      <c r="F37" s="49"/>
      <c r="G37" s="49"/>
      <c r="H37" s="49"/>
      <c r="L37" s="221"/>
      <c r="M37" s="222"/>
      <c r="N37" s="222"/>
      <c r="O37" s="222"/>
      <c r="P37" s="222"/>
      <c r="Q37" s="222"/>
      <c r="R37" s="222"/>
      <c r="S37" s="222"/>
      <c r="AJ37" s="183" t="s">
        <v>113</v>
      </c>
      <c r="AK37" s="167" t="s">
        <v>76</v>
      </c>
      <c r="AL37" s="167">
        <v>40</v>
      </c>
      <c r="AM37" s="167">
        <v>55</v>
      </c>
      <c r="AN37" s="27">
        <v>75</v>
      </c>
    </row>
    <row r="38" spans="1:40" ht="32.25" x14ac:dyDescent="0.25">
      <c r="A38" s="293" t="s">
        <v>0</v>
      </c>
      <c r="B38" s="287" t="s">
        <v>63</v>
      </c>
      <c r="C38" s="162" t="s">
        <v>141</v>
      </c>
      <c r="D38" s="15" t="s">
        <v>55</v>
      </c>
      <c r="E38" s="16" t="s">
        <v>54</v>
      </c>
      <c r="H38" s="182"/>
      <c r="L38" s="221"/>
      <c r="M38" s="222"/>
      <c r="N38" s="222"/>
      <c r="O38" s="222"/>
      <c r="P38" s="222"/>
      <c r="Q38" s="222"/>
      <c r="R38" s="222"/>
      <c r="S38" s="222"/>
      <c r="AJ38" s="183" t="s">
        <v>114</v>
      </c>
      <c r="AK38" s="167" t="s">
        <v>76</v>
      </c>
      <c r="AL38" s="167">
        <v>50</v>
      </c>
      <c r="AM38" s="167">
        <v>85</v>
      </c>
      <c r="AN38" s="27">
        <v>85</v>
      </c>
    </row>
    <row r="39" spans="1:40" ht="15.75" thickBot="1" x14ac:dyDescent="0.3">
      <c r="A39" s="294"/>
      <c r="B39" s="299"/>
      <c r="C39" s="164" t="s">
        <v>68</v>
      </c>
      <c r="D39" s="209" t="s">
        <v>6</v>
      </c>
      <c r="E39" s="7" t="s">
        <v>5</v>
      </c>
      <c r="H39" s="180"/>
      <c r="L39" s="221"/>
      <c r="M39" s="222"/>
      <c r="N39" s="222"/>
      <c r="O39" s="222"/>
      <c r="P39" s="222"/>
      <c r="Q39" s="222"/>
      <c r="R39" s="222"/>
      <c r="S39" s="222"/>
      <c r="AJ39" s="183" t="s">
        <v>115</v>
      </c>
      <c r="AK39" s="167" t="s">
        <v>76</v>
      </c>
      <c r="AL39" s="167">
        <v>50</v>
      </c>
      <c r="AM39" s="167">
        <v>77</v>
      </c>
      <c r="AN39" s="27">
        <v>81</v>
      </c>
    </row>
    <row r="40" spans="1:40" x14ac:dyDescent="0.25">
      <c r="A40" s="77" t="s">
        <v>92</v>
      </c>
      <c r="B40" s="191">
        <v>1</v>
      </c>
      <c r="C40" s="201">
        <f t="shared" ref="C40:C46" si="10">IFERROR(VLOOKUP(A40,$AJ$1:$AN$64,3,FALSE),"")</f>
        <v>16</v>
      </c>
      <c r="D40" s="218">
        <f t="shared" ref="D40:D46" si="11">IF(ISBLANK(A40),"",50)</f>
        <v>50</v>
      </c>
      <c r="E40" s="202">
        <f>IFERROR(IF(VLOOKUP(A40,$AJ$1:$AN$64,5,FALSE)="N/A",VLOOKUP(A40,$AJ$1:$AN$64,4,FALSE),VLOOKUP(A40,$AJ$1:$AN$64,5,FALSE)),"")</f>
        <v>81</v>
      </c>
      <c r="H40" s="181"/>
      <c r="AJ40" s="183" t="s">
        <v>116</v>
      </c>
      <c r="AK40" s="167" t="s">
        <v>76</v>
      </c>
      <c r="AL40" s="167">
        <v>100</v>
      </c>
      <c r="AM40" s="167">
        <v>82</v>
      </c>
      <c r="AN40" s="27">
        <v>73</v>
      </c>
    </row>
    <row r="41" spans="1:40" x14ac:dyDescent="0.25">
      <c r="A41" s="77" t="s">
        <v>132</v>
      </c>
      <c r="B41" s="71">
        <v>1</v>
      </c>
      <c r="C41" s="201">
        <f t="shared" si="10"/>
        <v>20</v>
      </c>
      <c r="D41" s="198">
        <f t="shared" si="11"/>
        <v>50</v>
      </c>
      <c r="E41" s="202">
        <f>IFERROR(IF(VLOOKUP(A41,$AJ$1:$AN$64,5,FALSE)="N/A",VLOOKUP(A41,$AJ$1:$AN$64,4,FALSE),VLOOKUP(A41,$AJ$1:$AN$64,5,FALSE)),"")</f>
        <v>101</v>
      </c>
      <c r="G41" s="22"/>
      <c r="H41" s="181"/>
      <c r="AJ41" s="183" t="s">
        <v>117</v>
      </c>
      <c r="AK41" s="167" t="s">
        <v>82</v>
      </c>
      <c r="AL41" s="167">
        <v>20</v>
      </c>
      <c r="AM41" s="167">
        <v>85</v>
      </c>
      <c r="AN41" s="27">
        <v>79</v>
      </c>
    </row>
    <row r="42" spans="1:40" x14ac:dyDescent="0.25">
      <c r="A42" s="77" t="s">
        <v>113</v>
      </c>
      <c r="B42" s="71">
        <v>1</v>
      </c>
      <c r="C42" s="201">
        <f t="shared" si="10"/>
        <v>40</v>
      </c>
      <c r="D42" s="198">
        <f t="shared" si="11"/>
        <v>50</v>
      </c>
      <c r="E42" s="202">
        <f>IFERROR(IF(VLOOKUP(A42,$AJ$1:$AN$64,5,FALSE)="N/A",VLOOKUP(A42,$AJ$1:$AN$64,4,FALSE),VLOOKUP(A42,$AJ$1:$AN$64,5,FALSE)),"")</f>
        <v>75</v>
      </c>
      <c r="H42" s="181"/>
      <c r="AJ42" s="183" t="s">
        <v>118</v>
      </c>
      <c r="AK42" s="167" t="s">
        <v>76</v>
      </c>
      <c r="AL42" s="167">
        <v>20</v>
      </c>
      <c r="AM42" s="167">
        <v>85</v>
      </c>
      <c r="AN42" s="27">
        <v>81</v>
      </c>
    </row>
    <row r="43" spans="1:40" x14ac:dyDescent="0.25">
      <c r="A43" s="77" t="s">
        <v>99</v>
      </c>
      <c r="B43" s="71">
        <v>1</v>
      </c>
      <c r="C43" s="201">
        <f t="shared" si="10"/>
        <v>40</v>
      </c>
      <c r="D43" s="198">
        <f t="shared" si="11"/>
        <v>50</v>
      </c>
      <c r="E43" s="202">
        <f>IFERROR(IF(VLOOKUP(A43,$AJ$1:$AN$64,5,FALSE)="N/A",VLOOKUP(A43,$AJ$1:$AN$64,4,FALSE),VLOOKUP(A43,$AJ$1:$AN$64,5,FALSE)),"")</f>
        <v>79</v>
      </c>
      <c r="H43" s="181"/>
      <c r="AC43" s="22"/>
      <c r="AJ43" s="183" t="s">
        <v>119</v>
      </c>
      <c r="AK43" s="167" t="s">
        <v>76</v>
      </c>
      <c r="AL43" s="167">
        <v>20</v>
      </c>
      <c r="AM43" s="167">
        <v>85</v>
      </c>
      <c r="AN43" s="27">
        <v>80</v>
      </c>
    </row>
    <row r="44" spans="1:40" x14ac:dyDescent="0.25">
      <c r="A44" s="77" t="s">
        <v>152</v>
      </c>
      <c r="B44" s="71">
        <v>1</v>
      </c>
      <c r="C44" s="201">
        <f t="shared" si="10"/>
        <v>50</v>
      </c>
      <c r="D44" s="198">
        <f t="shared" si="11"/>
        <v>50</v>
      </c>
      <c r="E44" s="202">
        <f>IFERROR(IF(VLOOKUP(A44,$AJ$1:$AN$64,5,FALSE)="N/A",VLOOKUP(A44,$AJ$1:$AN$64,4,FALSE),VLOOKUP(A44,$AJ$1:$AN$64,5,FALSE)),"")</f>
        <v>80</v>
      </c>
      <c r="H44" s="181"/>
      <c r="AJ44" s="183" t="s">
        <v>120</v>
      </c>
      <c r="AK44" s="167" t="s">
        <v>76</v>
      </c>
      <c r="AL44" s="167">
        <v>20</v>
      </c>
      <c r="AM44" s="167">
        <v>85</v>
      </c>
      <c r="AN44" s="27">
        <v>96</v>
      </c>
    </row>
    <row r="45" spans="1:40" x14ac:dyDescent="0.25">
      <c r="A45" s="77" t="s">
        <v>92</v>
      </c>
      <c r="B45" s="71">
        <v>2</v>
      </c>
      <c r="C45" s="201">
        <f t="shared" si="10"/>
        <v>16</v>
      </c>
      <c r="D45" s="198">
        <f t="shared" si="11"/>
        <v>50</v>
      </c>
      <c r="E45" s="202">
        <f t="shared" ref="E45:E49" si="12">IFERROR(IF(VLOOKUP(A45,$AJ$1:$AN$64,5,FALSE)="N/A",VLOOKUP(A45,$AJ$1:$AN$64,4,FALSE),VLOOKUP(A45,$AJ$1:$AN$64,5,FALSE)),"")</f>
        <v>81</v>
      </c>
      <c r="H45" s="181"/>
      <c r="AJ45" s="183" t="s">
        <v>121</v>
      </c>
      <c r="AK45" s="167" t="s">
        <v>76</v>
      </c>
      <c r="AL45" s="167">
        <v>40</v>
      </c>
      <c r="AM45" s="167">
        <v>85</v>
      </c>
      <c r="AN45" s="27">
        <v>84</v>
      </c>
    </row>
    <row r="46" spans="1:40" x14ac:dyDescent="0.25">
      <c r="A46" s="77" t="s">
        <v>132</v>
      </c>
      <c r="B46" s="71">
        <v>2</v>
      </c>
      <c r="C46" s="201">
        <f t="shared" si="10"/>
        <v>20</v>
      </c>
      <c r="D46" s="198">
        <f t="shared" si="11"/>
        <v>50</v>
      </c>
      <c r="E46" s="202">
        <f t="shared" si="12"/>
        <v>101</v>
      </c>
      <c r="H46" s="181"/>
      <c r="AJ46" s="183" t="s">
        <v>122</v>
      </c>
      <c r="AK46" s="167" t="s">
        <v>76</v>
      </c>
      <c r="AL46" s="167">
        <v>40</v>
      </c>
      <c r="AM46" s="167">
        <v>85</v>
      </c>
      <c r="AN46" s="27">
        <v>96</v>
      </c>
    </row>
    <row r="47" spans="1:40" x14ac:dyDescent="0.25">
      <c r="A47" s="77" t="s">
        <v>113</v>
      </c>
      <c r="B47" s="71">
        <v>2</v>
      </c>
      <c r="C47" s="201">
        <v>40</v>
      </c>
      <c r="D47" s="198">
        <v>50</v>
      </c>
      <c r="E47" s="202">
        <f t="shared" si="12"/>
        <v>75</v>
      </c>
      <c r="H47" s="181"/>
      <c r="AJ47" s="183" t="s">
        <v>123</v>
      </c>
      <c r="AK47" s="167" t="s">
        <v>76</v>
      </c>
      <c r="AL47" s="167">
        <v>100</v>
      </c>
      <c r="AM47" s="167">
        <v>78</v>
      </c>
      <c r="AN47" s="27">
        <v>78</v>
      </c>
    </row>
    <row r="48" spans="1:40" x14ac:dyDescent="0.25">
      <c r="A48" s="77" t="s">
        <v>99</v>
      </c>
      <c r="B48" s="71">
        <v>2</v>
      </c>
      <c r="C48" s="201">
        <f t="shared" ref="C48:C53" si="13">IFERROR(VLOOKUP(A48,$AJ$1:$AN$64,3,FALSE),"")</f>
        <v>40</v>
      </c>
      <c r="D48" s="198">
        <f t="shared" ref="D48:D53" si="14">IF(ISBLANK(A48),"",50)</f>
        <v>50</v>
      </c>
      <c r="E48" s="202">
        <f t="shared" si="12"/>
        <v>79</v>
      </c>
      <c r="H48" s="181"/>
      <c r="AJ48" s="183" t="s">
        <v>152</v>
      </c>
      <c r="AK48" s="167" t="s">
        <v>76</v>
      </c>
      <c r="AL48" s="167">
        <v>50</v>
      </c>
      <c r="AM48" s="167">
        <v>82</v>
      </c>
      <c r="AN48" s="27">
        <v>80</v>
      </c>
    </row>
    <row r="49" spans="1:40" x14ac:dyDescent="0.25">
      <c r="A49" s="77" t="s">
        <v>152</v>
      </c>
      <c r="B49" s="71">
        <v>2</v>
      </c>
      <c r="C49" s="201">
        <f t="shared" si="13"/>
        <v>50</v>
      </c>
      <c r="D49" s="198">
        <f t="shared" si="14"/>
        <v>50</v>
      </c>
      <c r="E49" s="202">
        <f t="shared" si="12"/>
        <v>80</v>
      </c>
      <c r="H49" s="181"/>
      <c r="AJ49" s="183" t="s">
        <v>125</v>
      </c>
      <c r="AK49" s="167" t="s">
        <v>76</v>
      </c>
      <c r="AL49" s="167">
        <v>50</v>
      </c>
      <c r="AM49" s="167">
        <v>80</v>
      </c>
      <c r="AN49" s="27" t="s">
        <v>77</v>
      </c>
    </row>
    <row r="50" spans="1:40" x14ac:dyDescent="0.25">
      <c r="A50" s="77"/>
      <c r="B50" s="71"/>
      <c r="C50" s="201" t="str">
        <f t="shared" si="13"/>
        <v/>
      </c>
      <c r="D50" s="198" t="str">
        <f t="shared" si="14"/>
        <v/>
      </c>
      <c r="E50" s="202" t="str">
        <f>IFERROR(IF(VLOOKUP(A50,$AJ$1:$AN$64,5,FALSE)="N/A",VLOOKUP(A50,$AJ$1:$AN$64,4,FALSE),VLOOKUP(A50,$AJ$1:$AN$64,5,FALSE)),"")</f>
        <v/>
      </c>
      <c r="H50" s="181"/>
      <c r="AJ50" s="183" t="s">
        <v>126</v>
      </c>
      <c r="AK50" s="167" t="s">
        <v>76</v>
      </c>
      <c r="AL50" s="167">
        <v>40</v>
      </c>
      <c r="AM50" s="167">
        <v>84</v>
      </c>
      <c r="AN50" s="27" t="s">
        <v>77</v>
      </c>
    </row>
    <row r="51" spans="1:40" x14ac:dyDescent="0.25">
      <c r="A51" s="77"/>
      <c r="B51" s="71"/>
      <c r="C51" s="201" t="str">
        <f t="shared" si="13"/>
        <v/>
      </c>
      <c r="D51" s="198" t="str">
        <f t="shared" si="14"/>
        <v/>
      </c>
      <c r="E51" s="202" t="str">
        <f>IFERROR(IF(VLOOKUP(A51,$AJ$1:$AN$64,5,FALSE)="N/A",VLOOKUP(A51,$AJ$1:$AN$64,4,FALSE),VLOOKUP(A51,$AJ$1:$AN$64,5,FALSE)),"")</f>
        <v/>
      </c>
      <c r="H51" s="181"/>
      <c r="AJ51" s="183" t="s">
        <v>127</v>
      </c>
      <c r="AK51" s="167" t="s">
        <v>76</v>
      </c>
      <c r="AL51" s="167">
        <v>40</v>
      </c>
      <c r="AM51" s="167">
        <v>85</v>
      </c>
      <c r="AN51" s="27">
        <v>85</v>
      </c>
    </row>
    <row r="52" spans="1:40" x14ac:dyDescent="0.25">
      <c r="A52" s="77"/>
      <c r="B52" s="71"/>
      <c r="C52" s="201" t="str">
        <f t="shared" si="13"/>
        <v/>
      </c>
      <c r="D52" s="198" t="str">
        <f t="shared" si="14"/>
        <v/>
      </c>
      <c r="E52" s="202" t="str">
        <f>IFERROR(IF(VLOOKUP(A52,$AJ$1:$AN$64,5,FALSE)="N/A",VLOOKUP(A52,$AJ$1:$AN$64,4,FALSE),VLOOKUP(A52,$AJ$1:$AN$64,5,FALSE)),"")</f>
        <v/>
      </c>
      <c r="H52" s="181"/>
      <c r="AJ52" s="183" t="s">
        <v>128</v>
      </c>
      <c r="AK52" s="167" t="s">
        <v>76</v>
      </c>
      <c r="AL52" s="167">
        <v>10</v>
      </c>
      <c r="AM52" s="167">
        <v>80</v>
      </c>
      <c r="AN52" s="27">
        <v>82</v>
      </c>
    </row>
    <row r="53" spans="1:40" ht="15.75" thickBot="1" x14ac:dyDescent="0.3">
      <c r="A53" s="14"/>
      <c r="B53" s="72"/>
      <c r="C53" s="203" t="str">
        <f t="shared" si="13"/>
        <v/>
      </c>
      <c r="D53" s="204" t="str">
        <f t="shared" si="14"/>
        <v/>
      </c>
      <c r="E53" s="205" t="str">
        <f>IFERROR(IF(VLOOKUP(A53,$AJ$1:$AN$64,5,FALSE)="N/A",VLOOKUP(A53,$AJ$1:$AN$64,4,FALSE),VLOOKUP(A53,$AJ$1:$AN$64,5,FALSE)),"")</f>
        <v/>
      </c>
      <c r="H53" s="181"/>
      <c r="AJ53" s="183" t="s">
        <v>129</v>
      </c>
      <c r="AK53" s="167" t="s">
        <v>76</v>
      </c>
      <c r="AL53" s="167">
        <v>100</v>
      </c>
      <c r="AM53" s="167">
        <v>85</v>
      </c>
      <c r="AN53" s="27">
        <v>79</v>
      </c>
    </row>
    <row r="54" spans="1:40" ht="15.75" x14ac:dyDescent="0.25">
      <c r="A54" s="19" t="s">
        <v>142</v>
      </c>
      <c r="AJ54" s="183" t="s">
        <v>130</v>
      </c>
      <c r="AK54" s="167" t="s">
        <v>76</v>
      </c>
      <c r="AL54" s="167">
        <v>50</v>
      </c>
      <c r="AM54" s="167">
        <v>85</v>
      </c>
      <c r="AN54" s="27">
        <v>87</v>
      </c>
    </row>
    <row r="55" spans="1:40" x14ac:dyDescent="0.25">
      <c r="A55" s="19"/>
      <c r="AJ55" s="183" t="s">
        <v>131</v>
      </c>
      <c r="AK55" s="167" t="s">
        <v>76</v>
      </c>
      <c r="AL55" s="167">
        <v>20</v>
      </c>
      <c r="AM55" s="167">
        <v>80</v>
      </c>
      <c r="AN55" s="27">
        <v>80</v>
      </c>
    </row>
    <row r="56" spans="1:40" x14ac:dyDescent="0.25">
      <c r="AJ56" s="183" t="s">
        <v>132</v>
      </c>
      <c r="AK56" s="167" t="s">
        <v>76</v>
      </c>
      <c r="AL56" s="167">
        <v>20</v>
      </c>
      <c r="AM56" s="167">
        <v>95</v>
      </c>
      <c r="AN56" s="27">
        <v>101</v>
      </c>
    </row>
    <row r="57" spans="1:40" ht="15.75" thickBot="1" x14ac:dyDescent="0.3">
      <c r="A57" s="8" t="s">
        <v>7</v>
      </c>
      <c r="AJ57" s="183" t="s">
        <v>133</v>
      </c>
      <c r="AK57" s="167" t="s">
        <v>76</v>
      </c>
      <c r="AL57" s="167">
        <v>5</v>
      </c>
      <c r="AM57" s="167">
        <v>85</v>
      </c>
      <c r="AN57" s="27">
        <v>83</v>
      </c>
    </row>
    <row r="58" spans="1:40" ht="30" x14ac:dyDescent="0.25">
      <c r="A58" s="293" t="s">
        <v>4</v>
      </c>
      <c r="B58" s="106" t="str">
        <f>IF(ISBLANK(A12),"",CONCATENATE("Leq - @ ",A12))</f>
        <v>Leq - @ NSA 30 - Residence</v>
      </c>
      <c r="C58" s="106" t="str">
        <f>IF(ISBLANK(A12),"",CONCATENATE("Leq - @ ",A12))</f>
        <v>Leq - @ NSA 30 - Residence</v>
      </c>
      <c r="D58" s="248"/>
      <c r="E58" s="248"/>
      <c r="F58" s="248"/>
      <c r="G58" s="248"/>
      <c r="H58" s="248"/>
      <c r="AJ58" s="183" t="s">
        <v>134</v>
      </c>
      <c r="AK58" s="167" t="s">
        <v>76</v>
      </c>
      <c r="AL58" s="167">
        <v>40</v>
      </c>
      <c r="AM58" s="167">
        <v>73</v>
      </c>
      <c r="AN58" s="27">
        <v>74</v>
      </c>
    </row>
    <row r="59" spans="1:40" ht="18.75" thickBot="1" x14ac:dyDescent="0.3">
      <c r="A59" s="301"/>
      <c r="B59" s="226" t="s">
        <v>185</v>
      </c>
      <c r="C59" s="226" t="s">
        <v>186</v>
      </c>
      <c r="D59" s="270"/>
      <c r="E59" s="270"/>
      <c r="F59" s="270"/>
      <c r="G59" s="270"/>
      <c r="H59" s="270"/>
      <c r="AJ59" s="183" t="s">
        <v>135</v>
      </c>
      <c r="AK59" s="167" t="s">
        <v>76</v>
      </c>
      <c r="AL59" s="167">
        <v>100</v>
      </c>
      <c r="AM59" s="167"/>
      <c r="AN59" s="27">
        <v>77</v>
      </c>
    </row>
    <row r="60" spans="1:40" x14ac:dyDescent="0.25">
      <c r="A60" s="223" t="str">
        <f>IF(ISBLANK(A40),"",A40)</f>
        <v>Crane</v>
      </c>
      <c r="B60" s="273">
        <f>IFERROR($E40-(20*LOG10(M23/$D40))+10*LOG($C40/100)+10*LOG($B40),0)</f>
        <v>47.69328945731624</v>
      </c>
      <c r="C60" s="274">
        <f>IFERROR($E40-(20*LOG10(M23/$D40))+10*LOG(100/100)+10*LOG($B40),0)</f>
        <v>55.65208963075699</v>
      </c>
      <c r="D60" s="166"/>
      <c r="E60" s="166"/>
      <c r="F60" s="166"/>
      <c r="G60" s="166"/>
      <c r="H60" s="166"/>
      <c r="AJ60" s="183" t="s">
        <v>136</v>
      </c>
      <c r="AK60" s="167"/>
      <c r="AL60" s="167">
        <v>100</v>
      </c>
      <c r="AM60" s="167"/>
      <c r="AN60" s="27">
        <v>84</v>
      </c>
    </row>
    <row r="61" spans="1:40" x14ac:dyDescent="0.25">
      <c r="A61" s="224" t="str">
        <f>IF(ISBLANK(A41),"",A41)</f>
        <v>Vibratory Pile Driver</v>
      </c>
      <c r="B61" s="275">
        <f t="shared" ref="B61:C69" si="15">IFERROR($E41-(20*LOG10(M24/$D41))+10*LOG($C41/100)+10*LOG($B41),0)</f>
        <v>68.662389587396802</v>
      </c>
      <c r="C61" s="276">
        <f t="shared" ref="C61:C64" si="16">IFERROR($E41-(20*LOG10(M24/$D41))+10*LOG(100/100)+10*LOG($B41),0)</f>
        <v>75.65208963075699</v>
      </c>
      <c r="D61" s="166"/>
      <c r="E61" s="166"/>
      <c r="F61" s="166"/>
      <c r="G61" s="166"/>
      <c r="H61" s="166"/>
      <c r="AJ61" s="183" t="s">
        <v>137</v>
      </c>
      <c r="AK61" s="167"/>
      <c r="AL61" s="167">
        <v>100</v>
      </c>
      <c r="AM61" s="167"/>
      <c r="AN61" s="27">
        <v>80</v>
      </c>
    </row>
    <row r="62" spans="1:40" x14ac:dyDescent="0.25">
      <c r="A62" s="224" t="str">
        <f t="shared" ref="A62:A73" si="17">IF(ISBLANK(A42),"",A42)</f>
        <v>Pickup Truck</v>
      </c>
      <c r="B62" s="275">
        <f t="shared" si="15"/>
        <v>45.672689544036615</v>
      </c>
      <c r="C62" s="276">
        <f t="shared" si="16"/>
        <v>49.65208963075699</v>
      </c>
      <c r="D62" s="166"/>
      <c r="E62" s="166"/>
      <c r="F62" s="166"/>
      <c r="G62" s="166"/>
      <c r="H62" s="166"/>
      <c r="AJ62" s="183" t="s">
        <v>138</v>
      </c>
      <c r="AK62" s="167"/>
      <c r="AL62" s="167">
        <v>100</v>
      </c>
      <c r="AM62" s="167"/>
      <c r="AN62" s="27">
        <v>85</v>
      </c>
    </row>
    <row r="63" spans="1:40" x14ac:dyDescent="0.25">
      <c r="A63" s="224" t="str">
        <f t="shared" si="17"/>
        <v>Front End Loader</v>
      </c>
      <c r="B63" s="275">
        <f t="shared" si="15"/>
        <v>49.672689544036615</v>
      </c>
      <c r="C63" s="276">
        <f t="shared" si="16"/>
        <v>53.65208963075699</v>
      </c>
      <c r="D63" s="166"/>
      <c r="E63" s="166"/>
      <c r="F63" s="166"/>
      <c r="G63" s="166"/>
      <c r="H63" s="166"/>
      <c r="AJ63" s="183" t="s">
        <v>139</v>
      </c>
      <c r="AK63" s="167"/>
      <c r="AL63" s="167">
        <v>100</v>
      </c>
      <c r="AM63" s="167"/>
      <c r="AN63" s="27">
        <v>82</v>
      </c>
    </row>
    <row r="64" spans="1:40" ht="15" customHeight="1" thickBot="1" x14ac:dyDescent="0.3">
      <c r="A64" s="224" t="str">
        <f t="shared" si="17"/>
        <v>Trencher</v>
      </c>
      <c r="B64" s="275">
        <f t="shared" si="15"/>
        <v>51.641789674117177</v>
      </c>
      <c r="C64" s="276">
        <f t="shared" si="16"/>
        <v>54.65208963075699</v>
      </c>
      <c r="D64" s="166"/>
      <c r="E64" s="166"/>
      <c r="F64" s="166"/>
      <c r="G64" s="166"/>
      <c r="H64" s="166"/>
      <c r="AJ64" s="184" t="s">
        <v>140</v>
      </c>
      <c r="AK64" s="185"/>
      <c r="AL64" s="185">
        <v>100</v>
      </c>
      <c r="AM64" s="185"/>
      <c r="AN64" s="151">
        <v>83</v>
      </c>
    </row>
    <row r="65" spans="1:30" x14ac:dyDescent="0.25">
      <c r="A65" s="224" t="str">
        <f t="shared" si="17"/>
        <v>Crane</v>
      </c>
      <c r="B65" s="275">
        <f t="shared" si="15"/>
        <v>46.674841355480332</v>
      </c>
      <c r="C65" s="276">
        <f>IFERROR($E45-(20*LOG10(N28/$D45))+10*LOG($C45/100)+10*LOG($B45),0)</f>
        <v>0</v>
      </c>
      <c r="D65" s="166"/>
      <c r="E65" s="166"/>
      <c r="F65" s="166"/>
      <c r="G65" s="166"/>
      <c r="H65" s="166"/>
    </row>
    <row r="66" spans="1:30" x14ac:dyDescent="0.25">
      <c r="A66" s="224" t="str">
        <f t="shared" si="17"/>
        <v>Vibratory Pile Driver</v>
      </c>
      <c r="B66" s="275">
        <f t="shared" si="15"/>
        <v>67.643941485560902</v>
      </c>
      <c r="C66" s="276">
        <f t="shared" si="15"/>
        <v>0</v>
      </c>
      <c r="D66" s="166"/>
      <c r="E66" s="166"/>
      <c r="F66" s="166"/>
      <c r="G66" s="166"/>
      <c r="H66" s="166"/>
    </row>
    <row r="67" spans="1:30" x14ac:dyDescent="0.25">
      <c r="A67" s="224" t="str">
        <f t="shared" si="17"/>
        <v>Pickup Truck</v>
      </c>
      <c r="B67" s="275">
        <f t="shared" si="15"/>
        <v>44.654241442200707</v>
      </c>
      <c r="C67" s="276">
        <f t="shared" si="15"/>
        <v>0</v>
      </c>
      <c r="D67" s="166"/>
      <c r="E67" s="166"/>
      <c r="F67" s="166"/>
      <c r="G67" s="166"/>
      <c r="H67" s="166"/>
    </row>
    <row r="68" spans="1:30" x14ac:dyDescent="0.25">
      <c r="A68" s="224" t="str">
        <f t="shared" si="17"/>
        <v>Front End Loader</v>
      </c>
      <c r="B68" s="275">
        <f t="shared" si="15"/>
        <v>48.654241442200707</v>
      </c>
      <c r="C68" s="276">
        <f t="shared" si="15"/>
        <v>0</v>
      </c>
      <c r="D68" s="166"/>
      <c r="E68" s="166"/>
      <c r="F68" s="166"/>
      <c r="G68" s="166"/>
      <c r="H68" s="166"/>
    </row>
    <row r="69" spans="1:30" x14ac:dyDescent="0.25">
      <c r="A69" s="224" t="str">
        <f t="shared" si="17"/>
        <v>Trencher</v>
      </c>
      <c r="B69" s="275">
        <f t="shared" si="15"/>
        <v>50.623341572281269</v>
      </c>
      <c r="C69" s="276">
        <f t="shared" si="15"/>
        <v>0</v>
      </c>
      <c r="D69" s="166"/>
      <c r="E69" s="166"/>
      <c r="F69" s="166"/>
      <c r="G69" s="166"/>
      <c r="H69" s="166"/>
      <c r="P69" t="str">
        <f>A12</f>
        <v>NSA 30 - Residence</v>
      </c>
    </row>
    <row r="70" spans="1:30" x14ac:dyDescent="0.25">
      <c r="A70" s="224" t="str">
        <f t="shared" si="17"/>
        <v/>
      </c>
      <c r="B70" s="275">
        <f>IFERROR($E50-(20*LOG10(M33/$D50))+10*LOG($C50/100)+10*LOG(#REF!/12)+10*LOG($B50),0)</f>
        <v>0</v>
      </c>
      <c r="C70" s="278">
        <f>IFERROR($E50-(20*LOG10(N33/$D50))+10*LOG($C50/100)+10*LOG(#REF!/12)+10*LOG($B50),0)</f>
        <v>0</v>
      </c>
      <c r="D70" s="166"/>
      <c r="E70" s="166"/>
      <c r="F70" s="166"/>
      <c r="G70" s="166"/>
      <c r="H70" s="166"/>
    </row>
    <row r="71" spans="1:30" ht="15.75" thickBot="1" x14ac:dyDescent="0.3">
      <c r="A71" s="224" t="str">
        <f t="shared" si="17"/>
        <v/>
      </c>
      <c r="B71" s="275">
        <f>IFERROR($E51-(20*LOG10(M34/$D51))+10*LOG($C51/100)+10*LOG(#REF!/12)+10*LOG($B51),0)</f>
        <v>0</v>
      </c>
      <c r="C71" s="278">
        <f>IFERROR($E51-(20*LOG10(N34/$D51))+10*LOG($C51/100)+10*LOG(#REF!/12)+10*LOG($B51),0)</f>
        <v>0</v>
      </c>
      <c r="D71" s="166"/>
      <c r="E71" s="166"/>
      <c r="F71" s="166"/>
      <c r="G71" s="166"/>
      <c r="H71" s="166"/>
      <c r="P71" s="303" t="s">
        <v>21</v>
      </c>
      <c r="Q71" s="303"/>
      <c r="R71" s="303"/>
      <c r="S71" s="303"/>
      <c r="T71" s="303"/>
    </row>
    <row r="72" spans="1:30" ht="17.25" customHeight="1" thickBot="1" x14ac:dyDescent="0.3">
      <c r="A72" s="224" t="str">
        <f t="shared" si="17"/>
        <v/>
      </c>
      <c r="B72" s="275">
        <f>IFERROR($E52-(20*LOG10(M35/$D52))+10*LOG($C52/100)+10*LOG(#REF!/12)+10*LOG($B52),0)</f>
        <v>0</v>
      </c>
      <c r="C72" s="278">
        <f>IFERROR($E52-(20*LOG10(N35/$D52))+10*LOG($C52/100)+10*LOG(#REF!/12)+10*LOG($B52),0)</f>
        <v>0</v>
      </c>
      <c r="D72" s="166"/>
      <c r="E72" s="166"/>
      <c r="F72" s="166"/>
      <c r="G72" s="166"/>
      <c r="H72" s="166"/>
      <c r="P72" s="38" t="s">
        <v>14</v>
      </c>
      <c r="Q72" s="39" t="s">
        <v>15</v>
      </c>
      <c r="R72" s="40" t="s">
        <v>17</v>
      </c>
      <c r="S72" s="40" t="s">
        <v>16</v>
      </c>
      <c r="T72" s="41" t="s">
        <v>17</v>
      </c>
      <c r="U72" s="42"/>
      <c r="V72" s="39" t="s">
        <v>18</v>
      </c>
      <c r="W72" s="40" t="s">
        <v>17</v>
      </c>
      <c r="X72" s="40" t="s">
        <v>16</v>
      </c>
      <c r="Y72" s="41" t="s">
        <v>17</v>
      </c>
      <c r="Z72" s="43"/>
      <c r="AA72" s="39" t="s">
        <v>19</v>
      </c>
      <c r="AB72" s="40" t="s">
        <v>17</v>
      </c>
      <c r="AC72" s="40" t="s">
        <v>16</v>
      </c>
      <c r="AD72" s="41" t="s">
        <v>17</v>
      </c>
    </row>
    <row r="73" spans="1:30" ht="15.75" thickBot="1" x14ac:dyDescent="0.3">
      <c r="A73" s="225" t="str">
        <f t="shared" si="17"/>
        <v/>
      </c>
      <c r="B73" s="277">
        <f>IFERROR($E53-(20*LOG10(M36/$D53))+10*LOG($C53/100)+10*LOG(#REF!/12)+10*LOG($B53),0)</f>
        <v>0</v>
      </c>
      <c r="C73" s="279">
        <f>IFERROR($E53-(20*LOG10(N36/$D53))+10*LOG($C53/100)+10*LOG(#REF!/12)+10*LOG($B53),0)</f>
        <v>0</v>
      </c>
      <c r="D73" s="166"/>
      <c r="E73" s="166"/>
      <c r="F73" s="166"/>
      <c r="G73" s="166"/>
      <c r="H73" s="166"/>
      <c r="P73" s="30">
        <v>0</v>
      </c>
      <c r="Q73" s="32">
        <f>H12</f>
        <v>34</v>
      </c>
      <c r="R73" s="28">
        <f>(10^(Q73/10))</f>
        <v>2511.8864315095811</v>
      </c>
      <c r="S73" s="28">
        <f>Q73+10</f>
        <v>44</v>
      </c>
      <c r="T73" s="33">
        <f t="shared" ref="T73:T96" si="18">(10^(S73/10))</f>
        <v>25118.86431509586</v>
      </c>
      <c r="U73" s="36"/>
      <c r="V73" s="32">
        <v>0</v>
      </c>
      <c r="W73" s="28">
        <f>(10^(V73/10))</f>
        <v>1</v>
      </c>
      <c r="X73" s="28">
        <f>V73+10</f>
        <v>10</v>
      </c>
      <c r="Y73" s="33">
        <f>(10^(X73/10))</f>
        <v>10</v>
      </c>
      <c r="Z73" s="36"/>
      <c r="AA73" s="34">
        <f>10*LOG10(10^(Q73/10)+10^(V73/10))</f>
        <v>34.001728613409902</v>
      </c>
      <c r="AB73" s="147">
        <f>(10^(AA73/10))</f>
        <v>2512.8864315095802</v>
      </c>
      <c r="AC73" s="147">
        <f>AA73+10</f>
        <v>44.001728613409902</v>
      </c>
      <c r="AD73" s="148">
        <f>(10^(AC73/10))</f>
        <v>25128.864315095783</v>
      </c>
    </row>
    <row r="74" spans="1:30" ht="18" thickBot="1" x14ac:dyDescent="0.3">
      <c r="A74" s="219" t="s">
        <v>43</v>
      </c>
      <c r="B74" s="227">
        <f>IF(B60=0,0,10*LOG10(10^(B60/10)+10^(B61/10)+10^(B62/10)+10^(B63/10)+10^(B64/10)+10^(B65/10)+10^(B66/10)+10^(B67/10)+10^(B68/10)+10^(B69/10)+10^(B70/10)+10^(B71/10)+10^(B72/10)+10^(B73/10)))</f>
        <v>71.386497712743463</v>
      </c>
      <c r="C74" s="227">
        <f>MAX(C60:C73)</f>
        <v>75.65208963075699</v>
      </c>
      <c r="D74" s="249"/>
      <c r="E74" s="249"/>
      <c r="F74" s="249"/>
      <c r="G74" s="249"/>
      <c r="H74" s="249"/>
      <c r="P74" s="31">
        <v>4.1666666666666699E-2</v>
      </c>
      <c r="Q74" s="34">
        <f>H12</f>
        <v>34</v>
      </c>
      <c r="R74" s="26">
        <f t="shared" ref="R74:R96" si="19">(10^(Q74/10))</f>
        <v>2511.8864315095811</v>
      </c>
      <c r="S74" s="26">
        <f t="shared" ref="S74:S79" si="20">Q74+10</f>
        <v>44</v>
      </c>
      <c r="T74" s="35">
        <f t="shared" si="18"/>
        <v>25118.86431509586</v>
      </c>
      <c r="U74" s="37"/>
      <c r="V74" s="34">
        <f>V73</f>
        <v>0</v>
      </c>
      <c r="W74" s="26">
        <f t="shared" ref="W74:W96" si="21">(10^(V74/10))</f>
        <v>1</v>
      </c>
      <c r="X74" s="28">
        <f t="shared" ref="X74:X79" si="22">V74+10</f>
        <v>10</v>
      </c>
      <c r="Y74" s="35">
        <f t="shared" ref="Y74:Y96" si="23">(10^(X74/10))</f>
        <v>10</v>
      </c>
      <c r="Z74" s="37"/>
      <c r="AA74" s="34">
        <f t="shared" ref="AA74:AA96" si="24">10*LOG10(10^(Q74/10)+10^(V74/10))</f>
        <v>34.001728613409902</v>
      </c>
      <c r="AB74" s="26">
        <f t="shared" ref="AB74:AB96" si="25">(10^(AA74/10))</f>
        <v>2512.8864315095802</v>
      </c>
      <c r="AC74" s="147">
        <f t="shared" ref="AC74:AC79" si="26">AA74+10</f>
        <v>44.001728613409902</v>
      </c>
      <c r="AD74" s="27">
        <f t="shared" ref="AD74:AD96" si="27">(10^(AC74/10))</f>
        <v>25128.864315095783</v>
      </c>
    </row>
    <row r="75" spans="1:30" ht="16.5" thickBot="1" x14ac:dyDescent="0.3">
      <c r="A75" s="19" t="s">
        <v>57</v>
      </c>
      <c r="P75" s="31">
        <v>8.3333333333333301E-2</v>
      </c>
      <c r="Q75" s="34">
        <f>H12</f>
        <v>34</v>
      </c>
      <c r="R75" s="26">
        <f t="shared" si="19"/>
        <v>2511.8864315095811</v>
      </c>
      <c r="S75" s="26">
        <f t="shared" si="20"/>
        <v>44</v>
      </c>
      <c r="T75" s="35">
        <f t="shared" si="18"/>
        <v>25118.86431509586</v>
      </c>
      <c r="U75" s="37"/>
      <c r="V75" s="34">
        <f>V74</f>
        <v>0</v>
      </c>
      <c r="W75" s="26">
        <f t="shared" si="21"/>
        <v>1</v>
      </c>
      <c r="X75" s="28">
        <f t="shared" si="22"/>
        <v>10</v>
      </c>
      <c r="Y75" s="35">
        <f t="shared" si="23"/>
        <v>10</v>
      </c>
      <c r="Z75" s="37"/>
      <c r="AA75" s="34">
        <f t="shared" si="24"/>
        <v>34.001728613409902</v>
      </c>
      <c r="AB75" s="26">
        <f t="shared" si="25"/>
        <v>2512.8864315095802</v>
      </c>
      <c r="AC75" s="147">
        <f t="shared" si="26"/>
        <v>44.001728613409902</v>
      </c>
      <c r="AD75" s="27">
        <f t="shared" si="27"/>
        <v>25128.864315095783</v>
      </c>
    </row>
    <row r="76" spans="1:30" ht="15.75" thickBot="1" x14ac:dyDescent="0.3">
      <c r="P76" s="31">
        <v>0.125</v>
      </c>
      <c r="Q76" s="34">
        <f>H12</f>
        <v>34</v>
      </c>
      <c r="R76" s="26">
        <f t="shared" si="19"/>
        <v>2511.8864315095811</v>
      </c>
      <c r="S76" s="26">
        <f t="shared" si="20"/>
        <v>44</v>
      </c>
      <c r="T76" s="35">
        <f t="shared" si="18"/>
        <v>25118.86431509586</v>
      </c>
      <c r="U76" s="37"/>
      <c r="V76" s="34">
        <f t="shared" ref="V76:V93" si="28">V75</f>
        <v>0</v>
      </c>
      <c r="W76" s="26">
        <f t="shared" si="21"/>
        <v>1</v>
      </c>
      <c r="X76" s="28">
        <f t="shared" si="22"/>
        <v>10</v>
      </c>
      <c r="Y76" s="35">
        <f t="shared" si="23"/>
        <v>10</v>
      </c>
      <c r="Z76" s="37"/>
      <c r="AA76" s="34">
        <f t="shared" si="24"/>
        <v>34.001728613409902</v>
      </c>
      <c r="AB76" s="26">
        <f t="shared" si="25"/>
        <v>2512.8864315095802</v>
      </c>
      <c r="AC76" s="147">
        <f t="shared" si="26"/>
        <v>44.001728613409902</v>
      </c>
      <c r="AD76" s="27">
        <f t="shared" si="27"/>
        <v>25128.864315095783</v>
      </c>
    </row>
    <row r="77" spans="1:30" ht="45.75" thickBot="1" x14ac:dyDescent="0.3">
      <c r="A77" s="287" t="s">
        <v>10</v>
      </c>
      <c r="B77" s="162" t="s">
        <v>145</v>
      </c>
      <c r="C77" s="163" t="s">
        <v>146</v>
      </c>
      <c r="D77" s="73" t="s">
        <v>48</v>
      </c>
      <c r="E77" s="73" t="s">
        <v>59</v>
      </c>
      <c r="F77" s="73" t="s">
        <v>158</v>
      </c>
      <c r="G77" s="15" t="s">
        <v>47</v>
      </c>
      <c r="H77" s="16" t="s">
        <v>46</v>
      </c>
      <c r="P77" s="31">
        <v>0.16666666666666699</v>
      </c>
      <c r="Q77" s="34">
        <f>H12</f>
        <v>34</v>
      </c>
      <c r="R77" s="26">
        <f t="shared" si="19"/>
        <v>2511.8864315095811</v>
      </c>
      <c r="S77" s="26">
        <f t="shared" si="20"/>
        <v>44</v>
      </c>
      <c r="T77" s="35">
        <f t="shared" si="18"/>
        <v>25118.86431509586</v>
      </c>
      <c r="U77" s="37"/>
      <c r="V77" s="34">
        <f t="shared" si="28"/>
        <v>0</v>
      </c>
      <c r="W77" s="26">
        <f t="shared" si="21"/>
        <v>1</v>
      </c>
      <c r="X77" s="28">
        <f t="shared" si="22"/>
        <v>10</v>
      </c>
      <c r="Y77" s="35">
        <f t="shared" si="23"/>
        <v>10</v>
      </c>
      <c r="Z77" s="37"/>
      <c r="AA77" s="34">
        <f t="shared" si="24"/>
        <v>34.001728613409902</v>
      </c>
      <c r="AB77" s="26">
        <f t="shared" si="25"/>
        <v>2512.8864315095802</v>
      </c>
      <c r="AC77" s="147">
        <f t="shared" si="26"/>
        <v>44.001728613409902</v>
      </c>
      <c r="AD77" s="27">
        <f t="shared" si="27"/>
        <v>25128.864315095783</v>
      </c>
    </row>
    <row r="78" spans="1:30" ht="15.75" thickBot="1" x14ac:dyDescent="0.3">
      <c r="A78" s="288"/>
      <c r="B78" s="80" t="s">
        <v>5</v>
      </c>
      <c r="C78" s="81" t="s">
        <v>5</v>
      </c>
      <c r="D78" s="156" t="s">
        <v>5</v>
      </c>
      <c r="E78" s="156" t="s">
        <v>5</v>
      </c>
      <c r="F78" s="156" t="s">
        <v>5</v>
      </c>
      <c r="G78" s="155" t="s">
        <v>5</v>
      </c>
      <c r="H78" s="81" t="s">
        <v>5</v>
      </c>
      <c r="P78" s="31">
        <v>0.20833333333333301</v>
      </c>
      <c r="Q78" s="34">
        <f>H12</f>
        <v>34</v>
      </c>
      <c r="R78" s="26">
        <f t="shared" si="19"/>
        <v>2511.8864315095811</v>
      </c>
      <c r="S78" s="26">
        <f t="shared" si="20"/>
        <v>44</v>
      </c>
      <c r="T78" s="35">
        <f t="shared" si="18"/>
        <v>25118.86431509586</v>
      </c>
      <c r="U78" s="37"/>
      <c r="V78" s="34">
        <f t="shared" si="28"/>
        <v>0</v>
      </c>
      <c r="W78" s="26">
        <f t="shared" si="21"/>
        <v>1</v>
      </c>
      <c r="X78" s="28">
        <f t="shared" si="22"/>
        <v>10</v>
      </c>
      <c r="Y78" s="35">
        <f t="shared" si="23"/>
        <v>10</v>
      </c>
      <c r="Z78" s="37"/>
      <c r="AA78" s="34">
        <f t="shared" si="24"/>
        <v>34.001728613409902</v>
      </c>
      <c r="AB78" s="26">
        <f t="shared" si="25"/>
        <v>2512.8864315095802</v>
      </c>
      <c r="AC78" s="147">
        <f t="shared" si="26"/>
        <v>44.001728613409902</v>
      </c>
      <c r="AD78" s="27">
        <f t="shared" si="27"/>
        <v>25128.864315095783</v>
      </c>
    </row>
    <row r="79" spans="1:30" x14ac:dyDescent="0.25">
      <c r="A79" s="77" t="str">
        <f t="shared" ref="A79:A85" si="29">IF(ISBLANK(A12),"",A12)</f>
        <v>NSA 30 - Residence</v>
      </c>
      <c r="B79" s="17">
        <f>IF(B$74&lt;=0,"",B$74)</f>
        <v>71.386497712743463</v>
      </c>
      <c r="C79" s="160">
        <f>C74</f>
        <v>75.65208963075699</v>
      </c>
      <c r="D79" s="157">
        <f>IF(G12&gt;0,AB100,"")</f>
        <v>68.380735238371315</v>
      </c>
      <c r="E79" s="157">
        <f>IF(G12&gt;0,AB97,"")</f>
        <v>70.720710288260591</v>
      </c>
      <c r="F79" s="157">
        <f>IF(G12&gt;0,AB98,"")</f>
        <v>34.001728613409902</v>
      </c>
      <c r="G79" s="154">
        <f>IF(G12&gt;0,AD100,"")</f>
        <v>68.386079530432653</v>
      </c>
      <c r="H79" s="160">
        <f t="shared" ref="H79:H85" si="30">IF(B79="","",G79-F12)</f>
        <v>26.386079530432653</v>
      </c>
      <c r="P79" s="31">
        <v>0.25</v>
      </c>
      <c r="Q79" s="34">
        <f>H12</f>
        <v>34</v>
      </c>
      <c r="R79" s="26">
        <f t="shared" si="19"/>
        <v>2511.8864315095811</v>
      </c>
      <c r="S79" s="26">
        <f t="shared" si="20"/>
        <v>44</v>
      </c>
      <c r="T79" s="35">
        <f t="shared" si="18"/>
        <v>25118.86431509586</v>
      </c>
      <c r="U79" s="37"/>
      <c r="V79" s="34">
        <f t="shared" si="28"/>
        <v>0</v>
      </c>
      <c r="W79" s="26">
        <f t="shared" si="21"/>
        <v>1</v>
      </c>
      <c r="X79" s="28">
        <f t="shared" si="22"/>
        <v>10</v>
      </c>
      <c r="Y79" s="35">
        <f t="shared" si="23"/>
        <v>10</v>
      </c>
      <c r="Z79" s="37"/>
      <c r="AA79" s="34">
        <f t="shared" si="24"/>
        <v>34.001728613409902</v>
      </c>
      <c r="AB79" s="26">
        <f t="shared" si="25"/>
        <v>2512.8864315095802</v>
      </c>
      <c r="AC79" s="147">
        <f t="shared" si="26"/>
        <v>44.001728613409902</v>
      </c>
      <c r="AD79" s="27">
        <f t="shared" si="27"/>
        <v>25128.864315095783</v>
      </c>
    </row>
    <row r="80" spans="1:30" ht="14.45" hidden="1" customHeight="1" x14ac:dyDescent="0.25">
      <c r="A80" s="11" t="str">
        <f t="shared" si="29"/>
        <v/>
      </c>
      <c r="B80" s="112">
        <f>IF(C$74&lt;=0,"",C$74)</f>
        <v>75.65208963075699</v>
      </c>
      <c r="C80" s="109">
        <f>IF(C$74=0,"",MAX(C60:C73))</f>
        <v>75.65208963075699</v>
      </c>
      <c r="D80" s="158" t="str">
        <f>IF(G13&gt;0,AB134,"")</f>
        <v/>
      </c>
      <c r="E80" s="158" t="str">
        <f>IF(G13&gt;0,AB131,"")</f>
        <v/>
      </c>
      <c r="F80" s="157" t="str">
        <f>IF(G13&gt;0,AB132,"")</f>
        <v/>
      </c>
      <c r="G80" s="152" t="str">
        <f>IF(G13&gt;0,AD134,"")</f>
        <v/>
      </c>
      <c r="H80" s="109" t="e">
        <f t="shared" si="30"/>
        <v>#VALUE!</v>
      </c>
      <c r="P80" s="31">
        <v>0.29166666666666702</v>
      </c>
      <c r="Q80" s="34">
        <f>G12</f>
        <v>40</v>
      </c>
      <c r="R80" s="26">
        <f t="shared" si="19"/>
        <v>10000</v>
      </c>
      <c r="S80" s="26">
        <f>Q80</f>
        <v>40</v>
      </c>
      <c r="T80" s="35">
        <f t="shared" si="18"/>
        <v>10000</v>
      </c>
      <c r="U80" s="37"/>
      <c r="V80" s="34">
        <f>B74</f>
        <v>71.386497712743463</v>
      </c>
      <c r="W80" s="26">
        <f t="shared" si="21"/>
        <v>13760992.915759852</v>
      </c>
      <c r="X80" s="26">
        <f>V80</f>
        <v>71.386497712743463</v>
      </c>
      <c r="Y80" s="35">
        <f t="shared" si="23"/>
        <v>13760992.915759852</v>
      </c>
      <c r="Z80" s="37"/>
      <c r="AA80" s="34">
        <f t="shared" si="24"/>
        <v>71.389652548748828</v>
      </c>
      <c r="AB80" s="26">
        <f t="shared" si="25"/>
        <v>13770992.915759886</v>
      </c>
      <c r="AC80" s="26">
        <f>AA80</f>
        <v>71.389652548748828</v>
      </c>
      <c r="AD80" s="27">
        <f t="shared" si="27"/>
        <v>13770992.915759886</v>
      </c>
    </row>
    <row r="81" spans="1:30" ht="14.45" hidden="1" customHeight="1" x14ac:dyDescent="0.25">
      <c r="A81" s="11" t="str">
        <f t="shared" si="29"/>
        <v/>
      </c>
      <c r="B81" s="112" t="str">
        <f>IF(D$74&lt;=0,"",D$74)</f>
        <v/>
      </c>
      <c r="C81" s="109" t="str">
        <f>IF(D$74=0,"",MAX(D60:D73))</f>
        <v/>
      </c>
      <c r="D81" s="158" t="str">
        <f>IF(G14&gt;0,AB168,"")</f>
        <v/>
      </c>
      <c r="E81" s="158" t="str">
        <f>IF(G14&gt;0,AB165,"")</f>
        <v/>
      </c>
      <c r="F81" s="157" t="str">
        <f>IF(G14&gt;0,AB166,"")</f>
        <v/>
      </c>
      <c r="G81" s="152" t="str">
        <f>IF(G14&gt;0,AD168,"")</f>
        <v/>
      </c>
      <c r="H81" s="109" t="str">
        <f t="shared" si="30"/>
        <v/>
      </c>
      <c r="P81" s="31">
        <v>0.33333333333333298</v>
      </c>
      <c r="Q81" s="34">
        <f>G12</f>
        <v>40</v>
      </c>
      <c r="R81" s="26">
        <f t="shared" si="19"/>
        <v>10000</v>
      </c>
      <c r="S81" s="26">
        <f t="shared" ref="S81:S94" si="31">Q81</f>
        <v>40</v>
      </c>
      <c r="T81" s="35">
        <f t="shared" si="18"/>
        <v>10000</v>
      </c>
      <c r="U81" s="37"/>
      <c r="V81" s="34">
        <f t="shared" si="28"/>
        <v>71.386497712743463</v>
      </c>
      <c r="W81" s="26">
        <f t="shared" si="21"/>
        <v>13760992.915759852</v>
      </c>
      <c r="X81" s="26">
        <f t="shared" ref="X81:X91" si="32">V81</f>
        <v>71.386497712743463</v>
      </c>
      <c r="Y81" s="35">
        <f t="shared" si="23"/>
        <v>13760992.915759852</v>
      </c>
      <c r="Z81" s="37"/>
      <c r="AA81" s="34">
        <f t="shared" si="24"/>
        <v>71.389652548748828</v>
      </c>
      <c r="AB81" s="26">
        <f t="shared" si="25"/>
        <v>13770992.915759886</v>
      </c>
      <c r="AC81" s="26">
        <f t="shared" ref="AC81:AC91" si="33">AA81</f>
        <v>71.389652548748828</v>
      </c>
      <c r="AD81" s="27">
        <f t="shared" si="27"/>
        <v>13770992.915759886</v>
      </c>
    </row>
    <row r="82" spans="1:30" ht="14.45" hidden="1" customHeight="1" x14ac:dyDescent="0.25">
      <c r="A82" s="11" t="str">
        <f t="shared" si="29"/>
        <v/>
      </c>
      <c r="B82" s="112" t="str">
        <f>IF(E$74&lt;=0,"",E$74)</f>
        <v/>
      </c>
      <c r="C82" s="109" t="str">
        <f>IF(E$74=0,"",MAX(E60:E73))</f>
        <v/>
      </c>
      <c r="D82" s="158" t="str">
        <f>IF(G15&gt;0,AB202,"")</f>
        <v/>
      </c>
      <c r="E82" s="158" t="str">
        <f>IF(G15&gt;0,AB199,"")</f>
        <v/>
      </c>
      <c r="F82" s="157" t="str">
        <f>IF(G15&gt;0,AB200,"")</f>
        <v/>
      </c>
      <c r="G82" s="152" t="str">
        <f>IF(G15&gt;0,AD202,"")</f>
        <v/>
      </c>
      <c r="H82" s="109" t="str">
        <f t="shared" si="30"/>
        <v/>
      </c>
      <c r="P82" s="31">
        <v>0.375</v>
      </c>
      <c r="Q82" s="34">
        <f>G12</f>
        <v>40</v>
      </c>
      <c r="R82" s="26">
        <f t="shared" si="19"/>
        <v>10000</v>
      </c>
      <c r="S82" s="26">
        <f t="shared" si="31"/>
        <v>40</v>
      </c>
      <c r="T82" s="35">
        <f t="shared" si="18"/>
        <v>10000</v>
      </c>
      <c r="U82" s="37"/>
      <c r="V82" s="34">
        <f t="shared" si="28"/>
        <v>71.386497712743463</v>
      </c>
      <c r="W82" s="26">
        <f t="shared" si="21"/>
        <v>13760992.915759852</v>
      </c>
      <c r="X82" s="26">
        <f t="shared" si="32"/>
        <v>71.386497712743463</v>
      </c>
      <c r="Y82" s="35">
        <f t="shared" si="23"/>
        <v>13760992.915759852</v>
      </c>
      <c r="Z82" s="37"/>
      <c r="AA82" s="34">
        <f t="shared" si="24"/>
        <v>71.389652548748828</v>
      </c>
      <c r="AB82" s="26">
        <f t="shared" si="25"/>
        <v>13770992.915759886</v>
      </c>
      <c r="AC82" s="26">
        <f t="shared" si="33"/>
        <v>71.389652548748828</v>
      </c>
      <c r="AD82" s="27">
        <f t="shared" si="27"/>
        <v>13770992.915759886</v>
      </c>
    </row>
    <row r="83" spans="1:30" ht="14.45" hidden="1" customHeight="1" x14ac:dyDescent="0.25">
      <c r="A83" s="11" t="str">
        <f t="shared" si="29"/>
        <v/>
      </c>
      <c r="B83" s="112" t="str">
        <f>IF(F$74&lt;=0,"",F$74)</f>
        <v/>
      </c>
      <c r="C83" s="109" t="str">
        <f>IF(F$74=0,"",MAX(F60:F73))</f>
        <v/>
      </c>
      <c r="D83" s="158" t="str">
        <f>IF(G16&gt;0,AB236,"")</f>
        <v/>
      </c>
      <c r="E83" s="158" t="str">
        <f>IF(G16&gt;0,AB233,"")</f>
        <v/>
      </c>
      <c r="F83" s="157" t="str">
        <f>IF(G16&gt;0,AB234,"")</f>
        <v/>
      </c>
      <c r="G83" s="152" t="str">
        <f>IF(G16&gt;0,AD236,"")</f>
        <v/>
      </c>
      <c r="H83" s="109" t="str">
        <f t="shared" si="30"/>
        <v/>
      </c>
      <c r="P83" s="31">
        <v>0.41666666666666702</v>
      </c>
      <c r="Q83" s="34">
        <f>G12</f>
        <v>40</v>
      </c>
      <c r="R83" s="26">
        <f t="shared" si="19"/>
        <v>10000</v>
      </c>
      <c r="S83" s="26">
        <f t="shared" si="31"/>
        <v>40</v>
      </c>
      <c r="T83" s="35">
        <f t="shared" si="18"/>
        <v>10000</v>
      </c>
      <c r="U83" s="37"/>
      <c r="V83" s="34">
        <f t="shared" si="28"/>
        <v>71.386497712743463</v>
      </c>
      <c r="W83" s="26">
        <f t="shared" si="21"/>
        <v>13760992.915759852</v>
      </c>
      <c r="X83" s="26">
        <f t="shared" si="32"/>
        <v>71.386497712743463</v>
      </c>
      <c r="Y83" s="35">
        <f t="shared" si="23"/>
        <v>13760992.915759852</v>
      </c>
      <c r="Z83" s="37"/>
      <c r="AA83" s="34">
        <f t="shared" si="24"/>
        <v>71.389652548748828</v>
      </c>
      <c r="AB83" s="26">
        <f t="shared" si="25"/>
        <v>13770992.915759886</v>
      </c>
      <c r="AC83" s="26">
        <f t="shared" si="33"/>
        <v>71.389652548748828</v>
      </c>
      <c r="AD83" s="27">
        <f t="shared" si="27"/>
        <v>13770992.915759886</v>
      </c>
    </row>
    <row r="84" spans="1:30" ht="14.45" hidden="1" customHeight="1" x14ac:dyDescent="0.25">
      <c r="A84" s="11" t="str">
        <f t="shared" si="29"/>
        <v/>
      </c>
      <c r="B84" s="112" t="str">
        <f>IF(G$74&lt;=0,"",G$74)</f>
        <v/>
      </c>
      <c r="C84" s="109" t="str">
        <f>IF(G$74&lt;=0,"",MAX(G60:G73))</f>
        <v/>
      </c>
      <c r="D84" s="158" t="str">
        <f>IF(G17&gt;0,AB270,"")</f>
        <v/>
      </c>
      <c r="E84" s="158" t="str">
        <f>IF(G17&gt;0,AB267,"")</f>
        <v/>
      </c>
      <c r="F84" s="157" t="str">
        <f>IF(G17&gt;0,AB268,"")</f>
        <v/>
      </c>
      <c r="G84" s="152" t="str">
        <f>IF(G17&gt;0,AD270,"")</f>
        <v/>
      </c>
      <c r="H84" s="109" t="str">
        <f t="shared" si="30"/>
        <v/>
      </c>
      <c r="P84" s="31">
        <v>0.45833333333333298</v>
      </c>
      <c r="Q84" s="34">
        <f>G12</f>
        <v>40</v>
      </c>
      <c r="R84" s="26">
        <f t="shared" si="19"/>
        <v>10000</v>
      </c>
      <c r="S84" s="26">
        <f t="shared" si="31"/>
        <v>40</v>
      </c>
      <c r="T84" s="35">
        <f t="shared" si="18"/>
        <v>10000</v>
      </c>
      <c r="U84" s="37"/>
      <c r="V84" s="34">
        <f t="shared" si="28"/>
        <v>71.386497712743463</v>
      </c>
      <c r="W84" s="26">
        <f t="shared" si="21"/>
        <v>13760992.915759852</v>
      </c>
      <c r="X84" s="26">
        <f t="shared" si="32"/>
        <v>71.386497712743463</v>
      </c>
      <c r="Y84" s="35">
        <f t="shared" si="23"/>
        <v>13760992.915759852</v>
      </c>
      <c r="Z84" s="37"/>
      <c r="AA84" s="34">
        <f t="shared" si="24"/>
        <v>71.389652548748828</v>
      </c>
      <c r="AB84" s="26">
        <f t="shared" si="25"/>
        <v>13770992.915759886</v>
      </c>
      <c r="AC84" s="26">
        <f t="shared" si="33"/>
        <v>71.389652548748828</v>
      </c>
      <c r="AD84" s="27">
        <f t="shared" si="27"/>
        <v>13770992.915759886</v>
      </c>
    </row>
    <row r="85" spans="1:30" ht="15" hidden="1" customHeight="1" thickBot="1" x14ac:dyDescent="0.3">
      <c r="A85" s="12" t="str">
        <f t="shared" si="29"/>
        <v/>
      </c>
      <c r="B85" s="113" t="str">
        <f>IF(H$74&lt;=0,"",H$74)</f>
        <v/>
      </c>
      <c r="C85" s="110" t="str">
        <f>IF(H$74=0,"",MAX(H60:H73))</f>
        <v/>
      </c>
      <c r="D85" s="159" t="str">
        <f>IF(G18&gt;0,AB304,"")</f>
        <v/>
      </c>
      <c r="E85" s="159" t="str">
        <f>IF(G18&gt;0,AB301,"")</f>
        <v/>
      </c>
      <c r="F85" s="161" t="str">
        <f>IF(G18&gt;0,AB302,"")</f>
        <v/>
      </c>
      <c r="G85" s="153" t="str">
        <f>IF(G18&gt;0,AD304,"")</f>
        <v/>
      </c>
      <c r="H85" s="110" t="str">
        <f t="shared" si="30"/>
        <v/>
      </c>
      <c r="P85" s="31">
        <v>0.5</v>
      </c>
      <c r="Q85" s="34">
        <f>G12</f>
        <v>40</v>
      </c>
      <c r="R85" s="26">
        <f t="shared" si="19"/>
        <v>10000</v>
      </c>
      <c r="S85" s="26">
        <f t="shared" si="31"/>
        <v>40</v>
      </c>
      <c r="T85" s="35">
        <f t="shared" si="18"/>
        <v>10000</v>
      </c>
      <c r="U85" s="37"/>
      <c r="V85" s="34">
        <f t="shared" si="28"/>
        <v>71.386497712743463</v>
      </c>
      <c r="W85" s="26">
        <f t="shared" si="21"/>
        <v>13760992.915759852</v>
      </c>
      <c r="X85" s="26">
        <f t="shared" si="32"/>
        <v>71.386497712743463</v>
      </c>
      <c r="Y85" s="35">
        <f t="shared" si="23"/>
        <v>13760992.915759852</v>
      </c>
      <c r="Z85" s="37"/>
      <c r="AA85" s="34">
        <f t="shared" si="24"/>
        <v>71.389652548748828</v>
      </c>
      <c r="AB85" s="26">
        <f t="shared" si="25"/>
        <v>13770992.915759886</v>
      </c>
      <c r="AC85" s="26">
        <f t="shared" si="33"/>
        <v>71.389652548748828</v>
      </c>
      <c r="AD85" s="27">
        <f t="shared" si="27"/>
        <v>13770992.915759886</v>
      </c>
    </row>
    <row r="86" spans="1:30" ht="15.75" x14ac:dyDescent="0.25">
      <c r="A86" s="142" t="s">
        <v>58</v>
      </c>
      <c r="P86" s="31">
        <v>0.54166666666666696</v>
      </c>
      <c r="Q86" s="34">
        <f>G12</f>
        <v>40</v>
      </c>
      <c r="R86" s="26">
        <f t="shared" si="19"/>
        <v>10000</v>
      </c>
      <c r="S86" s="26">
        <f t="shared" si="31"/>
        <v>40</v>
      </c>
      <c r="T86" s="35">
        <f t="shared" si="18"/>
        <v>10000</v>
      </c>
      <c r="U86" s="37"/>
      <c r="V86" s="34">
        <f t="shared" si="28"/>
        <v>71.386497712743463</v>
      </c>
      <c r="W86" s="26">
        <f t="shared" si="21"/>
        <v>13760992.915759852</v>
      </c>
      <c r="X86" s="26">
        <f t="shared" si="32"/>
        <v>71.386497712743463</v>
      </c>
      <c r="Y86" s="35">
        <f t="shared" si="23"/>
        <v>13760992.915759852</v>
      </c>
      <c r="Z86" s="37"/>
      <c r="AA86" s="34">
        <f t="shared" si="24"/>
        <v>71.389652548748828</v>
      </c>
      <c r="AB86" s="26">
        <f t="shared" si="25"/>
        <v>13770992.915759886</v>
      </c>
      <c r="AC86" s="26">
        <f t="shared" si="33"/>
        <v>71.389652548748828</v>
      </c>
      <c r="AD86" s="27">
        <f t="shared" si="27"/>
        <v>13770992.915759886</v>
      </c>
    </row>
    <row r="87" spans="1:30" ht="15.75" x14ac:dyDescent="0.25">
      <c r="A87" s="142" t="s">
        <v>157</v>
      </c>
      <c r="P87" s="31">
        <v>0.58333333333333304</v>
      </c>
      <c r="Q87" s="34">
        <f>G12</f>
        <v>40</v>
      </c>
      <c r="R87" s="26">
        <f t="shared" si="19"/>
        <v>10000</v>
      </c>
      <c r="S87" s="26">
        <f t="shared" si="31"/>
        <v>40</v>
      </c>
      <c r="T87" s="35">
        <f t="shared" si="18"/>
        <v>10000</v>
      </c>
      <c r="U87" s="37"/>
      <c r="V87" s="34">
        <f t="shared" si="28"/>
        <v>71.386497712743463</v>
      </c>
      <c r="W87" s="26">
        <f t="shared" si="21"/>
        <v>13760992.915759852</v>
      </c>
      <c r="X87" s="26">
        <f t="shared" si="32"/>
        <v>71.386497712743463</v>
      </c>
      <c r="Y87" s="35">
        <f t="shared" si="23"/>
        <v>13760992.915759852</v>
      </c>
      <c r="Z87" s="37"/>
      <c r="AA87" s="34">
        <f t="shared" si="24"/>
        <v>71.389652548748828</v>
      </c>
      <c r="AB87" s="26">
        <f t="shared" si="25"/>
        <v>13770992.915759886</v>
      </c>
      <c r="AC87" s="26">
        <f t="shared" si="33"/>
        <v>71.389652548748828</v>
      </c>
      <c r="AD87" s="27">
        <f t="shared" si="27"/>
        <v>13770992.915759886</v>
      </c>
    </row>
    <row r="88" spans="1:30" x14ac:dyDescent="0.25">
      <c r="P88" s="31">
        <v>0.625</v>
      </c>
      <c r="Q88" s="34">
        <f>G12</f>
        <v>40</v>
      </c>
      <c r="R88" s="26">
        <f t="shared" si="19"/>
        <v>10000</v>
      </c>
      <c r="S88" s="26">
        <f t="shared" si="31"/>
        <v>40</v>
      </c>
      <c r="T88" s="35">
        <f t="shared" si="18"/>
        <v>10000</v>
      </c>
      <c r="U88" s="37"/>
      <c r="V88" s="34">
        <f t="shared" si="28"/>
        <v>71.386497712743463</v>
      </c>
      <c r="W88" s="26">
        <f t="shared" si="21"/>
        <v>13760992.915759852</v>
      </c>
      <c r="X88" s="26">
        <f t="shared" si="32"/>
        <v>71.386497712743463</v>
      </c>
      <c r="Y88" s="35">
        <f t="shared" si="23"/>
        <v>13760992.915759852</v>
      </c>
      <c r="Z88" s="37"/>
      <c r="AA88" s="34">
        <f t="shared" si="24"/>
        <v>71.389652548748828</v>
      </c>
      <c r="AB88" s="26">
        <f t="shared" si="25"/>
        <v>13770992.915759886</v>
      </c>
      <c r="AC88" s="26">
        <f t="shared" si="33"/>
        <v>71.389652548748828</v>
      </c>
      <c r="AD88" s="27">
        <f t="shared" si="27"/>
        <v>13770992.915759886</v>
      </c>
    </row>
    <row r="89" spans="1:30" x14ac:dyDescent="0.25">
      <c r="P89" s="31">
        <v>0.66666666666666696</v>
      </c>
      <c r="Q89" s="34">
        <f>G12</f>
        <v>40</v>
      </c>
      <c r="R89" s="26">
        <f t="shared" si="19"/>
        <v>10000</v>
      </c>
      <c r="S89" s="26">
        <f t="shared" si="31"/>
        <v>40</v>
      </c>
      <c r="T89" s="35">
        <f t="shared" si="18"/>
        <v>10000</v>
      </c>
      <c r="U89" s="37"/>
      <c r="V89" s="34">
        <f t="shared" si="28"/>
        <v>71.386497712743463</v>
      </c>
      <c r="W89" s="26">
        <f t="shared" si="21"/>
        <v>13760992.915759852</v>
      </c>
      <c r="X89" s="26">
        <f t="shared" si="32"/>
        <v>71.386497712743463</v>
      </c>
      <c r="Y89" s="35">
        <f t="shared" si="23"/>
        <v>13760992.915759852</v>
      </c>
      <c r="Z89" s="37"/>
      <c r="AA89" s="34">
        <f t="shared" si="24"/>
        <v>71.389652548748828</v>
      </c>
      <c r="AB89" s="26">
        <f t="shared" si="25"/>
        <v>13770992.915759886</v>
      </c>
      <c r="AC89" s="26">
        <f t="shared" si="33"/>
        <v>71.389652548748828</v>
      </c>
      <c r="AD89" s="27">
        <f t="shared" si="27"/>
        <v>13770992.915759886</v>
      </c>
    </row>
    <row r="90" spans="1:30" x14ac:dyDescent="0.25">
      <c r="F90" s="22"/>
      <c r="P90" s="31">
        <v>0.70833333333333304</v>
      </c>
      <c r="Q90" s="34">
        <f>G12</f>
        <v>40</v>
      </c>
      <c r="R90" s="26">
        <f t="shared" si="19"/>
        <v>10000</v>
      </c>
      <c r="S90" s="26">
        <f t="shared" si="31"/>
        <v>40</v>
      </c>
      <c r="T90" s="35">
        <f t="shared" si="18"/>
        <v>10000</v>
      </c>
      <c r="U90" s="37"/>
      <c r="V90" s="34">
        <f t="shared" si="28"/>
        <v>71.386497712743463</v>
      </c>
      <c r="W90" s="26">
        <f t="shared" si="21"/>
        <v>13760992.915759852</v>
      </c>
      <c r="X90" s="26">
        <f t="shared" si="32"/>
        <v>71.386497712743463</v>
      </c>
      <c r="Y90" s="35">
        <f t="shared" si="23"/>
        <v>13760992.915759852</v>
      </c>
      <c r="Z90" s="37"/>
      <c r="AA90" s="34">
        <f t="shared" si="24"/>
        <v>71.389652548748828</v>
      </c>
      <c r="AB90" s="26">
        <f t="shared" si="25"/>
        <v>13770992.915759886</v>
      </c>
      <c r="AC90" s="26">
        <f t="shared" si="33"/>
        <v>71.389652548748828</v>
      </c>
      <c r="AD90" s="27">
        <f t="shared" si="27"/>
        <v>13770992.915759886</v>
      </c>
    </row>
    <row r="91" spans="1:30" x14ac:dyDescent="0.25">
      <c r="P91" s="31">
        <v>0.75</v>
      </c>
      <c r="Q91" s="34">
        <f>G12</f>
        <v>40</v>
      </c>
      <c r="R91" s="26">
        <f t="shared" si="19"/>
        <v>10000</v>
      </c>
      <c r="S91" s="26">
        <f t="shared" si="31"/>
        <v>40</v>
      </c>
      <c r="T91" s="35">
        <f t="shared" si="18"/>
        <v>10000</v>
      </c>
      <c r="U91" s="37"/>
      <c r="V91" s="34">
        <f t="shared" si="28"/>
        <v>71.386497712743463</v>
      </c>
      <c r="W91" s="26">
        <f t="shared" si="21"/>
        <v>13760992.915759852</v>
      </c>
      <c r="X91" s="26">
        <f t="shared" si="32"/>
        <v>71.386497712743463</v>
      </c>
      <c r="Y91" s="35">
        <f t="shared" si="23"/>
        <v>13760992.915759852</v>
      </c>
      <c r="Z91" s="37"/>
      <c r="AA91" s="34">
        <f t="shared" si="24"/>
        <v>71.389652548748828</v>
      </c>
      <c r="AB91" s="26">
        <f t="shared" si="25"/>
        <v>13770992.915759886</v>
      </c>
      <c r="AC91" s="26">
        <f t="shared" si="33"/>
        <v>71.389652548748828</v>
      </c>
      <c r="AD91" s="27">
        <f t="shared" si="27"/>
        <v>13770992.915759886</v>
      </c>
    </row>
    <row r="92" spans="1:30" x14ac:dyDescent="0.25">
      <c r="P92" s="31">
        <v>0.79166666666666696</v>
      </c>
      <c r="Q92" s="34">
        <f>G12</f>
        <v>40</v>
      </c>
      <c r="R92" s="26">
        <f t="shared" si="19"/>
        <v>10000</v>
      </c>
      <c r="S92" s="26">
        <f t="shared" si="31"/>
        <v>40</v>
      </c>
      <c r="T92" s="35">
        <f t="shared" si="18"/>
        <v>10000</v>
      </c>
      <c r="U92" s="37"/>
      <c r="V92" s="34">
        <v>0</v>
      </c>
      <c r="W92" s="26">
        <f t="shared" si="21"/>
        <v>1</v>
      </c>
      <c r="X92" s="26">
        <v>0</v>
      </c>
      <c r="Y92" s="35">
        <f t="shared" si="23"/>
        <v>1</v>
      </c>
      <c r="Z92" s="37"/>
      <c r="AA92" s="34">
        <f t="shared" si="24"/>
        <v>40.000434272768629</v>
      </c>
      <c r="AB92" s="26">
        <f t="shared" si="25"/>
        <v>10001.000000000009</v>
      </c>
      <c r="AC92" s="26">
        <f>AA92</f>
        <v>40.000434272768629</v>
      </c>
      <c r="AD92" s="27">
        <f t="shared" si="27"/>
        <v>10001.000000000009</v>
      </c>
    </row>
    <row r="93" spans="1:30" x14ac:dyDescent="0.25">
      <c r="P93" s="31">
        <v>0.83333333333333304</v>
      </c>
      <c r="Q93" s="34">
        <f>G12</f>
        <v>40</v>
      </c>
      <c r="R93" s="26">
        <f t="shared" si="19"/>
        <v>10000</v>
      </c>
      <c r="S93" s="26">
        <f t="shared" si="31"/>
        <v>40</v>
      </c>
      <c r="T93" s="35">
        <f t="shared" si="18"/>
        <v>10000</v>
      </c>
      <c r="U93" s="37"/>
      <c r="V93" s="34">
        <f t="shared" si="28"/>
        <v>0</v>
      </c>
      <c r="W93" s="26">
        <f t="shared" si="21"/>
        <v>1</v>
      </c>
      <c r="X93" s="26">
        <v>0</v>
      </c>
      <c r="Y93" s="35">
        <f t="shared" si="23"/>
        <v>1</v>
      </c>
      <c r="Z93" s="37"/>
      <c r="AA93" s="34">
        <f t="shared" si="24"/>
        <v>40.000434272768629</v>
      </c>
      <c r="AB93" s="26">
        <f>(10^(AA93/10))</f>
        <v>10001.000000000009</v>
      </c>
      <c r="AC93" s="26">
        <f>AA93</f>
        <v>40.000434272768629</v>
      </c>
      <c r="AD93" s="27">
        <f t="shared" si="27"/>
        <v>10001.000000000009</v>
      </c>
    </row>
    <row r="94" spans="1:30" x14ac:dyDescent="0.25">
      <c r="P94" s="31">
        <v>0.875</v>
      </c>
      <c r="Q94" s="34">
        <f>G12</f>
        <v>40</v>
      </c>
      <c r="R94" s="26">
        <f t="shared" si="19"/>
        <v>10000</v>
      </c>
      <c r="S94" s="26">
        <f t="shared" si="31"/>
        <v>40</v>
      </c>
      <c r="T94" s="35">
        <f t="shared" si="18"/>
        <v>10000</v>
      </c>
      <c r="U94" s="37"/>
      <c r="V94" s="34">
        <f>V93</f>
        <v>0</v>
      </c>
      <c r="W94" s="26">
        <f t="shared" si="21"/>
        <v>1</v>
      </c>
      <c r="X94" s="26">
        <v>0</v>
      </c>
      <c r="Y94" s="35">
        <f t="shared" si="23"/>
        <v>1</v>
      </c>
      <c r="Z94" s="37"/>
      <c r="AA94" s="34">
        <f t="shared" si="24"/>
        <v>40.000434272768629</v>
      </c>
      <c r="AB94" s="26">
        <f t="shared" si="25"/>
        <v>10001.000000000009</v>
      </c>
      <c r="AC94" s="26">
        <f>AA94</f>
        <v>40.000434272768629</v>
      </c>
      <c r="AD94" s="27">
        <f t="shared" si="27"/>
        <v>10001.000000000009</v>
      </c>
    </row>
    <row r="95" spans="1:30" x14ac:dyDescent="0.25">
      <c r="P95" s="31">
        <v>0.91666666666666696</v>
      </c>
      <c r="Q95" s="34">
        <f>H12</f>
        <v>34</v>
      </c>
      <c r="R95" s="26">
        <f t="shared" si="19"/>
        <v>2511.8864315095811</v>
      </c>
      <c r="S95" s="26">
        <f>Q95+10</f>
        <v>44</v>
      </c>
      <c r="T95" s="35">
        <f t="shared" si="18"/>
        <v>25118.86431509586</v>
      </c>
      <c r="U95" s="37"/>
      <c r="V95" s="34">
        <v>0</v>
      </c>
      <c r="W95" s="26">
        <f t="shared" si="21"/>
        <v>1</v>
      </c>
      <c r="X95" s="28">
        <f t="shared" ref="X95:X96" si="34">V95+10</f>
        <v>10</v>
      </c>
      <c r="Y95" s="35">
        <f t="shared" si="23"/>
        <v>10</v>
      </c>
      <c r="Z95" s="37"/>
      <c r="AA95" s="34">
        <f t="shared" si="24"/>
        <v>34.001728613409902</v>
      </c>
      <c r="AB95" s="26">
        <f t="shared" si="25"/>
        <v>2512.8864315095802</v>
      </c>
      <c r="AC95" s="26">
        <f>AA95+10</f>
        <v>44.001728613409902</v>
      </c>
      <c r="AD95" s="27">
        <f t="shared" si="27"/>
        <v>25128.864315095783</v>
      </c>
    </row>
    <row r="96" spans="1:30" ht="15.75" thickBot="1" x14ac:dyDescent="0.3">
      <c r="P96" s="44">
        <v>0.95833333333333304</v>
      </c>
      <c r="Q96" s="45">
        <f>H12</f>
        <v>34</v>
      </c>
      <c r="R96" s="46">
        <f t="shared" si="19"/>
        <v>2511.8864315095811</v>
      </c>
      <c r="S96" s="46">
        <f>Q96+10</f>
        <v>44</v>
      </c>
      <c r="T96" s="47">
        <f t="shared" si="18"/>
        <v>25118.86431509586</v>
      </c>
      <c r="U96" s="48"/>
      <c r="V96" s="45">
        <v>0</v>
      </c>
      <c r="W96" s="46">
        <f t="shared" si="21"/>
        <v>1</v>
      </c>
      <c r="X96" s="28">
        <f t="shared" si="34"/>
        <v>10</v>
      </c>
      <c r="Y96" s="47">
        <f t="shared" si="23"/>
        <v>10</v>
      </c>
      <c r="Z96" s="48"/>
      <c r="AA96" s="34">
        <f t="shared" si="24"/>
        <v>34.001728613409902</v>
      </c>
      <c r="AB96" s="150">
        <f t="shared" si="25"/>
        <v>2512.8864315095802</v>
      </c>
      <c r="AC96" s="150">
        <f>AA96+10</f>
        <v>44.001728613409902</v>
      </c>
      <c r="AD96" s="151">
        <f t="shared" si="27"/>
        <v>25128.864315095783</v>
      </c>
    </row>
    <row r="97" spans="16:30" ht="15.75" thickBot="1" x14ac:dyDescent="0.3">
      <c r="P97" s="50"/>
      <c r="Q97" s="51"/>
      <c r="R97" s="51"/>
      <c r="S97" s="51"/>
      <c r="T97" s="52"/>
      <c r="U97" s="51"/>
      <c r="V97" s="50"/>
      <c r="W97" s="51"/>
      <c r="X97" s="51"/>
      <c r="Y97" s="52"/>
      <c r="Z97" s="51"/>
      <c r="AA97" s="53" t="s">
        <v>13</v>
      </c>
      <c r="AB97" s="64">
        <f>10*LOG(1/(COUNT(AB80:AB93))*SUM(AB80:AB93))</f>
        <v>70.720710288260591</v>
      </c>
      <c r="AC97" s="49"/>
      <c r="AD97" s="54"/>
    </row>
    <row r="98" spans="16:30" ht="15.75" thickBot="1" x14ac:dyDescent="0.3">
      <c r="P98" s="53"/>
      <c r="Q98" s="49"/>
      <c r="R98" s="49"/>
      <c r="S98" s="49"/>
      <c r="T98" s="54"/>
      <c r="U98" s="49"/>
      <c r="V98" s="53"/>
      <c r="W98" s="49"/>
      <c r="X98" s="49"/>
      <c r="Y98" s="54"/>
      <c r="Z98" s="49"/>
      <c r="AA98" s="53" t="s">
        <v>2</v>
      </c>
      <c r="AB98" s="64">
        <f>10*LOG(1/(COUNT(AB73:AB79,AB95:AB96))*SUM(AB73:AB79,AB95:AB96))</f>
        <v>34.001728613409902</v>
      </c>
      <c r="AC98" s="49"/>
      <c r="AD98" s="54"/>
    </row>
    <row r="99" spans="16:30" x14ac:dyDescent="0.25">
      <c r="P99" s="53"/>
      <c r="Q99" s="49"/>
      <c r="R99" s="56" t="s">
        <v>12</v>
      </c>
      <c r="S99" s="57"/>
      <c r="T99" s="58" t="s">
        <v>11</v>
      </c>
      <c r="U99" s="57"/>
      <c r="V99" s="59"/>
      <c r="W99" s="56" t="s">
        <v>12</v>
      </c>
      <c r="X99" s="57"/>
      <c r="Y99" s="58" t="s">
        <v>11</v>
      </c>
      <c r="Z99" s="57"/>
      <c r="AA99" s="59"/>
      <c r="AB99" s="57" t="s">
        <v>12</v>
      </c>
      <c r="AC99" s="57"/>
      <c r="AD99" s="58" t="s">
        <v>11</v>
      </c>
    </row>
    <row r="100" spans="16:30" ht="15.75" thickBot="1" x14ac:dyDescent="0.3">
      <c r="P100" s="14"/>
      <c r="Q100" s="55"/>
      <c r="R100" s="60">
        <f>10*LOG(1/(COUNT(R73:R96))*SUM(R73:R96))</f>
        <v>38.568471069971373</v>
      </c>
      <c r="S100" s="61"/>
      <c r="T100" s="62">
        <f>10*LOG(1/(COUNT(T73:T96))*SUM(T73:T96))</f>
        <v>41.950571929812824</v>
      </c>
      <c r="U100" s="61"/>
      <c r="V100" s="63"/>
      <c r="W100" s="60">
        <f>10*LOG(1/(COUNT(W73:W96))*SUM(W73:W96))</f>
        <v>68.376198071701864</v>
      </c>
      <c r="X100" s="61"/>
      <c r="Y100" s="62">
        <f>10*LOG(1/(COUNT(Y73:Y96))*SUM(Y73:Y96))</f>
        <v>68.37620020198915</v>
      </c>
      <c r="Z100" s="61"/>
      <c r="AA100" s="63"/>
      <c r="AB100" s="64">
        <f>10*LOG(1/(COUNT(AB73:AB96))*SUM(AB73:AB96))</f>
        <v>68.380735238371315</v>
      </c>
      <c r="AC100" s="61"/>
      <c r="AD100" s="62">
        <f>10*LOG(1/(COUNT(AD73:AD96))*SUM(AD73:AD96))</f>
        <v>68.386079530432653</v>
      </c>
    </row>
    <row r="103" spans="16:30" x14ac:dyDescent="0.25">
      <c r="P103">
        <f>A13</f>
        <v>0</v>
      </c>
    </row>
    <row r="105" spans="16:30" ht="15.75" thickBot="1" x14ac:dyDescent="0.3">
      <c r="P105" s="303" t="s">
        <v>21</v>
      </c>
      <c r="Q105" s="303"/>
      <c r="R105" s="303"/>
      <c r="S105" s="303"/>
      <c r="T105" s="303"/>
    </row>
    <row r="106" spans="16:30" ht="45.75" thickBot="1" x14ac:dyDescent="0.3">
      <c r="P106" s="38" t="s">
        <v>14</v>
      </c>
      <c r="Q106" s="39" t="s">
        <v>15</v>
      </c>
      <c r="R106" s="40" t="s">
        <v>17</v>
      </c>
      <c r="S106" s="40" t="s">
        <v>16</v>
      </c>
      <c r="T106" s="41" t="s">
        <v>17</v>
      </c>
      <c r="U106" s="42"/>
      <c r="V106" s="39" t="s">
        <v>18</v>
      </c>
      <c r="W106" s="40" t="s">
        <v>17</v>
      </c>
      <c r="X106" s="40" t="s">
        <v>16</v>
      </c>
      <c r="Y106" s="41" t="s">
        <v>17</v>
      </c>
      <c r="Z106" s="43"/>
      <c r="AA106" s="39" t="s">
        <v>19</v>
      </c>
      <c r="AB106" s="40" t="s">
        <v>17</v>
      </c>
      <c r="AC106" s="40" t="s">
        <v>16</v>
      </c>
      <c r="AD106" s="41" t="s">
        <v>17</v>
      </c>
    </row>
    <row r="107" spans="16:30" ht="15.75" thickBot="1" x14ac:dyDescent="0.3">
      <c r="P107" s="30">
        <v>0</v>
      </c>
      <c r="Q107" s="32">
        <f>H13</f>
        <v>0</v>
      </c>
      <c r="R107" s="28">
        <f>(10^(Q107/10))</f>
        <v>1</v>
      </c>
      <c r="S107" s="28">
        <f>Q107+10</f>
        <v>10</v>
      </c>
      <c r="T107" s="33">
        <f t="shared" ref="T107:T130" si="35">(10^(S107/10))</f>
        <v>10</v>
      </c>
      <c r="U107" s="36"/>
      <c r="V107" s="32">
        <v>0</v>
      </c>
      <c r="W107" s="28">
        <f>(10^(V107/10))</f>
        <v>1</v>
      </c>
      <c r="X107" s="28">
        <f>V107+10</f>
        <v>10</v>
      </c>
      <c r="Y107" s="33">
        <f>(10^(X107/10))</f>
        <v>10</v>
      </c>
      <c r="Z107" s="36"/>
      <c r="AA107" s="34">
        <f>10*LOG10(10^(Q107/10)+10^(V107/10))</f>
        <v>3.0102999566398121</v>
      </c>
      <c r="AB107" s="147">
        <f>(10^(AA107/10))</f>
        <v>2</v>
      </c>
      <c r="AC107" s="147">
        <f>AA107+10</f>
        <v>13.010299956639813</v>
      </c>
      <c r="AD107" s="148">
        <f>(10^(AC107/10))</f>
        <v>20.000000000000007</v>
      </c>
    </row>
    <row r="108" spans="16:30" ht="15.75" thickBot="1" x14ac:dyDescent="0.3">
      <c r="P108" s="31">
        <v>4.1666666666666699E-2</v>
      </c>
      <c r="Q108" s="32">
        <f>Q107</f>
        <v>0</v>
      </c>
      <c r="R108" s="26">
        <f t="shared" ref="R108:R130" si="36">(10^(Q108/10))</f>
        <v>1</v>
      </c>
      <c r="S108" s="26">
        <f t="shared" ref="S108:S113" si="37">Q108+10</f>
        <v>10</v>
      </c>
      <c r="T108" s="35">
        <f t="shared" si="35"/>
        <v>10</v>
      </c>
      <c r="U108" s="37"/>
      <c r="V108" s="34">
        <f>V107</f>
        <v>0</v>
      </c>
      <c r="W108" s="26">
        <f t="shared" ref="W108:W130" si="38">(10^(V108/10))</f>
        <v>1</v>
      </c>
      <c r="X108" s="28">
        <f t="shared" ref="X108:X113" si="39">V108+10</f>
        <v>10</v>
      </c>
      <c r="Y108" s="35">
        <f t="shared" ref="Y108:Y130" si="40">(10^(X108/10))</f>
        <v>10</v>
      </c>
      <c r="Z108" s="37"/>
      <c r="AA108" s="34">
        <f t="shared" ref="AA108:AA130" si="41">10*LOG10(10^(Q108/10)+10^(V108/10))</f>
        <v>3.0102999566398121</v>
      </c>
      <c r="AB108" s="26">
        <f t="shared" ref="AB108:AB126" si="42">(10^(AA108/10))</f>
        <v>2</v>
      </c>
      <c r="AC108" s="147">
        <f t="shared" ref="AC108:AC113" si="43">AA108+10</f>
        <v>13.010299956639813</v>
      </c>
      <c r="AD108" s="27">
        <f t="shared" ref="AD108:AD130" si="44">(10^(AC108/10))</f>
        <v>20.000000000000007</v>
      </c>
    </row>
    <row r="109" spans="16:30" ht="15.75" thickBot="1" x14ac:dyDescent="0.3">
      <c r="P109" s="31">
        <v>8.3333333333333301E-2</v>
      </c>
      <c r="Q109" s="32">
        <f>Q107</f>
        <v>0</v>
      </c>
      <c r="R109" s="26">
        <f t="shared" si="36"/>
        <v>1</v>
      </c>
      <c r="S109" s="26">
        <f t="shared" si="37"/>
        <v>10</v>
      </c>
      <c r="T109" s="35">
        <f t="shared" si="35"/>
        <v>10</v>
      </c>
      <c r="U109" s="37"/>
      <c r="V109" s="34">
        <f t="shared" ref="V109:V127" si="45">V108</f>
        <v>0</v>
      </c>
      <c r="W109" s="26">
        <f t="shared" si="38"/>
        <v>1</v>
      </c>
      <c r="X109" s="28">
        <f t="shared" si="39"/>
        <v>10</v>
      </c>
      <c r="Y109" s="35">
        <f t="shared" si="40"/>
        <v>10</v>
      </c>
      <c r="Z109" s="37"/>
      <c r="AA109" s="34">
        <f t="shared" si="41"/>
        <v>3.0102999566398121</v>
      </c>
      <c r="AB109" s="26">
        <f t="shared" si="42"/>
        <v>2</v>
      </c>
      <c r="AC109" s="147">
        <f t="shared" si="43"/>
        <v>13.010299956639813</v>
      </c>
      <c r="AD109" s="27">
        <f t="shared" si="44"/>
        <v>20.000000000000007</v>
      </c>
    </row>
    <row r="110" spans="16:30" ht="15.75" thickBot="1" x14ac:dyDescent="0.3">
      <c r="P110" s="31">
        <v>0.125</v>
      </c>
      <c r="Q110" s="32">
        <f>Q107</f>
        <v>0</v>
      </c>
      <c r="R110" s="26">
        <f t="shared" si="36"/>
        <v>1</v>
      </c>
      <c r="S110" s="26">
        <f t="shared" si="37"/>
        <v>10</v>
      </c>
      <c r="T110" s="35">
        <f t="shared" si="35"/>
        <v>10</v>
      </c>
      <c r="U110" s="37"/>
      <c r="V110" s="34">
        <f t="shared" si="45"/>
        <v>0</v>
      </c>
      <c r="W110" s="26">
        <f t="shared" si="38"/>
        <v>1</v>
      </c>
      <c r="X110" s="28">
        <f t="shared" si="39"/>
        <v>10</v>
      </c>
      <c r="Y110" s="35">
        <f t="shared" si="40"/>
        <v>10</v>
      </c>
      <c r="Z110" s="37"/>
      <c r="AA110" s="34">
        <f t="shared" si="41"/>
        <v>3.0102999566398121</v>
      </c>
      <c r="AB110" s="26">
        <f t="shared" si="42"/>
        <v>2</v>
      </c>
      <c r="AC110" s="147">
        <f t="shared" si="43"/>
        <v>13.010299956639813</v>
      </c>
      <c r="AD110" s="27">
        <f t="shared" si="44"/>
        <v>20.000000000000007</v>
      </c>
    </row>
    <row r="111" spans="16:30" ht="15.75" thickBot="1" x14ac:dyDescent="0.3">
      <c r="P111" s="31">
        <v>0.16666666666666699</v>
      </c>
      <c r="Q111" s="32">
        <f>Q107</f>
        <v>0</v>
      </c>
      <c r="R111" s="26">
        <f t="shared" si="36"/>
        <v>1</v>
      </c>
      <c r="S111" s="26">
        <f t="shared" si="37"/>
        <v>10</v>
      </c>
      <c r="T111" s="35">
        <f t="shared" si="35"/>
        <v>10</v>
      </c>
      <c r="U111" s="37"/>
      <c r="V111" s="34">
        <f t="shared" si="45"/>
        <v>0</v>
      </c>
      <c r="W111" s="26">
        <f t="shared" si="38"/>
        <v>1</v>
      </c>
      <c r="X111" s="28">
        <f t="shared" si="39"/>
        <v>10</v>
      </c>
      <c r="Y111" s="35">
        <f t="shared" si="40"/>
        <v>10</v>
      </c>
      <c r="Z111" s="37"/>
      <c r="AA111" s="34">
        <f t="shared" si="41"/>
        <v>3.0102999566398121</v>
      </c>
      <c r="AB111" s="26">
        <f t="shared" si="42"/>
        <v>2</v>
      </c>
      <c r="AC111" s="147">
        <f t="shared" si="43"/>
        <v>13.010299956639813</v>
      </c>
      <c r="AD111" s="27">
        <f t="shared" si="44"/>
        <v>20.000000000000007</v>
      </c>
    </row>
    <row r="112" spans="16:30" ht="15.75" thickBot="1" x14ac:dyDescent="0.3">
      <c r="P112" s="31">
        <v>0.20833333333333301</v>
      </c>
      <c r="Q112" s="32">
        <f>Q107</f>
        <v>0</v>
      </c>
      <c r="R112" s="26">
        <f t="shared" si="36"/>
        <v>1</v>
      </c>
      <c r="S112" s="26">
        <f t="shared" si="37"/>
        <v>10</v>
      </c>
      <c r="T112" s="35">
        <f t="shared" si="35"/>
        <v>10</v>
      </c>
      <c r="U112" s="37"/>
      <c r="V112" s="34">
        <f t="shared" si="45"/>
        <v>0</v>
      </c>
      <c r="W112" s="26">
        <f t="shared" si="38"/>
        <v>1</v>
      </c>
      <c r="X112" s="28">
        <f t="shared" si="39"/>
        <v>10</v>
      </c>
      <c r="Y112" s="35">
        <f t="shared" si="40"/>
        <v>10</v>
      </c>
      <c r="Z112" s="37"/>
      <c r="AA112" s="34">
        <f t="shared" si="41"/>
        <v>3.0102999566398121</v>
      </c>
      <c r="AB112" s="26">
        <f t="shared" si="42"/>
        <v>2</v>
      </c>
      <c r="AC112" s="147">
        <f t="shared" si="43"/>
        <v>13.010299956639813</v>
      </c>
      <c r="AD112" s="27">
        <f t="shared" si="44"/>
        <v>20.000000000000007</v>
      </c>
    </row>
    <row r="113" spans="16:30" x14ac:dyDescent="0.25">
      <c r="P113" s="31">
        <v>0.25</v>
      </c>
      <c r="Q113" s="32">
        <f>Q107</f>
        <v>0</v>
      </c>
      <c r="R113" s="26">
        <f t="shared" si="36"/>
        <v>1</v>
      </c>
      <c r="S113" s="26">
        <f t="shared" si="37"/>
        <v>10</v>
      </c>
      <c r="T113" s="35">
        <f t="shared" si="35"/>
        <v>10</v>
      </c>
      <c r="U113" s="37"/>
      <c r="V113" s="34">
        <f t="shared" si="45"/>
        <v>0</v>
      </c>
      <c r="W113" s="26">
        <f t="shared" si="38"/>
        <v>1</v>
      </c>
      <c r="X113" s="28">
        <f t="shared" si="39"/>
        <v>10</v>
      </c>
      <c r="Y113" s="35">
        <f t="shared" si="40"/>
        <v>10</v>
      </c>
      <c r="Z113" s="37"/>
      <c r="AA113" s="34">
        <f t="shared" si="41"/>
        <v>3.0102999566398121</v>
      </c>
      <c r="AB113" s="26">
        <f t="shared" si="42"/>
        <v>2</v>
      </c>
      <c r="AC113" s="147">
        <f t="shared" si="43"/>
        <v>13.010299956639813</v>
      </c>
      <c r="AD113" s="27">
        <f t="shared" si="44"/>
        <v>20.000000000000007</v>
      </c>
    </row>
    <row r="114" spans="16:30" x14ac:dyDescent="0.25">
      <c r="P114" s="31">
        <v>0.29166666666666702</v>
      </c>
      <c r="Q114" s="32">
        <f>G13</f>
        <v>0</v>
      </c>
      <c r="R114" s="26">
        <f t="shared" si="36"/>
        <v>1</v>
      </c>
      <c r="S114" s="26">
        <f>Q114</f>
        <v>0</v>
      </c>
      <c r="T114" s="35">
        <f t="shared" si="35"/>
        <v>1</v>
      </c>
      <c r="U114" s="37"/>
      <c r="V114" s="34">
        <f>C74</f>
        <v>75.65208963075699</v>
      </c>
      <c r="W114" s="26">
        <f t="shared" si="38"/>
        <v>36745906.283166401</v>
      </c>
      <c r="X114" s="26">
        <f>V114</f>
        <v>75.65208963075699</v>
      </c>
      <c r="Y114" s="35">
        <f t="shared" si="40"/>
        <v>36745906.283166401</v>
      </c>
      <c r="Z114" s="37"/>
      <c r="AA114" s="34">
        <f t="shared" si="41"/>
        <v>75.652089748945542</v>
      </c>
      <c r="AB114" s="26">
        <f t="shared" si="42"/>
        <v>36745907.283166505</v>
      </c>
      <c r="AC114" s="26">
        <f>AA114</f>
        <v>75.652089748945542</v>
      </c>
      <c r="AD114" s="27">
        <f t="shared" si="44"/>
        <v>36745907.283166505</v>
      </c>
    </row>
    <row r="115" spans="16:30" x14ac:dyDescent="0.25">
      <c r="P115" s="31">
        <v>0.33333333333333298</v>
      </c>
      <c r="Q115" s="32">
        <f>Q114</f>
        <v>0</v>
      </c>
      <c r="R115" s="26">
        <f t="shared" si="36"/>
        <v>1</v>
      </c>
      <c r="S115" s="26">
        <f t="shared" ref="S115:S128" si="46">Q115</f>
        <v>0</v>
      </c>
      <c r="T115" s="35">
        <f t="shared" si="35"/>
        <v>1</v>
      </c>
      <c r="U115" s="37"/>
      <c r="V115" s="34">
        <f t="shared" si="45"/>
        <v>75.65208963075699</v>
      </c>
      <c r="W115" s="26">
        <f t="shared" si="38"/>
        <v>36745906.283166401</v>
      </c>
      <c r="X115" s="26">
        <f t="shared" ref="X115:X125" si="47">V115</f>
        <v>75.65208963075699</v>
      </c>
      <c r="Y115" s="35">
        <f t="shared" si="40"/>
        <v>36745906.283166401</v>
      </c>
      <c r="Z115" s="37"/>
      <c r="AA115" s="34">
        <f t="shared" si="41"/>
        <v>75.652089748945542</v>
      </c>
      <c r="AB115" s="26">
        <f t="shared" si="42"/>
        <v>36745907.283166505</v>
      </c>
      <c r="AC115" s="26">
        <f t="shared" ref="AC115:AC125" si="48">AA115</f>
        <v>75.652089748945542</v>
      </c>
      <c r="AD115" s="27">
        <f t="shared" si="44"/>
        <v>36745907.283166505</v>
      </c>
    </row>
    <row r="116" spans="16:30" x14ac:dyDescent="0.25">
      <c r="P116" s="31">
        <v>0.375</v>
      </c>
      <c r="Q116" s="32">
        <f>Q114</f>
        <v>0</v>
      </c>
      <c r="R116" s="26">
        <f t="shared" si="36"/>
        <v>1</v>
      </c>
      <c r="S116" s="26">
        <f t="shared" si="46"/>
        <v>0</v>
      </c>
      <c r="T116" s="35">
        <f t="shared" si="35"/>
        <v>1</v>
      </c>
      <c r="U116" s="37"/>
      <c r="V116" s="34">
        <f t="shared" si="45"/>
        <v>75.65208963075699</v>
      </c>
      <c r="W116" s="26">
        <f t="shared" si="38"/>
        <v>36745906.283166401</v>
      </c>
      <c r="X116" s="26">
        <f t="shared" si="47"/>
        <v>75.65208963075699</v>
      </c>
      <c r="Y116" s="35">
        <f t="shared" si="40"/>
        <v>36745906.283166401</v>
      </c>
      <c r="Z116" s="37"/>
      <c r="AA116" s="34">
        <f t="shared" si="41"/>
        <v>75.652089748945542</v>
      </c>
      <c r="AB116" s="26">
        <f t="shared" si="42"/>
        <v>36745907.283166505</v>
      </c>
      <c r="AC116" s="26">
        <f t="shared" si="48"/>
        <v>75.652089748945542</v>
      </c>
      <c r="AD116" s="27">
        <f t="shared" si="44"/>
        <v>36745907.283166505</v>
      </c>
    </row>
    <row r="117" spans="16:30" x14ac:dyDescent="0.25">
      <c r="P117" s="31">
        <v>0.41666666666666702</v>
      </c>
      <c r="Q117" s="32">
        <f>Q114</f>
        <v>0</v>
      </c>
      <c r="R117" s="26">
        <f t="shared" si="36"/>
        <v>1</v>
      </c>
      <c r="S117" s="26">
        <f t="shared" si="46"/>
        <v>0</v>
      </c>
      <c r="T117" s="35">
        <f t="shared" si="35"/>
        <v>1</v>
      </c>
      <c r="U117" s="37"/>
      <c r="V117" s="34">
        <f t="shared" si="45"/>
        <v>75.65208963075699</v>
      </c>
      <c r="W117" s="26">
        <f t="shared" si="38"/>
        <v>36745906.283166401</v>
      </c>
      <c r="X117" s="26">
        <f t="shared" si="47"/>
        <v>75.65208963075699</v>
      </c>
      <c r="Y117" s="35">
        <f t="shared" si="40"/>
        <v>36745906.283166401</v>
      </c>
      <c r="Z117" s="37"/>
      <c r="AA117" s="34">
        <f t="shared" si="41"/>
        <v>75.652089748945542</v>
      </c>
      <c r="AB117" s="26">
        <f t="shared" si="42"/>
        <v>36745907.283166505</v>
      </c>
      <c r="AC117" s="26">
        <f t="shared" si="48"/>
        <v>75.652089748945542</v>
      </c>
      <c r="AD117" s="27">
        <f t="shared" si="44"/>
        <v>36745907.283166505</v>
      </c>
    </row>
    <row r="118" spans="16:30" x14ac:dyDescent="0.25">
      <c r="P118" s="31">
        <v>0.45833333333333298</v>
      </c>
      <c r="Q118" s="32">
        <f>Q114</f>
        <v>0</v>
      </c>
      <c r="R118" s="26">
        <f t="shared" si="36"/>
        <v>1</v>
      </c>
      <c r="S118" s="26">
        <f t="shared" si="46"/>
        <v>0</v>
      </c>
      <c r="T118" s="35">
        <f t="shared" si="35"/>
        <v>1</v>
      </c>
      <c r="U118" s="37"/>
      <c r="V118" s="34">
        <f t="shared" si="45"/>
        <v>75.65208963075699</v>
      </c>
      <c r="W118" s="26">
        <f t="shared" si="38"/>
        <v>36745906.283166401</v>
      </c>
      <c r="X118" s="26">
        <f t="shared" si="47"/>
        <v>75.65208963075699</v>
      </c>
      <c r="Y118" s="35">
        <f t="shared" si="40"/>
        <v>36745906.283166401</v>
      </c>
      <c r="Z118" s="37"/>
      <c r="AA118" s="34">
        <f t="shared" si="41"/>
        <v>75.652089748945542</v>
      </c>
      <c r="AB118" s="26">
        <f t="shared" si="42"/>
        <v>36745907.283166505</v>
      </c>
      <c r="AC118" s="26">
        <f t="shared" si="48"/>
        <v>75.652089748945542</v>
      </c>
      <c r="AD118" s="27">
        <f t="shared" si="44"/>
        <v>36745907.283166505</v>
      </c>
    </row>
    <row r="119" spans="16:30" x14ac:dyDescent="0.25">
      <c r="P119" s="31">
        <v>0.5</v>
      </c>
      <c r="Q119" s="32">
        <f>Q114</f>
        <v>0</v>
      </c>
      <c r="R119" s="26">
        <f t="shared" si="36"/>
        <v>1</v>
      </c>
      <c r="S119" s="26">
        <f t="shared" si="46"/>
        <v>0</v>
      </c>
      <c r="T119" s="35">
        <f t="shared" si="35"/>
        <v>1</v>
      </c>
      <c r="U119" s="37"/>
      <c r="V119" s="34">
        <f t="shared" si="45"/>
        <v>75.65208963075699</v>
      </c>
      <c r="W119" s="26">
        <f t="shared" si="38"/>
        <v>36745906.283166401</v>
      </c>
      <c r="X119" s="26">
        <f t="shared" si="47"/>
        <v>75.65208963075699</v>
      </c>
      <c r="Y119" s="35">
        <f t="shared" si="40"/>
        <v>36745906.283166401</v>
      </c>
      <c r="Z119" s="37"/>
      <c r="AA119" s="34">
        <f t="shared" si="41"/>
        <v>75.652089748945542</v>
      </c>
      <c r="AB119" s="26">
        <f t="shared" si="42"/>
        <v>36745907.283166505</v>
      </c>
      <c r="AC119" s="26">
        <f t="shared" si="48"/>
        <v>75.652089748945542</v>
      </c>
      <c r="AD119" s="27">
        <f t="shared" si="44"/>
        <v>36745907.283166505</v>
      </c>
    </row>
    <row r="120" spans="16:30" x14ac:dyDescent="0.25">
      <c r="P120" s="31">
        <v>0.54166666666666696</v>
      </c>
      <c r="Q120" s="32">
        <f>Q114</f>
        <v>0</v>
      </c>
      <c r="R120" s="26">
        <f t="shared" si="36"/>
        <v>1</v>
      </c>
      <c r="S120" s="26">
        <f t="shared" si="46"/>
        <v>0</v>
      </c>
      <c r="T120" s="35">
        <f t="shared" si="35"/>
        <v>1</v>
      </c>
      <c r="U120" s="37"/>
      <c r="V120" s="34">
        <f t="shared" si="45"/>
        <v>75.65208963075699</v>
      </c>
      <c r="W120" s="26">
        <f t="shared" si="38"/>
        <v>36745906.283166401</v>
      </c>
      <c r="X120" s="26">
        <f t="shared" si="47"/>
        <v>75.65208963075699</v>
      </c>
      <c r="Y120" s="35">
        <f t="shared" si="40"/>
        <v>36745906.283166401</v>
      </c>
      <c r="Z120" s="37"/>
      <c r="AA120" s="34">
        <f t="shared" si="41"/>
        <v>75.652089748945542</v>
      </c>
      <c r="AB120" s="26">
        <f t="shared" si="42"/>
        <v>36745907.283166505</v>
      </c>
      <c r="AC120" s="26">
        <f t="shared" si="48"/>
        <v>75.652089748945542</v>
      </c>
      <c r="AD120" s="27">
        <f t="shared" si="44"/>
        <v>36745907.283166505</v>
      </c>
    </row>
    <row r="121" spans="16:30" x14ac:dyDescent="0.25">
      <c r="P121" s="31">
        <v>0.58333333333333304</v>
      </c>
      <c r="Q121" s="32">
        <f>Q114</f>
        <v>0</v>
      </c>
      <c r="R121" s="26">
        <f t="shared" si="36"/>
        <v>1</v>
      </c>
      <c r="S121" s="26">
        <f t="shared" si="46"/>
        <v>0</v>
      </c>
      <c r="T121" s="35">
        <f t="shared" si="35"/>
        <v>1</v>
      </c>
      <c r="U121" s="37"/>
      <c r="V121" s="34">
        <f t="shared" si="45"/>
        <v>75.65208963075699</v>
      </c>
      <c r="W121" s="26">
        <f t="shared" si="38"/>
        <v>36745906.283166401</v>
      </c>
      <c r="X121" s="26">
        <f t="shared" si="47"/>
        <v>75.65208963075699</v>
      </c>
      <c r="Y121" s="35">
        <f t="shared" si="40"/>
        <v>36745906.283166401</v>
      </c>
      <c r="Z121" s="37"/>
      <c r="AA121" s="34">
        <f t="shared" si="41"/>
        <v>75.652089748945542</v>
      </c>
      <c r="AB121" s="26">
        <f t="shared" si="42"/>
        <v>36745907.283166505</v>
      </c>
      <c r="AC121" s="26">
        <f t="shared" si="48"/>
        <v>75.652089748945542</v>
      </c>
      <c r="AD121" s="27">
        <f t="shared" si="44"/>
        <v>36745907.283166505</v>
      </c>
    </row>
    <row r="122" spans="16:30" x14ac:dyDescent="0.25">
      <c r="P122" s="31">
        <v>0.625</v>
      </c>
      <c r="Q122" s="32">
        <f>Q114</f>
        <v>0</v>
      </c>
      <c r="R122" s="26">
        <f t="shared" si="36"/>
        <v>1</v>
      </c>
      <c r="S122" s="26">
        <f t="shared" si="46"/>
        <v>0</v>
      </c>
      <c r="T122" s="35">
        <f t="shared" si="35"/>
        <v>1</v>
      </c>
      <c r="U122" s="37"/>
      <c r="V122" s="34">
        <f t="shared" si="45"/>
        <v>75.65208963075699</v>
      </c>
      <c r="W122" s="26">
        <f t="shared" si="38"/>
        <v>36745906.283166401</v>
      </c>
      <c r="X122" s="26">
        <f t="shared" si="47"/>
        <v>75.65208963075699</v>
      </c>
      <c r="Y122" s="35">
        <f t="shared" si="40"/>
        <v>36745906.283166401</v>
      </c>
      <c r="Z122" s="37"/>
      <c r="AA122" s="34">
        <f t="shared" si="41"/>
        <v>75.652089748945542</v>
      </c>
      <c r="AB122" s="26">
        <f t="shared" si="42"/>
        <v>36745907.283166505</v>
      </c>
      <c r="AC122" s="26">
        <f t="shared" si="48"/>
        <v>75.652089748945542</v>
      </c>
      <c r="AD122" s="27">
        <f t="shared" si="44"/>
        <v>36745907.283166505</v>
      </c>
    </row>
    <row r="123" spans="16:30" x14ac:dyDescent="0.25">
      <c r="P123" s="31">
        <v>0.66666666666666696</v>
      </c>
      <c r="Q123" s="32">
        <f>Q114</f>
        <v>0</v>
      </c>
      <c r="R123" s="26">
        <f t="shared" si="36"/>
        <v>1</v>
      </c>
      <c r="S123" s="26">
        <f t="shared" si="46"/>
        <v>0</v>
      </c>
      <c r="T123" s="35">
        <f t="shared" si="35"/>
        <v>1</v>
      </c>
      <c r="U123" s="37"/>
      <c r="V123" s="34">
        <f t="shared" si="45"/>
        <v>75.65208963075699</v>
      </c>
      <c r="W123" s="26">
        <f t="shared" si="38"/>
        <v>36745906.283166401</v>
      </c>
      <c r="X123" s="26">
        <f t="shared" si="47"/>
        <v>75.65208963075699</v>
      </c>
      <c r="Y123" s="35">
        <f t="shared" si="40"/>
        <v>36745906.283166401</v>
      </c>
      <c r="Z123" s="37"/>
      <c r="AA123" s="34">
        <f t="shared" si="41"/>
        <v>75.652089748945542</v>
      </c>
      <c r="AB123" s="26">
        <f t="shared" si="42"/>
        <v>36745907.283166505</v>
      </c>
      <c r="AC123" s="26">
        <f t="shared" si="48"/>
        <v>75.652089748945542</v>
      </c>
      <c r="AD123" s="27">
        <f t="shared" si="44"/>
        <v>36745907.283166505</v>
      </c>
    </row>
    <row r="124" spans="16:30" x14ac:dyDescent="0.25">
      <c r="P124" s="31">
        <v>0.70833333333333304</v>
      </c>
      <c r="Q124" s="32">
        <f>Q114</f>
        <v>0</v>
      </c>
      <c r="R124" s="26">
        <f t="shared" si="36"/>
        <v>1</v>
      </c>
      <c r="S124" s="26">
        <f t="shared" si="46"/>
        <v>0</v>
      </c>
      <c r="T124" s="35">
        <f t="shared" si="35"/>
        <v>1</v>
      </c>
      <c r="U124" s="37"/>
      <c r="V124" s="34">
        <f t="shared" si="45"/>
        <v>75.65208963075699</v>
      </c>
      <c r="W124" s="26">
        <f t="shared" si="38"/>
        <v>36745906.283166401</v>
      </c>
      <c r="X124" s="26">
        <f t="shared" si="47"/>
        <v>75.65208963075699</v>
      </c>
      <c r="Y124" s="35">
        <f t="shared" si="40"/>
        <v>36745906.283166401</v>
      </c>
      <c r="Z124" s="37"/>
      <c r="AA124" s="34">
        <f t="shared" si="41"/>
        <v>75.652089748945542</v>
      </c>
      <c r="AB124" s="26">
        <f t="shared" si="42"/>
        <v>36745907.283166505</v>
      </c>
      <c r="AC124" s="26">
        <f t="shared" si="48"/>
        <v>75.652089748945542</v>
      </c>
      <c r="AD124" s="27">
        <f t="shared" si="44"/>
        <v>36745907.283166505</v>
      </c>
    </row>
    <row r="125" spans="16:30" x14ac:dyDescent="0.25">
      <c r="P125" s="31">
        <v>0.75</v>
      </c>
      <c r="Q125" s="32">
        <f>Q114</f>
        <v>0</v>
      </c>
      <c r="R125" s="26">
        <f t="shared" si="36"/>
        <v>1</v>
      </c>
      <c r="S125" s="26">
        <f t="shared" si="46"/>
        <v>0</v>
      </c>
      <c r="T125" s="35">
        <f t="shared" si="35"/>
        <v>1</v>
      </c>
      <c r="U125" s="37"/>
      <c r="V125" s="34">
        <f t="shared" si="45"/>
        <v>75.65208963075699</v>
      </c>
      <c r="W125" s="26">
        <f t="shared" si="38"/>
        <v>36745906.283166401</v>
      </c>
      <c r="X125" s="26">
        <f t="shared" si="47"/>
        <v>75.65208963075699</v>
      </c>
      <c r="Y125" s="35">
        <f t="shared" si="40"/>
        <v>36745906.283166401</v>
      </c>
      <c r="Z125" s="37"/>
      <c r="AA125" s="34">
        <f t="shared" si="41"/>
        <v>75.652089748945542</v>
      </c>
      <c r="AB125" s="26">
        <f t="shared" si="42"/>
        <v>36745907.283166505</v>
      </c>
      <c r="AC125" s="26">
        <f t="shared" si="48"/>
        <v>75.652089748945542</v>
      </c>
      <c r="AD125" s="27">
        <f t="shared" si="44"/>
        <v>36745907.283166505</v>
      </c>
    </row>
    <row r="126" spans="16:30" x14ac:dyDescent="0.25">
      <c r="P126" s="31">
        <v>0.79166666666666696</v>
      </c>
      <c r="Q126" s="32">
        <f>Q114</f>
        <v>0</v>
      </c>
      <c r="R126" s="26">
        <f t="shared" si="36"/>
        <v>1</v>
      </c>
      <c r="S126" s="26">
        <f t="shared" si="46"/>
        <v>0</v>
      </c>
      <c r="T126" s="35">
        <f t="shared" si="35"/>
        <v>1</v>
      </c>
      <c r="U126" s="37"/>
      <c r="V126" s="34">
        <v>0</v>
      </c>
      <c r="W126" s="26">
        <f t="shared" si="38"/>
        <v>1</v>
      </c>
      <c r="X126" s="26">
        <v>0</v>
      </c>
      <c r="Y126" s="35">
        <f t="shared" si="40"/>
        <v>1</v>
      </c>
      <c r="Z126" s="37"/>
      <c r="AA126" s="34">
        <f t="shared" si="41"/>
        <v>3.0102999566398121</v>
      </c>
      <c r="AB126" s="26">
        <f t="shared" si="42"/>
        <v>2</v>
      </c>
      <c r="AC126" s="26">
        <f>AA126</f>
        <v>3.0102999566398121</v>
      </c>
      <c r="AD126" s="27">
        <f t="shared" si="44"/>
        <v>2</v>
      </c>
    </row>
    <row r="127" spans="16:30" x14ac:dyDescent="0.25">
      <c r="P127" s="31">
        <v>0.83333333333333304</v>
      </c>
      <c r="Q127" s="32">
        <f>Q114</f>
        <v>0</v>
      </c>
      <c r="R127" s="26">
        <f t="shared" si="36"/>
        <v>1</v>
      </c>
      <c r="S127" s="26">
        <f t="shared" si="46"/>
        <v>0</v>
      </c>
      <c r="T127" s="35">
        <f t="shared" si="35"/>
        <v>1</v>
      </c>
      <c r="U127" s="37"/>
      <c r="V127" s="34">
        <f t="shared" si="45"/>
        <v>0</v>
      </c>
      <c r="W127" s="26">
        <f t="shared" si="38"/>
        <v>1</v>
      </c>
      <c r="X127" s="26">
        <v>0</v>
      </c>
      <c r="Y127" s="35">
        <f t="shared" si="40"/>
        <v>1</v>
      </c>
      <c r="Z127" s="37"/>
      <c r="AA127" s="34">
        <f t="shared" si="41"/>
        <v>3.0102999566398121</v>
      </c>
      <c r="AB127" s="26">
        <f>(10^(AA127/10))</f>
        <v>2</v>
      </c>
      <c r="AC127" s="26">
        <f>AA127</f>
        <v>3.0102999566398121</v>
      </c>
      <c r="AD127" s="27">
        <f t="shared" si="44"/>
        <v>2</v>
      </c>
    </row>
    <row r="128" spans="16:30" x14ac:dyDescent="0.25">
      <c r="P128" s="31">
        <v>0.875</v>
      </c>
      <c r="Q128" s="32">
        <f>Q114</f>
        <v>0</v>
      </c>
      <c r="R128" s="26">
        <f t="shared" si="36"/>
        <v>1</v>
      </c>
      <c r="S128" s="26">
        <f t="shared" si="46"/>
        <v>0</v>
      </c>
      <c r="T128" s="35">
        <f t="shared" si="35"/>
        <v>1</v>
      </c>
      <c r="U128" s="37"/>
      <c r="V128" s="34">
        <f>V127</f>
        <v>0</v>
      </c>
      <c r="W128" s="26">
        <f t="shared" si="38"/>
        <v>1</v>
      </c>
      <c r="X128" s="26">
        <v>0</v>
      </c>
      <c r="Y128" s="35">
        <f t="shared" si="40"/>
        <v>1</v>
      </c>
      <c r="Z128" s="37"/>
      <c r="AA128" s="34">
        <f t="shared" si="41"/>
        <v>3.0102999566398121</v>
      </c>
      <c r="AB128" s="26">
        <f t="shared" ref="AB128:AB130" si="49">(10^(AA128/10))</f>
        <v>2</v>
      </c>
      <c r="AC128" s="26">
        <f>AA128</f>
        <v>3.0102999566398121</v>
      </c>
      <c r="AD128" s="27">
        <f t="shared" si="44"/>
        <v>2</v>
      </c>
    </row>
    <row r="129" spans="16:30" x14ac:dyDescent="0.25">
      <c r="P129" s="31">
        <v>0.91666666666666696</v>
      </c>
      <c r="Q129" s="32">
        <f>Q107</f>
        <v>0</v>
      </c>
      <c r="R129" s="26">
        <f t="shared" si="36"/>
        <v>1</v>
      </c>
      <c r="S129" s="26">
        <f>Q129+10</f>
        <v>10</v>
      </c>
      <c r="T129" s="35">
        <f t="shared" si="35"/>
        <v>10</v>
      </c>
      <c r="U129" s="37"/>
      <c r="V129" s="34">
        <v>0</v>
      </c>
      <c r="W129" s="26">
        <f t="shared" si="38"/>
        <v>1</v>
      </c>
      <c r="X129" s="28">
        <f t="shared" ref="X129:X130" si="50">V129+10</f>
        <v>10</v>
      </c>
      <c r="Y129" s="35">
        <f t="shared" si="40"/>
        <v>10</v>
      </c>
      <c r="Z129" s="37"/>
      <c r="AA129" s="34">
        <f t="shared" si="41"/>
        <v>3.0102999566398121</v>
      </c>
      <c r="AB129" s="26">
        <f t="shared" si="49"/>
        <v>2</v>
      </c>
      <c r="AC129" s="26">
        <f>AA129+10</f>
        <v>13.010299956639813</v>
      </c>
      <c r="AD129" s="27">
        <f t="shared" si="44"/>
        <v>20.000000000000007</v>
      </c>
    </row>
    <row r="130" spans="16:30" ht="15.75" thickBot="1" x14ac:dyDescent="0.3">
      <c r="P130" s="44">
        <v>0.95833333333333304</v>
      </c>
      <c r="Q130" s="32">
        <f>Q107</f>
        <v>0</v>
      </c>
      <c r="R130" s="46">
        <f t="shared" si="36"/>
        <v>1</v>
      </c>
      <c r="S130" s="46">
        <f>Q130+10</f>
        <v>10</v>
      </c>
      <c r="T130" s="47">
        <f t="shared" si="35"/>
        <v>10</v>
      </c>
      <c r="U130" s="48"/>
      <c r="V130" s="45">
        <v>0</v>
      </c>
      <c r="W130" s="46">
        <f t="shared" si="38"/>
        <v>1</v>
      </c>
      <c r="X130" s="28">
        <f t="shared" si="50"/>
        <v>10</v>
      </c>
      <c r="Y130" s="47">
        <f t="shared" si="40"/>
        <v>10</v>
      </c>
      <c r="Z130" s="48"/>
      <c r="AA130" s="34">
        <f t="shared" si="41"/>
        <v>3.0102999566398121</v>
      </c>
      <c r="AB130" s="150">
        <f t="shared" si="49"/>
        <v>2</v>
      </c>
      <c r="AC130" s="150">
        <f>AA130+10</f>
        <v>13.010299956639813</v>
      </c>
      <c r="AD130" s="151">
        <f t="shared" si="44"/>
        <v>20.000000000000007</v>
      </c>
    </row>
    <row r="131" spans="16:30" ht="15.75" thickBot="1" x14ac:dyDescent="0.3">
      <c r="P131" s="50"/>
      <c r="Q131" s="51"/>
      <c r="R131" s="51"/>
      <c r="S131" s="51"/>
      <c r="T131" s="52"/>
      <c r="U131" s="51"/>
      <c r="V131" s="50"/>
      <c r="W131" s="51"/>
      <c r="X131" s="51"/>
      <c r="Y131" s="52"/>
      <c r="Z131" s="51"/>
      <c r="AA131" s="53" t="s">
        <v>13</v>
      </c>
      <c r="AB131" s="64">
        <f>10*LOG(1/(COUNT(AB114:AB127))*SUM(AB114:AB127))</f>
        <v>74.982621892035596</v>
      </c>
      <c r="AC131" s="49"/>
      <c r="AD131" s="54"/>
    </row>
    <row r="132" spans="16:30" ht="15.75" thickBot="1" x14ac:dyDescent="0.3">
      <c r="P132" s="53"/>
      <c r="Q132" s="49"/>
      <c r="R132" s="49"/>
      <c r="S132" s="49"/>
      <c r="T132" s="54"/>
      <c r="U132" s="49"/>
      <c r="V132" s="53"/>
      <c r="W132" s="49"/>
      <c r="X132" s="49"/>
      <c r="Y132" s="54"/>
      <c r="Z132" s="49"/>
      <c r="AA132" s="53" t="s">
        <v>2</v>
      </c>
      <c r="AB132" s="64">
        <f>10*LOG(1/(COUNT(AB107:AB113,AB129:AB130))*SUM(AB107:AB113,AB129:AB130))</f>
        <v>3.0102999566398121</v>
      </c>
      <c r="AC132" s="49"/>
      <c r="AD132" s="54"/>
    </row>
    <row r="133" spans="16:30" x14ac:dyDescent="0.25">
      <c r="P133" s="53"/>
      <c r="Q133" s="49"/>
      <c r="R133" s="56" t="s">
        <v>12</v>
      </c>
      <c r="S133" s="57"/>
      <c r="T133" s="58" t="s">
        <v>11</v>
      </c>
      <c r="U133" s="57"/>
      <c r="V133" s="59"/>
      <c r="W133" s="56" t="s">
        <v>12</v>
      </c>
      <c r="X133" s="57"/>
      <c r="Y133" s="58" t="s">
        <v>11</v>
      </c>
      <c r="Z133" s="57"/>
      <c r="AA133" s="59"/>
      <c r="AB133" s="57" t="s">
        <v>12</v>
      </c>
      <c r="AC133" s="57"/>
      <c r="AD133" s="58" t="s">
        <v>11</v>
      </c>
    </row>
    <row r="134" spans="16:30" ht="15.75" thickBot="1" x14ac:dyDescent="0.3">
      <c r="P134" s="14"/>
      <c r="Q134" s="55"/>
      <c r="R134" s="60">
        <f>10*LOG(1/(COUNT(R107:R130))*SUM(R107:R130))</f>
        <v>0</v>
      </c>
      <c r="S134" s="61"/>
      <c r="T134" s="62">
        <f>10*LOG(1/(COUNT(T107:T130))*SUM(T107:T130))</f>
        <v>6.40978057358332</v>
      </c>
      <c r="U134" s="61"/>
      <c r="V134" s="63"/>
      <c r="W134" s="60">
        <f>10*LOG(1/(COUNT(W107:W130))*SUM(W107:W130))</f>
        <v>72.64178979230573</v>
      </c>
      <c r="X134" s="61"/>
      <c r="Y134" s="62">
        <f>10*LOG(1/(COUNT(Y107:Y130))*SUM(Y107:Y130))</f>
        <v>72.641790590078244</v>
      </c>
      <c r="Z134" s="61"/>
      <c r="AA134" s="63"/>
      <c r="AB134" s="64">
        <f>10*LOG(1/(COUNT(AB107:AB130))*SUM(AB107:AB130))</f>
        <v>72.641790028682792</v>
      </c>
      <c r="AC134" s="61"/>
      <c r="AD134" s="62">
        <f>10*LOG(1/(COUNT(AD107:AD130))*SUM(AD107:AD130))</f>
        <v>72.641791624227594</v>
      </c>
    </row>
    <row r="137" spans="16:30" x14ac:dyDescent="0.25">
      <c r="P137">
        <f>A14</f>
        <v>0</v>
      </c>
    </row>
    <row r="139" spans="16:30" ht="15.75" thickBot="1" x14ac:dyDescent="0.3">
      <c r="P139" s="303" t="s">
        <v>21</v>
      </c>
      <c r="Q139" s="303"/>
      <c r="R139" s="303"/>
      <c r="S139" s="303"/>
      <c r="T139" s="303"/>
    </row>
    <row r="140" spans="16:30" ht="45.75" thickBot="1" x14ac:dyDescent="0.3">
      <c r="P140" s="38" t="s">
        <v>14</v>
      </c>
      <c r="Q140" s="39" t="s">
        <v>15</v>
      </c>
      <c r="R140" s="40" t="s">
        <v>17</v>
      </c>
      <c r="S140" s="40" t="s">
        <v>16</v>
      </c>
      <c r="T140" s="41" t="s">
        <v>17</v>
      </c>
      <c r="U140" s="42"/>
      <c r="V140" s="39" t="s">
        <v>18</v>
      </c>
      <c r="W140" s="40" t="s">
        <v>17</v>
      </c>
      <c r="X140" s="40" t="s">
        <v>16</v>
      </c>
      <c r="Y140" s="41" t="s">
        <v>17</v>
      </c>
      <c r="Z140" s="43"/>
      <c r="AA140" s="39" t="s">
        <v>19</v>
      </c>
      <c r="AB140" s="40" t="s">
        <v>17</v>
      </c>
      <c r="AC140" s="40" t="s">
        <v>16</v>
      </c>
      <c r="AD140" s="41" t="s">
        <v>17</v>
      </c>
    </row>
    <row r="141" spans="16:30" ht="15.75" thickBot="1" x14ac:dyDescent="0.3">
      <c r="P141" s="30">
        <v>0</v>
      </c>
      <c r="Q141" s="32">
        <f>H14</f>
        <v>0</v>
      </c>
      <c r="R141" s="28">
        <f>(10^(Q141/10))</f>
        <v>1</v>
      </c>
      <c r="S141" s="28">
        <f>Q141+10</f>
        <v>10</v>
      </c>
      <c r="T141" s="33">
        <f t="shared" ref="T141:T164" si="51">(10^(S141/10))</f>
        <v>10</v>
      </c>
      <c r="U141" s="36"/>
      <c r="V141" s="32">
        <v>0</v>
      </c>
      <c r="W141" s="28">
        <f>(10^(V141/10))</f>
        <v>1</v>
      </c>
      <c r="X141" s="28">
        <f>V141+10</f>
        <v>10</v>
      </c>
      <c r="Y141" s="33">
        <f>(10^(X141/10))</f>
        <v>10</v>
      </c>
      <c r="Z141" s="36"/>
      <c r="AA141" s="34">
        <f>10*LOG10(10^(Q141/10)+10^(V141/10))</f>
        <v>3.0102999566398121</v>
      </c>
      <c r="AB141" s="147">
        <f>(10^(AA141/10))</f>
        <v>2</v>
      </c>
      <c r="AC141" s="147">
        <f>AA141+10</f>
        <v>13.010299956639813</v>
      </c>
      <c r="AD141" s="148">
        <f>(10^(AC141/10))</f>
        <v>20.000000000000007</v>
      </c>
    </row>
    <row r="142" spans="16:30" ht="15.75" thickBot="1" x14ac:dyDescent="0.3">
      <c r="P142" s="31">
        <v>4.1666666666666699E-2</v>
      </c>
      <c r="Q142" s="32">
        <f>Q141</f>
        <v>0</v>
      </c>
      <c r="R142" s="26">
        <f t="shared" ref="R142:R164" si="52">(10^(Q142/10))</f>
        <v>1</v>
      </c>
      <c r="S142" s="26">
        <f t="shared" ref="S142:S147" si="53">Q142+10</f>
        <v>10</v>
      </c>
      <c r="T142" s="35">
        <f t="shared" si="51"/>
        <v>10</v>
      </c>
      <c r="U142" s="37"/>
      <c r="V142" s="34">
        <f>V141</f>
        <v>0</v>
      </c>
      <c r="W142" s="26">
        <f t="shared" ref="W142:W164" si="54">(10^(V142/10))</f>
        <v>1</v>
      </c>
      <c r="X142" s="28">
        <f t="shared" ref="X142:X147" si="55">V142+10</f>
        <v>10</v>
      </c>
      <c r="Y142" s="35">
        <f t="shared" ref="Y142:Y164" si="56">(10^(X142/10))</f>
        <v>10</v>
      </c>
      <c r="Z142" s="37"/>
      <c r="AA142" s="34">
        <f t="shared" ref="AA142:AA164" si="57">10*LOG10(10^(Q142/10)+10^(V142/10))</f>
        <v>3.0102999566398121</v>
      </c>
      <c r="AB142" s="26">
        <f t="shared" ref="AB142:AB160" si="58">(10^(AA142/10))</f>
        <v>2</v>
      </c>
      <c r="AC142" s="147">
        <f t="shared" ref="AC142:AC147" si="59">AA142+10</f>
        <v>13.010299956639813</v>
      </c>
      <c r="AD142" s="27">
        <f t="shared" ref="AD142:AD164" si="60">(10^(AC142/10))</f>
        <v>20.000000000000007</v>
      </c>
    </row>
    <row r="143" spans="16:30" ht="15.75" thickBot="1" x14ac:dyDescent="0.3">
      <c r="P143" s="31">
        <v>8.3333333333333301E-2</v>
      </c>
      <c r="Q143" s="32">
        <f>Q141</f>
        <v>0</v>
      </c>
      <c r="R143" s="26">
        <f t="shared" si="52"/>
        <v>1</v>
      </c>
      <c r="S143" s="26">
        <f t="shared" si="53"/>
        <v>10</v>
      </c>
      <c r="T143" s="35">
        <f t="shared" si="51"/>
        <v>10</v>
      </c>
      <c r="U143" s="37"/>
      <c r="V143" s="34">
        <f t="shared" ref="V143:V161" si="61">V142</f>
        <v>0</v>
      </c>
      <c r="W143" s="26">
        <f t="shared" si="54"/>
        <v>1</v>
      </c>
      <c r="X143" s="28">
        <f t="shared" si="55"/>
        <v>10</v>
      </c>
      <c r="Y143" s="35">
        <f t="shared" si="56"/>
        <v>10</v>
      </c>
      <c r="Z143" s="37"/>
      <c r="AA143" s="34">
        <f t="shared" si="57"/>
        <v>3.0102999566398121</v>
      </c>
      <c r="AB143" s="26">
        <f t="shared" si="58"/>
        <v>2</v>
      </c>
      <c r="AC143" s="147">
        <f t="shared" si="59"/>
        <v>13.010299956639813</v>
      </c>
      <c r="AD143" s="27">
        <f t="shared" si="60"/>
        <v>20.000000000000007</v>
      </c>
    </row>
    <row r="144" spans="16:30" ht="15.75" thickBot="1" x14ac:dyDescent="0.3">
      <c r="P144" s="31">
        <v>0.125</v>
      </c>
      <c r="Q144" s="32">
        <f>Q141</f>
        <v>0</v>
      </c>
      <c r="R144" s="26">
        <f t="shared" si="52"/>
        <v>1</v>
      </c>
      <c r="S144" s="26">
        <f t="shared" si="53"/>
        <v>10</v>
      </c>
      <c r="T144" s="35">
        <f t="shared" si="51"/>
        <v>10</v>
      </c>
      <c r="U144" s="37"/>
      <c r="V144" s="34">
        <f t="shared" si="61"/>
        <v>0</v>
      </c>
      <c r="W144" s="26">
        <f t="shared" si="54"/>
        <v>1</v>
      </c>
      <c r="X144" s="28">
        <f t="shared" si="55"/>
        <v>10</v>
      </c>
      <c r="Y144" s="35">
        <f t="shared" si="56"/>
        <v>10</v>
      </c>
      <c r="Z144" s="37"/>
      <c r="AA144" s="34">
        <f t="shared" si="57"/>
        <v>3.0102999566398121</v>
      </c>
      <c r="AB144" s="26">
        <f t="shared" si="58"/>
        <v>2</v>
      </c>
      <c r="AC144" s="147">
        <f t="shared" si="59"/>
        <v>13.010299956639813</v>
      </c>
      <c r="AD144" s="27">
        <f t="shared" si="60"/>
        <v>20.000000000000007</v>
      </c>
    </row>
    <row r="145" spans="16:30" ht="15.75" thickBot="1" x14ac:dyDescent="0.3">
      <c r="P145" s="31">
        <v>0.16666666666666699</v>
      </c>
      <c r="Q145" s="32">
        <f>Q141</f>
        <v>0</v>
      </c>
      <c r="R145" s="26">
        <f t="shared" si="52"/>
        <v>1</v>
      </c>
      <c r="S145" s="26">
        <f t="shared" si="53"/>
        <v>10</v>
      </c>
      <c r="T145" s="35">
        <f t="shared" si="51"/>
        <v>10</v>
      </c>
      <c r="U145" s="37"/>
      <c r="V145" s="34">
        <f t="shared" si="61"/>
        <v>0</v>
      </c>
      <c r="W145" s="26">
        <f t="shared" si="54"/>
        <v>1</v>
      </c>
      <c r="X145" s="28">
        <f t="shared" si="55"/>
        <v>10</v>
      </c>
      <c r="Y145" s="35">
        <f t="shared" si="56"/>
        <v>10</v>
      </c>
      <c r="Z145" s="37"/>
      <c r="AA145" s="34">
        <f t="shared" si="57"/>
        <v>3.0102999566398121</v>
      </c>
      <c r="AB145" s="26">
        <f t="shared" si="58"/>
        <v>2</v>
      </c>
      <c r="AC145" s="147">
        <f t="shared" si="59"/>
        <v>13.010299956639813</v>
      </c>
      <c r="AD145" s="27">
        <f t="shared" si="60"/>
        <v>20.000000000000007</v>
      </c>
    </row>
    <row r="146" spans="16:30" ht="15.75" thickBot="1" x14ac:dyDescent="0.3">
      <c r="P146" s="31">
        <v>0.20833333333333301</v>
      </c>
      <c r="Q146" s="32">
        <f>Q141</f>
        <v>0</v>
      </c>
      <c r="R146" s="26">
        <f t="shared" si="52"/>
        <v>1</v>
      </c>
      <c r="S146" s="26">
        <f t="shared" si="53"/>
        <v>10</v>
      </c>
      <c r="T146" s="35">
        <f t="shared" si="51"/>
        <v>10</v>
      </c>
      <c r="U146" s="37"/>
      <c r="V146" s="34">
        <f t="shared" si="61"/>
        <v>0</v>
      </c>
      <c r="W146" s="26">
        <f t="shared" si="54"/>
        <v>1</v>
      </c>
      <c r="X146" s="28">
        <f t="shared" si="55"/>
        <v>10</v>
      </c>
      <c r="Y146" s="35">
        <f t="shared" si="56"/>
        <v>10</v>
      </c>
      <c r="Z146" s="37"/>
      <c r="AA146" s="34">
        <f t="shared" si="57"/>
        <v>3.0102999566398121</v>
      </c>
      <c r="AB146" s="26">
        <f t="shared" si="58"/>
        <v>2</v>
      </c>
      <c r="AC146" s="147">
        <f t="shared" si="59"/>
        <v>13.010299956639813</v>
      </c>
      <c r="AD146" s="27">
        <f t="shared" si="60"/>
        <v>20.000000000000007</v>
      </c>
    </row>
    <row r="147" spans="16:30" x14ac:dyDescent="0.25">
      <c r="P147" s="31">
        <v>0.25</v>
      </c>
      <c r="Q147" s="32">
        <f>Q141</f>
        <v>0</v>
      </c>
      <c r="R147" s="26">
        <f t="shared" si="52"/>
        <v>1</v>
      </c>
      <c r="S147" s="26">
        <f t="shared" si="53"/>
        <v>10</v>
      </c>
      <c r="T147" s="35">
        <f t="shared" si="51"/>
        <v>10</v>
      </c>
      <c r="U147" s="37"/>
      <c r="V147" s="34">
        <f t="shared" si="61"/>
        <v>0</v>
      </c>
      <c r="W147" s="26">
        <f t="shared" si="54"/>
        <v>1</v>
      </c>
      <c r="X147" s="28">
        <f t="shared" si="55"/>
        <v>10</v>
      </c>
      <c r="Y147" s="35">
        <f t="shared" si="56"/>
        <v>10</v>
      </c>
      <c r="Z147" s="37"/>
      <c r="AA147" s="34">
        <f t="shared" si="57"/>
        <v>3.0102999566398121</v>
      </c>
      <c r="AB147" s="26">
        <f t="shared" si="58"/>
        <v>2</v>
      </c>
      <c r="AC147" s="147">
        <f t="shared" si="59"/>
        <v>13.010299956639813</v>
      </c>
      <c r="AD147" s="27">
        <f t="shared" si="60"/>
        <v>20.000000000000007</v>
      </c>
    </row>
    <row r="148" spans="16:30" x14ac:dyDescent="0.25">
      <c r="P148" s="31">
        <v>0.29166666666666702</v>
      </c>
      <c r="Q148" s="32">
        <f>G14</f>
        <v>0</v>
      </c>
      <c r="R148" s="26">
        <f t="shared" si="52"/>
        <v>1</v>
      </c>
      <c r="S148" s="26">
        <f>Q148</f>
        <v>0</v>
      </c>
      <c r="T148" s="35">
        <f t="shared" si="51"/>
        <v>1</v>
      </c>
      <c r="U148" s="37"/>
      <c r="V148" s="34">
        <f>D74</f>
        <v>0</v>
      </c>
      <c r="W148" s="26">
        <f t="shared" si="54"/>
        <v>1</v>
      </c>
      <c r="X148" s="26">
        <f>V148</f>
        <v>0</v>
      </c>
      <c r="Y148" s="35">
        <f t="shared" si="56"/>
        <v>1</v>
      </c>
      <c r="Z148" s="37"/>
      <c r="AA148" s="34">
        <f t="shared" si="57"/>
        <v>3.0102999566398121</v>
      </c>
      <c r="AB148" s="26">
        <f t="shared" si="58"/>
        <v>2</v>
      </c>
      <c r="AC148" s="26">
        <f>AA148</f>
        <v>3.0102999566398121</v>
      </c>
      <c r="AD148" s="27">
        <f t="shared" si="60"/>
        <v>2</v>
      </c>
    </row>
    <row r="149" spans="16:30" x14ac:dyDescent="0.25">
      <c r="P149" s="31">
        <v>0.33333333333333298</v>
      </c>
      <c r="Q149" s="32">
        <f>Q148</f>
        <v>0</v>
      </c>
      <c r="R149" s="26">
        <f t="shared" si="52"/>
        <v>1</v>
      </c>
      <c r="S149" s="26">
        <f t="shared" ref="S149:S162" si="62">Q149</f>
        <v>0</v>
      </c>
      <c r="T149" s="35">
        <f t="shared" si="51"/>
        <v>1</v>
      </c>
      <c r="U149" s="37"/>
      <c r="V149" s="34">
        <f t="shared" si="61"/>
        <v>0</v>
      </c>
      <c r="W149" s="26">
        <f t="shared" si="54"/>
        <v>1</v>
      </c>
      <c r="X149" s="26">
        <f t="shared" ref="X149:X159" si="63">V149</f>
        <v>0</v>
      </c>
      <c r="Y149" s="35">
        <f t="shared" si="56"/>
        <v>1</v>
      </c>
      <c r="Z149" s="37"/>
      <c r="AA149" s="34">
        <f t="shared" si="57"/>
        <v>3.0102999566398121</v>
      </c>
      <c r="AB149" s="26">
        <f t="shared" si="58"/>
        <v>2</v>
      </c>
      <c r="AC149" s="26">
        <f t="shared" ref="AC149:AC159" si="64">AA149</f>
        <v>3.0102999566398121</v>
      </c>
      <c r="AD149" s="27">
        <f t="shared" si="60"/>
        <v>2</v>
      </c>
    </row>
    <row r="150" spans="16:30" x14ac:dyDescent="0.25">
      <c r="P150" s="31">
        <v>0.375</v>
      </c>
      <c r="Q150" s="32">
        <f>Q148</f>
        <v>0</v>
      </c>
      <c r="R150" s="26">
        <f t="shared" si="52"/>
        <v>1</v>
      </c>
      <c r="S150" s="26">
        <f t="shared" si="62"/>
        <v>0</v>
      </c>
      <c r="T150" s="35">
        <f t="shared" si="51"/>
        <v>1</v>
      </c>
      <c r="U150" s="37"/>
      <c r="V150" s="34">
        <f t="shared" si="61"/>
        <v>0</v>
      </c>
      <c r="W150" s="26">
        <f t="shared" si="54"/>
        <v>1</v>
      </c>
      <c r="X150" s="26">
        <f t="shared" si="63"/>
        <v>0</v>
      </c>
      <c r="Y150" s="35">
        <f t="shared" si="56"/>
        <v>1</v>
      </c>
      <c r="Z150" s="37"/>
      <c r="AA150" s="34">
        <f t="shared" si="57"/>
        <v>3.0102999566398121</v>
      </c>
      <c r="AB150" s="26">
        <f t="shared" si="58"/>
        <v>2</v>
      </c>
      <c r="AC150" s="26">
        <f t="shared" si="64"/>
        <v>3.0102999566398121</v>
      </c>
      <c r="AD150" s="27">
        <f t="shared" si="60"/>
        <v>2</v>
      </c>
    </row>
    <row r="151" spans="16:30" x14ac:dyDescent="0.25">
      <c r="P151" s="31">
        <v>0.41666666666666702</v>
      </c>
      <c r="Q151" s="32">
        <f>Q148</f>
        <v>0</v>
      </c>
      <c r="R151" s="26">
        <f t="shared" si="52"/>
        <v>1</v>
      </c>
      <c r="S151" s="26">
        <f t="shared" si="62"/>
        <v>0</v>
      </c>
      <c r="T151" s="35">
        <f t="shared" si="51"/>
        <v>1</v>
      </c>
      <c r="U151" s="37"/>
      <c r="V151" s="34">
        <f t="shared" si="61"/>
        <v>0</v>
      </c>
      <c r="W151" s="26">
        <f t="shared" si="54"/>
        <v>1</v>
      </c>
      <c r="X151" s="26">
        <f t="shared" si="63"/>
        <v>0</v>
      </c>
      <c r="Y151" s="35">
        <f t="shared" si="56"/>
        <v>1</v>
      </c>
      <c r="Z151" s="37"/>
      <c r="AA151" s="34">
        <f t="shared" si="57"/>
        <v>3.0102999566398121</v>
      </c>
      <c r="AB151" s="26">
        <f t="shared" si="58"/>
        <v>2</v>
      </c>
      <c r="AC151" s="26">
        <f t="shared" si="64"/>
        <v>3.0102999566398121</v>
      </c>
      <c r="AD151" s="27">
        <f t="shared" si="60"/>
        <v>2</v>
      </c>
    </row>
    <row r="152" spans="16:30" x14ac:dyDescent="0.25">
      <c r="P152" s="31">
        <v>0.45833333333333298</v>
      </c>
      <c r="Q152" s="32">
        <f>Q148</f>
        <v>0</v>
      </c>
      <c r="R152" s="26">
        <f t="shared" si="52"/>
        <v>1</v>
      </c>
      <c r="S152" s="26">
        <f t="shared" si="62"/>
        <v>0</v>
      </c>
      <c r="T152" s="35">
        <f t="shared" si="51"/>
        <v>1</v>
      </c>
      <c r="U152" s="37"/>
      <c r="V152" s="34">
        <f t="shared" si="61"/>
        <v>0</v>
      </c>
      <c r="W152" s="26">
        <f t="shared" si="54"/>
        <v>1</v>
      </c>
      <c r="X152" s="26">
        <f t="shared" si="63"/>
        <v>0</v>
      </c>
      <c r="Y152" s="35">
        <f t="shared" si="56"/>
        <v>1</v>
      </c>
      <c r="Z152" s="37"/>
      <c r="AA152" s="34">
        <f t="shared" si="57"/>
        <v>3.0102999566398121</v>
      </c>
      <c r="AB152" s="26">
        <f t="shared" si="58"/>
        <v>2</v>
      </c>
      <c r="AC152" s="26">
        <f t="shared" si="64"/>
        <v>3.0102999566398121</v>
      </c>
      <c r="AD152" s="27">
        <f t="shared" si="60"/>
        <v>2</v>
      </c>
    </row>
    <row r="153" spans="16:30" x14ac:dyDescent="0.25">
      <c r="P153" s="31">
        <v>0.5</v>
      </c>
      <c r="Q153" s="32">
        <f>Q148</f>
        <v>0</v>
      </c>
      <c r="R153" s="26">
        <f t="shared" si="52"/>
        <v>1</v>
      </c>
      <c r="S153" s="26">
        <f t="shared" si="62"/>
        <v>0</v>
      </c>
      <c r="T153" s="35">
        <f t="shared" si="51"/>
        <v>1</v>
      </c>
      <c r="U153" s="37"/>
      <c r="V153" s="34">
        <f t="shared" si="61"/>
        <v>0</v>
      </c>
      <c r="W153" s="26">
        <f t="shared" si="54"/>
        <v>1</v>
      </c>
      <c r="X153" s="26">
        <f t="shared" si="63"/>
        <v>0</v>
      </c>
      <c r="Y153" s="35">
        <f t="shared" si="56"/>
        <v>1</v>
      </c>
      <c r="Z153" s="37"/>
      <c r="AA153" s="34">
        <f t="shared" si="57"/>
        <v>3.0102999566398121</v>
      </c>
      <c r="AB153" s="26">
        <f t="shared" si="58"/>
        <v>2</v>
      </c>
      <c r="AC153" s="26">
        <f t="shared" si="64"/>
        <v>3.0102999566398121</v>
      </c>
      <c r="AD153" s="27">
        <f t="shared" si="60"/>
        <v>2</v>
      </c>
    </row>
    <row r="154" spans="16:30" x14ac:dyDescent="0.25">
      <c r="P154" s="31">
        <v>0.54166666666666696</v>
      </c>
      <c r="Q154" s="32">
        <f>Q148</f>
        <v>0</v>
      </c>
      <c r="R154" s="26">
        <f t="shared" si="52"/>
        <v>1</v>
      </c>
      <c r="S154" s="26">
        <f t="shared" si="62"/>
        <v>0</v>
      </c>
      <c r="T154" s="35">
        <f t="shared" si="51"/>
        <v>1</v>
      </c>
      <c r="U154" s="37"/>
      <c r="V154" s="34">
        <f t="shared" si="61"/>
        <v>0</v>
      </c>
      <c r="W154" s="26">
        <f t="shared" si="54"/>
        <v>1</v>
      </c>
      <c r="X154" s="26">
        <f t="shared" si="63"/>
        <v>0</v>
      </c>
      <c r="Y154" s="35">
        <f t="shared" si="56"/>
        <v>1</v>
      </c>
      <c r="Z154" s="37"/>
      <c r="AA154" s="34">
        <f t="shared" si="57"/>
        <v>3.0102999566398121</v>
      </c>
      <c r="AB154" s="26">
        <f t="shared" si="58"/>
        <v>2</v>
      </c>
      <c r="AC154" s="26">
        <f t="shared" si="64"/>
        <v>3.0102999566398121</v>
      </c>
      <c r="AD154" s="27">
        <f t="shared" si="60"/>
        <v>2</v>
      </c>
    </row>
    <row r="155" spans="16:30" x14ac:dyDescent="0.25">
      <c r="P155" s="31">
        <v>0.58333333333333304</v>
      </c>
      <c r="Q155" s="32">
        <f>Q148</f>
        <v>0</v>
      </c>
      <c r="R155" s="26">
        <f t="shared" si="52"/>
        <v>1</v>
      </c>
      <c r="S155" s="26">
        <f t="shared" si="62"/>
        <v>0</v>
      </c>
      <c r="T155" s="35">
        <f t="shared" si="51"/>
        <v>1</v>
      </c>
      <c r="U155" s="37"/>
      <c r="V155" s="34">
        <f t="shared" si="61"/>
        <v>0</v>
      </c>
      <c r="W155" s="26">
        <f t="shared" si="54"/>
        <v>1</v>
      </c>
      <c r="X155" s="26">
        <f t="shared" si="63"/>
        <v>0</v>
      </c>
      <c r="Y155" s="35">
        <f t="shared" si="56"/>
        <v>1</v>
      </c>
      <c r="Z155" s="37"/>
      <c r="AA155" s="34">
        <f t="shared" si="57"/>
        <v>3.0102999566398121</v>
      </c>
      <c r="AB155" s="26">
        <f t="shared" si="58"/>
        <v>2</v>
      </c>
      <c r="AC155" s="26">
        <f t="shared" si="64"/>
        <v>3.0102999566398121</v>
      </c>
      <c r="AD155" s="27">
        <f t="shared" si="60"/>
        <v>2</v>
      </c>
    </row>
    <row r="156" spans="16:30" x14ac:dyDescent="0.25">
      <c r="P156" s="31">
        <v>0.625</v>
      </c>
      <c r="Q156" s="32">
        <f>Q148</f>
        <v>0</v>
      </c>
      <c r="R156" s="26">
        <f t="shared" si="52"/>
        <v>1</v>
      </c>
      <c r="S156" s="26">
        <f t="shared" si="62"/>
        <v>0</v>
      </c>
      <c r="T156" s="35">
        <f t="shared" si="51"/>
        <v>1</v>
      </c>
      <c r="U156" s="37"/>
      <c r="V156" s="34">
        <f t="shared" si="61"/>
        <v>0</v>
      </c>
      <c r="W156" s="26">
        <f t="shared" si="54"/>
        <v>1</v>
      </c>
      <c r="X156" s="26">
        <f t="shared" si="63"/>
        <v>0</v>
      </c>
      <c r="Y156" s="35">
        <f t="shared" si="56"/>
        <v>1</v>
      </c>
      <c r="Z156" s="37"/>
      <c r="AA156" s="34">
        <f t="shared" si="57"/>
        <v>3.0102999566398121</v>
      </c>
      <c r="AB156" s="26">
        <f t="shared" si="58"/>
        <v>2</v>
      </c>
      <c r="AC156" s="26">
        <f t="shared" si="64"/>
        <v>3.0102999566398121</v>
      </c>
      <c r="AD156" s="27">
        <f t="shared" si="60"/>
        <v>2</v>
      </c>
    </row>
    <row r="157" spans="16:30" x14ac:dyDescent="0.25">
      <c r="P157" s="31">
        <v>0.66666666666666696</v>
      </c>
      <c r="Q157" s="32">
        <f>Q148</f>
        <v>0</v>
      </c>
      <c r="R157" s="26">
        <f t="shared" si="52"/>
        <v>1</v>
      </c>
      <c r="S157" s="26">
        <f t="shared" si="62"/>
        <v>0</v>
      </c>
      <c r="T157" s="35">
        <f t="shared" si="51"/>
        <v>1</v>
      </c>
      <c r="U157" s="37"/>
      <c r="V157" s="34">
        <f t="shared" si="61"/>
        <v>0</v>
      </c>
      <c r="W157" s="26">
        <f t="shared" si="54"/>
        <v>1</v>
      </c>
      <c r="X157" s="26">
        <f t="shared" si="63"/>
        <v>0</v>
      </c>
      <c r="Y157" s="35">
        <f t="shared" si="56"/>
        <v>1</v>
      </c>
      <c r="Z157" s="37"/>
      <c r="AA157" s="34">
        <f t="shared" si="57"/>
        <v>3.0102999566398121</v>
      </c>
      <c r="AB157" s="26">
        <f t="shared" si="58"/>
        <v>2</v>
      </c>
      <c r="AC157" s="26">
        <f t="shared" si="64"/>
        <v>3.0102999566398121</v>
      </c>
      <c r="AD157" s="27">
        <f t="shared" si="60"/>
        <v>2</v>
      </c>
    </row>
    <row r="158" spans="16:30" x14ac:dyDescent="0.25">
      <c r="P158" s="31">
        <v>0.70833333333333304</v>
      </c>
      <c r="Q158" s="32">
        <f>Q148</f>
        <v>0</v>
      </c>
      <c r="R158" s="26">
        <f t="shared" si="52"/>
        <v>1</v>
      </c>
      <c r="S158" s="26">
        <f t="shared" si="62"/>
        <v>0</v>
      </c>
      <c r="T158" s="35">
        <f t="shared" si="51"/>
        <v>1</v>
      </c>
      <c r="U158" s="37"/>
      <c r="V158" s="34">
        <f t="shared" si="61"/>
        <v>0</v>
      </c>
      <c r="W158" s="26">
        <f t="shared" si="54"/>
        <v>1</v>
      </c>
      <c r="X158" s="26">
        <f t="shared" si="63"/>
        <v>0</v>
      </c>
      <c r="Y158" s="35">
        <f t="shared" si="56"/>
        <v>1</v>
      </c>
      <c r="Z158" s="37"/>
      <c r="AA158" s="34">
        <f t="shared" si="57"/>
        <v>3.0102999566398121</v>
      </c>
      <c r="AB158" s="26">
        <f t="shared" si="58"/>
        <v>2</v>
      </c>
      <c r="AC158" s="26">
        <f t="shared" si="64"/>
        <v>3.0102999566398121</v>
      </c>
      <c r="AD158" s="27">
        <f t="shared" si="60"/>
        <v>2</v>
      </c>
    </row>
    <row r="159" spans="16:30" x14ac:dyDescent="0.25">
      <c r="P159" s="31">
        <v>0.75</v>
      </c>
      <c r="Q159" s="32">
        <f>Q148</f>
        <v>0</v>
      </c>
      <c r="R159" s="26">
        <f t="shared" si="52"/>
        <v>1</v>
      </c>
      <c r="S159" s="26">
        <f t="shared" si="62"/>
        <v>0</v>
      </c>
      <c r="T159" s="35">
        <f t="shared" si="51"/>
        <v>1</v>
      </c>
      <c r="U159" s="37"/>
      <c r="V159" s="34">
        <f t="shared" si="61"/>
        <v>0</v>
      </c>
      <c r="W159" s="26">
        <f t="shared" si="54"/>
        <v>1</v>
      </c>
      <c r="X159" s="26">
        <f t="shared" si="63"/>
        <v>0</v>
      </c>
      <c r="Y159" s="35">
        <f t="shared" si="56"/>
        <v>1</v>
      </c>
      <c r="Z159" s="37"/>
      <c r="AA159" s="34">
        <f t="shared" si="57"/>
        <v>3.0102999566398121</v>
      </c>
      <c r="AB159" s="26">
        <f t="shared" si="58"/>
        <v>2</v>
      </c>
      <c r="AC159" s="26">
        <f t="shared" si="64"/>
        <v>3.0102999566398121</v>
      </c>
      <c r="AD159" s="27">
        <f t="shared" si="60"/>
        <v>2</v>
      </c>
    </row>
    <row r="160" spans="16:30" x14ac:dyDescent="0.25">
      <c r="P160" s="31">
        <v>0.79166666666666696</v>
      </c>
      <c r="Q160" s="32">
        <f>Q148</f>
        <v>0</v>
      </c>
      <c r="R160" s="26">
        <f t="shared" si="52"/>
        <v>1</v>
      </c>
      <c r="S160" s="26">
        <f t="shared" si="62"/>
        <v>0</v>
      </c>
      <c r="T160" s="35">
        <f t="shared" si="51"/>
        <v>1</v>
      </c>
      <c r="U160" s="37"/>
      <c r="V160" s="34">
        <v>0</v>
      </c>
      <c r="W160" s="26">
        <f t="shared" si="54"/>
        <v>1</v>
      </c>
      <c r="X160" s="26">
        <v>0</v>
      </c>
      <c r="Y160" s="35">
        <f t="shared" si="56"/>
        <v>1</v>
      </c>
      <c r="Z160" s="37"/>
      <c r="AA160" s="34">
        <f t="shared" si="57"/>
        <v>3.0102999566398121</v>
      </c>
      <c r="AB160" s="26">
        <f t="shared" si="58"/>
        <v>2</v>
      </c>
      <c r="AC160" s="26">
        <f>AA160</f>
        <v>3.0102999566398121</v>
      </c>
      <c r="AD160" s="27">
        <f t="shared" si="60"/>
        <v>2</v>
      </c>
    </row>
    <row r="161" spans="16:30" x14ac:dyDescent="0.25">
      <c r="P161" s="31">
        <v>0.83333333333333304</v>
      </c>
      <c r="Q161" s="32">
        <f>Q148</f>
        <v>0</v>
      </c>
      <c r="R161" s="26">
        <f t="shared" si="52"/>
        <v>1</v>
      </c>
      <c r="S161" s="26">
        <f t="shared" si="62"/>
        <v>0</v>
      </c>
      <c r="T161" s="35">
        <f t="shared" si="51"/>
        <v>1</v>
      </c>
      <c r="U161" s="37"/>
      <c r="V161" s="34">
        <f t="shared" si="61"/>
        <v>0</v>
      </c>
      <c r="W161" s="26">
        <f t="shared" si="54"/>
        <v>1</v>
      </c>
      <c r="X161" s="26">
        <v>0</v>
      </c>
      <c r="Y161" s="35">
        <f t="shared" si="56"/>
        <v>1</v>
      </c>
      <c r="Z161" s="37"/>
      <c r="AA161" s="34">
        <f t="shared" si="57"/>
        <v>3.0102999566398121</v>
      </c>
      <c r="AB161" s="26">
        <f>(10^(AA161/10))</f>
        <v>2</v>
      </c>
      <c r="AC161" s="26">
        <f>AA161</f>
        <v>3.0102999566398121</v>
      </c>
      <c r="AD161" s="27">
        <f t="shared" si="60"/>
        <v>2</v>
      </c>
    </row>
    <row r="162" spans="16:30" x14ac:dyDescent="0.25">
      <c r="P162" s="31">
        <v>0.875</v>
      </c>
      <c r="Q162" s="32">
        <f>Q148</f>
        <v>0</v>
      </c>
      <c r="R162" s="26">
        <f t="shared" si="52"/>
        <v>1</v>
      </c>
      <c r="S162" s="26">
        <f t="shared" si="62"/>
        <v>0</v>
      </c>
      <c r="T162" s="35">
        <f t="shared" si="51"/>
        <v>1</v>
      </c>
      <c r="U162" s="37"/>
      <c r="V162" s="34">
        <f>V161</f>
        <v>0</v>
      </c>
      <c r="W162" s="26">
        <f t="shared" si="54"/>
        <v>1</v>
      </c>
      <c r="X162" s="26">
        <v>0</v>
      </c>
      <c r="Y162" s="35">
        <f t="shared" si="56"/>
        <v>1</v>
      </c>
      <c r="Z162" s="37"/>
      <c r="AA162" s="34">
        <f t="shared" si="57"/>
        <v>3.0102999566398121</v>
      </c>
      <c r="AB162" s="26">
        <f t="shared" ref="AB162:AB164" si="65">(10^(AA162/10))</f>
        <v>2</v>
      </c>
      <c r="AC162" s="26">
        <f>AA162</f>
        <v>3.0102999566398121</v>
      </c>
      <c r="AD162" s="27">
        <f t="shared" si="60"/>
        <v>2</v>
      </c>
    </row>
    <row r="163" spans="16:30" x14ac:dyDescent="0.25">
      <c r="P163" s="31">
        <v>0.91666666666666696</v>
      </c>
      <c r="Q163" s="32">
        <f>Q141</f>
        <v>0</v>
      </c>
      <c r="R163" s="26">
        <f t="shared" si="52"/>
        <v>1</v>
      </c>
      <c r="S163" s="26">
        <f>Q163+10</f>
        <v>10</v>
      </c>
      <c r="T163" s="35">
        <f t="shared" si="51"/>
        <v>10</v>
      </c>
      <c r="U163" s="37"/>
      <c r="V163" s="34">
        <v>0</v>
      </c>
      <c r="W163" s="26">
        <f t="shared" si="54"/>
        <v>1</v>
      </c>
      <c r="X163" s="28">
        <f t="shared" ref="X163:X164" si="66">V163+10</f>
        <v>10</v>
      </c>
      <c r="Y163" s="35">
        <f t="shared" si="56"/>
        <v>10</v>
      </c>
      <c r="Z163" s="37"/>
      <c r="AA163" s="34">
        <f t="shared" si="57"/>
        <v>3.0102999566398121</v>
      </c>
      <c r="AB163" s="26">
        <f t="shared" si="65"/>
        <v>2</v>
      </c>
      <c r="AC163" s="26">
        <f>AA163+10</f>
        <v>13.010299956639813</v>
      </c>
      <c r="AD163" s="27">
        <f t="shared" si="60"/>
        <v>20.000000000000007</v>
      </c>
    </row>
    <row r="164" spans="16:30" ht="15.75" thickBot="1" x14ac:dyDescent="0.3">
      <c r="P164" s="44">
        <v>0.95833333333333304</v>
      </c>
      <c r="Q164" s="32">
        <f>Q141</f>
        <v>0</v>
      </c>
      <c r="R164" s="46">
        <f t="shared" si="52"/>
        <v>1</v>
      </c>
      <c r="S164" s="46">
        <f>Q164+10</f>
        <v>10</v>
      </c>
      <c r="T164" s="47">
        <f t="shared" si="51"/>
        <v>10</v>
      </c>
      <c r="U164" s="48"/>
      <c r="V164" s="45">
        <v>0</v>
      </c>
      <c r="W164" s="46">
        <f t="shared" si="54"/>
        <v>1</v>
      </c>
      <c r="X164" s="28">
        <f t="shared" si="66"/>
        <v>10</v>
      </c>
      <c r="Y164" s="47">
        <f t="shared" si="56"/>
        <v>10</v>
      </c>
      <c r="Z164" s="48"/>
      <c r="AA164" s="34">
        <f t="shared" si="57"/>
        <v>3.0102999566398121</v>
      </c>
      <c r="AB164" s="150">
        <f t="shared" si="65"/>
        <v>2</v>
      </c>
      <c r="AC164" s="150">
        <f>AA164+10</f>
        <v>13.010299956639813</v>
      </c>
      <c r="AD164" s="151">
        <f t="shared" si="60"/>
        <v>20.000000000000007</v>
      </c>
    </row>
    <row r="165" spans="16:30" ht="15.75" thickBot="1" x14ac:dyDescent="0.3">
      <c r="P165" s="50"/>
      <c r="Q165" s="51"/>
      <c r="R165" s="51"/>
      <c r="S165" s="51"/>
      <c r="T165" s="52"/>
      <c r="U165" s="51"/>
      <c r="V165" s="50"/>
      <c r="W165" s="51"/>
      <c r="X165" s="51"/>
      <c r="Y165" s="52"/>
      <c r="Z165" s="51"/>
      <c r="AA165" s="53" t="s">
        <v>13</v>
      </c>
      <c r="AB165" s="64">
        <f>10*LOG(1/(COUNT(AB148:AB161))*SUM(AB148:AB161))</f>
        <v>3.0102999566398121</v>
      </c>
      <c r="AC165" s="49"/>
      <c r="AD165" s="54"/>
    </row>
    <row r="166" spans="16:30" ht="15.75" thickBot="1" x14ac:dyDescent="0.3">
      <c r="P166" s="53"/>
      <c r="Q166" s="49"/>
      <c r="R166" s="49"/>
      <c r="S166" s="49"/>
      <c r="T166" s="54"/>
      <c r="U166" s="49"/>
      <c r="V166" s="53"/>
      <c r="W166" s="49"/>
      <c r="X166" s="49"/>
      <c r="Y166" s="54"/>
      <c r="Z166" s="49"/>
      <c r="AA166" s="53" t="s">
        <v>2</v>
      </c>
      <c r="AB166" s="64">
        <f>10*LOG(1/(COUNT(AB141:AB147,AB163:AB164))*SUM(AB141:AB147,AB163:AB164))</f>
        <v>3.0102999566398121</v>
      </c>
      <c r="AC166" s="49"/>
      <c r="AD166" s="54"/>
    </row>
    <row r="167" spans="16:30" x14ac:dyDescent="0.25">
      <c r="P167" s="53"/>
      <c r="Q167" s="49"/>
      <c r="R167" s="56" t="s">
        <v>12</v>
      </c>
      <c r="S167" s="57"/>
      <c r="T167" s="58" t="s">
        <v>11</v>
      </c>
      <c r="U167" s="57"/>
      <c r="V167" s="59"/>
      <c r="W167" s="56" t="s">
        <v>12</v>
      </c>
      <c r="X167" s="57"/>
      <c r="Y167" s="58" t="s">
        <v>11</v>
      </c>
      <c r="Z167" s="57"/>
      <c r="AA167" s="59"/>
      <c r="AB167" s="57" t="s">
        <v>12</v>
      </c>
      <c r="AC167" s="57"/>
      <c r="AD167" s="58" t="s">
        <v>11</v>
      </c>
    </row>
    <row r="168" spans="16:30" ht="15.75" thickBot="1" x14ac:dyDescent="0.3">
      <c r="P168" s="14"/>
      <c r="Q168" s="55"/>
      <c r="R168" s="60">
        <f>10*LOG(1/(COUNT(R141:R164))*SUM(R141:R164))</f>
        <v>0</v>
      </c>
      <c r="S168" s="61"/>
      <c r="T168" s="62">
        <f>10*LOG(1/(COUNT(T141:T164))*SUM(T141:T164))</f>
        <v>6.40978057358332</v>
      </c>
      <c r="U168" s="61"/>
      <c r="V168" s="63"/>
      <c r="W168" s="60">
        <f>10*LOG(1/(COUNT(W141:W164))*SUM(W141:W164))</f>
        <v>0</v>
      </c>
      <c r="X168" s="61"/>
      <c r="Y168" s="62">
        <f>10*LOG(1/(COUNT(Y141:Y164))*SUM(Y141:Y164))</f>
        <v>6.40978057358332</v>
      </c>
      <c r="Z168" s="61"/>
      <c r="AA168" s="63"/>
      <c r="AB168" s="64">
        <f>10*LOG(1/(COUNT(AB141:AB164))*SUM(AB141:AB164))</f>
        <v>3.0102999566398121</v>
      </c>
      <c r="AC168" s="61"/>
      <c r="AD168" s="62">
        <f>10*LOG(1/(COUNT(AD141:AD164))*SUM(AD141:AD164))</f>
        <v>9.4200805302231334</v>
      </c>
    </row>
    <row r="171" spans="16:30" x14ac:dyDescent="0.25">
      <c r="P171">
        <f>A15</f>
        <v>0</v>
      </c>
    </row>
    <row r="173" spans="16:30" ht="15.75" thickBot="1" x14ac:dyDescent="0.3">
      <c r="P173" s="303" t="s">
        <v>21</v>
      </c>
      <c r="Q173" s="303"/>
      <c r="R173" s="303"/>
      <c r="S173" s="303"/>
      <c r="T173" s="303"/>
    </row>
    <row r="174" spans="16:30" ht="45.75" thickBot="1" x14ac:dyDescent="0.3">
      <c r="P174" s="38" t="s">
        <v>14</v>
      </c>
      <c r="Q174" s="39" t="s">
        <v>15</v>
      </c>
      <c r="R174" s="40" t="s">
        <v>17</v>
      </c>
      <c r="S174" s="40" t="s">
        <v>16</v>
      </c>
      <c r="T174" s="41" t="s">
        <v>17</v>
      </c>
      <c r="U174" s="42"/>
      <c r="V174" s="39" t="s">
        <v>18</v>
      </c>
      <c r="W174" s="40" t="s">
        <v>17</v>
      </c>
      <c r="X174" s="40" t="s">
        <v>16</v>
      </c>
      <c r="Y174" s="41" t="s">
        <v>17</v>
      </c>
      <c r="Z174" s="43"/>
      <c r="AA174" s="39" t="s">
        <v>19</v>
      </c>
      <c r="AB174" s="40" t="s">
        <v>17</v>
      </c>
      <c r="AC174" s="40" t="s">
        <v>16</v>
      </c>
      <c r="AD174" s="41" t="s">
        <v>17</v>
      </c>
    </row>
    <row r="175" spans="16:30" ht="15.75" thickBot="1" x14ac:dyDescent="0.3">
      <c r="P175" s="30">
        <v>0</v>
      </c>
      <c r="Q175" s="32">
        <f>H15</f>
        <v>0</v>
      </c>
      <c r="R175" s="28">
        <f>(10^(Q175/10))</f>
        <v>1</v>
      </c>
      <c r="S175" s="28">
        <f>Q175+10</f>
        <v>10</v>
      </c>
      <c r="T175" s="33">
        <f t="shared" ref="T175:T198" si="67">(10^(S175/10))</f>
        <v>10</v>
      </c>
      <c r="U175" s="36"/>
      <c r="V175" s="32">
        <v>0</v>
      </c>
      <c r="W175" s="28">
        <f>(10^(V175/10))</f>
        <v>1</v>
      </c>
      <c r="X175" s="28">
        <f>V175+10</f>
        <v>10</v>
      </c>
      <c r="Y175" s="33">
        <f>(10^(X175/10))</f>
        <v>10</v>
      </c>
      <c r="Z175" s="36"/>
      <c r="AA175" s="34">
        <f>10*LOG10(10^(Q175/10)+10^(V175/10))</f>
        <v>3.0102999566398121</v>
      </c>
      <c r="AB175" s="147">
        <f>(10^(AA175/10))</f>
        <v>2</v>
      </c>
      <c r="AC175" s="147">
        <f>AA175+10</f>
        <v>13.010299956639813</v>
      </c>
      <c r="AD175" s="148">
        <f>(10^(AC175/10))</f>
        <v>20.000000000000007</v>
      </c>
    </row>
    <row r="176" spans="16:30" ht="15.75" thickBot="1" x14ac:dyDescent="0.3">
      <c r="P176" s="31">
        <v>4.1666666666666699E-2</v>
      </c>
      <c r="Q176" s="32">
        <f>Q175</f>
        <v>0</v>
      </c>
      <c r="R176" s="26">
        <f t="shared" ref="R176:R198" si="68">(10^(Q176/10))</f>
        <v>1</v>
      </c>
      <c r="S176" s="26">
        <f t="shared" ref="S176:S181" si="69">Q176+10</f>
        <v>10</v>
      </c>
      <c r="T176" s="35">
        <f t="shared" si="67"/>
        <v>10</v>
      </c>
      <c r="U176" s="37"/>
      <c r="V176" s="34">
        <f>V175</f>
        <v>0</v>
      </c>
      <c r="W176" s="26">
        <f t="shared" ref="W176:W198" si="70">(10^(V176/10))</f>
        <v>1</v>
      </c>
      <c r="X176" s="28">
        <f t="shared" ref="X176:X181" si="71">V176+10</f>
        <v>10</v>
      </c>
      <c r="Y176" s="35">
        <f t="shared" ref="Y176:Y198" si="72">(10^(X176/10))</f>
        <v>10</v>
      </c>
      <c r="Z176" s="37"/>
      <c r="AA176" s="34">
        <f t="shared" ref="AA176:AA198" si="73">10*LOG10(10^(Q176/10)+10^(V176/10))</f>
        <v>3.0102999566398121</v>
      </c>
      <c r="AB176" s="26">
        <f t="shared" ref="AB176:AB194" si="74">(10^(AA176/10))</f>
        <v>2</v>
      </c>
      <c r="AC176" s="147">
        <f t="shared" ref="AC176:AC181" si="75">AA176+10</f>
        <v>13.010299956639813</v>
      </c>
      <c r="AD176" s="27">
        <f t="shared" ref="AD176:AD198" si="76">(10^(AC176/10))</f>
        <v>20.000000000000007</v>
      </c>
    </row>
    <row r="177" spans="16:30" ht="15.75" thickBot="1" x14ac:dyDescent="0.3">
      <c r="P177" s="31">
        <v>8.3333333333333301E-2</v>
      </c>
      <c r="Q177" s="32">
        <f>Q175</f>
        <v>0</v>
      </c>
      <c r="R177" s="26">
        <f t="shared" si="68"/>
        <v>1</v>
      </c>
      <c r="S177" s="26">
        <f t="shared" si="69"/>
        <v>10</v>
      </c>
      <c r="T177" s="35">
        <f t="shared" si="67"/>
        <v>10</v>
      </c>
      <c r="U177" s="37"/>
      <c r="V177" s="34">
        <f t="shared" ref="V177:V195" si="77">V176</f>
        <v>0</v>
      </c>
      <c r="W177" s="26">
        <f t="shared" si="70"/>
        <v>1</v>
      </c>
      <c r="X177" s="28">
        <f t="shared" si="71"/>
        <v>10</v>
      </c>
      <c r="Y177" s="35">
        <f t="shared" si="72"/>
        <v>10</v>
      </c>
      <c r="Z177" s="37"/>
      <c r="AA177" s="34">
        <f t="shared" si="73"/>
        <v>3.0102999566398121</v>
      </c>
      <c r="AB177" s="26">
        <f t="shared" si="74"/>
        <v>2</v>
      </c>
      <c r="AC177" s="147">
        <f t="shared" si="75"/>
        <v>13.010299956639813</v>
      </c>
      <c r="AD177" s="27">
        <f t="shared" si="76"/>
        <v>20.000000000000007</v>
      </c>
    </row>
    <row r="178" spans="16:30" ht="15.75" thickBot="1" x14ac:dyDescent="0.3">
      <c r="P178" s="31">
        <v>0.125</v>
      </c>
      <c r="Q178" s="32">
        <f>Q175</f>
        <v>0</v>
      </c>
      <c r="R178" s="26">
        <f t="shared" si="68"/>
        <v>1</v>
      </c>
      <c r="S178" s="26">
        <f t="shared" si="69"/>
        <v>10</v>
      </c>
      <c r="T178" s="35">
        <f t="shared" si="67"/>
        <v>10</v>
      </c>
      <c r="U178" s="37"/>
      <c r="V178" s="34">
        <f t="shared" si="77"/>
        <v>0</v>
      </c>
      <c r="W178" s="26">
        <f t="shared" si="70"/>
        <v>1</v>
      </c>
      <c r="X178" s="28">
        <f t="shared" si="71"/>
        <v>10</v>
      </c>
      <c r="Y178" s="35">
        <f t="shared" si="72"/>
        <v>10</v>
      </c>
      <c r="Z178" s="37"/>
      <c r="AA178" s="34">
        <f t="shared" si="73"/>
        <v>3.0102999566398121</v>
      </c>
      <c r="AB178" s="26">
        <f t="shared" si="74"/>
        <v>2</v>
      </c>
      <c r="AC178" s="147">
        <f t="shared" si="75"/>
        <v>13.010299956639813</v>
      </c>
      <c r="AD178" s="27">
        <f t="shared" si="76"/>
        <v>20.000000000000007</v>
      </c>
    </row>
    <row r="179" spans="16:30" ht="15.75" thickBot="1" x14ac:dyDescent="0.3">
      <c r="P179" s="31">
        <v>0.16666666666666699</v>
      </c>
      <c r="Q179" s="32">
        <f>Q175</f>
        <v>0</v>
      </c>
      <c r="R179" s="26">
        <f t="shared" si="68"/>
        <v>1</v>
      </c>
      <c r="S179" s="26">
        <f t="shared" si="69"/>
        <v>10</v>
      </c>
      <c r="T179" s="35">
        <f t="shared" si="67"/>
        <v>10</v>
      </c>
      <c r="U179" s="37"/>
      <c r="V179" s="34">
        <f t="shared" si="77"/>
        <v>0</v>
      </c>
      <c r="W179" s="26">
        <f t="shared" si="70"/>
        <v>1</v>
      </c>
      <c r="X179" s="28">
        <f t="shared" si="71"/>
        <v>10</v>
      </c>
      <c r="Y179" s="35">
        <f t="shared" si="72"/>
        <v>10</v>
      </c>
      <c r="Z179" s="37"/>
      <c r="AA179" s="34">
        <f t="shared" si="73"/>
        <v>3.0102999566398121</v>
      </c>
      <c r="AB179" s="26">
        <f t="shared" si="74"/>
        <v>2</v>
      </c>
      <c r="AC179" s="147">
        <f t="shared" si="75"/>
        <v>13.010299956639813</v>
      </c>
      <c r="AD179" s="27">
        <f t="shared" si="76"/>
        <v>20.000000000000007</v>
      </c>
    </row>
    <row r="180" spans="16:30" ht="15.75" thickBot="1" x14ac:dyDescent="0.3">
      <c r="P180" s="31">
        <v>0.20833333333333301</v>
      </c>
      <c r="Q180" s="32">
        <f>Q175</f>
        <v>0</v>
      </c>
      <c r="R180" s="26">
        <f t="shared" si="68"/>
        <v>1</v>
      </c>
      <c r="S180" s="26">
        <f t="shared" si="69"/>
        <v>10</v>
      </c>
      <c r="T180" s="35">
        <f t="shared" si="67"/>
        <v>10</v>
      </c>
      <c r="U180" s="37"/>
      <c r="V180" s="34">
        <f t="shared" si="77"/>
        <v>0</v>
      </c>
      <c r="W180" s="26">
        <f t="shared" si="70"/>
        <v>1</v>
      </c>
      <c r="X180" s="28">
        <f t="shared" si="71"/>
        <v>10</v>
      </c>
      <c r="Y180" s="35">
        <f t="shared" si="72"/>
        <v>10</v>
      </c>
      <c r="Z180" s="37"/>
      <c r="AA180" s="34">
        <f t="shared" si="73"/>
        <v>3.0102999566398121</v>
      </c>
      <c r="AB180" s="26">
        <f t="shared" si="74"/>
        <v>2</v>
      </c>
      <c r="AC180" s="147">
        <f t="shared" si="75"/>
        <v>13.010299956639813</v>
      </c>
      <c r="AD180" s="27">
        <f t="shared" si="76"/>
        <v>20.000000000000007</v>
      </c>
    </row>
    <row r="181" spans="16:30" x14ac:dyDescent="0.25">
      <c r="P181" s="31">
        <v>0.25</v>
      </c>
      <c r="Q181" s="32">
        <f>Q175</f>
        <v>0</v>
      </c>
      <c r="R181" s="26">
        <f t="shared" si="68"/>
        <v>1</v>
      </c>
      <c r="S181" s="26">
        <f t="shared" si="69"/>
        <v>10</v>
      </c>
      <c r="T181" s="35">
        <f t="shared" si="67"/>
        <v>10</v>
      </c>
      <c r="U181" s="37"/>
      <c r="V181" s="34">
        <f t="shared" si="77"/>
        <v>0</v>
      </c>
      <c r="W181" s="26">
        <f t="shared" si="70"/>
        <v>1</v>
      </c>
      <c r="X181" s="28">
        <f t="shared" si="71"/>
        <v>10</v>
      </c>
      <c r="Y181" s="35">
        <f t="shared" si="72"/>
        <v>10</v>
      </c>
      <c r="Z181" s="37"/>
      <c r="AA181" s="34">
        <f t="shared" si="73"/>
        <v>3.0102999566398121</v>
      </c>
      <c r="AB181" s="26">
        <f t="shared" si="74"/>
        <v>2</v>
      </c>
      <c r="AC181" s="147">
        <f t="shared" si="75"/>
        <v>13.010299956639813</v>
      </c>
      <c r="AD181" s="27">
        <f t="shared" si="76"/>
        <v>20.000000000000007</v>
      </c>
    </row>
    <row r="182" spans="16:30" x14ac:dyDescent="0.25">
      <c r="P182" s="31">
        <v>0.29166666666666702</v>
      </c>
      <c r="Q182" s="32">
        <f>G15</f>
        <v>0</v>
      </c>
      <c r="R182" s="26">
        <f t="shared" si="68"/>
        <v>1</v>
      </c>
      <c r="S182" s="26">
        <f>Q182</f>
        <v>0</v>
      </c>
      <c r="T182" s="35">
        <f t="shared" si="67"/>
        <v>1</v>
      </c>
      <c r="U182" s="37"/>
      <c r="V182" s="34">
        <f>E74</f>
        <v>0</v>
      </c>
      <c r="W182" s="26">
        <f t="shared" si="70"/>
        <v>1</v>
      </c>
      <c r="X182" s="26">
        <f>V182</f>
        <v>0</v>
      </c>
      <c r="Y182" s="35">
        <f t="shared" si="72"/>
        <v>1</v>
      </c>
      <c r="Z182" s="37"/>
      <c r="AA182" s="34">
        <f t="shared" si="73"/>
        <v>3.0102999566398121</v>
      </c>
      <c r="AB182" s="26">
        <f t="shared" si="74"/>
        <v>2</v>
      </c>
      <c r="AC182" s="26">
        <f>AA182</f>
        <v>3.0102999566398121</v>
      </c>
      <c r="AD182" s="27">
        <f t="shared" si="76"/>
        <v>2</v>
      </c>
    </row>
    <row r="183" spans="16:30" x14ac:dyDescent="0.25">
      <c r="P183" s="31">
        <v>0.33333333333333298</v>
      </c>
      <c r="Q183" s="32">
        <f>Q182</f>
        <v>0</v>
      </c>
      <c r="R183" s="26">
        <f t="shared" si="68"/>
        <v>1</v>
      </c>
      <c r="S183" s="26">
        <f t="shared" ref="S183:S196" si="78">Q183</f>
        <v>0</v>
      </c>
      <c r="T183" s="35">
        <f t="shared" si="67"/>
        <v>1</v>
      </c>
      <c r="U183" s="37"/>
      <c r="V183" s="34">
        <f t="shared" si="77"/>
        <v>0</v>
      </c>
      <c r="W183" s="26">
        <f t="shared" si="70"/>
        <v>1</v>
      </c>
      <c r="X183" s="26">
        <f t="shared" ref="X183:X193" si="79">V183</f>
        <v>0</v>
      </c>
      <c r="Y183" s="35">
        <f t="shared" si="72"/>
        <v>1</v>
      </c>
      <c r="Z183" s="37"/>
      <c r="AA183" s="34">
        <f t="shared" si="73"/>
        <v>3.0102999566398121</v>
      </c>
      <c r="AB183" s="26">
        <f t="shared" si="74"/>
        <v>2</v>
      </c>
      <c r="AC183" s="26">
        <f t="shared" ref="AC183:AC193" si="80">AA183</f>
        <v>3.0102999566398121</v>
      </c>
      <c r="AD183" s="27">
        <f t="shared" si="76"/>
        <v>2</v>
      </c>
    </row>
    <row r="184" spans="16:30" x14ac:dyDescent="0.25">
      <c r="P184" s="31">
        <v>0.375</v>
      </c>
      <c r="Q184" s="32">
        <f>Q182</f>
        <v>0</v>
      </c>
      <c r="R184" s="26">
        <f t="shared" si="68"/>
        <v>1</v>
      </c>
      <c r="S184" s="26">
        <f t="shared" si="78"/>
        <v>0</v>
      </c>
      <c r="T184" s="35">
        <f t="shared" si="67"/>
        <v>1</v>
      </c>
      <c r="U184" s="37"/>
      <c r="V184" s="34">
        <f t="shared" si="77"/>
        <v>0</v>
      </c>
      <c r="W184" s="26">
        <f t="shared" si="70"/>
        <v>1</v>
      </c>
      <c r="X184" s="26">
        <f t="shared" si="79"/>
        <v>0</v>
      </c>
      <c r="Y184" s="35">
        <f t="shared" si="72"/>
        <v>1</v>
      </c>
      <c r="Z184" s="37"/>
      <c r="AA184" s="34">
        <f t="shared" si="73"/>
        <v>3.0102999566398121</v>
      </c>
      <c r="AB184" s="26">
        <f t="shared" si="74"/>
        <v>2</v>
      </c>
      <c r="AC184" s="26">
        <f t="shared" si="80"/>
        <v>3.0102999566398121</v>
      </c>
      <c r="AD184" s="27">
        <f t="shared" si="76"/>
        <v>2</v>
      </c>
    </row>
    <row r="185" spans="16:30" x14ac:dyDescent="0.25">
      <c r="P185" s="31">
        <v>0.41666666666666702</v>
      </c>
      <c r="Q185" s="32">
        <f>Q182</f>
        <v>0</v>
      </c>
      <c r="R185" s="26">
        <f t="shared" si="68"/>
        <v>1</v>
      </c>
      <c r="S185" s="26">
        <f t="shared" si="78"/>
        <v>0</v>
      </c>
      <c r="T185" s="35">
        <f t="shared" si="67"/>
        <v>1</v>
      </c>
      <c r="U185" s="37"/>
      <c r="V185" s="34">
        <f t="shared" si="77"/>
        <v>0</v>
      </c>
      <c r="W185" s="26">
        <f t="shared" si="70"/>
        <v>1</v>
      </c>
      <c r="X185" s="26">
        <f t="shared" si="79"/>
        <v>0</v>
      </c>
      <c r="Y185" s="35">
        <f t="shared" si="72"/>
        <v>1</v>
      </c>
      <c r="Z185" s="37"/>
      <c r="AA185" s="34">
        <f t="shared" si="73"/>
        <v>3.0102999566398121</v>
      </c>
      <c r="AB185" s="26">
        <f t="shared" si="74"/>
        <v>2</v>
      </c>
      <c r="AC185" s="26">
        <f t="shared" si="80"/>
        <v>3.0102999566398121</v>
      </c>
      <c r="AD185" s="27">
        <f t="shared" si="76"/>
        <v>2</v>
      </c>
    </row>
    <row r="186" spans="16:30" x14ac:dyDescent="0.25">
      <c r="P186" s="31">
        <v>0.45833333333333298</v>
      </c>
      <c r="Q186" s="32">
        <f>Q182</f>
        <v>0</v>
      </c>
      <c r="R186" s="26">
        <f t="shared" si="68"/>
        <v>1</v>
      </c>
      <c r="S186" s="26">
        <f t="shared" si="78"/>
        <v>0</v>
      </c>
      <c r="T186" s="35">
        <f t="shared" si="67"/>
        <v>1</v>
      </c>
      <c r="U186" s="37"/>
      <c r="V186" s="34">
        <f t="shared" si="77"/>
        <v>0</v>
      </c>
      <c r="W186" s="26">
        <f t="shared" si="70"/>
        <v>1</v>
      </c>
      <c r="X186" s="26">
        <f t="shared" si="79"/>
        <v>0</v>
      </c>
      <c r="Y186" s="35">
        <f t="shared" si="72"/>
        <v>1</v>
      </c>
      <c r="Z186" s="37"/>
      <c r="AA186" s="34">
        <f t="shared" si="73"/>
        <v>3.0102999566398121</v>
      </c>
      <c r="AB186" s="26">
        <f t="shared" si="74"/>
        <v>2</v>
      </c>
      <c r="AC186" s="26">
        <f t="shared" si="80"/>
        <v>3.0102999566398121</v>
      </c>
      <c r="AD186" s="27">
        <f t="shared" si="76"/>
        <v>2</v>
      </c>
    </row>
    <row r="187" spans="16:30" x14ac:dyDescent="0.25">
      <c r="P187" s="31">
        <v>0.5</v>
      </c>
      <c r="Q187" s="32">
        <f>Q182</f>
        <v>0</v>
      </c>
      <c r="R187" s="26">
        <f t="shared" si="68"/>
        <v>1</v>
      </c>
      <c r="S187" s="26">
        <f t="shared" si="78"/>
        <v>0</v>
      </c>
      <c r="T187" s="35">
        <f t="shared" si="67"/>
        <v>1</v>
      </c>
      <c r="U187" s="37"/>
      <c r="V187" s="34">
        <f t="shared" si="77"/>
        <v>0</v>
      </c>
      <c r="W187" s="26">
        <f t="shared" si="70"/>
        <v>1</v>
      </c>
      <c r="X187" s="26">
        <f t="shared" si="79"/>
        <v>0</v>
      </c>
      <c r="Y187" s="35">
        <f t="shared" si="72"/>
        <v>1</v>
      </c>
      <c r="Z187" s="37"/>
      <c r="AA187" s="34">
        <f t="shared" si="73"/>
        <v>3.0102999566398121</v>
      </c>
      <c r="AB187" s="26">
        <f t="shared" si="74"/>
        <v>2</v>
      </c>
      <c r="AC187" s="26">
        <f t="shared" si="80"/>
        <v>3.0102999566398121</v>
      </c>
      <c r="AD187" s="27">
        <f t="shared" si="76"/>
        <v>2</v>
      </c>
    </row>
    <row r="188" spans="16:30" x14ac:dyDescent="0.25">
      <c r="P188" s="31">
        <v>0.54166666666666696</v>
      </c>
      <c r="Q188" s="32">
        <f>Q182</f>
        <v>0</v>
      </c>
      <c r="R188" s="26">
        <f t="shared" si="68"/>
        <v>1</v>
      </c>
      <c r="S188" s="26">
        <f t="shared" si="78"/>
        <v>0</v>
      </c>
      <c r="T188" s="35">
        <f t="shared" si="67"/>
        <v>1</v>
      </c>
      <c r="U188" s="37"/>
      <c r="V188" s="34">
        <f t="shared" si="77"/>
        <v>0</v>
      </c>
      <c r="W188" s="26">
        <f t="shared" si="70"/>
        <v>1</v>
      </c>
      <c r="X188" s="26">
        <f t="shared" si="79"/>
        <v>0</v>
      </c>
      <c r="Y188" s="35">
        <f t="shared" si="72"/>
        <v>1</v>
      </c>
      <c r="Z188" s="37"/>
      <c r="AA188" s="34">
        <f t="shared" si="73"/>
        <v>3.0102999566398121</v>
      </c>
      <c r="AB188" s="26">
        <f t="shared" si="74"/>
        <v>2</v>
      </c>
      <c r="AC188" s="26">
        <f t="shared" si="80"/>
        <v>3.0102999566398121</v>
      </c>
      <c r="AD188" s="27">
        <f t="shared" si="76"/>
        <v>2</v>
      </c>
    </row>
    <row r="189" spans="16:30" x14ac:dyDescent="0.25">
      <c r="P189" s="31">
        <v>0.58333333333333304</v>
      </c>
      <c r="Q189" s="32">
        <f>Q182</f>
        <v>0</v>
      </c>
      <c r="R189" s="26">
        <f t="shared" si="68"/>
        <v>1</v>
      </c>
      <c r="S189" s="26">
        <f t="shared" si="78"/>
        <v>0</v>
      </c>
      <c r="T189" s="35">
        <f t="shared" si="67"/>
        <v>1</v>
      </c>
      <c r="U189" s="37"/>
      <c r="V189" s="34">
        <f t="shared" si="77"/>
        <v>0</v>
      </c>
      <c r="W189" s="26">
        <f t="shared" si="70"/>
        <v>1</v>
      </c>
      <c r="X189" s="26">
        <f t="shared" si="79"/>
        <v>0</v>
      </c>
      <c r="Y189" s="35">
        <f t="shared" si="72"/>
        <v>1</v>
      </c>
      <c r="Z189" s="37"/>
      <c r="AA189" s="34">
        <f t="shared" si="73"/>
        <v>3.0102999566398121</v>
      </c>
      <c r="AB189" s="26">
        <f t="shared" si="74"/>
        <v>2</v>
      </c>
      <c r="AC189" s="26">
        <f t="shared" si="80"/>
        <v>3.0102999566398121</v>
      </c>
      <c r="AD189" s="27">
        <f t="shared" si="76"/>
        <v>2</v>
      </c>
    </row>
    <row r="190" spans="16:30" x14ac:dyDescent="0.25">
      <c r="P190" s="31">
        <v>0.625</v>
      </c>
      <c r="Q190" s="32">
        <f>Q182</f>
        <v>0</v>
      </c>
      <c r="R190" s="26">
        <f t="shared" si="68"/>
        <v>1</v>
      </c>
      <c r="S190" s="26">
        <f t="shared" si="78"/>
        <v>0</v>
      </c>
      <c r="T190" s="35">
        <f t="shared" si="67"/>
        <v>1</v>
      </c>
      <c r="U190" s="37"/>
      <c r="V190" s="34">
        <f t="shared" si="77"/>
        <v>0</v>
      </c>
      <c r="W190" s="26">
        <f t="shared" si="70"/>
        <v>1</v>
      </c>
      <c r="X190" s="26">
        <f t="shared" si="79"/>
        <v>0</v>
      </c>
      <c r="Y190" s="35">
        <f t="shared" si="72"/>
        <v>1</v>
      </c>
      <c r="Z190" s="37"/>
      <c r="AA190" s="34">
        <f t="shared" si="73"/>
        <v>3.0102999566398121</v>
      </c>
      <c r="AB190" s="26">
        <f t="shared" si="74"/>
        <v>2</v>
      </c>
      <c r="AC190" s="26">
        <f t="shared" si="80"/>
        <v>3.0102999566398121</v>
      </c>
      <c r="AD190" s="27">
        <f t="shared" si="76"/>
        <v>2</v>
      </c>
    </row>
    <row r="191" spans="16:30" x14ac:dyDescent="0.25">
      <c r="P191" s="31">
        <v>0.66666666666666696</v>
      </c>
      <c r="Q191" s="32">
        <f>Q182</f>
        <v>0</v>
      </c>
      <c r="R191" s="26">
        <f t="shared" si="68"/>
        <v>1</v>
      </c>
      <c r="S191" s="26">
        <f t="shared" si="78"/>
        <v>0</v>
      </c>
      <c r="T191" s="35">
        <f t="shared" si="67"/>
        <v>1</v>
      </c>
      <c r="U191" s="37"/>
      <c r="V191" s="34">
        <f t="shared" si="77"/>
        <v>0</v>
      </c>
      <c r="W191" s="26">
        <f t="shared" si="70"/>
        <v>1</v>
      </c>
      <c r="X191" s="26">
        <f t="shared" si="79"/>
        <v>0</v>
      </c>
      <c r="Y191" s="35">
        <f t="shared" si="72"/>
        <v>1</v>
      </c>
      <c r="Z191" s="37"/>
      <c r="AA191" s="34">
        <f t="shared" si="73"/>
        <v>3.0102999566398121</v>
      </c>
      <c r="AB191" s="26">
        <f t="shared" si="74"/>
        <v>2</v>
      </c>
      <c r="AC191" s="26">
        <f t="shared" si="80"/>
        <v>3.0102999566398121</v>
      </c>
      <c r="AD191" s="27">
        <f t="shared" si="76"/>
        <v>2</v>
      </c>
    </row>
    <row r="192" spans="16:30" x14ac:dyDescent="0.25">
      <c r="P192" s="31">
        <v>0.70833333333333304</v>
      </c>
      <c r="Q192" s="32">
        <f>Q182</f>
        <v>0</v>
      </c>
      <c r="R192" s="26">
        <f t="shared" si="68"/>
        <v>1</v>
      </c>
      <c r="S192" s="26">
        <f t="shared" si="78"/>
        <v>0</v>
      </c>
      <c r="T192" s="35">
        <f t="shared" si="67"/>
        <v>1</v>
      </c>
      <c r="U192" s="37"/>
      <c r="V192" s="34">
        <f t="shared" si="77"/>
        <v>0</v>
      </c>
      <c r="W192" s="26">
        <f t="shared" si="70"/>
        <v>1</v>
      </c>
      <c r="X192" s="26">
        <f t="shared" si="79"/>
        <v>0</v>
      </c>
      <c r="Y192" s="35">
        <f t="shared" si="72"/>
        <v>1</v>
      </c>
      <c r="Z192" s="37"/>
      <c r="AA192" s="34">
        <f t="shared" si="73"/>
        <v>3.0102999566398121</v>
      </c>
      <c r="AB192" s="26">
        <f t="shared" si="74"/>
        <v>2</v>
      </c>
      <c r="AC192" s="26">
        <f t="shared" si="80"/>
        <v>3.0102999566398121</v>
      </c>
      <c r="AD192" s="27">
        <f t="shared" si="76"/>
        <v>2</v>
      </c>
    </row>
    <row r="193" spans="16:30" x14ac:dyDescent="0.25">
      <c r="P193" s="31">
        <v>0.75</v>
      </c>
      <c r="Q193" s="32">
        <f>Q182</f>
        <v>0</v>
      </c>
      <c r="R193" s="26">
        <f t="shared" si="68"/>
        <v>1</v>
      </c>
      <c r="S193" s="26">
        <f t="shared" si="78"/>
        <v>0</v>
      </c>
      <c r="T193" s="35">
        <f t="shared" si="67"/>
        <v>1</v>
      </c>
      <c r="U193" s="37"/>
      <c r="V193" s="34">
        <f t="shared" si="77"/>
        <v>0</v>
      </c>
      <c r="W193" s="26">
        <f t="shared" si="70"/>
        <v>1</v>
      </c>
      <c r="X193" s="26">
        <f t="shared" si="79"/>
        <v>0</v>
      </c>
      <c r="Y193" s="35">
        <f t="shared" si="72"/>
        <v>1</v>
      </c>
      <c r="Z193" s="37"/>
      <c r="AA193" s="34">
        <f t="shared" si="73"/>
        <v>3.0102999566398121</v>
      </c>
      <c r="AB193" s="26">
        <f t="shared" si="74"/>
        <v>2</v>
      </c>
      <c r="AC193" s="26">
        <f t="shared" si="80"/>
        <v>3.0102999566398121</v>
      </c>
      <c r="AD193" s="27">
        <f t="shared" si="76"/>
        <v>2</v>
      </c>
    </row>
    <row r="194" spans="16:30" x14ac:dyDescent="0.25">
      <c r="P194" s="31">
        <v>0.79166666666666696</v>
      </c>
      <c r="Q194" s="32">
        <f>Q182</f>
        <v>0</v>
      </c>
      <c r="R194" s="26">
        <f t="shared" si="68"/>
        <v>1</v>
      </c>
      <c r="S194" s="26">
        <f t="shared" si="78"/>
        <v>0</v>
      </c>
      <c r="T194" s="35">
        <f t="shared" si="67"/>
        <v>1</v>
      </c>
      <c r="U194" s="37"/>
      <c r="V194" s="34">
        <v>0</v>
      </c>
      <c r="W194" s="26">
        <f t="shared" si="70"/>
        <v>1</v>
      </c>
      <c r="X194" s="26">
        <v>0</v>
      </c>
      <c r="Y194" s="35">
        <f t="shared" si="72"/>
        <v>1</v>
      </c>
      <c r="Z194" s="37"/>
      <c r="AA194" s="34">
        <f t="shared" si="73"/>
        <v>3.0102999566398121</v>
      </c>
      <c r="AB194" s="26">
        <f t="shared" si="74"/>
        <v>2</v>
      </c>
      <c r="AC194" s="26">
        <f>AA194</f>
        <v>3.0102999566398121</v>
      </c>
      <c r="AD194" s="27">
        <f t="shared" si="76"/>
        <v>2</v>
      </c>
    </row>
    <row r="195" spans="16:30" x14ac:dyDescent="0.25">
      <c r="P195" s="31">
        <v>0.83333333333333304</v>
      </c>
      <c r="Q195" s="32">
        <f>Q182</f>
        <v>0</v>
      </c>
      <c r="R195" s="26">
        <f t="shared" si="68"/>
        <v>1</v>
      </c>
      <c r="S195" s="26">
        <f t="shared" si="78"/>
        <v>0</v>
      </c>
      <c r="T195" s="35">
        <f t="shared" si="67"/>
        <v>1</v>
      </c>
      <c r="U195" s="37"/>
      <c r="V195" s="34">
        <f t="shared" si="77"/>
        <v>0</v>
      </c>
      <c r="W195" s="26">
        <f t="shared" si="70"/>
        <v>1</v>
      </c>
      <c r="X195" s="26">
        <v>0</v>
      </c>
      <c r="Y195" s="35">
        <f t="shared" si="72"/>
        <v>1</v>
      </c>
      <c r="Z195" s="37"/>
      <c r="AA195" s="34">
        <f t="shared" si="73"/>
        <v>3.0102999566398121</v>
      </c>
      <c r="AB195" s="26">
        <f>(10^(AA195/10))</f>
        <v>2</v>
      </c>
      <c r="AC195" s="26">
        <f>AA195</f>
        <v>3.0102999566398121</v>
      </c>
      <c r="AD195" s="27">
        <f t="shared" si="76"/>
        <v>2</v>
      </c>
    </row>
    <row r="196" spans="16:30" x14ac:dyDescent="0.25">
      <c r="P196" s="31">
        <v>0.875</v>
      </c>
      <c r="Q196" s="32">
        <f>Q182</f>
        <v>0</v>
      </c>
      <c r="R196" s="26">
        <f t="shared" si="68"/>
        <v>1</v>
      </c>
      <c r="S196" s="26">
        <f t="shared" si="78"/>
        <v>0</v>
      </c>
      <c r="T196" s="35">
        <f t="shared" si="67"/>
        <v>1</v>
      </c>
      <c r="U196" s="37"/>
      <c r="V196" s="34">
        <f>V195</f>
        <v>0</v>
      </c>
      <c r="W196" s="26">
        <f t="shared" si="70"/>
        <v>1</v>
      </c>
      <c r="X196" s="26">
        <v>0</v>
      </c>
      <c r="Y196" s="35">
        <f t="shared" si="72"/>
        <v>1</v>
      </c>
      <c r="Z196" s="37"/>
      <c r="AA196" s="34">
        <f t="shared" si="73"/>
        <v>3.0102999566398121</v>
      </c>
      <c r="AB196" s="26">
        <f t="shared" ref="AB196:AB198" si="81">(10^(AA196/10))</f>
        <v>2</v>
      </c>
      <c r="AC196" s="26">
        <f>AA196</f>
        <v>3.0102999566398121</v>
      </c>
      <c r="AD196" s="27">
        <f t="shared" si="76"/>
        <v>2</v>
      </c>
    </row>
    <row r="197" spans="16:30" x14ac:dyDescent="0.25">
      <c r="P197" s="31">
        <v>0.91666666666666696</v>
      </c>
      <c r="Q197" s="32">
        <f>Q175</f>
        <v>0</v>
      </c>
      <c r="R197" s="26">
        <f t="shared" si="68"/>
        <v>1</v>
      </c>
      <c r="S197" s="26">
        <f>Q197+10</f>
        <v>10</v>
      </c>
      <c r="T197" s="35">
        <f t="shared" si="67"/>
        <v>10</v>
      </c>
      <c r="U197" s="37"/>
      <c r="V197" s="34">
        <v>0</v>
      </c>
      <c r="W197" s="26">
        <f t="shared" si="70"/>
        <v>1</v>
      </c>
      <c r="X197" s="28">
        <f t="shared" ref="X197:X198" si="82">V197+10</f>
        <v>10</v>
      </c>
      <c r="Y197" s="35">
        <f t="shared" si="72"/>
        <v>10</v>
      </c>
      <c r="Z197" s="37"/>
      <c r="AA197" s="34">
        <f t="shared" si="73"/>
        <v>3.0102999566398121</v>
      </c>
      <c r="AB197" s="26">
        <f t="shared" si="81"/>
        <v>2</v>
      </c>
      <c r="AC197" s="26">
        <f>AA197+10</f>
        <v>13.010299956639813</v>
      </c>
      <c r="AD197" s="27">
        <f t="shared" si="76"/>
        <v>20.000000000000007</v>
      </c>
    </row>
    <row r="198" spans="16:30" ht="15.75" thickBot="1" x14ac:dyDescent="0.3">
      <c r="P198" s="44">
        <v>0.95833333333333304</v>
      </c>
      <c r="Q198" s="32">
        <f>Q175</f>
        <v>0</v>
      </c>
      <c r="R198" s="46">
        <f t="shared" si="68"/>
        <v>1</v>
      </c>
      <c r="S198" s="46">
        <f>Q198+10</f>
        <v>10</v>
      </c>
      <c r="T198" s="47">
        <f t="shared" si="67"/>
        <v>10</v>
      </c>
      <c r="U198" s="48"/>
      <c r="V198" s="45">
        <v>0</v>
      </c>
      <c r="W198" s="46">
        <f t="shared" si="70"/>
        <v>1</v>
      </c>
      <c r="X198" s="28">
        <f t="shared" si="82"/>
        <v>10</v>
      </c>
      <c r="Y198" s="47">
        <f t="shared" si="72"/>
        <v>10</v>
      </c>
      <c r="Z198" s="48"/>
      <c r="AA198" s="34">
        <f t="shared" si="73"/>
        <v>3.0102999566398121</v>
      </c>
      <c r="AB198" s="150">
        <f t="shared" si="81"/>
        <v>2</v>
      </c>
      <c r="AC198" s="150">
        <f>AA198+10</f>
        <v>13.010299956639813</v>
      </c>
      <c r="AD198" s="151">
        <f t="shared" si="76"/>
        <v>20.000000000000007</v>
      </c>
    </row>
    <row r="199" spans="16:30" ht="15.75" thickBot="1" x14ac:dyDescent="0.3">
      <c r="P199" s="50"/>
      <c r="Q199" s="51"/>
      <c r="R199" s="51"/>
      <c r="S199" s="51"/>
      <c r="T199" s="52"/>
      <c r="U199" s="51"/>
      <c r="V199" s="50"/>
      <c r="W199" s="51"/>
      <c r="X199" s="51"/>
      <c r="Y199" s="52"/>
      <c r="Z199" s="51"/>
      <c r="AA199" s="53" t="s">
        <v>13</v>
      </c>
      <c r="AB199" s="64">
        <f>10*LOG(1/(COUNT(AB182:AB195))*SUM(AB182:AB195))</f>
        <v>3.0102999566398121</v>
      </c>
      <c r="AC199" s="49"/>
      <c r="AD199" s="54"/>
    </row>
    <row r="200" spans="16:30" ht="15.75" thickBot="1" x14ac:dyDescent="0.3">
      <c r="P200" s="53"/>
      <c r="Q200" s="49"/>
      <c r="R200" s="49"/>
      <c r="S200" s="49"/>
      <c r="T200" s="54"/>
      <c r="U200" s="49"/>
      <c r="V200" s="53"/>
      <c r="W200" s="49"/>
      <c r="X200" s="49"/>
      <c r="Y200" s="54"/>
      <c r="Z200" s="49"/>
      <c r="AA200" s="53" t="s">
        <v>2</v>
      </c>
      <c r="AB200" s="64">
        <f>10*LOG(1/(COUNT(AB175:AB181,AB197:AB198))*SUM(AB175:AB181,AB197:AB198))</f>
        <v>3.0102999566398121</v>
      </c>
      <c r="AC200" s="49"/>
      <c r="AD200" s="54"/>
    </row>
    <row r="201" spans="16:30" x14ac:dyDescent="0.25">
      <c r="P201" s="53"/>
      <c r="Q201" s="49"/>
      <c r="R201" s="56" t="s">
        <v>12</v>
      </c>
      <c r="S201" s="57"/>
      <c r="T201" s="58" t="s">
        <v>11</v>
      </c>
      <c r="U201" s="57"/>
      <c r="V201" s="59"/>
      <c r="W201" s="56" t="s">
        <v>12</v>
      </c>
      <c r="X201" s="57"/>
      <c r="Y201" s="58" t="s">
        <v>11</v>
      </c>
      <c r="Z201" s="57"/>
      <c r="AA201" s="59"/>
      <c r="AB201" s="57" t="s">
        <v>12</v>
      </c>
      <c r="AC201" s="57"/>
      <c r="AD201" s="58" t="s">
        <v>11</v>
      </c>
    </row>
    <row r="202" spans="16:30" ht="15.75" thickBot="1" x14ac:dyDescent="0.3">
      <c r="P202" s="14"/>
      <c r="Q202" s="55"/>
      <c r="R202" s="60">
        <f>10*LOG(1/(COUNT(R175:R198))*SUM(R175:R198))</f>
        <v>0</v>
      </c>
      <c r="S202" s="61"/>
      <c r="T202" s="62">
        <f>10*LOG(1/(COUNT(T175:T198))*SUM(T175:T198))</f>
        <v>6.40978057358332</v>
      </c>
      <c r="U202" s="61"/>
      <c r="V202" s="63"/>
      <c r="W202" s="60">
        <f>10*LOG(1/(COUNT(W175:W198))*SUM(W175:W198))</f>
        <v>0</v>
      </c>
      <c r="X202" s="61"/>
      <c r="Y202" s="62">
        <f>10*LOG(1/(COUNT(Y175:Y198))*SUM(Y175:Y198))</f>
        <v>6.40978057358332</v>
      </c>
      <c r="Z202" s="61"/>
      <c r="AA202" s="63"/>
      <c r="AB202" s="64">
        <f>10*LOG(1/(COUNT(AB175:AB198))*SUM(AB175:AB198))</f>
        <v>3.0102999566398121</v>
      </c>
      <c r="AC202" s="61"/>
      <c r="AD202" s="62">
        <f>10*LOG(1/(COUNT(AD175:AD198))*SUM(AD175:AD198))</f>
        <v>9.4200805302231334</v>
      </c>
    </row>
    <row r="205" spans="16:30" x14ac:dyDescent="0.25">
      <c r="P205">
        <f>A16</f>
        <v>0</v>
      </c>
    </row>
    <row r="207" spans="16:30" ht="15.75" thickBot="1" x14ac:dyDescent="0.3">
      <c r="P207" s="303" t="s">
        <v>21</v>
      </c>
      <c r="Q207" s="303"/>
      <c r="R207" s="303"/>
      <c r="S207" s="303"/>
      <c r="T207" s="303"/>
    </row>
    <row r="208" spans="16:30" ht="45.75" thickBot="1" x14ac:dyDescent="0.3">
      <c r="P208" s="38" t="s">
        <v>14</v>
      </c>
      <c r="Q208" s="39" t="s">
        <v>15</v>
      </c>
      <c r="R208" s="40" t="s">
        <v>17</v>
      </c>
      <c r="S208" s="40" t="s">
        <v>16</v>
      </c>
      <c r="T208" s="41" t="s">
        <v>17</v>
      </c>
      <c r="U208" s="42"/>
      <c r="V208" s="39" t="s">
        <v>18</v>
      </c>
      <c r="W208" s="40" t="s">
        <v>17</v>
      </c>
      <c r="X208" s="40" t="s">
        <v>16</v>
      </c>
      <c r="Y208" s="41" t="s">
        <v>17</v>
      </c>
      <c r="Z208" s="43"/>
      <c r="AA208" s="39" t="s">
        <v>19</v>
      </c>
      <c r="AB208" s="40" t="s">
        <v>17</v>
      </c>
      <c r="AC208" s="40" t="s">
        <v>16</v>
      </c>
      <c r="AD208" s="41" t="s">
        <v>17</v>
      </c>
    </row>
    <row r="209" spans="16:30" ht="15.75" thickBot="1" x14ac:dyDescent="0.3">
      <c r="P209" s="30">
        <v>0</v>
      </c>
      <c r="Q209" s="32">
        <f>H16</f>
        <v>0</v>
      </c>
      <c r="R209" s="28">
        <f>(10^(Q209/10))</f>
        <v>1</v>
      </c>
      <c r="S209" s="28">
        <f>Q209+10</f>
        <v>10</v>
      </c>
      <c r="T209" s="33">
        <f t="shared" ref="T209:T232" si="83">(10^(S209/10))</f>
        <v>10</v>
      </c>
      <c r="U209" s="36"/>
      <c r="V209" s="32">
        <v>0</v>
      </c>
      <c r="W209" s="28">
        <f>(10^(V209/10))</f>
        <v>1</v>
      </c>
      <c r="X209" s="28">
        <f>V209+10</f>
        <v>10</v>
      </c>
      <c r="Y209" s="33">
        <f>(10^(X209/10))</f>
        <v>10</v>
      </c>
      <c r="Z209" s="36"/>
      <c r="AA209" s="34">
        <f>10*LOG10(10^(Q209/10)+10^(V209/10))</f>
        <v>3.0102999566398121</v>
      </c>
      <c r="AB209" s="147">
        <f>(10^(AA209/10))</f>
        <v>2</v>
      </c>
      <c r="AC209" s="147">
        <f>AA209+10</f>
        <v>13.010299956639813</v>
      </c>
      <c r="AD209" s="148">
        <f>(10^(AC209/10))</f>
        <v>20.000000000000007</v>
      </c>
    </row>
    <row r="210" spans="16:30" ht="15.75" thickBot="1" x14ac:dyDescent="0.3">
      <c r="P210" s="31">
        <v>4.1666666666666699E-2</v>
      </c>
      <c r="Q210" s="32">
        <f>Q209</f>
        <v>0</v>
      </c>
      <c r="R210" s="26">
        <f t="shared" ref="R210:R232" si="84">(10^(Q210/10))</f>
        <v>1</v>
      </c>
      <c r="S210" s="26">
        <f t="shared" ref="S210:S215" si="85">Q210+10</f>
        <v>10</v>
      </c>
      <c r="T210" s="35">
        <f t="shared" si="83"/>
        <v>10</v>
      </c>
      <c r="U210" s="37"/>
      <c r="V210" s="34">
        <f>V209</f>
        <v>0</v>
      </c>
      <c r="W210" s="26">
        <f t="shared" ref="W210:W232" si="86">(10^(V210/10))</f>
        <v>1</v>
      </c>
      <c r="X210" s="28">
        <f t="shared" ref="X210:X215" si="87">V210+10</f>
        <v>10</v>
      </c>
      <c r="Y210" s="35">
        <f t="shared" ref="Y210:Y232" si="88">(10^(X210/10))</f>
        <v>10</v>
      </c>
      <c r="Z210" s="37"/>
      <c r="AA210" s="34">
        <f t="shared" ref="AA210:AA232" si="89">10*LOG10(10^(Q210/10)+10^(V210/10))</f>
        <v>3.0102999566398121</v>
      </c>
      <c r="AB210" s="26">
        <f t="shared" ref="AB210:AB228" si="90">(10^(AA210/10))</f>
        <v>2</v>
      </c>
      <c r="AC210" s="147">
        <f t="shared" ref="AC210:AC215" si="91">AA210+10</f>
        <v>13.010299956639813</v>
      </c>
      <c r="AD210" s="27">
        <f t="shared" ref="AD210:AD232" si="92">(10^(AC210/10))</f>
        <v>20.000000000000007</v>
      </c>
    </row>
    <row r="211" spans="16:30" ht="15.75" thickBot="1" x14ac:dyDescent="0.3">
      <c r="P211" s="31">
        <v>8.3333333333333301E-2</v>
      </c>
      <c r="Q211" s="32">
        <f>Q209</f>
        <v>0</v>
      </c>
      <c r="R211" s="26">
        <f t="shared" si="84"/>
        <v>1</v>
      </c>
      <c r="S211" s="26">
        <f t="shared" si="85"/>
        <v>10</v>
      </c>
      <c r="T211" s="35">
        <f t="shared" si="83"/>
        <v>10</v>
      </c>
      <c r="U211" s="37"/>
      <c r="V211" s="34">
        <f t="shared" ref="V211:V229" si="93">V210</f>
        <v>0</v>
      </c>
      <c r="W211" s="26">
        <f t="shared" si="86"/>
        <v>1</v>
      </c>
      <c r="X211" s="28">
        <f t="shared" si="87"/>
        <v>10</v>
      </c>
      <c r="Y211" s="35">
        <f t="shared" si="88"/>
        <v>10</v>
      </c>
      <c r="Z211" s="37"/>
      <c r="AA211" s="34">
        <f t="shared" si="89"/>
        <v>3.0102999566398121</v>
      </c>
      <c r="AB211" s="26">
        <f t="shared" si="90"/>
        <v>2</v>
      </c>
      <c r="AC211" s="147">
        <f t="shared" si="91"/>
        <v>13.010299956639813</v>
      </c>
      <c r="AD211" s="27">
        <f t="shared" si="92"/>
        <v>20.000000000000007</v>
      </c>
    </row>
    <row r="212" spans="16:30" ht="15.75" thickBot="1" x14ac:dyDescent="0.3">
      <c r="P212" s="31">
        <v>0.125</v>
      </c>
      <c r="Q212" s="32">
        <f>Q209</f>
        <v>0</v>
      </c>
      <c r="R212" s="26">
        <f t="shared" si="84"/>
        <v>1</v>
      </c>
      <c r="S212" s="26">
        <f t="shared" si="85"/>
        <v>10</v>
      </c>
      <c r="T212" s="35">
        <f t="shared" si="83"/>
        <v>10</v>
      </c>
      <c r="U212" s="37"/>
      <c r="V212" s="34">
        <f t="shared" si="93"/>
        <v>0</v>
      </c>
      <c r="W212" s="26">
        <f t="shared" si="86"/>
        <v>1</v>
      </c>
      <c r="X212" s="28">
        <f t="shared" si="87"/>
        <v>10</v>
      </c>
      <c r="Y212" s="35">
        <f t="shared" si="88"/>
        <v>10</v>
      </c>
      <c r="Z212" s="37"/>
      <c r="AA212" s="34">
        <f t="shared" si="89"/>
        <v>3.0102999566398121</v>
      </c>
      <c r="AB212" s="26">
        <f t="shared" si="90"/>
        <v>2</v>
      </c>
      <c r="AC212" s="147">
        <f t="shared" si="91"/>
        <v>13.010299956639813</v>
      </c>
      <c r="AD212" s="27">
        <f t="shared" si="92"/>
        <v>20.000000000000007</v>
      </c>
    </row>
    <row r="213" spans="16:30" ht="15.75" thickBot="1" x14ac:dyDescent="0.3">
      <c r="P213" s="31">
        <v>0.16666666666666699</v>
      </c>
      <c r="Q213" s="32">
        <f>Q209</f>
        <v>0</v>
      </c>
      <c r="R213" s="26">
        <f t="shared" si="84"/>
        <v>1</v>
      </c>
      <c r="S213" s="26">
        <f t="shared" si="85"/>
        <v>10</v>
      </c>
      <c r="T213" s="35">
        <f t="shared" si="83"/>
        <v>10</v>
      </c>
      <c r="U213" s="37"/>
      <c r="V213" s="34">
        <f t="shared" si="93"/>
        <v>0</v>
      </c>
      <c r="W213" s="26">
        <f t="shared" si="86"/>
        <v>1</v>
      </c>
      <c r="X213" s="28">
        <f t="shared" si="87"/>
        <v>10</v>
      </c>
      <c r="Y213" s="35">
        <f t="shared" si="88"/>
        <v>10</v>
      </c>
      <c r="Z213" s="37"/>
      <c r="AA213" s="34">
        <f t="shared" si="89"/>
        <v>3.0102999566398121</v>
      </c>
      <c r="AB213" s="26">
        <f t="shared" si="90"/>
        <v>2</v>
      </c>
      <c r="AC213" s="147">
        <f t="shared" si="91"/>
        <v>13.010299956639813</v>
      </c>
      <c r="AD213" s="27">
        <f t="shared" si="92"/>
        <v>20.000000000000007</v>
      </c>
    </row>
    <row r="214" spans="16:30" ht="15.75" thickBot="1" x14ac:dyDescent="0.3">
      <c r="P214" s="31">
        <v>0.20833333333333301</v>
      </c>
      <c r="Q214" s="32">
        <f>Q209</f>
        <v>0</v>
      </c>
      <c r="R214" s="26">
        <f t="shared" si="84"/>
        <v>1</v>
      </c>
      <c r="S214" s="26">
        <f t="shared" si="85"/>
        <v>10</v>
      </c>
      <c r="T214" s="35">
        <f t="shared" si="83"/>
        <v>10</v>
      </c>
      <c r="U214" s="37"/>
      <c r="V214" s="34">
        <f t="shared" si="93"/>
        <v>0</v>
      </c>
      <c r="W214" s="26">
        <f t="shared" si="86"/>
        <v>1</v>
      </c>
      <c r="X214" s="28">
        <f t="shared" si="87"/>
        <v>10</v>
      </c>
      <c r="Y214" s="35">
        <f t="shared" si="88"/>
        <v>10</v>
      </c>
      <c r="Z214" s="37"/>
      <c r="AA214" s="34">
        <f t="shared" si="89"/>
        <v>3.0102999566398121</v>
      </c>
      <c r="AB214" s="26">
        <f t="shared" si="90"/>
        <v>2</v>
      </c>
      <c r="AC214" s="147">
        <f t="shared" si="91"/>
        <v>13.010299956639813</v>
      </c>
      <c r="AD214" s="27">
        <f t="shared" si="92"/>
        <v>20.000000000000007</v>
      </c>
    </row>
    <row r="215" spans="16:30" x14ac:dyDescent="0.25">
      <c r="P215" s="31">
        <v>0.25</v>
      </c>
      <c r="Q215" s="32">
        <f>Q209</f>
        <v>0</v>
      </c>
      <c r="R215" s="26">
        <f t="shared" si="84"/>
        <v>1</v>
      </c>
      <c r="S215" s="26">
        <f t="shared" si="85"/>
        <v>10</v>
      </c>
      <c r="T215" s="35">
        <f t="shared" si="83"/>
        <v>10</v>
      </c>
      <c r="U215" s="37"/>
      <c r="V215" s="34">
        <f t="shared" si="93"/>
        <v>0</v>
      </c>
      <c r="W215" s="26">
        <f t="shared" si="86"/>
        <v>1</v>
      </c>
      <c r="X215" s="28">
        <f t="shared" si="87"/>
        <v>10</v>
      </c>
      <c r="Y215" s="35">
        <f t="shared" si="88"/>
        <v>10</v>
      </c>
      <c r="Z215" s="37"/>
      <c r="AA215" s="34">
        <f t="shared" si="89"/>
        <v>3.0102999566398121</v>
      </c>
      <c r="AB215" s="26">
        <f t="shared" si="90"/>
        <v>2</v>
      </c>
      <c r="AC215" s="147">
        <f t="shared" si="91"/>
        <v>13.010299956639813</v>
      </c>
      <c r="AD215" s="27">
        <f t="shared" si="92"/>
        <v>20.000000000000007</v>
      </c>
    </row>
    <row r="216" spans="16:30" x14ac:dyDescent="0.25">
      <c r="P216" s="31">
        <v>0.29166666666666702</v>
      </c>
      <c r="Q216" s="32">
        <f>G16</f>
        <v>0</v>
      </c>
      <c r="R216" s="26">
        <f t="shared" si="84"/>
        <v>1</v>
      </c>
      <c r="S216" s="26">
        <f>Q216</f>
        <v>0</v>
      </c>
      <c r="T216" s="35">
        <f t="shared" si="83"/>
        <v>1</v>
      </c>
      <c r="U216" s="37"/>
      <c r="V216" s="34">
        <f>F74</f>
        <v>0</v>
      </c>
      <c r="W216" s="26">
        <f t="shared" si="86"/>
        <v>1</v>
      </c>
      <c r="X216" s="26">
        <f>V216</f>
        <v>0</v>
      </c>
      <c r="Y216" s="35">
        <f t="shared" si="88"/>
        <v>1</v>
      </c>
      <c r="Z216" s="37"/>
      <c r="AA216" s="34">
        <f t="shared" si="89"/>
        <v>3.0102999566398121</v>
      </c>
      <c r="AB216" s="26">
        <f t="shared" si="90"/>
        <v>2</v>
      </c>
      <c r="AC216" s="26">
        <f>AA216</f>
        <v>3.0102999566398121</v>
      </c>
      <c r="AD216" s="27">
        <f t="shared" si="92"/>
        <v>2</v>
      </c>
    </row>
    <row r="217" spans="16:30" x14ac:dyDescent="0.25">
      <c r="P217" s="31">
        <v>0.33333333333333298</v>
      </c>
      <c r="Q217" s="32">
        <f>Q216</f>
        <v>0</v>
      </c>
      <c r="R217" s="26">
        <f t="shared" si="84"/>
        <v>1</v>
      </c>
      <c r="S217" s="26">
        <f t="shared" ref="S217:S230" si="94">Q217</f>
        <v>0</v>
      </c>
      <c r="T217" s="35">
        <f t="shared" si="83"/>
        <v>1</v>
      </c>
      <c r="U217" s="37"/>
      <c r="V217" s="34">
        <f t="shared" si="93"/>
        <v>0</v>
      </c>
      <c r="W217" s="26">
        <f t="shared" si="86"/>
        <v>1</v>
      </c>
      <c r="X217" s="26">
        <f t="shared" ref="X217:X227" si="95">V217</f>
        <v>0</v>
      </c>
      <c r="Y217" s="35">
        <f t="shared" si="88"/>
        <v>1</v>
      </c>
      <c r="Z217" s="37"/>
      <c r="AA217" s="34">
        <f t="shared" si="89"/>
        <v>3.0102999566398121</v>
      </c>
      <c r="AB217" s="26">
        <f t="shared" si="90"/>
        <v>2</v>
      </c>
      <c r="AC217" s="26">
        <f t="shared" ref="AC217:AC227" si="96">AA217</f>
        <v>3.0102999566398121</v>
      </c>
      <c r="AD217" s="27">
        <f t="shared" si="92"/>
        <v>2</v>
      </c>
    </row>
    <row r="218" spans="16:30" x14ac:dyDescent="0.25">
      <c r="P218" s="31">
        <v>0.375</v>
      </c>
      <c r="Q218" s="32">
        <f>Q216</f>
        <v>0</v>
      </c>
      <c r="R218" s="26">
        <f t="shared" si="84"/>
        <v>1</v>
      </c>
      <c r="S218" s="26">
        <f t="shared" si="94"/>
        <v>0</v>
      </c>
      <c r="T218" s="35">
        <f t="shared" si="83"/>
        <v>1</v>
      </c>
      <c r="U218" s="37"/>
      <c r="V218" s="34">
        <f t="shared" si="93"/>
        <v>0</v>
      </c>
      <c r="W218" s="26">
        <f t="shared" si="86"/>
        <v>1</v>
      </c>
      <c r="X218" s="26">
        <f t="shared" si="95"/>
        <v>0</v>
      </c>
      <c r="Y218" s="35">
        <f t="shared" si="88"/>
        <v>1</v>
      </c>
      <c r="Z218" s="37"/>
      <c r="AA218" s="34">
        <f t="shared" si="89"/>
        <v>3.0102999566398121</v>
      </c>
      <c r="AB218" s="26">
        <f t="shared" si="90"/>
        <v>2</v>
      </c>
      <c r="AC218" s="26">
        <f t="shared" si="96"/>
        <v>3.0102999566398121</v>
      </c>
      <c r="AD218" s="27">
        <f t="shared" si="92"/>
        <v>2</v>
      </c>
    </row>
    <row r="219" spans="16:30" x14ac:dyDescent="0.25">
      <c r="P219" s="31">
        <v>0.41666666666666702</v>
      </c>
      <c r="Q219" s="32">
        <f>Q216</f>
        <v>0</v>
      </c>
      <c r="R219" s="26">
        <f t="shared" si="84"/>
        <v>1</v>
      </c>
      <c r="S219" s="26">
        <f t="shared" si="94"/>
        <v>0</v>
      </c>
      <c r="T219" s="35">
        <f t="shared" si="83"/>
        <v>1</v>
      </c>
      <c r="U219" s="37"/>
      <c r="V219" s="34">
        <f t="shared" si="93"/>
        <v>0</v>
      </c>
      <c r="W219" s="26">
        <f t="shared" si="86"/>
        <v>1</v>
      </c>
      <c r="X219" s="26">
        <f t="shared" si="95"/>
        <v>0</v>
      </c>
      <c r="Y219" s="35">
        <f t="shared" si="88"/>
        <v>1</v>
      </c>
      <c r="Z219" s="37"/>
      <c r="AA219" s="34">
        <f t="shared" si="89"/>
        <v>3.0102999566398121</v>
      </c>
      <c r="AB219" s="26">
        <f t="shared" si="90"/>
        <v>2</v>
      </c>
      <c r="AC219" s="26">
        <f t="shared" si="96"/>
        <v>3.0102999566398121</v>
      </c>
      <c r="AD219" s="27">
        <f t="shared" si="92"/>
        <v>2</v>
      </c>
    </row>
    <row r="220" spans="16:30" x14ac:dyDescent="0.25">
      <c r="P220" s="31">
        <v>0.45833333333333298</v>
      </c>
      <c r="Q220" s="32">
        <f>Q216</f>
        <v>0</v>
      </c>
      <c r="R220" s="26">
        <f t="shared" si="84"/>
        <v>1</v>
      </c>
      <c r="S220" s="26">
        <f t="shared" si="94"/>
        <v>0</v>
      </c>
      <c r="T220" s="35">
        <f t="shared" si="83"/>
        <v>1</v>
      </c>
      <c r="U220" s="37"/>
      <c r="V220" s="34">
        <f t="shared" si="93"/>
        <v>0</v>
      </c>
      <c r="W220" s="26">
        <f t="shared" si="86"/>
        <v>1</v>
      </c>
      <c r="X220" s="26">
        <f t="shared" si="95"/>
        <v>0</v>
      </c>
      <c r="Y220" s="35">
        <f t="shared" si="88"/>
        <v>1</v>
      </c>
      <c r="Z220" s="37"/>
      <c r="AA220" s="34">
        <f t="shared" si="89"/>
        <v>3.0102999566398121</v>
      </c>
      <c r="AB220" s="26">
        <f t="shared" si="90"/>
        <v>2</v>
      </c>
      <c r="AC220" s="26">
        <f t="shared" si="96"/>
        <v>3.0102999566398121</v>
      </c>
      <c r="AD220" s="27">
        <f t="shared" si="92"/>
        <v>2</v>
      </c>
    </row>
    <row r="221" spans="16:30" x14ac:dyDescent="0.25">
      <c r="P221" s="31">
        <v>0.5</v>
      </c>
      <c r="Q221" s="32">
        <f>Q216</f>
        <v>0</v>
      </c>
      <c r="R221" s="26">
        <f t="shared" si="84"/>
        <v>1</v>
      </c>
      <c r="S221" s="26">
        <f t="shared" si="94"/>
        <v>0</v>
      </c>
      <c r="T221" s="35">
        <f t="shared" si="83"/>
        <v>1</v>
      </c>
      <c r="U221" s="37"/>
      <c r="V221" s="34">
        <f t="shared" si="93"/>
        <v>0</v>
      </c>
      <c r="W221" s="26">
        <f t="shared" si="86"/>
        <v>1</v>
      </c>
      <c r="X221" s="26">
        <f t="shared" si="95"/>
        <v>0</v>
      </c>
      <c r="Y221" s="35">
        <f t="shared" si="88"/>
        <v>1</v>
      </c>
      <c r="Z221" s="37"/>
      <c r="AA221" s="34">
        <f t="shared" si="89"/>
        <v>3.0102999566398121</v>
      </c>
      <c r="AB221" s="26">
        <f t="shared" si="90"/>
        <v>2</v>
      </c>
      <c r="AC221" s="26">
        <f t="shared" si="96"/>
        <v>3.0102999566398121</v>
      </c>
      <c r="AD221" s="27">
        <f t="shared" si="92"/>
        <v>2</v>
      </c>
    </row>
    <row r="222" spans="16:30" x14ac:dyDescent="0.25">
      <c r="P222" s="31">
        <v>0.54166666666666696</v>
      </c>
      <c r="Q222" s="32">
        <f>Q216</f>
        <v>0</v>
      </c>
      <c r="R222" s="26">
        <f t="shared" si="84"/>
        <v>1</v>
      </c>
      <c r="S222" s="26">
        <f t="shared" si="94"/>
        <v>0</v>
      </c>
      <c r="T222" s="35">
        <f t="shared" si="83"/>
        <v>1</v>
      </c>
      <c r="U222" s="37"/>
      <c r="V222" s="34">
        <f t="shared" si="93"/>
        <v>0</v>
      </c>
      <c r="W222" s="26">
        <f t="shared" si="86"/>
        <v>1</v>
      </c>
      <c r="X222" s="26">
        <f t="shared" si="95"/>
        <v>0</v>
      </c>
      <c r="Y222" s="35">
        <f t="shared" si="88"/>
        <v>1</v>
      </c>
      <c r="Z222" s="37"/>
      <c r="AA222" s="34">
        <f t="shared" si="89"/>
        <v>3.0102999566398121</v>
      </c>
      <c r="AB222" s="26">
        <f t="shared" si="90"/>
        <v>2</v>
      </c>
      <c r="AC222" s="26">
        <f t="shared" si="96"/>
        <v>3.0102999566398121</v>
      </c>
      <c r="AD222" s="27">
        <f t="shared" si="92"/>
        <v>2</v>
      </c>
    </row>
    <row r="223" spans="16:30" x14ac:dyDescent="0.25">
      <c r="P223" s="31">
        <v>0.58333333333333304</v>
      </c>
      <c r="Q223" s="32">
        <f>Q216</f>
        <v>0</v>
      </c>
      <c r="R223" s="26">
        <f t="shared" si="84"/>
        <v>1</v>
      </c>
      <c r="S223" s="26">
        <f t="shared" si="94"/>
        <v>0</v>
      </c>
      <c r="T223" s="35">
        <f t="shared" si="83"/>
        <v>1</v>
      </c>
      <c r="U223" s="37"/>
      <c r="V223" s="34">
        <f t="shared" si="93"/>
        <v>0</v>
      </c>
      <c r="W223" s="26">
        <f t="shared" si="86"/>
        <v>1</v>
      </c>
      <c r="X223" s="26">
        <f t="shared" si="95"/>
        <v>0</v>
      </c>
      <c r="Y223" s="35">
        <f t="shared" si="88"/>
        <v>1</v>
      </c>
      <c r="Z223" s="37"/>
      <c r="AA223" s="34">
        <f t="shared" si="89"/>
        <v>3.0102999566398121</v>
      </c>
      <c r="AB223" s="26">
        <f t="shared" si="90"/>
        <v>2</v>
      </c>
      <c r="AC223" s="26">
        <f t="shared" si="96"/>
        <v>3.0102999566398121</v>
      </c>
      <c r="AD223" s="27">
        <f t="shared" si="92"/>
        <v>2</v>
      </c>
    </row>
    <row r="224" spans="16:30" x14ac:dyDescent="0.25">
      <c r="P224" s="31">
        <v>0.625</v>
      </c>
      <c r="Q224" s="32">
        <f>Q216</f>
        <v>0</v>
      </c>
      <c r="R224" s="26">
        <f t="shared" si="84"/>
        <v>1</v>
      </c>
      <c r="S224" s="26">
        <f t="shared" si="94"/>
        <v>0</v>
      </c>
      <c r="T224" s="35">
        <f t="shared" si="83"/>
        <v>1</v>
      </c>
      <c r="U224" s="37"/>
      <c r="V224" s="34">
        <f t="shared" si="93"/>
        <v>0</v>
      </c>
      <c r="W224" s="26">
        <f t="shared" si="86"/>
        <v>1</v>
      </c>
      <c r="X224" s="26">
        <f t="shared" si="95"/>
        <v>0</v>
      </c>
      <c r="Y224" s="35">
        <f t="shared" si="88"/>
        <v>1</v>
      </c>
      <c r="Z224" s="37"/>
      <c r="AA224" s="34">
        <f t="shared" si="89"/>
        <v>3.0102999566398121</v>
      </c>
      <c r="AB224" s="26">
        <f t="shared" si="90"/>
        <v>2</v>
      </c>
      <c r="AC224" s="26">
        <f t="shared" si="96"/>
        <v>3.0102999566398121</v>
      </c>
      <c r="AD224" s="27">
        <f t="shared" si="92"/>
        <v>2</v>
      </c>
    </row>
    <row r="225" spans="16:30" x14ac:dyDescent="0.25">
      <c r="P225" s="31">
        <v>0.66666666666666696</v>
      </c>
      <c r="Q225" s="32">
        <f>Q216</f>
        <v>0</v>
      </c>
      <c r="R225" s="26">
        <f t="shared" si="84"/>
        <v>1</v>
      </c>
      <c r="S225" s="26">
        <f t="shared" si="94"/>
        <v>0</v>
      </c>
      <c r="T225" s="35">
        <f t="shared" si="83"/>
        <v>1</v>
      </c>
      <c r="U225" s="37"/>
      <c r="V225" s="34">
        <f t="shared" si="93"/>
        <v>0</v>
      </c>
      <c r="W225" s="26">
        <f t="shared" si="86"/>
        <v>1</v>
      </c>
      <c r="X225" s="26">
        <f t="shared" si="95"/>
        <v>0</v>
      </c>
      <c r="Y225" s="35">
        <f t="shared" si="88"/>
        <v>1</v>
      </c>
      <c r="Z225" s="37"/>
      <c r="AA225" s="34">
        <f t="shared" si="89"/>
        <v>3.0102999566398121</v>
      </c>
      <c r="AB225" s="26">
        <f t="shared" si="90"/>
        <v>2</v>
      </c>
      <c r="AC225" s="26">
        <f t="shared" si="96"/>
        <v>3.0102999566398121</v>
      </c>
      <c r="AD225" s="27">
        <f t="shared" si="92"/>
        <v>2</v>
      </c>
    </row>
    <row r="226" spans="16:30" x14ac:dyDescent="0.25">
      <c r="P226" s="31">
        <v>0.70833333333333304</v>
      </c>
      <c r="Q226" s="32">
        <f>Q216</f>
        <v>0</v>
      </c>
      <c r="R226" s="26">
        <f t="shared" si="84"/>
        <v>1</v>
      </c>
      <c r="S226" s="26">
        <f t="shared" si="94"/>
        <v>0</v>
      </c>
      <c r="T226" s="35">
        <f t="shared" si="83"/>
        <v>1</v>
      </c>
      <c r="U226" s="37"/>
      <c r="V226" s="34">
        <f t="shared" si="93"/>
        <v>0</v>
      </c>
      <c r="W226" s="26">
        <f t="shared" si="86"/>
        <v>1</v>
      </c>
      <c r="X226" s="26">
        <f t="shared" si="95"/>
        <v>0</v>
      </c>
      <c r="Y226" s="35">
        <f t="shared" si="88"/>
        <v>1</v>
      </c>
      <c r="Z226" s="37"/>
      <c r="AA226" s="34">
        <f t="shared" si="89"/>
        <v>3.0102999566398121</v>
      </c>
      <c r="AB226" s="26">
        <f t="shared" si="90"/>
        <v>2</v>
      </c>
      <c r="AC226" s="26">
        <f t="shared" si="96"/>
        <v>3.0102999566398121</v>
      </c>
      <c r="AD226" s="27">
        <f t="shared" si="92"/>
        <v>2</v>
      </c>
    </row>
    <row r="227" spans="16:30" x14ac:dyDescent="0.25">
      <c r="P227" s="31">
        <v>0.75</v>
      </c>
      <c r="Q227" s="32">
        <f>Q216</f>
        <v>0</v>
      </c>
      <c r="R227" s="26">
        <f t="shared" si="84"/>
        <v>1</v>
      </c>
      <c r="S227" s="26">
        <f t="shared" si="94"/>
        <v>0</v>
      </c>
      <c r="T227" s="35">
        <f t="shared" si="83"/>
        <v>1</v>
      </c>
      <c r="U227" s="37"/>
      <c r="V227" s="34">
        <f t="shared" si="93"/>
        <v>0</v>
      </c>
      <c r="W227" s="26">
        <f t="shared" si="86"/>
        <v>1</v>
      </c>
      <c r="X227" s="26">
        <f t="shared" si="95"/>
        <v>0</v>
      </c>
      <c r="Y227" s="35">
        <f t="shared" si="88"/>
        <v>1</v>
      </c>
      <c r="Z227" s="37"/>
      <c r="AA227" s="34">
        <f t="shared" si="89"/>
        <v>3.0102999566398121</v>
      </c>
      <c r="AB227" s="26">
        <f t="shared" si="90"/>
        <v>2</v>
      </c>
      <c r="AC227" s="26">
        <f t="shared" si="96"/>
        <v>3.0102999566398121</v>
      </c>
      <c r="AD227" s="27">
        <f t="shared" si="92"/>
        <v>2</v>
      </c>
    </row>
    <row r="228" spans="16:30" x14ac:dyDescent="0.25">
      <c r="P228" s="31">
        <v>0.79166666666666696</v>
      </c>
      <c r="Q228" s="32">
        <f>Q216</f>
        <v>0</v>
      </c>
      <c r="R228" s="26">
        <f t="shared" si="84"/>
        <v>1</v>
      </c>
      <c r="S228" s="26">
        <f t="shared" si="94"/>
        <v>0</v>
      </c>
      <c r="T228" s="35">
        <f t="shared" si="83"/>
        <v>1</v>
      </c>
      <c r="U228" s="37"/>
      <c r="V228" s="34">
        <v>0</v>
      </c>
      <c r="W228" s="26">
        <f t="shared" si="86"/>
        <v>1</v>
      </c>
      <c r="X228" s="26">
        <v>0</v>
      </c>
      <c r="Y228" s="35">
        <f t="shared" si="88"/>
        <v>1</v>
      </c>
      <c r="Z228" s="37"/>
      <c r="AA228" s="34">
        <f t="shared" si="89"/>
        <v>3.0102999566398121</v>
      </c>
      <c r="AB228" s="26">
        <f t="shared" si="90"/>
        <v>2</v>
      </c>
      <c r="AC228" s="26">
        <f>AA228</f>
        <v>3.0102999566398121</v>
      </c>
      <c r="AD228" s="27">
        <f t="shared" si="92"/>
        <v>2</v>
      </c>
    </row>
    <row r="229" spans="16:30" x14ac:dyDescent="0.25">
      <c r="P229" s="31">
        <v>0.83333333333333304</v>
      </c>
      <c r="Q229" s="32">
        <f>Q216</f>
        <v>0</v>
      </c>
      <c r="R229" s="26">
        <f t="shared" si="84"/>
        <v>1</v>
      </c>
      <c r="S229" s="26">
        <f t="shared" si="94"/>
        <v>0</v>
      </c>
      <c r="T229" s="35">
        <f t="shared" si="83"/>
        <v>1</v>
      </c>
      <c r="U229" s="37"/>
      <c r="V229" s="34">
        <f t="shared" si="93"/>
        <v>0</v>
      </c>
      <c r="W229" s="26">
        <f t="shared" si="86"/>
        <v>1</v>
      </c>
      <c r="X229" s="26">
        <v>0</v>
      </c>
      <c r="Y229" s="35">
        <f t="shared" si="88"/>
        <v>1</v>
      </c>
      <c r="Z229" s="37"/>
      <c r="AA229" s="34">
        <f t="shared" si="89"/>
        <v>3.0102999566398121</v>
      </c>
      <c r="AB229" s="26">
        <f>(10^(AA229/10))</f>
        <v>2</v>
      </c>
      <c r="AC229" s="26">
        <f>AA229</f>
        <v>3.0102999566398121</v>
      </c>
      <c r="AD229" s="27">
        <f t="shared" si="92"/>
        <v>2</v>
      </c>
    </row>
    <row r="230" spans="16:30" x14ac:dyDescent="0.25">
      <c r="P230" s="31">
        <v>0.875</v>
      </c>
      <c r="Q230" s="32">
        <f>Q216</f>
        <v>0</v>
      </c>
      <c r="R230" s="26">
        <f t="shared" si="84"/>
        <v>1</v>
      </c>
      <c r="S230" s="26">
        <f t="shared" si="94"/>
        <v>0</v>
      </c>
      <c r="T230" s="35">
        <f t="shared" si="83"/>
        <v>1</v>
      </c>
      <c r="U230" s="37"/>
      <c r="V230" s="34">
        <f>V229</f>
        <v>0</v>
      </c>
      <c r="W230" s="26">
        <f t="shared" si="86"/>
        <v>1</v>
      </c>
      <c r="X230" s="26">
        <v>0</v>
      </c>
      <c r="Y230" s="35">
        <f t="shared" si="88"/>
        <v>1</v>
      </c>
      <c r="Z230" s="37"/>
      <c r="AA230" s="34">
        <f t="shared" si="89"/>
        <v>3.0102999566398121</v>
      </c>
      <c r="AB230" s="26">
        <f t="shared" ref="AB230:AB232" si="97">(10^(AA230/10))</f>
        <v>2</v>
      </c>
      <c r="AC230" s="26">
        <f>AA230</f>
        <v>3.0102999566398121</v>
      </c>
      <c r="AD230" s="27">
        <f t="shared" si="92"/>
        <v>2</v>
      </c>
    </row>
    <row r="231" spans="16:30" x14ac:dyDescent="0.25">
      <c r="P231" s="31">
        <v>0.91666666666666696</v>
      </c>
      <c r="Q231" s="32">
        <f>Q209</f>
        <v>0</v>
      </c>
      <c r="R231" s="26">
        <f t="shared" si="84"/>
        <v>1</v>
      </c>
      <c r="S231" s="26">
        <f>Q231+10</f>
        <v>10</v>
      </c>
      <c r="T231" s="35">
        <f t="shared" si="83"/>
        <v>10</v>
      </c>
      <c r="U231" s="37"/>
      <c r="V231" s="34">
        <v>0</v>
      </c>
      <c r="W231" s="26">
        <f t="shared" si="86"/>
        <v>1</v>
      </c>
      <c r="X231" s="28">
        <f t="shared" ref="X231:X232" si="98">V231+10</f>
        <v>10</v>
      </c>
      <c r="Y231" s="35">
        <f t="shared" si="88"/>
        <v>10</v>
      </c>
      <c r="Z231" s="37"/>
      <c r="AA231" s="34">
        <f t="shared" si="89"/>
        <v>3.0102999566398121</v>
      </c>
      <c r="AB231" s="26">
        <f t="shared" si="97"/>
        <v>2</v>
      </c>
      <c r="AC231" s="26">
        <f>AA231+10</f>
        <v>13.010299956639813</v>
      </c>
      <c r="AD231" s="27">
        <f t="shared" si="92"/>
        <v>20.000000000000007</v>
      </c>
    </row>
    <row r="232" spans="16:30" ht="15.75" thickBot="1" x14ac:dyDescent="0.3">
      <c r="P232" s="44">
        <v>0.95833333333333304</v>
      </c>
      <c r="Q232" s="32">
        <f>Q209</f>
        <v>0</v>
      </c>
      <c r="R232" s="46">
        <f t="shared" si="84"/>
        <v>1</v>
      </c>
      <c r="S232" s="46">
        <f>Q232+10</f>
        <v>10</v>
      </c>
      <c r="T232" s="47">
        <f t="shared" si="83"/>
        <v>10</v>
      </c>
      <c r="U232" s="48"/>
      <c r="V232" s="45">
        <v>0</v>
      </c>
      <c r="W232" s="46">
        <f t="shared" si="86"/>
        <v>1</v>
      </c>
      <c r="X232" s="28">
        <f t="shared" si="98"/>
        <v>10</v>
      </c>
      <c r="Y232" s="47">
        <f t="shared" si="88"/>
        <v>10</v>
      </c>
      <c r="Z232" s="48"/>
      <c r="AA232" s="34">
        <f t="shared" si="89"/>
        <v>3.0102999566398121</v>
      </c>
      <c r="AB232" s="150">
        <f t="shared" si="97"/>
        <v>2</v>
      </c>
      <c r="AC232" s="150">
        <f>AA232+10</f>
        <v>13.010299956639813</v>
      </c>
      <c r="AD232" s="151">
        <f t="shared" si="92"/>
        <v>20.000000000000007</v>
      </c>
    </row>
    <row r="233" spans="16:30" ht="15.75" thickBot="1" x14ac:dyDescent="0.3">
      <c r="P233" s="50"/>
      <c r="Q233" s="51"/>
      <c r="R233" s="51"/>
      <c r="S233" s="51"/>
      <c r="T233" s="52"/>
      <c r="U233" s="51"/>
      <c r="V233" s="50"/>
      <c r="W233" s="51"/>
      <c r="X233" s="51"/>
      <c r="Y233" s="52"/>
      <c r="Z233" s="51"/>
      <c r="AA233" s="53" t="s">
        <v>13</v>
      </c>
      <c r="AB233" s="64">
        <f>10*LOG(1/(COUNT(AB216:AB229))*SUM(AB216:AB229))</f>
        <v>3.0102999566398121</v>
      </c>
      <c r="AC233" s="49"/>
      <c r="AD233" s="54"/>
    </row>
    <row r="234" spans="16:30" ht="15.75" thickBot="1" x14ac:dyDescent="0.3">
      <c r="P234" s="53"/>
      <c r="Q234" s="49"/>
      <c r="R234" s="49"/>
      <c r="S234" s="49"/>
      <c r="T234" s="54"/>
      <c r="U234" s="49"/>
      <c r="V234" s="53"/>
      <c r="W234" s="49"/>
      <c r="X234" s="49"/>
      <c r="Y234" s="54"/>
      <c r="Z234" s="49"/>
      <c r="AA234" s="53" t="s">
        <v>2</v>
      </c>
      <c r="AB234" s="64">
        <f>10*LOG(1/(COUNT(AB209:AB215,AB231:AB232))*SUM(AB209:AB215,AB231:AB232))</f>
        <v>3.0102999566398121</v>
      </c>
      <c r="AC234" s="49"/>
      <c r="AD234" s="54"/>
    </row>
    <row r="235" spans="16:30" x14ac:dyDescent="0.25">
      <c r="P235" s="53"/>
      <c r="Q235" s="49"/>
      <c r="R235" s="56" t="s">
        <v>12</v>
      </c>
      <c r="S235" s="57"/>
      <c r="T235" s="58" t="s">
        <v>11</v>
      </c>
      <c r="U235" s="57"/>
      <c r="V235" s="59"/>
      <c r="W235" s="56" t="s">
        <v>12</v>
      </c>
      <c r="X235" s="57"/>
      <c r="Y235" s="58" t="s">
        <v>11</v>
      </c>
      <c r="Z235" s="57"/>
      <c r="AA235" s="59"/>
      <c r="AB235" s="57" t="s">
        <v>12</v>
      </c>
      <c r="AC235" s="57"/>
      <c r="AD235" s="58" t="s">
        <v>11</v>
      </c>
    </row>
    <row r="236" spans="16:30" ht="15.75" thickBot="1" x14ac:dyDescent="0.3">
      <c r="P236" s="14"/>
      <c r="Q236" s="55"/>
      <c r="R236" s="60">
        <f>10*LOG(1/(COUNT(R209:R232))*SUM(R209:R232))</f>
        <v>0</v>
      </c>
      <c r="S236" s="61"/>
      <c r="T236" s="62">
        <f>10*LOG(1/(COUNT(T209:T232))*SUM(T209:T232))</f>
        <v>6.40978057358332</v>
      </c>
      <c r="U236" s="61"/>
      <c r="V236" s="63"/>
      <c r="W236" s="60">
        <f>10*LOG(1/(COUNT(W209:W232))*SUM(W209:W232))</f>
        <v>0</v>
      </c>
      <c r="X236" s="61"/>
      <c r="Y236" s="62">
        <f>10*LOG(1/(COUNT(Y209:Y232))*SUM(Y209:Y232))</f>
        <v>6.40978057358332</v>
      </c>
      <c r="Z236" s="61"/>
      <c r="AA236" s="63"/>
      <c r="AB236" s="64">
        <f>10*LOG(1/(COUNT(AB209:AB232))*SUM(AB209:AB232))</f>
        <v>3.0102999566398121</v>
      </c>
      <c r="AC236" s="61"/>
      <c r="AD236" s="62">
        <f>10*LOG(1/(COUNT(AD209:AD232))*SUM(AD209:AD232))</f>
        <v>9.4200805302231334</v>
      </c>
    </row>
    <row r="239" spans="16:30" x14ac:dyDescent="0.25">
      <c r="P239">
        <f>A17</f>
        <v>0</v>
      </c>
    </row>
    <row r="241" spans="16:30" ht="15.75" thickBot="1" x14ac:dyDescent="0.3">
      <c r="P241" s="303" t="s">
        <v>21</v>
      </c>
      <c r="Q241" s="303"/>
      <c r="R241" s="303"/>
      <c r="S241" s="303"/>
      <c r="T241" s="303"/>
    </row>
    <row r="242" spans="16:30" ht="45.75" thickBot="1" x14ac:dyDescent="0.3">
      <c r="P242" s="38" t="s">
        <v>14</v>
      </c>
      <c r="Q242" s="39" t="s">
        <v>15</v>
      </c>
      <c r="R242" s="40" t="s">
        <v>17</v>
      </c>
      <c r="S242" s="40" t="s">
        <v>16</v>
      </c>
      <c r="T242" s="41" t="s">
        <v>17</v>
      </c>
      <c r="U242" s="42"/>
      <c r="V242" s="39" t="s">
        <v>18</v>
      </c>
      <c r="W242" s="40" t="s">
        <v>17</v>
      </c>
      <c r="X242" s="40" t="s">
        <v>16</v>
      </c>
      <c r="Y242" s="41" t="s">
        <v>17</v>
      </c>
      <c r="Z242" s="43"/>
      <c r="AA242" s="39" t="s">
        <v>19</v>
      </c>
      <c r="AB242" s="40" t="s">
        <v>17</v>
      </c>
      <c r="AC242" s="40" t="s">
        <v>16</v>
      </c>
      <c r="AD242" s="41" t="s">
        <v>17</v>
      </c>
    </row>
    <row r="243" spans="16:30" ht="15.75" thickBot="1" x14ac:dyDescent="0.3">
      <c r="P243" s="30">
        <v>0</v>
      </c>
      <c r="Q243" s="32">
        <f>H17</f>
        <v>0</v>
      </c>
      <c r="R243" s="28">
        <f>(10^(Q243/10))</f>
        <v>1</v>
      </c>
      <c r="S243" s="28">
        <f>Q243+10</f>
        <v>10</v>
      </c>
      <c r="T243" s="33">
        <f t="shared" ref="T243:T266" si="99">(10^(S243/10))</f>
        <v>10</v>
      </c>
      <c r="U243" s="36"/>
      <c r="V243" s="32">
        <v>0</v>
      </c>
      <c r="W243" s="28">
        <f>(10^(V243/10))</f>
        <v>1</v>
      </c>
      <c r="X243" s="28">
        <f>V243+10</f>
        <v>10</v>
      </c>
      <c r="Y243" s="33">
        <f>(10^(X243/10))</f>
        <v>10</v>
      </c>
      <c r="Z243" s="36"/>
      <c r="AA243" s="34">
        <f>10*LOG10(10^(Q243/10)+10^(V243/10))</f>
        <v>3.0102999566398121</v>
      </c>
      <c r="AB243" s="147">
        <f>(10^(AA243/10))</f>
        <v>2</v>
      </c>
      <c r="AC243" s="147">
        <f>AA243+10</f>
        <v>13.010299956639813</v>
      </c>
      <c r="AD243" s="148">
        <f>(10^(AC243/10))</f>
        <v>20.000000000000007</v>
      </c>
    </row>
    <row r="244" spans="16:30" ht="15.75" thickBot="1" x14ac:dyDescent="0.3">
      <c r="P244" s="31">
        <v>4.1666666666666699E-2</v>
      </c>
      <c r="Q244" s="32">
        <f>Q243</f>
        <v>0</v>
      </c>
      <c r="R244" s="26">
        <f t="shared" ref="R244:R266" si="100">(10^(Q244/10))</f>
        <v>1</v>
      </c>
      <c r="S244" s="26">
        <f t="shared" ref="S244:S249" si="101">Q244+10</f>
        <v>10</v>
      </c>
      <c r="T244" s="35">
        <f t="shared" si="99"/>
        <v>10</v>
      </c>
      <c r="U244" s="37"/>
      <c r="V244" s="34">
        <f>V243</f>
        <v>0</v>
      </c>
      <c r="W244" s="26">
        <f t="shared" ref="W244:W266" si="102">(10^(V244/10))</f>
        <v>1</v>
      </c>
      <c r="X244" s="28">
        <f t="shared" ref="X244:X249" si="103">V244+10</f>
        <v>10</v>
      </c>
      <c r="Y244" s="35">
        <f t="shared" ref="Y244:Y266" si="104">(10^(X244/10))</f>
        <v>10</v>
      </c>
      <c r="Z244" s="37"/>
      <c r="AA244" s="34">
        <f t="shared" ref="AA244:AA266" si="105">10*LOG10(10^(Q244/10)+10^(V244/10))</f>
        <v>3.0102999566398121</v>
      </c>
      <c r="AB244" s="26">
        <f t="shared" ref="AB244:AB262" si="106">(10^(AA244/10))</f>
        <v>2</v>
      </c>
      <c r="AC244" s="147">
        <f t="shared" ref="AC244:AC249" si="107">AA244+10</f>
        <v>13.010299956639813</v>
      </c>
      <c r="AD244" s="27">
        <f t="shared" ref="AD244:AD266" si="108">(10^(AC244/10))</f>
        <v>20.000000000000007</v>
      </c>
    </row>
    <row r="245" spans="16:30" ht="15.75" thickBot="1" x14ac:dyDescent="0.3">
      <c r="P245" s="31">
        <v>8.3333333333333301E-2</v>
      </c>
      <c r="Q245" s="32">
        <f>Q243</f>
        <v>0</v>
      </c>
      <c r="R245" s="26">
        <f t="shared" si="100"/>
        <v>1</v>
      </c>
      <c r="S245" s="26">
        <f t="shared" si="101"/>
        <v>10</v>
      </c>
      <c r="T245" s="35">
        <f t="shared" si="99"/>
        <v>10</v>
      </c>
      <c r="U245" s="37"/>
      <c r="V245" s="34">
        <f t="shared" ref="V245:V263" si="109">V244</f>
        <v>0</v>
      </c>
      <c r="W245" s="26">
        <f t="shared" si="102"/>
        <v>1</v>
      </c>
      <c r="X245" s="28">
        <f t="shared" si="103"/>
        <v>10</v>
      </c>
      <c r="Y245" s="35">
        <f t="shared" si="104"/>
        <v>10</v>
      </c>
      <c r="Z245" s="37"/>
      <c r="AA245" s="34">
        <f t="shared" si="105"/>
        <v>3.0102999566398121</v>
      </c>
      <c r="AB245" s="26">
        <f t="shared" si="106"/>
        <v>2</v>
      </c>
      <c r="AC245" s="147">
        <f t="shared" si="107"/>
        <v>13.010299956639813</v>
      </c>
      <c r="AD245" s="27">
        <f t="shared" si="108"/>
        <v>20.000000000000007</v>
      </c>
    </row>
    <row r="246" spans="16:30" ht="15.75" thickBot="1" x14ac:dyDescent="0.3">
      <c r="P246" s="31">
        <v>0.125</v>
      </c>
      <c r="Q246" s="32">
        <f>Q243</f>
        <v>0</v>
      </c>
      <c r="R246" s="26">
        <f t="shared" si="100"/>
        <v>1</v>
      </c>
      <c r="S246" s="26">
        <f t="shared" si="101"/>
        <v>10</v>
      </c>
      <c r="T246" s="35">
        <f t="shared" si="99"/>
        <v>10</v>
      </c>
      <c r="U246" s="37"/>
      <c r="V246" s="34">
        <f t="shared" si="109"/>
        <v>0</v>
      </c>
      <c r="W246" s="26">
        <f t="shared" si="102"/>
        <v>1</v>
      </c>
      <c r="X246" s="28">
        <f t="shared" si="103"/>
        <v>10</v>
      </c>
      <c r="Y246" s="35">
        <f t="shared" si="104"/>
        <v>10</v>
      </c>
      <c r="Z246" s="37"/>
      <c r="AA246" s="34">
        <f t="shared" si="105"/>
        <v>3.0102999566398121</v>
      </c>
      <c r="AB246" s="26">
        <f t="shared" si="106"/>
        <v>2</v>
      </c>
      <c r="AC246" s="147">
        <f t="shared" si="107"/>
        <v>13.010299956639813</v>
      </c>
      <c r="AD246" s="27">
        <f t="shared" si="108"/>
        <v>20.000000000000007</v>
      </c>
    </row>
    <row r="247" spans="16:30" ht="15.75" thickBot="1" x14ac:dyDescent="0.3">
      <c r="P247" s="31">
        <v>0.16666666666666699</v>
      </c>
      <c r="Q247" s="32">
        <f>Q243</f>
        <v>0</v>
      </c>
      <c r="R247" s="26">
        <f t="shared" si="100"/>
        <v>1</v>
      </c>
      <c r="S247" s="26">
        <f t="shared" si="101"/>
        <v>10</v>
      </c>
      <c r="T247" s="35">
        <f t="shared" si="99"/>
        <v>10</v>
      </c>
      <c r="U247" s="37"/>
      <c r="V247" s="34">
        <f t="shared" si="109"/>
        <v>0</v>
      </c>
      <c r="W247" s="26">
        <f t="shared" si="102"/>
        <v>1</v>
      </c>
      <c r="X247" s="28">
        <f t="shared" si="103"/>
        <v>10</v>
      </c>
      <c r="Y247" s="35">
        <f t="shared" si="104"/>
        <v>10</v>
      </c>
      <c r="Z247" s="37"/>
      <c r="AA247" s="34">
        <f t="shared" si="105"/>
        <v>3.0102999566398121</v>
      </c>
      <c r="AB247" s="26">
        <f t="shared" si="106"/>
        <v>2</v>
      </c>
      <c r="AC247" s="147">
        <f t="shared" si="107"/>
        <v>13.010299956639813</v>
      </c>
      <c r="AD247" s="27">
        <f t="shared" si="108"/>
        <v>20.000000000000007</v>
      </c>
    </row>
    <row r="248" spans="16:30" ht="15.75" thickBot="1" x14ac:dyDescent="0.3">
      <c r="P248" s="31">
        <v>0.20833333333333301</v>
      </c>
      <c r="Q248" s="32">
        <f>Q243</f>
        <v>0</v>
      </c>
      <c r="R248" s="26">
        <f t="shared" si="100"/>
        <v>1</v>
      </c>
      <c r="S248" s="26">
        <f t="shared" si="101"/>
        <v>10</v>
      </c>
      <c r="T248" s="35">
        <f t="shared" si="99"/>
        <v>10</v>
      </c>
      <c r="U248" s="37"/>
      <c r="V248" s="34">
        <f t="shared" si="109"/>
        <v>0</v>
      </c>
      <c r="W248" s="26">
        <f t="shared" si="102"/>
        <v>1</v>
      </c>
      <c r="X248" s="28">
        <f t="shared" si="103"/>
        <v>10</v>
      </c>
      <c r="Y248" s="35">
        <f t="shared" si="104"/>
        <v>10</v>
      </c>
      <c r="Z248" s="37"/>
      <c r="AA248" s="34">
        <f t="shared" si="105"/>
        <v>3.0102999566398121</v>
      </c>
      <c r="AB248" s="26">
        <f t="shared" si="106"/>
        <v>2</v>
      </c>
      <c r="AC248" s="147">
        <f t="shared" si="107"/>
        <v>13.010299956639813</v>
      </c>
      <c r="AD248" s="27">
        <f t="shared" si="108"/>
        <v>20.000000000000007</v>
      </c>
    </row>
    <row r="249" spans="16:30" x14ac:dyDescent="0.25">
      <c r="P249" s="31">
        <v>0.25</v>
      </c>
      <c r="Q249" s="32">
        <f>Q243</f>
        <v>0</v>
      </c>
      <c r="R249" s="26">
        <f t="shared" si="100"/>
        <v>1</v>
      </c>
      <c r="S249" s="26">
        <f t="shared" si="101"/>
        <v>10</v>
      </c>
      <c r="T249" s="35">
        <f t="shared" si="99"/>
        <v>10</v>
      </c>
      <c r="U249" s="37"/>
      <c r="V249" s="34">
        <f t="shared" si="109"/>
        <v>0</v>
      </c>
      <c r="W249" s="26">
        <f t="shared" si="102"/>
        <v>1</v>
      </c>
      <c r="X249" s="28">
        <f t="shared" si="103"/>
        <v>10</v>
      </c>
      <c r="Y249" s="35">
        <f t="shared" si="104"/>
        <v>10</v>
      </c>
      <c r="Z249" s="37"/>
      <c r="AA249" s="34">
        <f t="shared" si="105"/>
        <v>3.0102999566398121</v>
      </c>
      <c r="AB249" s="26">
        <f t="shared" si="106"/>
        <v>2</v>
      </c>
      <c r="AC249" s="147">
        <f t="shared" si="107"/>
        <v>13.010299956639813</v>
      </c>
      <c r="AD249" s="27">
        <f t="shared" si="108"/>
        <v>20.000000000000007</v>
      </c>
    </row>
    <row r="250" spans="16:30" x14ac:dyDescent="0.25">
      <c r="P250" s="31">
        <v>0.29166666666666702</v>
      </c>
      <c r="Q250" s="32">
        <f>G17</f>
        <v>0</v>
      </c>
      <c r="R250" s="26">
        <f t="shared" si="100"/>
        <v>1</v>
      </c>
      <c r="S250" s="26">
        <f>Q250</f>
        <v>0</v>
      </c>
      <c r="T250" s="35">
        <f t="shared" si="99"/>
        <v>1</v>
      </c>
      <c r="U250" s="37"/>
      <c r="V250" s="34">
        <f>G74</f>
        <v>0</v>
      </c>
      <c r="W250" s="26">
        <f t="shared" si="102"/>
        <v>1</v>
      </c>
      <c r="X250" s="26">
        <f>V250</f>
        <v>0</v>
      </c>
      <c r="Y250" s="35">
        <f t="shared" si="104"/>
        <v>1</v>
      </c>
      <c r="Z250" s="37"/>
      <c r="AA250" s="34">
        <f t="shared" si="105"/>
        <v>3.0102999566398121</v>
      </c>
      <c r="AB250" s="26">
        <f t="shared" si="106"/>
        <v>2</v>
      </c>
      <c r="AC250" s="26">
        <f>AA250</f>
        <v>3.0102999566398121</v>
      </c>
      <c r="AD250" s="27">
        <f t="shared" si="108"/>
        <v>2</v>
      </c>
    </row>
    <row r="251" spans="16:30" x14ac:dyDescent="0.25">
      <c r="P251" s="31">
        <v>0.33333333333333298</v>
      </c>
      <c r="Q251" s="32">
        <f>Q250</f>
        <v>0</v>
      </c>
      <c r="R251" s="26">
        <f t="shared" si="100"/>
        <v>1</v>
      </c>
      <c r="S251" s="26">
        <f t="shared" ref="S251:S264" si="110">Q251</f>
        <v>0</v>
      </c>
      <c r="T251" s="35">
        <f t="shared" si="99"/>
        <v>1</v>
      </c>
      <c r="U251" s="37"/>
      <c r="V251" s="34">
        <f t="shared" si="109"/>
        <v>0</v>
      </c>
      <c r="W251" s="26">
        <f t="shared" si="102"/>
        <v>1</v>
      </c>
      <c r="X251" s="26">
        <f t="shared" ref="X251:X261" si="111">V251</f>
        <v>0</v>
      </c>
      <c r="Y251" s="35">
        <f t="shared" si="104"/>
        <v>1</v>
      </c>
      <c r="Z251" s="37"/>
      <c r="AA251" s="34">
        <f t="shared" si="105"/>
        <v>3.0102999566398121</v>
      </c>
      <c r="AB251" s="26">
        <f t="shared" si="106"/>
        <v>2</v>
      </c>
      <c r="AC251" s="26">
        <f t="shared" ref="AC251:AC261" si="112">AA251</f>
        <v>3.0102999566398121</v>
      </c>
      <c r="AD251" s="27">
        <f t="shared" si="108"/>
        <v>2</v>
      </c>
    </row>
    <row r="252" spans="16:30" x14ac:dyDescent="0.25">
      <c r="P252" s="31">
        <v>0.375</v>
      </c>
      <c r="Q252" s="32">
        <f>Q250</f>
        <v>0</v>
      </c>
      <c r="R252" s="26">
        <f t="shared" si="100"/>
        <v>1</v>
      </c>
      <c r="S252" s="26">
        <f t="shared" si="110"/>
        <v>0</v>
      </c>
      <c r="T252" s="35">
        <f t="shared" si="99"/>
        <v>1</v>
      </c>
      <c r="U252" s="37"/>
      <c r="V252" s="34">
        <f t="shared" si="109"/>
        <v>0</v>
      </c>
      <c r="W252" s="26">
        <f t="shared" si="102"/>
        <v>1</v>
      </c>
      <c r="X252" s="26">
        <f t="shared" si="111"/>
        <v>0</v>
      </c>
      <c r="Y252" s="35">
        <f t="shared" si="104"/>
        <v>1</v>
      </c>
      <c r="Z252" s="37"/>
      <c r="AA252" s="34">
        <f t="shared" si="105"/>
        <v>3.0102999566398121</v>
      </c>
      <c r="AB252" s="26">
        <f t="shared" si="106"/>
        <v>2</v>
      </c>
      <c r="AC252" s="26">
        <f t="shared" si="112"/>
        <v>3.0102999566398121</v>
      </c>
      <c r="AD252" s="27">
        <f t="shared" si="108"/>
        <v>2</v>
      </c>
    </row>
    <row r="253" spans="16:30" x14ac:dyDescent="0.25">
      <c r="P253" s="31">
        <v>0.41666666666666702</v>
      </c>
      <c r="Q253" s="32">
        <f>Q250</f>
        <v>0</v>
      </c>
      <c r="R253" s="26">
        <f t="shared" si="100"/>
        <v>1</v>
      </c>
      <c r="S253" s="26">
        <f t="shared" si="110"/>
        <v>0</v>
      </c>
      <c r="T253" s="35">
        <f t="shared" si="99"/>
        <v>1</v>
      </c>
      <c r="U253" s="37"/>
      <c r="V253" s="34">
        <f t="shared" si="109"/>
        <v>0</v>
      </c>
      <c r="W253" s="26">
        <f t="shared" si="102"/>
        <v>1</v>
      </c>
      <c r="X253" s="26">
        <f t="shared" si="111"/>
        <v>0</v>
      </c>
      <c r="Y253" s="35">
        <f t="shared" si="104"/>
        <v>1</v>
      </c>
      <c r="Z253" s="37"/>
      <c r="AA253" s="34">
        <f t="shared" si="105"/>
        <v>3.0102999566398121</v>
      </c>
      <c r="AB253" s="26">
        <f t="shared" si="106"/>
        <v>2</v>
      </c>
      <c r="AC253" s="26">
        <f t="shared" si="112"/>
        <v>3.0102999566398121</v>
      </c>
      <c r="AD253" s="27">
        <f t="shared" si="108"/>
        <v>2</v>
      </c>
    </row>
    <row r="254" spans="16:30" x14ac:dyDescent="0.25">
      <c r="P254" s="31">
        <v>0.45833333333333298</v>
      </c>
      <c r="Q254" s="32">
        <f>Q250</f>
        <v>0</v>
      </c>
      <c r="R254" s="26">
        <f t="shared" si="100"/>
        <v>1</v>
      </c>
      <c r="S254" s="26">
        <f t="shared" si="110"/>
        <v>0</v>
      </c>
      <c r="T254" s="35">
        <f t="shared" si="99"/>
        <v>1</v>
      </c>
      <c r="U254" s="37"/>
      <c r="V254" s="34">
        <f t="shared" si="109"/>
        <v>0</v>
      </c>
      <c r="W254" s="26">
        <f t="shared" si="102"/>
        <v>1</v>
      </c>
      <c r="X254" s="26">
        <f t="shared" si="111"/>
        <v>0</v>
      </c>
      <c r="Y254" s="35">
        <f t="shared" si="104"/>
        <v>1</v>
      </c>
      <c r="Z254" s="37"/>
      <c r="AA254" s="34">
        <f t="shared" si="105"/>
        <v>3.0102999566398121</v>
      </c>
      <c r="AB254" s="26">
        <f t="shared" si="106"/>
        <v>2</v>
      </c>
      <c r="AC254" s="26">
        <f t="shared" si="112"/>
        <v>3.0102999566398121</v>
      </c>
      <c r="AD254" s="27">
        <f t="shared" si="108"/>
        <v>2</v>
      </c>
    </row>
    <row r="255" spans="16:30" x14ac:dyDescent="0.25">
      <c r="P255" s="31">
        <v>0.5</v>
      </c>
      <c r="Q255" s="32">
        <f>Q250</f>
        <v>0</v>
      </c>
      <c r="R255" s="26">
        <f t="shared" si="100"/>
        <v>1</v>
      </c>
      <c r="S255" s="26">
        <f t="shared" si="110"/>
        <v>0</v>
      </c>
      <c r="T255" s="35">
        <f t="shared" si="99"/>
        <v>1</v>
      </c>
      <c r="U255" s="37"/>
      <c r="V255" s="34">
        <f t="shared" si="109"/>
        <v>0</v>
      </c>
      <c r="W255" s="26">
        <f t="shared" si="102"/>
        <v>1</v>
      </c>
      <c r="X255" s="26">
        <f t="shared" si="111"/>
        <v>0</v>
      </c>
      <c r="Y255" s="35">
        <f t="shared" si="104"/>
        <v>1</v>
      </c>
      <c r="Z255" s="37"/>
      <c r="AA255" s="34">
        <f t="shared" si="105"/>
        <v>3.0102999566398121</v>
      </c>
      <c r="AB255" s="26">
        <f t="shared" si="106"/>
        <v>2</v>
      </c>
      <c r="AC255" s="26">
        <f t="shared" si="112"/>
        <v>3.0102999566398121</v>
      </c>
      <c r="AD255" s="27">
        <f t="shared" si="108"/>
        <v>2</v>
      </c>
    </row>
    <row r="256" spans="16:30" x14ac:dyDescent="0.25">
      <c r="P256" s="31">
        <v>0.54166666666666696</v>
      </c>
      <c r="Q256" s="32">
        <f>Q250</f>
        <v>0</v>
      </c>
      <c r="R256" s="26">
        <f t="shared" si="100"/>
        <v>1</v>
      </c>
      <c r="S256" s="26">
        <f t="shared" si="110"/>
        <v>0</v>
      </c>
      <c r="T256" s="35">
        <f t="shared" si="99"/>
        <v>1</v>
      </c>
      <c r="U256" s="37"/>
      <c r="V256" s="34">
        <f t="shared" si="109"/>
        <v>0</v>
      </c>
      <c r="W256" s="26">
        <f t="shared" si="102"/>
        <v>1</v>
      </c>
      <c r="X256" s="26">
        <f t="shared" si="111"/>
        <v>0</v>
      </c>
      <c r="Y256" s="35">
        <f t="shared" si="104"/>
        <v>1</v>
      </c>
      <c r="Z256" s="37"/>
      <c r="AA256" s="34">
        <f t="shared" si="105"/>
        <v>3.0102999566398121</v>
      </c>
      <c r="AB256" s="26">
        <f t="shared" si="106"/>
        <v>2</v>
      </c>
      <c r="AC256" s="26">
        <f t="shared" si="112"/>
        <v>3.0102999566398121</v>
      </c>
      <c r="AD256" s="27">
        <f t="shared" si="108"/>
        <v>2</v>
      </c>
    </row>
    <row r="257" spans="16:30" x14ac:dyDescent="0.25">
      <c r="P257" s="31">
        <v>0.58333333333333304</v>
      </c>
      <c r="Q257" s="32">
        <f>Q250</f>
        <v>0</v>
      </c>
      <c r="R257" s="26">
        <f t="shared" si="100"/>
        <v>1</v>
      </c>
      <c r="S257" s="26">
        <f t="shared" si="110"/>
        <v>0</v>
      </c>
      <c r="T257" s="35">
        <f t="shared" si="99"/>
        <v>1</v>
      </c>
      <c r="U257" s="37"/>
      <c r="V257" s="34">
        <f t="shared" si="109"/>
        <v>0</v>
      </c>
      <c r="W257" s="26">
        <f t="shared" si="102"/>
        <v>1</v>
      </c>
      <c r="X257" s="26">
        <f t="shared" si="111"/>
        <v>0</v>
      </c>
      <c r="Y257" s="35">
        <f t="shared" si="104"/>
        <v>1</v>
      </c>
      <c r="Z257" s="37"/>
      <c r="AA257" s="34">
        <f t="shared" si="105"/>
        <v>3.0102999566398121</v>
      </c>
      <c r="AB257" s="26">
        <f t="shared" si="106"/>
        <v>2</v>
      </c>
      <c r="AC257" s="26">
        <f t="shared" si="112"/>
        <v>3.0102999566398121</v>
      </c>
      <c r="AD257" s="27">
        <f t="shared" si="108"/>
        <v>2</v>
      </c>
    </row>
    <row r="258" spans="16:30" x14ac:dyDescent="0.25">
      <c r="P258" s="31">
        <v>0.625</v>
      </c>
      <c r="Q258" s="32">
        <f>Q250</f>
        <v>0</v>
      </c>
      <c r="R258" s="26">
        <f t="shared" si="100"/>
        <v>1</v>
      </c>
      <c r="S258" s="26">
        <f t="shared" si="110"/>
        <v>0</v>
      </c>
      <c r="T258" s="35">
        <f t="shared" si="99"/>
        <v>1</v>
      </c>
      <c r="U258" s="37"/>
      <c r="V258" s="34">
        <f t="shared" si="109"/>
        <v>0</v>
      </c>
      <c r="W258" s="26">
        <f t="shared" si="102"/>
        <v>1</v>
      </c>
      <c r="X258" s="26">
        <f t="shared" si="111"/>
        <v>0</v>
      </c>
      <c r="Y258" s="35">
        <f t="shared" si="104"/>
        <v>1</v>
      </c>
      <c r="Z258" s="37"/>
      <c r="AA258" s="34">
        <f t="shared" si="105"/>
        <v>3.0102999566398121</v>
      </c>
      <c r="AB258" s="26">
        <f t="shared" si="106"/>
        <v>2</v>
      </c>
      <c r="AC258" s="26">
        <f t="shared" si="112"/>
        <v>3.0102999566398121</v>
      </c>
      <c r="AD258" s="27">
        <f t="shared" si="108"/>
        <v>2</v>
      </c>
    </row>
    <row r="259" spans="16:30" x14ac:dyDescent="0.25">
      <c r="P259" s="31">
        <v>0.66666666666666696</v>
      </c>
      <c r="Q259" s="32">
        <f>Q250</f>
        <v>0</v>
      </c>
      <c r="R259" s="26">
        <f t="shared" si="100"/>
        <v>1</v>
      </c>
      <c r="S259" s="26">
        <f t="shared" si="110"/>
        <v>0</v>
      </c>
      <c r="T259" s="35">
        <f t="shared" si="99"/>
        <v>1</v>
      </c>
      <c r="U259" s="37"/>
      <c r="V259" s="34">
        <f t="shared" si="109"/>
        <v>0</v>
      </c>
      <c r="W259" s="26">
        <f t="shared" si="102"/>
        <v>1</v>
      </c>
      <c r="X259" s="26">
        <f t="shared" si="111"/>
        <v>0</v>
      </c>
      <c r="Y259" s="35">
        <f t="shared" si="104"/>
        <v>1</v>
      </c>
      <c r="Z259" s="37"/>
      <c r="AA259" s="34">
        <f t="shared" si="105"/>
        <v>3.0102999566398121</v>
      </c>
      <c r="AB259" s="26">
        <f t="shared" si="106"/>
        <v>2</v>
      </c>
      <c r="AC259" s="26">
        <f t="shared" si="112"/>
        <v>3.0102999566398121</v>
      </c>
      <c r="AD259" s="27">
        <f t="shared" si="108"/>
        <v>2</v>
      </c>
    </row>
    <row r="260" spans="16:30" x14ac:dyDescent="0.25">
      <c r="P260" s="31">
        <v>0.70833333333333304</v>
      </c>
      <c r="Q260" s="32">
        <f>Q250</f>
        <v>0</v>
      </c>
      <c r="R260" s="26">
        <f t="shared" si="100"/>
        <v>1</v>
      </c>
      <c r="S260" s="26">
        <f t="shared" si="110"/>
        <v>0</v>
      </c>
      <c r="T260" s="35">
        <f t="shared" si="99"/>
        <v>1</v>
      </c>
      <c r="U260" s="37"/>
      <c r="V260" s="34">
        <f t="shared" si="109"/>
        <v>0</v>
      </c>
      <c r="W260" s="26">
        <f t="shared" si="102"/>
        <v>1</v>
      </c>
      <c r="X260" s="26">
        <f t="shared" si="111"/>
        <v>0</v>
      </c>
      <c r="Y260" s="35">
        <f t="shared" si="104"/>
        <v>1</v>
      </c>
      <c r="Z260" s="37"/>
      <c r="AA260" s="34">
        <f t="shared" si="105"/>
        <v>3.0102999566398121</v>
      </c>
      <c r="AB260" s="26">
        <f t="shared" si="106"/>
        <v>2</v>
      </c>
      <c r="AC260" s="26">
        <f t="shared" si="112"/>
        <v>3.0102999566398121</v>
      </c>
      <c r="AD260" s="27">
        <f t="shared" si="108"/>
        <v>2</v>
      </c>
    </row>
    <row r="261" spans="16:30" x14ac:dyDescent="0.25">
      <c r="P261" s="31">
        <v>0.75</v>
      </c>
      <c r="Q261" s="32">
        <f>Q250</f>
        <v>0</v>
      </c>
      <c r="R261" s="26">
        <f t="shared" si="100"/>
        <v>1</v>
      </c>
      <c r="S261" s="26">
        <f t="shared" si="110"/>
        <v>0</v>
      </c>
      <c r="T261" s="35">
        <f t="shared" si="99"/>
        <v>1</v>
      </c>
      <c r="U261" s="37"/>
      <c r="V261" s="34">
        <f t="shared" si="109"/>
        <v>0</v>
      </c>
      <c r="W261" s="26">
        <f t="shared" si="102"/>
        <v>1</v>
      </c>
      <c r="X261" s="26">
        <f t="shared" si="111"/>
        <v>0</v>
      </c>
      <c r="Y261" s="35">
        <f t="shared" si="104"/>
        <v>1</v>
      </c>
      <c r="Z261" s="37"/>
      <c r="AA261" s="34">
        <f t="shared" si="105"/>
        <v>3.0102999566398121</v>
      </c>
      <c r="AB261" s="26">
        <f t="shared" si="106"/>
        <v>2</v>
      </c>
      <c r="AC261" s="26">
        <f t="shared" si="112"/>
        <v>3.0102999566398121</v>
      </c>
      <c r="AD261" s="27">
        <f t="shared" si="108"/>
        <v>2</v>
      </c>
    </row>
    <row r="262" spans="16:30" x14ac:dyDescent="0.25">
      <c r="P262" s="31">
        <v>0.79166666666666696</v>
      </c>
      <c r="Q262" s="32">
        <f>Q250</f>
        <v>0</v>
      </c>
      <c r="R262" s="26">
        <f t="shared" si="100"/>
        <v>1</v>
      </c>
      <c r="S262" s="26">
        <f t="shared" si="110"/>
        <v>0</v>
      </c>
      <c r="T262" s="35">
        <f t="shared" si="99"/>
        <v>1</v>
      </c>
      <c r="U262" s="37"/>
      <c r="V262" s="34">
        <v>0</v>
      </c>
      <c r="W262" s="26">
        <f t="shared" si="102"/>
        <v>1</v>
      </c>
      <c r="X262" s="26">
        <v>0</v>
      </c>
      <c r="Y262" s="35">
        <f t="shared" si="104"/>
        <v>1</v>
      </c>
      <c r="Z262" s="37"/>
      <c r="AA262" s="34">
        <f t="shared" si="105"/>
        <v>3.0102999566398121</v>
      </c>
      <c r="AB262" s="26">
        <f t="shared" si="106"/>
        <v>2</v>
      </c>
      <c r="AC262" s="26">
        <f>AA262</f>
        <v>3.0102999566398121</v>
      </c>
      <c r="AD262" s="27">
        <f t="shared" si="108"/>
        <v>2</v>
      </c>
    </row>
    <row r="263" spans="16:30" x14ac:dyDescent="0.25">
      <c r="P263" s="31">
        <v>0.83333333333333304</v>
      </c>
      <c r="Q263" s="32">
        <f>Q250</f>
        <v>0</v>
      </c>
      <c r="R263" s="26">
        <f t="shared" si="100"/>
        <v>1</v>
      </c>
      <c r="S263" s="26">
        <f t="shared" si="110"/>
        <v>0</v>
      </c>
      <c r="T263" s="35">
        <f t="shared" si="99"/>
        <v>1</v>
      </c>
      <c r="U263" s="37"/>
      <c r="V263" s="34">
        <f t="shared" si="109"/>
        <v>0</v>
      </c>
      <c r="W263" s="26">
        <f t="shared" si="102"/>
        <v>1</v>
      </c>
      <c r="X263" s="26">
        <v>0</v>
      </c>
      <c r="Y263" s="35">
        <f t="shared" si="104"/>
        <v>1</v>
      </c>
      <c r="Z263" s="37"/>
      <c r="AA263" s="34">
        <f t="shared" si="105"/>
        <v>3.0102999566398121</v>
      </c>
      <c r="AB263" s="26">
        <f>(10^(AA263/10))</f>
        <v>2</v>
      </c>
      <c r="AC263" s="26">
        <f>AA263</f>
        <v>3.0102999566398121</v>
      </c>
      <c r="AD263" s="27">
        <f t="shared" si="108"/>
        <v>2</v>
      </c>
    </row>
    <row r="264" spans="16:30" x14ac:dyDescent="0.25">
      <c r="P264" s="31">
        <v>0.875</v>
      </c>
      <c r="Q264" s="32">
        <f>Q250</f>
        <v>0</v>
      </c>
      <c r="R264" s="26">
        <f t="shared" si="100"/>
        <v>1</v>
      </c>
      <c r="S264" s="26">
        <f t="shared" si="110"/>
        <v>0</v>
      </c>
      <c r="T264" s="35">
        <f t="shared" si="99"/>
        <v>1</v>
      </c>
      <c r="U264" s="37"/>
      <c r="V264" s="34">
        <f>V263</f>
        <v>0</v>
      </c>
      <c r="W264" s="26">
        <f t="shared" si="102"/>
        <v>1</v>
      </c>
      <c r="X264" s="26">
        <v>0</v>
      </c>
      <c r="Y264" s="35">
        <f t="shared" si="104"/>
        <v>1</v>
      </c>
      <c r="Z264" s="37"/>
      <c r="AA264" s="34">
        <f t="shared" si="105"/>
        <v>3.0102999566398121</v>
      </c>
      <c r="AB264" s="26">
        <f t="shared" ref="AB264:AB266" si="113">(10^(AA264/10))</f>
        <v>2</v>
      </c>
      <c r="AC264" s="26">
        <f>AA264</f>
        <v>3.0102999566398121</v>
      </c>
      <c r="AD264" s="27">
        <f t="shared" si="108"/>
        <v>2</v>
      </c>
    </row>
    <row r="265" spans="16:30" x14ac:dyDescent="0.25">
      <c r="P265" s="31">
        <v>0.91666666666666696</v>
      </c>
      <c r="Q265" s="32">
        <f>Q243</f>
        <v>0</v>
      </c>
      <c r="R265" s="26">
        <f t="shared" si="100"/>
        <v>1</v>
      </c>
      <c r="S265" s="26">
        <f>Q265+10</f>
        <v>10</v>
      </c>
      <c r="T265" s="35">
        <f t="shared" si="99"/>
        <v>10</v>
      </c>
      <c r="U265" s="37"/>
      <c r="V265" s="34">
        <v>0</v>
      </c>
      <c r="W265" s="26">
        <f t="shared" si="102"/>
        <v>1</v>
      </c>
      <c r="X265" s="28">
        <f t="shared" ref="X265:X266" si="114">V265+10</f>
        <v>10</v>
      </c>
      <c r="Y265" s="35">
        <f t="shared" si="104"/>
        <v>10</v>
      </c>
      <c r="Z265" s="37"/>
      <c r="AA265" s="34">
        <f t="shared" si="105"/>
        <v>3.0102999566398121</v>
      </c>
      <c r="AB265" s="26">
        <f t="shared" si="113"/>
        <v>2</v>
      </c>
      <c r="AC265" s="26">
        <f>AA265+10</f>
        <v>13.010299956639813</v>
      </c>
      <c r="AD265" s="27">
        <f t="shared" si="108"/>
        <v>20.000000000000007</v>
      </c>
    </row>
    <row r="266" spans="16:30" ht="15.75" thickBot="1" x14ac:dyDescent="0.3">
      <c r="P266" s="44">
        <v>0.95833333333333304</v>
      </c>
      <c r="Q266" s="32">
        <f>Q243</f>
        <v>0</v>
      </c>
      <c r="R266" s="46">
        <f t="shared" si="100"/>
        <v>1</v>
      </c>
      <c r="S266" s="46">
        <f>Q266+10</f>
        <v>10</v>
      </c>
      <c r="T266" s="47">
        <f t="shared" si="99"/>
        <v>10</v>
      </c>
      <c r="U266" s="48"/>
      <c r="V266" s="45">
        <v>0</v>
      </c>
      <c r="W266" s="46">
        <f t="shared" si="102"/>
        <v>1</v>
      </c>
      <c r="X266" s="28">
        <f t="shared" si="114"/>
        <v>10</v>
      </c>
      <c r="Y266" s="47">
        <f t="shared" si="104"/>
        <v>10</v>
      </c>
      <c r="Z266" s="48"/>
      <c r="AA266" s="34">
        <f t="shared" si="105"/>
        <v>3.0102999566398121</v>
      </c>
      <c r="AB266" s="150">
        <f t="shared" si="113"/>
        <v>2</v>
      </c>
      <c r="AC266" s="150">
        <f>AA266+10</f>
        <v>13.010299956639813</v>
      </c>
      <c r="AD266" s="151">
        <f t="shared" si="108"/>
        <v>20.000000000000007</v>
      </c>
    </row>
    <row r="267" spans="16:30" ht="15.75" thickBot="1" x14ac:dyDescent="0.3">
      <c r="P267" s="50"/>
      <c r="Q267" s="51"/>
      <c r="R267" s="51"/>
      <c r="S267" s="51"/>
      <c r="T267" s="52"/>
      <c r="U267" s="51"/>
      <c r="V267" s="50"/>
      <c r="W267" s="51"/>
      <c r="X267" s="51"/>
      <c r="Y267" s="52"/>
      <c r="Z267" s="51"/>
      <c r="AA267" s="53" t="s">
        <v>13</v>
      </c>
      <c r="AB267" s="64">
        <f>10*LOG(1/(COUNT(AB250:AB263))*SUM(AB250:AB263))</f>
        <v>3.0102999566398121</v>
      </c>
      <c r="AC267" s="49"/>
      <c r="AD267" s="54"/>
    </row>
    <row r="268" spans="16:30" ht="15.75" thickBot="1" x14ac:dyDescent="0.3">
      <c r="P268" s="53"/>
      <c r="Q268" s="49"/>
      <c r="R268" s="49"/>
      <c r="S268" s="49"/>
      <c r="T268" s="54"/>
      <c r="U268" s="49"/>
      <c r="V268" s="53"/>
      <c r="W268" s="49"/>
      <c r="X268" s="49"/>
      <c r="Y268" s="54"/>
      <c r="Z268" s="49"/>
      <c r="AA268" s="53" t="s">
        <v>2</v>
      </c>
      <c r="AB268" s="64">
        <f>10*LOG(1/(COUNT(AB243:AB249,AB265:AB266))*SUM(AB243:AB249,AB265:AB266))</f>
        <v>3.0102999566398121</v>
      </c>
      <c r="AC268" s="49"/>
      <c r="AD268" s="54"/>
    </row>
    <row r="269" spans="16:30" x14ac:dyDescent="0.25">
      <c r="P269" s="53"/>
      <c r="Q269" s="49"/>
      <c r="R269" s="56" t="s">
        <v>12</v>
      </c>
      <c r="S269" s="57"/>
      <c r="T269" s="58" t="s">
        <v>11</v>
      </c>
      <c r="U269" s="57"/>
      <c r="V269" s="59"/>
      <c r="W269" s="56" t="s">
        <v>12</v>
      </c>
      <c r="X269" s="57"/>
      <c r="Y269" s="58" t="s">
        <v>11</v>
      </c>
      <c r="Z269" s="57"/>
      <c r="AA269" s="59"/>
      <c r="AB269" s="57" t="s">
        <v>12</v>
      </c>
      <c r="AC269" s="57"/>
      <c r="AD269" s="58" t="s">
        <v>11</v>
      </c>
    </row>
    <row r="270" spans="16:30" ht="15.75" thickBot="1" x14ac:dyDescent="0.3">
      <c r="P270" s="14"/>
      <c r="Q270" s="55"/>
      <c r="R270" s="60">
        <f>10*LOG(1/(COUNT(R243:R266))*SUM(R243:R266))</f>
        <v>0</v>
      </c>
      <c r="S270" s="61"/>
      <c r="T270" s="62">
        <f>10*LOG(1/(COUNT(T243:T266))*SUM(T243:T266))</f>
        <v>6.40978057358332</v>
      </c>
      <c r="U270" s="61"/>
      <c r="V270" s="63"/>
      <c r="W270" s="60">
        <f>10*LOG(1/(COUNT(W243:W266))*SUM(W243:W266))</f>
        <v>0</v>
      </c>
      <c r="X270" s="61"/>
      <c r="Y270" s="62">
        <f>10*LOG(1/(COUNT(Y243:Y266))*SUM(Y243:Y266))</f>
        <v>6.40978057358332</v>
      </c>
      <c r="Z270" s="61"/>
      <c r="AA270" s="63"/>
      <c r="AB270" s="64">
        <f>10*LOG(1/(COUNT(AB243:AB266))*SUM(AB243:AB266))</f>
        <v>3.0102999566398121</v>
      </c>
      <c r="AC270" s="61"/>
      <c r="AD270" s="62">
        <f>10*LOG(1/(COUNT(AD243:AD266))*SUM(AD243:AD266))</f>
        <v>9.4200805302231334</v>
      </c>
    </row>
    <row r="273" spans="16:30" x14ac:dyDescent="0.25">
      <c r="P273">
        <f>A18</f>
        <v>0</v>
      </c>
    </row>
    <row r="275" spans="16:30" ht="15.75" thickBot="1" x14ac:dyDescent="0.3">
      <c r="P275" s="303" t="s">
        <v>21</v>
      </c>
      <c r="Q275" s="303"/>
      <c r="R275" s="303"/>
      <c r="S275" s="303"/>
      <c r="T275" s="303"/>
    </row>
    <row r="276" spans="16:30" ht="45.75" thickBot="1" x14ac:dyDescent="0.3">
      <c r="P276" s="38" t="s">
        <v>14</v>
      </c>
      <c r="Q276" s="39" t="s">
        <v>15</v>
      </c>
      <c r="R276" s="40" t="s">
        <v>17</v>
      </c>
      <c r="S276" s="40" t="s">
        <v>16</v>
      </c>
      <c r="T276" s="41" t="s">
        <v>17</v>
      </c>
      <c r="U276" s="42"/>
      <c r="V276" s="39" t="s">
        <v>18</v>
      </c>
      <c r="W276" s="40" t="s">
        <v>17</v>
      </c>
      <c r="X276" s="40" t="s">
        <v>16</v>
      </c>
      <c r="Y276" s="41" t="s">
        <v>17</v>
      </c>
      <c r="Z276" s="43"/>
      <c r="AA276" s="39" t="s">
        <v>19</v>
      </c>
      <c r="AB276" s="40" t="s">
        <v>17</v>
      </c>
      <c r="AC276" s="40" t="s">
        <v>16</v>
      </c>
      <c r="AD276" s="41" t="s">
        <v>17</v>
      </c>
    </row>
    <row r="277" spans="16:30" ht="15.75" thickBot="1" x14ac:dyDescent="0.3">
      <c r="P277" s="30">
        <v>0</v>
      </c>
      <c r="Q277" s="32">
        <f>H18</f>
        <v>0</v>
      </c>
      <c r="R277" s="28">
        <f>(10^(Q277/10))</f>
        <v>1</v>
      </c>
      <c r="S277" s="28">
        <f>Q277+10</f>
        <v>10</v>
      </c>
      <c r="T277" s="33">
        <f t="shared" ref="T277:T300" si="115">(10^(S277/10))</f>
        <v>10</v>
      </c>
      <c r="U277" s="36"/>
      <c r="V277" s="32">
        <v>0</v>
      </c>
      <c r="W277" s="28">
        <f>(10^(V277/10))</f>
        <v>1</v>
      </c>
      <c r="X277" s="28">
        <f>V277+10</f>
        <v>10</v>
      </c>
      <c r="Y277" s="33">
        <f>(10^(X277/10))</f>
        <v>10</v>
      </c>
      <c r="Z277" s="36"/>
      <c r="AA277" s="34">
        <f>10*LOG10(10^(Q277/10)+10^(V277/10))</f>
        <v>3.0102999566398121</v>
      </c>
      <c r="AB277" s="147">
        <f>(10^(AA277/10))</f>
        <v>2</v>
      </c>
      <c r="AC277" s="147">
        <f>AA277+10</f>
        <v>13.010299956639813</v>
      </c>
      <c r="AD277" s="148">
        <f>(10^(AC277/10))</f>
        <v>20.000000000000007</v>
      </c>
    </row>
    <row r="278" spans="16:30" ht="15.75" thickBot="1" x14ac:dyDescent="0.3">
      <c r="P278" s="31">
        <v>4.1666666666666699E-2</v>
      </c>
      <c r="Q278" s="32">
        <f>Q277</f>
        <v>0</v>
      </c>
      <c r="R278" s="26">
        <f t="shared" ref="R278:R300" si="116">(10^(Q278/10))</f>
        <v>1</v>
      </c>
      <c r="S278" s="26">
        <f t="shared" ref="S278:S283" si="117">Q278+10</f>
        <v>10</v>
      </c>
      <c r="T278" s="35">
        <f t="shared" si="115"/>
        <v>10</v>
      </c>
      <c r="U278" s="37"/>
      <c r="V278" s="34">
        <f>V277</f>
        <v>0</v>
      </c>
      <c r="W278" s="26">
        <f t="shared" ref="W278:W300" si="118">(10^(V278/10))</f>
        <v>1</v>
      </c>
      <c r="X278" s="28">
        <f t="shared" ref="X278:X283" si="119">V278+10</f>
        <v>10</v>
      </c>
      <c r="Y278" s="35">
        <f t="shared" ref="Y278:Y300" si="120">(10^(X278/10))</f>
        <v>10</v>
      </c>
      <c r="Z278" s="37"/>
      <c r="AA278" s="34">
        <f t="shared" ref="AA278:AA300" si="121">10*LOG10(10^(Q278/10)+10^(V278/10))</f>
        <v>3.0102999566398121</v>
      </c>
      <c r="AB278" s="26">
        <f t="shared" ref="AB278:AB296" si="122">(10^(AA278/10))</f>
        <v>2</v>
      </c>
      <c r="AC278" s="147">
        <f t="shared" ref="AC278:AC283" si="123">AA278+10</f>
        <v>13.010299956639813</v>
      </c>
      <c r="AD278" s="27">
        <f t="shared" ref="AD278:AD300" si="124">(10^(AC278/10))</f>
        <v>20.000000000000007</v>
      </c>
    </row>
    <row r="279" spans="16:30" ht="15.75" thickBot="1" x14ac:dyDescent="0.3">
      <c r="P279" s="31">
        <v>8.3333333333333301E-2</v>
      </c>
      <c r="Q279" s="32">
        <f>Q277</f>
        <v>0</v>
      </c>
      <c r="R279" s="26">
        <f t="shared" si="116"/>
        <v>1</v>
      </c>
      <c r="S279" s="26">
        <f t="shared" si="117"/>
        <v>10</v>
      </c>
      <c r="T279" s="35">
        <f t="shared" si="115"/>
        <v>10</v>
      </c>
      <c r="U279" s="37"/>
      <c r="V279" s="34">
        <f t="shared" ref="V279:V297" si="125">V278</f>
        <v>0</v>
      </c>
      <c r="W279" s="26">
        <f t="shared" si="118"/>
        <v>1</v>
      </c>
      <c r="X279" s="28">
        <f t="shared" si="119"/>
        <v>10</v>
      </c>
      <c r="Y279" s="35">
        <f t="shared" si="120"/>
        <v>10</v>
      </c>
      <c r="Z279" s="37"/>
      <c r="AA279" s="34">
        <f t="shared" si="121"/>
        <v>3.0102999566398121</v>
      </c>
      <c r="AB279" s="26">
        <f t="shared" si="122"/>
        <v>2</v>
      </c>
      <c r="AC279" s="147">
        <f t="shared" si="123"/>
        <v>13.010299956639813</v>
      </c>
      <c r="AD279" s="27">
        <f t="shared" si="124"/>
        <v>20.000000000000007</v>
      </c>
    </row>
    <row r="280" spans="16:30" ht="15.75" thickBot="1" x14ac:dyDescent="0.3">
      <c r="P280" s="31">
        <v>0.125</v>
      </c>
      <c r="Q280" s="32">
        <f>Q277</f>
        <v>0</v>
      </c>
      <c r="R280" s="26">
        <f t="shared" si="116"/>
        <v>1</v>
      </c>
      <c r="S280" s="26">
        <f t="shared" si="117"/>
        <v>10</v>
      </c>
      <c r="T280" s="35">
        <f t="shared" si="115"/>
        <v>10</v>
      </c>
      <c r="U280" s="37"/>
      <c r="V280" s="34">
        <f t="shared" si="125"/>
        <v>0</v>
      </c>
      <c r="W280" s="26">
        <f t="shared" si="118"/>
        <v>1</v>
      </c>
      <c r="X280" s="28">
        <f t="shared" si="119"/>
        <v>10</v>
      </c>
      <c r="Y280" s="35">
        <f t="shared" si="120"/>
        <v>10</v>
      </c>
      <c r="Z280" s="37"/>
      <c r="AA280" s="34">
        <f t="shared" si="121"/>
        <v>3.0102999566398121</v>
      </c>
      <c r="AB280" s="26">
        <f t="shared" si="122"/>
        <v>2</v>
      </c>
      <c r="AC280" s="147">
        <f t="shared" si="123"/>
        <v>13.010299956639813</v>
      </c>
      <c r="AD280" s="27">
        <f t="shared" si="124"/>
        <v>20.000000000000007</v>
      </c>
    </row>
    <row r="281" spans="16:30" ht="15.75" thickBot="1" x14ac:dyDescent="0.3">
      <c r="P281" s="31">
        <v>0.16666666666666699</v>
      </c>
      <c r="Q281" s="32">
        <f>Q277</f>
        <v>0</v>
      </c>
      <c r="R281" s="26">
        <f t="shared" si="116"/>
        <v>1</v>
      </c>
      <c r="S281" s="26">
        <f t="shared" si="117"/>
        <v>10</v>
      </c>
      <c r="T281" s="35">
        <f t="shared" si="115"/>
        <v>10</v>
      </c>
      <c r="U281" s="37"/>
      <c r="V281" s="34">
        <f t="shared" si="125"/>
        <v>0</v>
      </c>
      <c r="W281" s="26">
        <f t="shared" si="118"/>
        <v>1</v>
      </c>
      <c r="X281" s="28">
        <f t="shared" si="119"/>
        <v>10</v>
      </c>
      <c r="Y281" s="35">
        <f t="shared" si="120"/>
        <v>10</v>
      </c>
      <c r="Z281" s="37"/>
      <c r="AA281" s="34">
        <f t="shared" si="121"/>
        <v>3.0102999566398121</v>
      </c>
      <c r="AB281" s="26">
        <f t="shared" si="122"/>
        <v>2</v>
      </c>
      <c r="AC281" s="147">
        <f t="shared" si="123"/>
        <v>13.010299956639813</v>
      </c>
      <c r="AD281" s="27">
        <f t="shared" si="124"/>
        <v>20.000000000000007</v>
      </c>
    </row>
    <row r="282" spans="16:30" ht="15.75" thickBot="1" x14ac:dyDescent="0.3">
      <c r="P282" s="31">
        <v>0.20833333333333301</v>
      </c>
      <c r="Q282" s="32">
        <f>Q277</f>
        <v>0</v>
      </c>
      <c r="R282" s="26">
        <f t="shared" si="116"/>
        <v>1</v>
      </c>
      <c r="S282" s="26">
        <f t="shared" si="117"/>
        <v>10</v>
      </c>
      <c r="T282" s="35">
        <f t="shared" si="115"/>
        <v>10</v>
      </c>
      <c r="U282" s="37"/>
      <c r="V282" s="34">
        <f t="shared" si="125"/>
        <v>0</v>
      </c>
      <c r="W282" s="26">
        <f t="shared" si="118"/>
        <v>1</v>
      </c>
      <c r="X282" s="28">
        <f t="shared" si="119"/>
        <v>10</v>
      </c>
      <c r="Y282" s="35">
        <f t="shared" si="120"/>
        <v>10</v>
      </c>
      <c r="Z282" s="37"/>
      <c r="AA282" s="34">
        <f t="shared" si="121"/>
        <v>3.0102999566398121</v>
      </c>
      <c r="AB282" s="26">
        <f t="shared" si="122"/>
        <v>2</v>
      </c>
      <c r="AC282" s="147">
        <f t="shared" si="123"/>
        <v>13.010299956639813</v>
      </c>
      <c r="AD282" s="27">
        <f t="shared" si="124"/>
        <v>20.000000000000007</v>
      </c>
    </row>
    <row r="283" spans="16:30" x14ac:dyDescent="0.25">
      <c r="P283" s="31">
        <v>0.25</v>
      </c>
      <c r="Q283" s="32">
        <f>Q277</f>
        <v>0</v>
      </c>
      <c r="R283" s="26">
        <f t="shared" si="116"/>
        <v>1</v>
      </c>
      <c r="S283" s="26">
        <f t="shared" si="117"/>
        <v>10</v>
      </c>
      <c r="T283" s="35">
        <f t="shared" si="115"/>
        <v>10</v>
      </c>
      <c r="U283" s="37"/>
      <c r="V283" s="34">
        <f t="shared" si="125"/>
        <v>0</v>
      </c>
      <c r="W283" s="26">
        <f t="shared" si="118"/>
        <v>1</v>
      </c>
      <c r="X283" s="28">
        <f t="shared" si="119"/>
        <v>10</v>
      </c>
      <c r="Y283" s="35">
        <f t="shared" si="120"/>
        <v>10</v>
      </c>
      <c r="Z283" s="37"/>
      <c r="AA283" s="34">
        <f t="shared" si="121"/>
        <v>3.0102999566398121</v>
      </c>
      <c r="AB283" s="26">
        <f t="shared" si="122"/>
        <v>2</v>
      </c>
      <c r="AC283" s="147">
        <f t="shared" si="123"/>
        <v>13.010299956639813</v>
      </c>
      <c r="AD283" s="27">
        <f t="shared" si="124"/>
        <v>20.000000000000007</v>
      </c>
    </row>
    <row r="284" spans="16:30" x14ac:dyDescent="0.25">
      <c r="P284" s="31">
        <v>0.29166666666666702</v>
      </c>
      <c r="Q284" s="32">
        <f>G18</f>
        <v>0</v>
      </c>
      <c r="R284" s="26">
        <f t="shared" si="116"/>
        <v>1</v>
      </c>
      <c r="S284" s="26">
        <f>Q284</f>
        <v>0</v>
      </c>
      <c r="T284" s="35">
        <f t="shared" si="115"/>
        <v>1</v>
      </c>
      <c r="U284" s="37"/>
      <c r="V284" s="34">
        <f>H74</f>
        <v>0</v>
      </c>
      <c r="W284" s="26">
        <f t="shared" si="118"/>
        <v>1</v>
      </c>
      <c r="X284" s="26">
        <f>V284</f>
        <v>0</v>
      </c>
      <c r="Y284" s="35">
        <f t="shared" si="120"/>
        <v>1</v>
      </c>
      <c r="Z284" s="37"/>
      <c r="AA284" s="34">
        <f t="shared" si="121"/>
        <v>3.0102999566398121</v>
      </c>
      <c r="AB284" s="26">
        <f t="shared" si="122"/>
        <v>2</v>
      </c>
      <c r="AC284" s="26">
        <f>AA284</f>
        <v>3.0102999566398121</v>
      </c>
      <c r="AD284" s="27">
        <f t="shared" si="124"/>
        <v>2</v>
      </c>
    </row>
    <row r="285" spans="16:30" x14ac:dyDescent="0.25">
      <c r="P285" s="31">
        <v>0.33333333333333298</v>
      </c>
      <c r="Q285" s="32">
        <f>Q284</f>
        <v>0</v>
      </c>
      <c r="R285" s="26">
        <f t="shared" si="116"/>
        <v>1</v>
      </c>
      <c r="S285" s="26">
        <f t="shared" ref="S285:S298" si="126">Q285</f>
        <v>0</v>
      </c>
      <c r="T285" s="35">
        <f t="shared" si="115"/>
        <v>1</v>
      </c>
      <c r="U285" s="37"/>
      <c r="V285" s="34">
        <f t="shared" si="125"/>
        <v>0</v>
      </c>
      <c r="W285" s="26">
        <f t="shared" si="118"/>
        <v>1</v>
      </c>
      <c r="X285" s="26">
        <f t="shared" ref="X285:X295" si="127">V285</f>
        <v>0</v>
      </c>
      <c r="Y285" s="35">
        <f t="shared" si="120"/>
        <v>1</v>
      </c>
      <c r="Z285" s="37"/>
      <c r="AA285" s="34">
        <f t="shared" si="121"/>
        <v>3.0102999566398121</v>
      </c>
      <c r="AB285" s="26">
        <f t="shared" si="122"/>
        <v>2</v>
      </c>
      <c r="AC285" s="26">
        <f t="shared" ref="AC285:AC295" si="128">AA285</f>
        <v>3.0102999566398121</v>
      </c>
      <c r="AD285" s="27">
        <f t="shared" si="124"/>
        <v>2</v>
      </c>
    </row>
    <row r="286" spans="16:30" x14ac:dyDescent="0.25">
      <c r="P286" s="31">
        <v>0.375</v>
      </c>
      <c r="Q286" s="32">
        <f>Q284</f>
        <v>0</v>
      </c>
      <c r="R286" s="26">
        <f t="shared" si="116"/>
        <v>1</v>
      </c>
      <c r="S286" s="26">
        <f t="shared" si="126"/>
        <v>0</v>
      </c>
      <c r="T286" s="35">
        <f t="shared" si="115"/>
        <v>1</v>
      </c>
      <c r="U286" s="37"/>
      <c r="V286" s="34">
        <f t="shared" si="125"/>
        <v>0</v>
      </c>
      <c r="W286" s="26">
        <f t="shared" si="118"/>
        <v>1</v>
      </c>
      <c r="X286" s="26">
        <f t="shared" si="127"/>
        <v>0</v>
      </c>
      <c r="Y286" s="35">
        <f t="shared" si="120"/>
        <v>1</v>
      </c>
      <c r="Z286" s="37"/>
      <c r="AA286" s="34">
        <f t="shared" si="121"/>
        <v>3.0102999566398121</v>
      </c>
      <c r="AB286" s="26">
        <f t="shared" si="122"/>
        <v>2</v>
      </c>
      <c r="AC286" s="26">
        <f t="shared" si="128"/>
        <v>3.0102999566398121</v>
      </c>
      <c r="AD286" s="27">
        <f t="shared" si="124"/>
        <v>2</v>
      </c>
    </row>
    <row r="287" spans="16:30" x14ac:dyDescent="0.25">
      <c r="P287" s="31">
        <v>0.41666666666666702</v>
      </c>
      <c r="Q287" s="32">
        <f>Q284</f>
        <v>0</v>
      </c>
      <c r="R287" s="26">
        <f t="shared" si="116"/>
        <v>1</v>
      </c>
      <c r="S287" s="26">
        <f t="shared" si="126"/>
        <v>0</v>
      </c>
      <c r="T287" s="35">
        <f t="shared" si="115"/>
        <v>1</v>
      </c>
      <c r="U287" s="37"/>
      <c r="V287" s="34">
        <f t="shared" si="125"/>
        <v>0</v>
      </c>
      <c r="W287" s="26">
        <f t="shared" si="118"/>
        <v>1</v>
      </c>
      <c r="X287" s="26">
        <f t="shared" si="127"/>
        <v>0</v>
      </c>
      <c r="Y287" s="35">
        <f t="shared" si="120"/>
        <v>1</v>
      </c>
      <c r="Z287" s="37"/>
      <c r="AA287" s="34">
        <f t="shared" si="121"/>
        <v>3.0102999566398121</v>
      </c>
      <c r="AB287" s="26">
        <f t="shared" si="122"/>
        <v>2</v>
      </c>
      <c r="AC287" s="26">
        <f t="shared" si="128"/>
        <v>3.0102999566398121</v>
      </c>
      <c r="AD287" s="27">
        <f t="shared" si="124"/>
        <v>2</v>
      </c>
    </row>
    <row r="288" spans="16:30" x14ac:dyDescent="0.25">
      <c r="P288" s="31">
        <v>0.45833333333333298</v>
      </c>
      <c r="Q288" s="32">
        <f>Q284</f>
        <v>0</v>
      </c>
      <c r="R288" s="26">
        <f t="shared" si="116"/>
        <v>1</v>
      </c>
      <c r="S288" s="26">
        <f t="shared" si="126"/>
        <v>0</v>
      </c>
      <c r="T288" s="35">
        <f t="shared" si="115"/>
        <v>1</v>
      </c>
      <c r="U288" s="37"/>
      <c r="V288" s="34">
        <f t="shared" si="125"/>
        <v>0</v>
      </c>
      <c r="W288" s="26">
        <f t="shared" si="118"/>
        <v>1</v>
      </c>
      <c r="X288" s="26">
        <f t="shared" si="127"/>
        <v>0</v>
      </c>
      <c r="Y288" s="35">
        <f t="shared" si="120"/>
        <v>1</v>
      </c>
      <c r="Z288" s="37"/>
      <c r="AA288" s="34">
        <f t="shared" si="121"/>
        <v>3.0102999566398121</v>
      </c>
      <c r="AB288" s="26">
        <f t="shared" si="122"/>
        <v>2</v>
      </c>
      <c r="AC288" s="26">
        <f t="shared" si="128"/>
        <v>3.0102999566398121</v>
      </c>
      <c r="AD288" s="27">
        <f t="shared" si="124"/>
        <v>2</v>
      </c>
    </row>
    <row r="289" spans="16:30" x14ac:dyDescent="0.25">
      <c r="P289" s="31">
        <v>0.5</v>
      </c>
      <c r="Q289" s="32">
        <f>Q284</f>
        <v>0</v>
      </c>
      <c r="R289" s="26">
        <f t="shared" si="116"/>
        <v>1</v>
      </c>
      <c r="S289" s="26">
        <f t="shared" si="126"/>
        <v>0</v>
      </c>
      <c r="T289" s="35">
        <f t="shared" si="115"/>
        <v>1</v>
      </c>
      <c r="U289" s="37"/>
      <c r="V289" s="34">
        <f t="shared" si="125"/>
        <v>0</v>
      </c>
      <c r="W289" s="26">
        <f t="shared" si="118"/>
        <v>1</v>
      </c>
      <c r="X289" s="26">
        <f t="shared" si="127"/>
        <v>0</v>
      </c>
      <c r="Y289" s="35">
        <f t="shared" si="120"/>
        <v>1</v>
      </c>
      <c r="Z289" s="37"/>
      <c r="AA289" s="34">
        <f t="shared" si="121"/>
        <v>3.0102999566398121</v>
      </c>
      <c r="AB289" s="26">
        <f t="shared" si="122"/>
        <v>2</v>
      </c>
      <c r="AC289" s="26">
        <f t="shared" si="128"/>
        <v>3.0102999566398121</v>
      </c>
      <c r="AD289" s="27">
        <f t="shared" si="124"/>
        <v>2</v>
      </c>
    </row>
    <row r="290" spans="16:30" x14ac:dyDescent="0.25">
      <c r="P290" s="31">
        <v>0.54166666666666696</v>
      </c>
      <c r="Q290" s="32">
        <f>Q284</f>
        <v>0</v>
      </c>
      <c r="R290" s="26">
        <f t="shared" si="116"/>
        <v>1</v>
      </c>
      <c r="S290" s="26">
        <f t="shared" si="126"/>
        <v>0</v>
      </c>
      <c r="T290" s="35">
        <f t="shared" si="115"/>
        <v>1</v>
      </c>
      <c r="U290" s="37"/>
      <c r="V290" s="34">
        <f t="shared" si="125"/>
        <v>0</v>
      </c>
      <c r="W290" s="26">
        <f t="shared" si="118"/>
        <v>1</v>
      </c>
      <c r="X290" s="26">
        <f t="shared" si="127"/>
        <v>0</v>
      </c>
      <c r="Y290" s="35">
        <f t="shared" si="120"/>
        <v>1</v>
      </c>
      <c r="Z290" s="37"/>
      <c r="AA290" s="34">
        <f t="shared" si="121"/>
        <v>3.0102999566398121</v>
      </c>
      <c r="AB290" s="26">
        <f t="shared" si="122"/>
        <v>2</v>
      </c>
      <c r="AC290" s="26">
        <f t="shared" si="128"/>
        <v>3.0102999566398121</v>
      </c>
      <c r="AD290" s="27">
        <f t="shared" si="124"/>
        <v>2</v>
      </c>
    </row>
    <row r="291" spans="16:30" x14ac:dyDescent="0.25">
      <c r="P291" s="31">
        <v>0.58333333333333304</v>
      </c>
      <c r="Q291" s="32">
        <f>Q284</f>
        <v>0</v>
      </c>
      <c r="R291" s="26">
        <f t="shared" si="116"/>
        <v>1</v>
      </c>
      <c r="S291" s="26">
        <f t="shared" si="126"/>
        <v>0</v>
      </c>
      <c r="T291" s="35">
        <f t="shared" si="115"/>
        <v>1</v>
      </c>
      <c r="U291" s="37"/>
      <c r="V291" s="34">
        <f t="shared" si="125"/>
        <v>0</v>
      </c>
      <c r="W291" s="26">
        <f t="shared" si="118"/>
        <v>1</v>
      </c>
      <c r="X291" s="26">
        <f t="shared" si="127"/>
        <v>0</v>
      </c>
      <c r="Y291" s="35">
        <f t="shared" si="120"/>
        <v>1</v>
      </c>
      <c r="Z291" s="37"/>
      <c r="AA291" s="34">
        <f t="shared" si="121"/>
        <v>3.0102999566398121</v>
      </c>
      <c r="AB291" s="26">
        <f t="shared" si="122"/>
        <v>2</v>
      </c>
      <c r="AC291" s="26">
        <f t="shared" si="128"/>
        <v>3.0102999566398121</v>
      </c>
      <c r="AD291" s="27">
        <f t="shared" si="124"/>
        <v>2</v>
      </c>
    </row>
    <row r="292" spans="16:30" x14ac:dyDescent="0.25">
      <c r="P292" s="31">
        <v>0.625</v>
      </c>
      <c r="Q292" s="32">
        <f>Q284</f>
        <v>0</v>
      </c>
      <c r="R292" s="26">
        <f t="shared" si="116"/>
        <v>1</v>
      </c>
      <c r="S292" s="26">
        <f t="shared" si="126"/>
        <v>0</v>
      </c>
      <c r="T292" s="35">
        <f t="shared" si="115"/>
        <v>1</v>
      </c>
      <c r="U292" s="37"/>
      <c r="V292" s="34">
        <f t="shared" si="125"/>
        <v>0</v>
      </c>
      <c r="W292" s="26">
        <f t="shared" si="118"/>
        <v>1</v>
      </c>
      <c r="X292" s="26">
        <f t="shared" si="127"/>
        <v>0</v>
      </c>
      <c r="Y292" s="35">
        <f t="shared" si="120"/>
        <v>1</v>
      </c>
      <c r="Z292" s="37"/>
      <c r="AA292" s="34">
        <f t="shared" si="121"/>
        <v>3.0102999566398121</v>
      </c>
      <c r="AB292" s="26">
        <f t="shared" si="122"/>
        <v>2</v>
      </c>
      <c r="AC292" s="26">
        <f t="shared" si="128"/>
        <v>3.0102999566398121</v>
      </c>
      <c r="AD292" s="27">
        <f t="shared" si="124"/>
        <v>2</v>
      </c>
    </row>
    <row r="293" spans="16:30" x14ac:dyDescent="0.25">
      <c r="P293" s="31">
        <v>0.66666666666666696</v>
      </c>
      <c r="Q293" s="32">
        <f>Q284</f>
        <v>0</v>
      </c>
      <c r="R293" s="26">
        <f t="shared" si="116"/>
        <v>1</v>
      </c>
      <c r="S293" s="26">
        <f t="shared" si="126"/>
        <v>0</v>
      </c>
      <c r="T293" s="35">
        <f t="shared" si="115"/>
        <v>1</v>
      </c>
      <c r="U293" s="37"/>
      <c r="V293" s="34">
        <f t="shared" si="125"/>
        <v>0</v>
      </c>
      <c r="W293" s="26">
        <f t="shared" si="118"/>
        <v>1</v>
      </c>
      <c r="X293" s="26">
        <f t="shared" si="127"/>
        <v>0</v>
      </c>
      <c r="Y293" s="35">
        <f t="shared" si="120"/>
        <v>1</v>
      </c>
      <c r="Z293" s="37"/>
      <c r="AA293" s="34">
        <f t="shared" si="121"/>
        <v>3.0102999566398121</v>
      </c>
      <c r="AB293" s="26">
        <f t="shared" si="122"/>
        <v>2</v>
      </c>
      <c r="AC293" s="26">
        <f t="shared" si="128"/>
        <v>3.0102999566398121</v>
      </c>
      <c r="AD293" s="27">
        <f t="shared" si="124"/>
        <v>2</v>
      </c>
    </row>
    <row r="294" spans="16:30" x14ac:dyDescent="0.25">
      <c r="P294" s="31">
        <v>0.70833333333333304</v>
      </c>
      <c r="Q294" s="32">
        <f>Q284</f>
        <v>0</v>
      </c>
      <c r="R294" s="26">
        <f t="shared" si="116"/>
        <v>1</v>
      </c>
      <c r="S294" s="26">
        <f t="shared" si="126"/>
        <v>0</v>
      </c>
      <c r="T294" s="35">
        <f t="shared" si="115"/>
        <v>1</v>
      </c>
      <c r="U294" s="37"/>
      <c r="V294" s="34">
        <f t="shared" si="125"/>
        <v>0</v>
      </c>
      <c r="W294" s="26">
        <f t="shared" si="118"/>
        <v>1</v>
      </c>
      <c r="X294" s="26">
        <f t="shared" si="127"/>
        <v>0</v>
      </c>
      <c r="Y294" s="35">
        <f t="shared" si="120"/>
        <v>1</v>
      </c>
      <c r="Z294" s="37"/>
      <c r="AA294" s="34">
        <f t="shared" si="121"/>
        <v>3.0102999566398121</v>
      </c>
      <c r="AB294" s="26">
        <f t="shared" si="122"/>
        <v>2</v>
      </c>
      <c r="AC294" s="26">
        <f t="shared" si="128"/>
        <v>3.0102999566398121</v>
      </c>
      <c r="AD294" s="27">
        <f t="shared" si="124"/>
        <v>2</v>
      </c>
    </row>
    <row r="295" spans="16:30" x14ac:dyDescent="0.25">
      <c r="P295" s="31">
        <v>0.75</v>
      </c>
      <c r="Q295" s="32">
        <f>Q284</f>
        <v>0</v>
      </c>
      <c r="R295" s="26">
        <f t="shared" si="116"/>
        <v>1</v>
      </c>
      <c r="S295" s="26">
        <f t="shared" si="126"/>
        <v>0</v>
      </c>
      <c r="T295" s="35">
        <f t="shared" si="115"/>
        <v>1</v>
      </c>
      <c r="U295" s="37"/>
      <c r="V295" s="34">
        <f t="shared" si="125"/>
        <v>0</v>
      </c>
      <c r="W295" s="26">
        <f t="shared" si="118"/>
        <v>1</v>
      </c>
      <c r="X295" s="26">
        <f t="shared" si="127"/>
        <v>0</v>
      </c>
      <c r="Y295" s="35">
        <f t="shared" si="120"/>
        <v>1</v>
      </c>
      <c r="Z295" s="37"/>
      <c r="AA295" s="34">
        <f t="shared" si="121"/>
        <v>3.0102999566398121</v>
      </c>
      <c r="AB295" s="26">
        <f t="shared" si="122"/>
        <v>2</v>
      </c>
      <c r="AC295" s="26">
        <f t="shared" si="128"/>
        <v>3.0102999566398121</v>
      </c>
      <c r="AD295" s="27">
        <f t="shared" si="124"/>
        <v>2</v>
      </c>
    </row>
    <row r="296" spans="16:30" x14ac:dyDescent="0.25">
      <c r="P296" s="31">
        <v>0.79166666666666696</v>
      </c>
      <c r="Q296" s="32">
        <f>Q284</f>
        <v>0</v>
      </c>
      <c r="R296" s="26">
        <f t="shared" si="116"/>
        <v>1</v>
      </c>
      <c r="S296" s="26">
        <f t="shared" si="126"/>
        <v>0</v>
      </c>
      <c r="T296" s="35">
        <f t="shared" si="115"/>
        <v>1</v>
      </c>
      <c r="U296" s="37"/>
      <c r="V296" s="34">
        <v>0</v>
      </c>
      <c r="W296" s="26">
        <f t="shared" si="118"/>
        <v>1</v>
      </c>
      <c r="X296" s="26">
        <v>0</v>
      </c>
      <c r="Y296" s="35">
        <f t="shared" si="120"/>
        <v>1</v>
      </c>
      <c r="Z296" s="37"/>
      <c r="AA296" s="34">
        <f t="shared" si="121"/>
        <v>3.0102999566398121</v>
      </c>
      <c r="AB296" s="26">
        <f t="shared" si="122"/>
        <v>2</v>
      </c>
      <c r="AC296" s="26">
        <f>AA296</f>
        <v>3.0102999566398121</v>
      </c>
      <c r="AD296" s="27">
        <f t="shared" si="124"/>
        <v>2</v>
      </c>
    </row>
    <row r="297" spans="16:30" x14ac:dyDescent="0.25">
      <c r="P297" s="31">
        <v>0.83333333333333304</v>
      </c>
      <c r="Q297" s="32">
        <f>Q284</f>
        <v>0</v>
      </c>
      <c r="R297" s="26">
        <f t="shared" si="116"/>
        <v>1</v>
      </c>
      <c r="S297" s="26">
        <f t="shared" si="126"/>
        <v>0</v>
      </c>
      <c r="T297" s="35">
        <f t="shared" si="115"/>
        <v>1</v>
      </c>
      <c r="U297" s="37"/>
      <c r="V297" s="34">
        <f t="shared" si="125"/>
        <v>0</v>
      </c>
      <c r="W297" s="26">
        <f t="shared" si="118"/>
        <v>1</v>
      </c>
      <c r="X297" s="26">
        <v>0</v>
      </c>
      <c r="Y297" s="35">
        <f t="shared" si="120"/>
        <v>1</v>
      </c>
      <c r="Z297" s="37"/>
      <c r="AA297" s="34">
        <f t="shared" si="121"/>
        <v>3.0102999566398121</v>
      </c>
      <c r="AB297" s="26">
        <f>(10^(AA297/10))</f>
        <v>2</v>
      </c>
      <c r="AC297" s="26">
        <f>AA297</f>
        <v>3.0102999566398121</v>
      </c>
      <c r="AD297" s="27">
        <f t="shared" si="124"/>
        <v>2</v>
      </c>
    </row>
    <row r="298" spans="16:30" x14ac:dyDescent="0.25">
      <c r="P298" s="31">
        <v>0.875</v>
      </c>
      <c r="Q298" s="32">
        <f>Q284</f>
        <v>0</v>
      </c>
      <c r="R298" s="26">
        <f t="shared" si="116"/>
        <v>1</v>
      </c>
      <c r="S298" s="26">
        <f t="shared" si="126"/>
        <v>0</v>
      </c>
      <c r="T298" s="35">
        <f t="shared" si="115"/>
        <v>1</v>
      </c>
      <c r="U298" s="37"/>
      <c r="V298" s="34">
        <f>V297</f>
        <v>0</v>
      </c>
      <c r="W298" s="26">
        <f t="shared" si="118"/>
        <v>1</v>
      </c>
      <c r="X298" s="26">
        <v>0</v>
      </c>
      <c r="Y298" s="35">
        <f t="shared" si="120"/>
        <v>1</v>
      </c>
      <c r="Z298" s="37"/>
      <c r="AA298" s="34">
        <f t="shared" si="121"/>
        <v>3.0102999566398121</v>
      </c>
      <c r="AB298" s="26">
        <f t="shared" ref="AB298:AB300" si="129">(10^(AA298/10))</f>
        <v>2</v>
      </c>
      <c r="AC298" s="26">
        <f>AA298</f>
        <v>3.0102999566398121</v>
      </c>
      <c r="AD298" s="27">
        <f t="shared" si="124"/>
        <v>2</v>
      </c>
    </row>
    <row r="299" spans="16:30" x14ac:dyDescent="0.25">
      <c r="P299" s="31">
        <v>0.91666666666666696</v>
      </c>
      <c r="Q299" s="32">
        <f>Q277</f>
        <v>0</v>
      </c>
      <c r="R299" s="26">
        <f t="shared" si="116"/>
        <v>1</v>
      </c>
      <c r="S299" s="26">
        <f>Q299+10</f>
        <v>10</v>
      </c>
      <c r="T299" s="35">
        <f t="shared" si="115"/>
        <v>10</v>
      </c>
      <c r="U299" s="37"/>
      <c r="V299" s="34">
        <v>0</v>
      </c>
      <c r="W299" s="26">
        <f t="shared" si="118"/>
        <v>1</v>
      </c>
      <c r="X299" s="28">
        <f t="shared" ref="X299:X300" si="130">V299+10</f>
        <v>10</v>
      </c>
      <c r="Y299" s="35">
        <f t="shared" si="120"/>
        <v>10</v>
      </c>
      <c r="Z299" s="37"/>
      <c r="AA299" s="34">
        <f t="shared" si="121"/>
        <v>3.0102999566398121</v>
      </c>
      <c r="AB299" s="26">
        <f t="shared" si="129"/>
        <v>2</v>
      </c>
      <c r="AC299" s="26">
        <f>AA299+10</f>
        <v>13.010299956639813</v>
      </c>
      <c r="AD299" s="27">
        <f t="shared" si="124"/>
        <v>20.000000000000007</v>
      </c>
    </row>
    <row r="300" spans="16:30" ht="15.75" thickBot="1" x14ac:dyDescent="0.3">
      <c r="P300" s="44">
        <v>0.95833333333333304</v>
      </c>
      <c r="Q300" s="32">
        <f>Q277</f>
        <v>0</v>
      </c>
      <c r="R300" s="46">
        <f t="shared" si="116"/>
        <v>1</v>
      </c>
      <c r="S300" s="46">
        <f>Q300+10</f>
        <v>10</v>
      </c>
      <c r="T300" s="47">
        <f t="shared" si="115"/>
        <v>10</v>
      </c>
      <c r="U300" s="48"/>
      <c r="V300" s="45">
        <v>0</v>
      </c>
      <c r="W300" s="46">
        <f t="shared" si="118"/>
        <v>1</v>
      </c>
      <c r="X300" s="28">
        <f t="shared" si="130"/>
        <v>10</v>
      </c>
      <c r="Y300" s="47">
        <f t="shared" si="120"/>
        <v>10</v>
      </c>
      <c r="Z300" s="48"/>
      <c r="AA300" s="34">
        <f t="shared" si="121"/>
        <v>3.0102999566398121</v>
      </c>
      <c r="AB300" s="150">
        <f t="shared" si="129"/>
        <v>2</v>
      </c>
      <c r="AC300" s="150">
        <f>AA300+10</f>
        <v>13.010299956639813</v>
      </c>
      <c r="AD300" s="151">
        <f t="shared" si="124"/>
        <v>20.000000000000007</v>
      </c>
    </row>
    <row r="301" spans="16:30" ht="15.75" thickBot="1" x14ac:dyDescent="0.3">
      <c r="P301" s="50"/>
      <c r="Q301" s="51"/>
      <c r="R301" s="51"/>
      <c r="S301" s="51"/>
      <c r="T301" s="52"/>
      <c r="U301" s="51"/>
      <c r="V301" s="50"/>
      <c r="W301" s="51"/>
      <c r="X301" s="51"/>
      <c r="Y301" s="52"/>
      <c r="Z301" s="51"/>
      <c r="AA301" s="53" t="s">
        <v>13</v>
      </c>
      <c r="AB301" s="64">
        <f>10*LOG(1/(COUNT(AB284:AB297))*SUM(AB284:AB297))</f>
        <v>3.0102999566398121</v>
      </c>
      <c r="AC301" s="49"/>
      <c r="AD301" s="54"/>
    </row>
    <row r="302" spans="16:30" ht="15.75" thickBot="1" x14ac:dyDescent="0.3">
      <c r="P302" s="53"/>
      <c r="Q302" s="49"/>
      <c r="R302" s="49"/>
      <c r="S302" s="49"/>
      <c r="T302" s="54"/>
      <c r="U302" s="49"/>
      <c r="V302" s="53"/>
      <c r="W302" s="49"/>
      <c r="X302" s="49"/>
      <c r="Y302" s="54"/>
      <c r="Z302" s="49"/>
      <c r="AA302" s="53" t="s">
        <v>2</v>
      </c>
      <c r="AB302" s="64">
        <f>10*LOG(1/(COUNT(AB277:AB283,AB299:AB300))*SUM(AB277:AB283,AB299:AB300))</f>
        <v>3.0102999566398121</v>
      </c>
      <c r="AC302" s="49"/>
      <c r="AD302" s="54"/>
    </row>
    <row r="303" spans="16:30" x14ac:dyDescent="0.25">
      <c r="P303" s="53"/>
      <c r="Q303" s="49"/>
      <c r="R303" s="56" t="s">
        <v>12</v>
      </c>
      <c r="S303" s="57"/>
      <c r="T303" s="58" t="s">
        <v>11</v>
      </c>
      <c r="U303" s="57"/>
      <c r="V303" s="59"/>
      <c r="W303" s="56" t="s">
        <v>12</v>
      </c>
      <c r="X303" s="57"/>
      <c r="Y303" s="58" t="s">
        <v>11</v>
      </c>
      <c r="Z303" s="57"/>
      <c r="AA303" s="59"/>
      <c r="AB303" s="57" t="s">
        <v>12</v>
      </c>
      <c r="AC303" s="57"/>
      <c r="AD303" s="58" t="s">
        <v>11</v>
      </c>
    </row>
    <row r="304" spans="16:30" ht="15.75" thickBot="1" x14ac:dyDescent="0.3">
      <c r="P304" s="14"/>
      <c r="Q304" s="55"/>
      <c r="R304" s="60">
        <f>10*LOG(1/(COUNT(R277:R300))*SUM(R277:R300))</f>
        <v>0</v>
      </c>
      <c r="S304" s="61"/>
      <c r="T304" s="62">
        <f>10*LOG(1/(COUNT(T277:T300))*SUM(T277:T300))</f>
        <v>6.40978057358332</v>
      </c>
      <c r="U304" s="61"/>
      <c r="V304" s="63"/>
      <c r="W304" s="60">
        <f>10*LOG(1/(COUNT(W277:W300))*SUM(W277:W300))</f>
        <v>0</v>
      </c>
      <c r="X304" s="61"/>
      <c r="Y304" s="62">
        <f>10*LOG(1/(COUNT(Y277:Y300))*SUM(Y277:Y300))</f>
        <v>6.40978057358332</v>
      </c>
      <c r="Z304" s="61"/>
      <c r="AA304" s="63"/>
      <c r="AB304" s="64">
        <f>10*LOG(1/(COUNT(AB277:AB300))*SUM(AB277:AB300))</f>
        <v>3.0102999566398121</v>
      </c>
      <c r="AC304" s="61"/>
      <c r="AD304" s="62">
        <f>10*LOG(1/(COUNT(AD277:AD300))*SUM(AD277:AD300))</f>
        <v>9.4200805302231334</v>
      </c>
    </row>
  </sheetData>
  <mergeCells count="26">
    <mergeCell ref="A1:H1"/>
    <mergeCell ref="AA1:AB2"/>
    <mergeCell ref="AC1:AE1"/>
    <mergeCell ref="A2:H2"/>
    <mergeCell ref="A3:H3"/>
    <mergeCell ref="L3:L5"/>
    <mergeCell ref="AA3:AA6"/>
    <mergeCell ref="A4:H4"/>
    <mergeCell ref="P105:T105"/>
    <mergeCell ref="A9:A11"/>
    <mergeCell ref="B9:B11"/>
    <mergeCell ref="C9:D9"/>
    <mergeCell ref="E9:H9"/>
    <mergeCell ref="A22:A24"/>
    <mergeCell ref="B22:C22"/>
    <mergeCell ref="E22:H22"/>
    <mergeCell ref="A38:A39"/>
    <mergeCell ref="B38:B39"/>
    <mergeCell ref="A58:A59"/>
    <mergeCell ref="P71:T71"/>
    <mergeCell ref="A77:A78"/>
    <mergeCell ref="P139:T139"/>
    <mergeCell ref="P173:T173"/>
    <mergeCell ref="P207:T207"/>
    <mergeCell ref="P241:T241"/>
    <mergeCell ref="P275:T275"/>
  </mergeCells>
  <conditionalFormatting sqref="B60:B73 D60:H73">
    <cfRule type="expression" dxfId="5" priority="1">
      <formula>B60=0</formula>
    </cfRule>
  </conditionalFormatting>
  <dataValidations count="3">
    <dataValidation type="list" allowBlank="1" showInputMessage="1" showErrorMessage="1" sqref="B40:B53" xr:uid="{3F1F1DE3-E1D1-44D1-8BED-C80945877C9A}">
      <formula1>$AP$1:$AP$16</formula1>
    </dataValidation>
    <dataValidation type="list" allowBlank="1" showInputMessage="1" showErrorMessage="1" sqref="B32:B35 B12:B20 B6" xr:uid="{1033B5A6-0B68-4AE9-B06C-41438478719C}">
      <formula1>$AB$3:$AB$6</formula1>
    </dataValidation>
    <dataValidation type="list" allowBlank="1" showInputMessage="1" showErrorMessage="1" sqref="A40:A53" xr:uid="{22E7AB07-F793-4B1B-A3D3-B9CA087F2D81}">
      <formula1>$AJ$2:$AJ$65</formula1>
    </dataValidation>
  </dataValidations>
  <pageMargins left="0.7" right="0.7" top="0.75" bottom="0.75" header="0.3" footer="0.3"/>
  <pageSetup scale="40" orientation="portrait" horizontalDpi="1200" verticalDpi="12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F89C6-CF50-4CE6-AE2C-C1F1E954C90F}">
  <dimension ref="A1:AR304"/>
  <sheetViews>
    <sheetView zoomScaleNormal="100" workbookViewId="0">
      <selection activeCell="F28" sqref="F28"/>
    </sheetView>
  </sheetViews>
  <sheetFormatPr defaultRowHeight="15" x14ac:dyDescent="0.25"/>
  <cols>
    <col min="1" max="1" width="31.140625" customWidth="1"/>
    <col min="2" max="2" width="27" bestFit="1" customWidth="1"/>
    <col min="3" max="4" width="23.140625" customWidth="1"/>
    <col min="5" max="5" width="27.85546875" customWidth="1"/>
    <col min="6" max="6" width="30.28515625" customWidth="1"/>
    <col min="7" max="7" width="22.85546875" customWidth="1"/>
    <col min="8" max="8" width="24.7109375" customWidth="1"/>
    <col min="9" max="11" width="9.140625" customWidth="1"/>
    <col min="12" max="12" width="18.7109375" hidden="1" customWidth="1"/>
    <col min="13" max="14" width="20" hidden="1" customWidth="1"/>
    <col min="15" max="15" width="9.140625" hidden="1" customWidth="1"/>
    <col min="16" max="20" width="12.7109375" hidden="1" customWidth="1"/>
    <col min="21" max="21" width="2.7109375" hidden="1" customWidth="1"/>
    <col min="22" max="22" width="12.7109375" hidden="1" customWidth="1"/>
    <col min="23" max="23" width="15.42578125" hidden="1" customWidth="1"/>
    <col min="24" max="25" width="12.7109375" hidden="1" customWidth="1"/>
    <col min="26" max="26" width="2.5703125" hidden="1" customWidth="1"/>
    <col min="27" max="27" width="17" hidden="1" customWidth="1"/>
    <col min="28" max="28" width="17.42578125" hidden="1" customWidth="1"/>
    <col min="29" max="30" width="12.7109375" hidden="1" customWidth="1"/>
    <col min="31" max="35" width="9.140625" hidden="1" customWidth="1"/>
    <col min="36" max="36" width="33.42578125" hidden="1" customWidth="1"/>
    <col min="37" max="37" width="12.140625" hidden="1" customWidth="1"/>
    <col min="38" max="40" width="16.140625" hidden="1" customWidth="1"/>
    <col min="41" max="44" width="9.140625" hidden="1" customWidth="1"/>
    <col min="45" max="117" width="9.140625" customWidth="1"/>
  </cols>
  <sheetData>
    <row r="1" spans="1:42" ht="21.75" thickBot="1" x14ac:dyDescent="0.4">
      <c r="A1" s="304" t="s">
        <v>192</v>
      </c>
      <c r="B1" s="304"/>
      <c r="C1" s="304"/>
      <c r="D1" s="304"/>
      <c r="E1" s="304"/>
      <c r="F1" s="304"/>
      <c r="G1" s="304"/>
      <c r="H1" s="304"/>
      <c r="AA1" s="295" t="s">
        <v>36</v>
      </c>
      <c r="AB1" s="296"/>
      <c r="AC1" s="280" t="s">
        <v>35</v>
      </c>
      <c r="AD1" s="281"/>
      <c r="AE1" s="282"/>
      <c r="AJ1" s="188" t="s">
        <v>70</v>
      </c>
      <c r="AK1" s="189" t="s">
        <v>71</v>
      </c>
      <c r="AL1" s="189" t="s">
        <v>72</v>
      </c>
      <c r="AM1" s="189" t="s">
        <v>73</v>
      </c>
      <c r="AN1" s="190" t="s">
        <v>74</v>
      </c>
      <c r="AP1">
        <v>1</v>
      </c>
    </row>
    <row r="2" spans="1:42" ht="21.75" thickBot="1" x14ac:dyDescent="0.4">
      <c r="A2" s="304" t="s">
        <v>148</v>
      </c>
      <c r="B2" s="304"/>
      <c r="C2" s="304"/>
      <c r="D2" s="304"/>
      <c r="E2" s="304"/>
      <c r="F2" s="304"/>
      <c r="G2" s="304"/>
      <c r="H2" s="304"/>
      <c r="AA2" s="297"/>
      <c r="AB2" s="298"/>
      <c r="AC2" s="123" t="s">
        <v>3</v>
      </c>
      <c r="AD2" s="124" t="s">
        <v>32</v>
      </c>
      <c r="AE2" s="125" t="s">
        <v>33</v>
      </c>
      <c r="AJ2" s="186" t="s">
        <v>75</v>
      </c>
      <c r="AK2" s="187" t="s">
        <v>76</v>
      </c>
      <c r="AL2" s="187">
        <v>50</v>
      </c>
      <c r="AM2" s="187">
        <v>85</v>
      </c>
      <c r="AN2" s="29" t="s">
        <v>77</v>
      </c>
      <c r="AP2">
        <v>2</v>
      </c>
    </row>
    <row r="3" spans="1:42" ht="22.15" customHeight="1" x14ac:dyDescent="0.35">
      <c r="A3" s="304" t="s">
        <v>147</v>
      </c>
      <c r="B3" s="304"/>
      <c r="C3" s="304"/>
      <c r="D3" s="304"/>
      <c r="E3" s="304"/>
      <c r="F3" s="304"/>
      <c r="G3" s="304"/>
      <c r="H3" s="304"/>
      <c r="L3" s="306" t="s">
        <v>42</v>
      </c>
      <c r="M3" s="25" t="s">
        <v>25</v>
      </c>
      <c r="N3" s="15" t="s">
        <v>26</v>
      </c>
      <c r="O3" s="15" t="s">
        <v>27</v>
      </c>
      <c r="P3" s="15" t="s">
        <v>28</v>
      </c>
      <c r="Q3" s="15" t="s">
        <v>29</v>
      </c>
      <c r="R3" s="15" t="s">
        <v>30</v>
      </c>
      <c r="S3" s="16" t="s">
        <v>31</v>
      </c>
      <c r="AA3" s="283" t="s">
        <v>34</v>
      </c>
      <c r="AB3" s="120" t="s">
        <v>3</v>
      </c>
      <c r="AC3" s="127">
        <v>55</v>
      </c>
      <c r="AD3" s="128">
        <v>57</v>
      </c>
      <c r="AE3" s="129">
        <v>60</v>
      </c>
      <c r="AF3" s="119">
        <v>1</v>
      </c>
      <c r="AJ3" s="183" t="s">
        <v>78</v>
      </c>
      <c r="AK3" s="167" t="s">
        <v>76</v>
      </c>
      <c r="AL3" s="167">
        <v>20</v>
      </c>
      <c r="AM3" s="167">
        <v>85</v>
      </c>
      <c r="AN3" s="27">
        <v>84</v>
      </c>
      <c r="AP3">
        <v>3</v>
      </c>
    </row>
    <row r="4" spans="1:42" ht="19.5" customHeight="1" x14ac:dyDescent="0.35">
      <c r="A4" s="304" t="s">
        <v>144</v>
      </c>
      <c r="B4" s="304"/>
      <c r="C4" s="304"/>
      <c r="D4" s="304"/>
      <c r="E4" s="304"/>
      <c r="F4" s="304"/>
      <c r="G4" s="304"/>
      <c r="H4" s="304"/>
      <c r="L4" s="307"/>
      <c r="M4" s="135"/>
      <c r="N4" s="136"/>
      <c r="O4" s="136"/>
      <c r="P4" s="136"/>
      <c r="Q4" s="136"/>
      <c r="R4" s="136"/>
      <c r="S4" s="137"/>
      <c r="AA4" s="284"/>
      <c r="AB4" s="138"/>
      <c r="AC4" s="139"/>
      <c r="AD4" s="140"/>
      <c r="AE4" s="141"/>
      <c r="AF4" s="119"/>
      <c r="AJ4" s="183" t="s">
        <v>79</v>
      </c>
      <c r="AK4" s="167" t="s">
        <v>76</v>
      </c>
      <c r="AL4" s="167">
        <v>40</v>
      </c>
      <c r="AM4" s="167">
        <v>80</v>
      </c>
      <c r="AN4" s="27">
        <v>78</v>
      </c>
      <c r="AP4">
        <v>4</v>
      </c>
    </row>
    <row r="5" spans="1:42" ht="15" customHeight="1" thickBot="1" x14ac:dyDescent="0.4">
      <c r="A5" s="116"/>
      <c r="B5" s="116"/>
      <c r="C5" s="271"/>
      <c r="D5" s="271"/>
      <c r="E5" s="271"/>
      <c r="F5" s="271"/>
      <c r="G5" s="271"/>
      <c r="H5" s="271"/>
      <c r="L5" s="307"/>
      <c r="M5" s="13" t="s">
        <v>20</v>
      </c>
      <c r="N5" s="5" t="s">
        <v>20</v>
      </c>
      <c r="O5" s="5" t="s">
        <v>20</v>
      </c>
      <c r="P5" s="5" t="s">
        <v>20</v>
      </c>
      <c r="Q5" s="5" t="s">
        <v>20</v>
      </c>
      <c r="R5" s="5" t="s">
        <v>20</v>
      </c>
      <c r="S5" s="6" t="s">
        <v>20</v>
      </c>
      <c r="AA5" s="285"/>
      <c r="AB5" s="121" t="s">
        <v>32</v>
      </c>
      <c r="AC5" s="130">
        <v>57</v>
      </c>
      <c r="AD5" s="126">
        <v>60</v>
      </c>
      <c r="AE5" s="131">
        <v>65</v>
      </c>
      <c r="AF5" s="119">
        <v>2</v>
      </c>
      <c r="AJ5" s="183" t="s">
        <v>80</v>
      </c>
      <c r="AK5" s="167" t="s">
        <v>76</v>
      </c>
      <c r="AL5" s="167">
        <v>20</v>
      </c>
      <c r="AM5" s="167">
        <v>80</v>
      </c>
      <c r="AN5" s="27" t="s">
        <v>77</v>
      </c>
      <c r="AP5">
        <v>5</v>
      </c>
    </row>
    <row r="6" spans="1:42" ht="15" customHeight="1" thickBot="1" x14ac:dyDescent="0.4">
      <c r="A6" s="118" t="s">
        <v>49</v>
      </c>
      <c r="B6" s="117" t="s">
        <v>33</v>
      </c>
      <c r="C6" s="271"/>
      <c r="D6" s="271"/>
      <c r="E6" s="271"/>
      <c r="F6" s="271"/>
      <c r="G6" s="271"/>
      <c r="H6" s="271"/>
      <c r="L6" s="171" t="str">
        <f t="shared" ref="L6:L19" si="0">A60</f>
        <v>Crane</v>
      </c>
      <c r="M6" s="88">
        <f>IF(AND($E40&gt;=0.5,$C$12&gt;0),SQRT((($C$12-$B$25)^2)+(($C$25-$D$12)^2)),"")</f>
        <v>210.38600000918478</v>
      </c>
      <c r="N6" s="89" t="str">
        <f t="shared" ref="N6:N19" si="1">IF(AND($E40&gt;=0.5,$C$13&gt;0),SQRT((($C$13-$B$26)^2)+(($C$26-$D$13)^2)),"")</f>
        <v/>
      </c>
      <c r="O6" s="89" t="str">
        <f t="shared" ref="O6:P19" si="2">IF(AND($E40&gt;=0.5,$C$15&gt;0),SQRT((($C$15-$B$28)^2)+(($C$28-$D$15)^2)),"")</f>
        <v/>
      </c>
      <c r="P6" s="89" t="str">
        <f t="shared" si="2"/>
        <v/>
      </c>
      <c r="Q6" s="89" t="str">
        <f t="shared" ref="Q6:Q19" si="3">IF(AND($E40&gt;=0.5,$C$16&gt;0),SQRT((($C$16-$B$29)^2)+(($C$29-$D$16)^2)),"")</f>
        <v/>
      </c>
      <c r="R6" s="89" t="str">
        <f t="shared" ref="R6:R19" si="4">IF(AND($E40&gt;=0.5,$C$17&gt;0),SQRT((($C$17-$B$30)^2)+(($C$30-$D$17)^2)),"")</f>
        <v/>
      </c>
      <c r="S6" s="90" t="str">
        <f t="shared" ref="S6:S19" si="5">IF(AND($E40&gt;=0.5,$C$18&gt;0),SQRT((($C$18-$B$31)^2)+(($C$31-$D$18)^2)),"")</f>
        <v/>
      </c>
      <c r="AA6" s="286"/>
      <c r="AB6" s="122" t="s">
        <v>33</v>
      </c>
      <c r="AC6" s="132">
        <v>60</v>
      </c>
      <c r="AD6" s="133">
        <v>65</v>
      </c>
      <c r="AE6" s="134">
        <v>70</v>
      </c>
      <c r="AF6" s="119">
        <v>3</v>
      </c>
      <c r="AJ6" s="183" t="s">
        <v>81</v>
      </c>
      <c r="AK6" s="167" t="s">
        <v>82</v>
      </c>
      <c r="AL6" s="167">
        <v>100</v>
      </c>
      <c r="AM6" s="167">
        <v>94</v>
      </c>
      <c r="AN6" s="27" t="s">
        <v>77</v>
      </c>
      <c r="AP6">
        <v>6</v>
      </c>
    </row>
    <row r="7" spans="1:42" ht="15" customHeight="1" x14ac:dyDescent="0.35">
      <c r="A7" s="271"/>
      <c r="B7" s="271"/>
      <c r="C7" s="271"/>
      <c r="D7" s="271"/>
      <c r="E7" s="271"/>
      <c r="F7" s="271"/>
      <c r="G7" s="271"/>
      <c r="H7" s="271"/>
      <c r="L7" s="172" t="str">
        <f t="shared" si="0"/>
        <v>Vibratory Pile Driver</v>
      </c>
      <c r="M7" s="91">
        <f>IF(AND($E41&gt;=0.5,$C$12&gt;0),SQRT((($C$12-$B$25)^2)+(($C$25-$D$12)^2)),"")</f>
        <v>210.38600000918478</v>
      </c>
      <c r="N7" s="92" t="str">
        <f t="shared" si="1"/>
        <v/>
      </c>
      <c r="O7" s="92" t="str">
        <f t="shared" si="2"/>
        <v/>
      </c>
      <c r="P7" s="92" t="str">
        <f t="shared" si="2"/>
        <v/>
      </c>
      <c r="Q7" s="92" t="str">
        <f t="shared" si="3"/>
        <v/>
      </c>
      <c r="R7" s="92" t="str">
        <f t="shared" si="4"/>
        <v/>
      </c>
      <c r="S7" s="93" t="str">
        <f t="shared" si="5"/>
        <v/>
      </c>
      <c r="AC7" s="119">
        <v>1</v>
      </c>
      <c r="AD7" s="119">
        <v>2</v>
      </c>
      <c r="AE7" s="119">
        <v>3</v>
      </c>
      <c r="AF7" s="119"/>
      <c r="AJ7" s="183" t="s">
        <v>83</v>
      </c>
      <c r="AK7" s="167" t="s">
        <v>76</v>
      </c>
      <c r="AL7" s="167">
        <v>50</v>
      </c>
      <c r="AM7" s="167">
        <v>80</v>
      </c>
      <c r="AN7" s="27">
        <v>83</v>
      </c>
      <c r="AP7">
        <v>7</v>
      </c>
    </row>
    <row r="8" spans="1:42" ht="15" customHeight="1" thickBot="1" x14ac:dyDescent="0.3">
      <c r="A8" s="8" t="s">
        <v>45</v>
      </c>
      <c r="L8" s="172" t="str">
        <f t="shared" si="0"/>
        <v>Pickup Truck</v>
      </c>
      <c r="M8" s="91">
        <f>IF(AND($E42&gt;=0.5,$C$12&gt;0),SQRT((($C$12-$B$25)^2)+(($C$25-$D$12)^2)),"")</f>
        <v>210.38600000918478</v>
      </c>
      <c r="N8" s="92" t="str">
        <f t="shared" si="1"/>
        <v/>
      </c>
      <c r="O8" s="92" t="str">
        <f t="shared" si="2"/>
        <v/>
      </c>
      <c r="P8" s="92" t="str">
        <f t="shared" si="2"/>
        <v/>
      </c>
      <c r="Q8" s="92" t="str">
        <f t="shared" si="3"/>
        <v/>
      </c>
      <c r="R8" s="92" t="str">
        <f t="shared" si="4"/>
        <v/>
      </c>
      <c r="S8" s="93" t="str">
        <f t="shared" si="5"/>
        <v/>
      </c>
      <c r="AJ8" s="183" t="s">
        <v>84</v>
      </c>
      <c r="AK8" s="167" t="s">
        <v>76</v>
      </c>
      <c r="AL8" s="167">
        <v>20</v>
      </c>
      <c r="AM8" s="167">
        <v>85</v>
      </c>
      <c r="AN8" s="27">
        <v>84</v>
      </c>
      <c r="AP8">
        <v>8</v>
      </c>
    </row>
    <row r="9" spans="1:42" ht="15" customHeight="1" thickBot="1" x14ac:dyDescent="0.3">
      <c r="A9" s="293" t="s">
        <v>0</v>
      </c>
      <c r="B9" s="293" t="s">
        <v>1</v>
      </c>
      <c r="C9" s="289" t="s">
        <v>22</v>
      </c>
      <c r="D9" s="290"/>
      <c r="E9" s="291" t="s">
        <v>53</v>
      </c>
      <c r="F9" s="291"/>
      <c r="G9" s="291"/>
      <c r="H9" s="292"/>
      <c r="L9" s="172" t="str">
        <f t="shared" si="0"/>
        <v>Front End Loader</v>
      </c>
      <c r="M9" s="91">
        <f>IF(AND($E43&gt;=0.5,$C$12&gt;0),SQRT((($C$12-$B$25)^2)+(($C$25-$D$12)^2)),"")</f>
        <v>210.38600000918478</v>
      </c>
      <c r="N9" s="92" t="str">
        <f t="shared" si="1"/>
        <v/>
      </c>
      <c r="O9" s="92" t="str">
        <f t="shared" si="2"/>
        <v/>
      </c>
      <c r="P9" s="92" t="str">
        <f t="shared" si="2"/>
        <v/>
      </c>
      <c r="Q9" s="92" t="str">
        <f t="shared" si="3"/>
        <v/>
      </c>
      <c r="R9" s="92" t="str">
        <f t="shared" si="4"/>
        <v/>
      </c>
      <c r="S9" s="93" t="str">
        <f t="shared" si="5"/>
        <v/>
      </c>
      <c r="AB9" s="119">
        <f t="shared" ref="AB9:AB15" si="6">IF(B12="Residential",1,IF(B12="Commercial",2,IF(B12="industrial",3,0)))</f>
        <v>1</v>
      </c>
      <c r="AJ9" s="183" t="s">
        <v>85</v>
      </c>
      <c r="AK9" s="167" t="s">
        <v>82</v>
      </c>
      <c r="AL9" s="167">
        <v>20</v>
      </c>
      <c r="AM9" s="167">
        <v>93</v>
      </c>
      <c r="AN9" s="27">
        <v>87</v>
      </c>
      <c r="AP9">
        <v>9</v>
      </c>
    </row>
    <row r="10" spans="1:42" ht="15" customHeight="1" x14ac:dyDescent="0.25">
      <c r="A10" s="300"/>
      <c r="B10" s="300"/>
      <c r="C10" s="114" t="s">
        <v>23</v>
      </c>
      <c r="D10" s="115" t="s">
        <v>24</v>
      </c>
      <c r="E10" s="162" t="s">
        <v>12</v>
      </c>
      <c r="F10" s="163" t="s">
        <v>11</v>
      </c>
      <c r="G10" s="23" t="s">
        <v>13</v>
      </c>
      <c r="H10" s="24" t="s">
        <v>2</v>
      </c>
      <c r="L10" s="172" t="str">
        <f t="shared" si="0"/>
        <v>Trencher</v>
      </c>
      <c r="M10" s="91">
        <f>IF(AND($E44&gt;=0.5,$C$12&gt;0),SQRT((($C$12-$B$25)^2)+(($C$25-$D$12)^2)),"")</f>
        <v>210.38600000918478</v>
      </c>
      <c r="N10" s="92" t="str">
        <f t="shared" si="1"/>
        <v/>
      </c>
      <c r="O10" s="92" t="str">
        <f t="shared" si="2"/>
        <v/>
      </c>
      <c r="P10" s="92" t="str">
        <f t="shared" si="2"/>
        <v/>
      </c>
      <c r="Q10" s="92" t="str">
        <f t="shared" si="3"/>
        <v/>
      </c>
      <c r="R10" s="92" t="str">
        <f t="shared" si="4"/>
        <v/>
      </c>
      <c r="S10" s="93" t="str">
        <f t="shared" si="5"/>
        <v/>
      </c>
      <c r="AB10" s="119">
        <f t="shared" si="6"/>
        <v>0</v>
      </c>
      <c r="AJ10" s="183" t="s">
        <v>86</v>
      </c>
      <c r="AK10" s="167" t="s">
        <v>76</v>
      </c>
      <c r="AL10" s="167">
        <v>20</v>
      </c>
      <c r="AM10" s="167">
        <v>80</v>
      </c>
      <c r="AN10" s="27">
        <v>83</v>
      </c>
      <c r="AP10">
        <v>10</v>
      </c>
    </row>
    <row r="11" spans="1:42" ht="15" customHeight="1" thickBot="1" x14ac:dyDescent="0.3">
      <c r="A11" s="301"/>
      <c r="B11" s="301"/>
      <c r="C11" s="86" t="s">
        <v>20</v>
      </c>
      <c r="D11" s="87" t="s">
        <v>20</v>
      </c>
      <c r="E11" s="13" t="s">
        <v>5</v>
      </c>
      <c r="F11" s="6" t="s">
        <v>5</v>
      </c>
      <c r="G11" s="13" t="s">
        <v>5</v>
      </c>
      <c r="H11" s="6" t="s">
        <v>5</v>
      </c>
      <c r="L11" s="172" t="str">
        <f t="shared" si="0"/>
        <v>Crane</v>
      </c>
      <c r="M11" s="91">
        <f>IF(AND($E45&gt;=0.5,$C$12&gt;0),SQRT((($C$12-$B$26)^2)+(($C$26-$D$12)^2)),"")</f>
        <v>373.74571529333133</v>
      </c>
      <c r="N11" s="92" t="str">
        <f t="shared" si="1"/>
        <v/>
      </c>
      <c r="O11" s="92" t="str">
        <f t="shared" si="2"/>
        <v/>
      </c>
      <c r="P11" s="92" t="str">
        <f t="shared" si="2"/>
        <v/>
      </c>
      <c r="Q11" s="92" t="str">
        <f t="shared" si="3"/>
        <v/>
      </c>
      <c r="R11" s="92" t="str">
        <f t="shared" si="4"/>
        <v/>
      </c>
      <c r="S11" s="93" t="str">
        <f t="shared" si="5"/>
        <v/>
      </c>
      <c r="AB11" s="119">
        <f t="shared" si="6"/>
        <v>0</v>
      </c>
      <c r="AJ11" s="183" t="s">
        <v>87</v>
      </c>
      <c r="AK11" s="167" t="s">
        <v>76</v>
      </c>
      <c r="AL11" s="167">
        <v>40</v>
      </c>
      <c r="AM11" s="167">
        <v>80</v>
      </c>
      <c r="AN11" s="27">
        <v>78</v>
      </c>
      <c r="AP11">
        <v>11</v>
      </c>
    </row>
    <row r="12" spans="1:42" ht="15" customHeight="1" thickBot="1" x14ac:dyDescent="0.3">
      <c r="A12" s="240" t="s">
        <v>191</v>
      </c>
      <c r="B12" s="241" t="s">
        <v>3</v>
      </c>
      <c r="C12" s="242">
        <v>255818</v>
      </c>
      <c r="D12" s="243">
        <v>4256438</v>
      </c>
      <c r="E12" s="244">
        <v>38.6</v>
      </c>
      <c r="F12" s="245">
        <v>42</v>
      </c>
      <c r="G12" s="246">
        <v>40</v>
      </c>
      <c r="H12" s="247">
        <v>34</v>
      </c>
      <c r="L12" s="172" t="str">
        <f t="shared" si="0"/>
        <v>Vibratory Pile Driver</v>
      </c>
      <c r="M12" s="91">
        <f>IF(AND($E46&gt;=0.5,$C$12&gt;0),SQRT((($C$12-$B$26)^2)+(($C$26-$D$12)^2)),"")</f>
        <v>373.74571529333133</v>
      </c>
      <c r="N12" s="92" t="str">
        <f t="shared" si="1"/>
        <v/>
      </c>
      <c r="O12" s="92" t="str">
        <f t="shared" si="2"/>
        <v/>
      </c>
      <c r="P12" s="92" t="str">
        <f t="shared" si="2"/>
        <v/>
      </c>
      <c r="Q12" s="92" t="str">
        <f t="shared" si="3"/>
        <v/>
      </c>
      <c r="R12" s="92" t="str">
        <f t="shared" si="4"/>
        <v/>
      </c>
      <c r="S12" s="93" t="str">
        <f t="shared" si="5"/>
        <v/>
      </c>
      <c r="AB12" s="119">
        <f t="shared" si="6"/>
        <v>0</v>
      </c>
      <c r="AJ12" s="183" t="s">
        <v>88</v>
      </c>
      <c r="AK12" s="167" t="s">
        <v>76</v>
      </c>
      <c r="AL12" s="167">
        <v>15</v>
      </c>
      <c r="AM12" s="167">
        <v>83</v>
      </c>
      <c r="AN12" s="27" t="s">
        <v>77</v>
      </c>
      <c r="AP12">
        <v>12</v>
      </c>
    </row>
    <row r="13" spans="1:42" ht="15" hidden="1" customHeight="1" x14ac:dyDescent="0.25">
      <c r="A13" s="228"/>
      <c r="B13" s="238"/>
      <c r="C13" s="174"/>
      <c r="D13" s="211"/>
      <c r="E13" s="17"/>
      <c r="F13" s="160"/>
      <c r="G13" s="239"/>
      <c r="H13" s="78"/>
      <c r="L13" s="172" t="str">
        <f t="shared" si="0"/>
        <v>Pickup Truck</v>
      </c>
      <c r="M13" s="91">
        <f>IF(AND($E47&gt;=0.5,$C$12&gt;0),SQRT((($C$12-$B$26)^2)+(($C$26-$D$12)^2)),"")</f>
        <v>373.74571529333133</v>
      </c>
      <c r="N13" s="92" t="str">
        <f t="shared" si="1"/>
        <v/>
      </c>
      <c r="O13" s="92" t="str">
        <f t="shared" si="2"/>
        <v/>
      </c>
      <c r="P13" s="92" t="str">
        <f t="shared" si="2"/>
        <v/>
      </c>
      <c r="Q13" s="92" t="str">
        <f t="shared" si="3"/>
        <v/>
      </c>
      <c r="R13" s="92" t="str">
        <f t="shared" si="4"/>
        <v/>
      </c>
      <c r="S13" s="93" t="str">
        <f t="shared" si="5"/>
        <v/>
      </c>
      <c r="AB13" s="119">
        <f t="shared" si="6"/>
        <v>0</v>
      </c>
      <c r="AJ13" s="183" t="s">
        <v>89</v>
      </c>
      <c r="AK13" s="167" t="s">
        <v>76</v>
      </c>
      <c r="AL13" s="167">
        <v>40</v>
      </c>
      <c r="AM13" s="167">
        <v>85</v>
      </c>
      <c r="AN13" s="27">
        <v>79</v>
      </c>
      <c r="AP13">
        <v>13</v>
      </c>
    </row>
    <row r="14" spans="1:42" ht="15" hidden="1" customHeight="1" x14ac:dyDescent="0.25">
      <c r="A14" s="212"/>
      <c r="B14" s="84"/>
      <c r="C14" s="176"/>
      <c r="D14" s="213"/>
      <c r="E14" s="112"/>
      <c r="F14" s="109"/>
      <c r="G14" s="75"/>
      <c r="H14" s="2"/>
      <c r="L14" s="172" t="str">
        <f t="shared" si="0"/>
        <v>Front End Loader</v>
      </c>
      <c r="M14" s="91">
        <f>IF(AND($E48&gt;=0.5,$C$12&gt;0),SQRT((($C$12-$B$26)^2)+(($C$26-$D$12)^2)),"")</f>
        <v>373.74571529333133</v>
      </c>
      <c r="N14" s="92" t="str">
        <f t="shared" si="1"/>
        <v/>
      </c>
      <c r="O14" s="92" t="str">
        <f t="shared" si="2"/>
        <v/>
      </c>
      <c r="P14" s="92" t="str">
        <f t="shared" si="2"/>
        <v/>
      </c>
      <c r="Q14" s="92" t="str">
        <f t="shared" si="3"/>
        <v/>
      </c>
      <c r="R14" s="92" t="str">
        <f t="shared" si="4"/>
        <v/>
      </c>
      <c r="S14" s="93" t="str">
        <f t="shared" si="5"/>
        <v/>
      </c>
      <c r="AB14" s="119">
        <f t="shared" si="6"/>
        <v>0</v>
      </c>
      <c r="AJ14" s="183" t="s">
        <v>90</v>
      </c>
      <c r="AK14" s="167" t="s">
        <v>76</v>
      </c>
      <c r="AL14" s="167">
        <v>20</v>
      </c>
      <c r="AM14" s="167">
        <v>82</v>
      </c>
      <c r="AN14" s="27">
        <v>81</v>
      </c>
      <c r="AP14">
        <v>14</v>
      </c>
    </row>
    <row r="15" spans="1:42" ht="15" hidden="1" customHeight="1" x14ac:dyDescent="0.25">
      <c r="A15" s="212"/>
      <c r="B15" s="84"/>
      <c r="C15" s="176"/>
      <c r="D15" s="213"/>
      <c r="E15" s="112"/>
      <c r="F15" s="109"/>
      <c r="G15" s="75"/>
      <c r="H15" s="2"/>
      <c r="L15" s="172" t="str">
        <f t="shared" si="0"/>
        <v>Trencher</v>
      </c>
      <c r="M15" s="91">
        <f>IF(AND($E49&gt;=0.5,$C$12&gt;0),SQRT((($C$12-$B$26)^2)+(($C$26-$D$12)^2)),"")</f>
        <v>373.74571529333133</v>
      </c>
      <c r="N15" s="92" t="str">
        <f t="shared" si="1"/>
        <v/>
      </c>
      <c r="O15" s="92" t="str">
        <f t="shared" si="2"/>
        <v/>
      </c>
      <c r="P15" s="92" t="str">
        <f t="shared" si="2"/>
        <v/>
      </c>
      <c r="Q15" s="92" t="str">
        <f t="shared" si="3"/>
        <v/>
      </c>
      <c r="R15" s="92" t="str">
        <f t="shared" si="4"/>
        <v/>
      </c>
      <c r="S15" s="93" t="str">
        <f t="shared" si="5"/>
        <v/>
      </c>
      <c r="AB15" s="119">
        <f t="shared" si="6"/>
        <v>0</v>
      </c>
      <c r="AJ15" s="183" t="s">
        <v>91</v>
      </c>
      <c r="AK15" s="167" t="s">
        <v>76</v>
      </c>
      <c r="AL15" s="167">
        <v>20</v>
      </c>
      <c r="AM15" s="167">
        <v>90</v>
      </c>
      <c r="AN15" s="27">
        <v>90</v>
      </c>
      <c r="AP15">
        <v>15</v>
      </c>
    </row>
    <row r="16" spans="1:42" ht="15" hidden="1" customHeight="1" x14ac:dyDescent="0.25">
      <c r="A16" s="212"/>
      <c r="B16" s="84"/>
      <c r="C16" s="176"/>
      <c r="D16" s="213"/>
      <c r="E16" s="112"/>
      <c r="F16" s="109"/>
      <c r="G16" s="75"/>
      <c r="H16" s="2"/>
      <c r="L16" s="172" t="str">
        <f t="shared" si="0"/>
        <v/>
      </c>
      <c r="M16" s="91">
        <f>IF(AND($E50&gt;=0.5,$C$12&gt;0),SQRT((($C$12-$B$25)^2)+(($C$25-$D$12)^2)),"")</f>
        <v>210.38600000918478</v>
      </c>
      <c r="N16" s="92" t="str">
        <f t="shared" si="1"/>
        <v/>
      </c>
      <c r="O16" s="92" t="str">
        <f t="shared" si="2"/>
        <v/>
      </c>
      <c r="P16" s="92" t="str">
        <f t="shared" si="2"/>
        <v/>
      </c>
      <c r="Q16" s="92" t="str">
        <f t="shared" si="3"/>
        <v/>
      </c>
      <c r="R16" s="92" t="str">
        <f t="shared" si="4"/>
        <v/>
      </c>
      <c r="S16" s="93" t="str">
        <f t="shared" si="5"/>
        <v/>
      </c>
      <c r="AB16" s="119"/>
      <c r="AJ16" s="183" t="s">
        <v>92</v>
      </c>
      <c r="AK16" s="167" t="s">
        <v>76</v>
      </c>
      <c r="AL16" s="167">
        <v>16</v>
      </c>
      <c r="AM16" s="167">
        <v>85</v>
      </c>
      <c r="AN16" s="27">
        <v>81</v>
      </c>
      <c r="AP16">
        <v>0</v>
      </c>
    </row>
    <row r="17" spans="1:40" s="49" customFormat="1" hidden="1" x14ac:dyDescent="0.25">
      <c r="A17" s="212"/>
      <c r="B17" s="84"/>
      <c r="C17" s="176"/>
      <c r="D17" s="213"/>
      <c r="E17" s="112" t="str">
        <f>IF(G17&gt;0,R270,"")</f>
        <v/>
      </c>
      <c r="F17" s="109" t="str">
        <f>IF(G17&gt;0,T270,"")</f>
        <v/>
      </c>
      <c r="G17" s="75"/>
      <c r="H17" s="2"/>
      <c r="L17" s="172" t="str">
        <f t="shared" si="0"/>
        <v/>
      </c>
      <c r="M17" s="91">
        <f>IF(AND($E51&gt;=0.5,$C$12&gt;0),SQRT((($C$12-$B$25)^2)+(($C$25-$D$12)^2)),"")</f>
        <v>210.38600000918478</v>
      </c>
      <c r="N17" s="92" t="str">
        <f t="shared" si="1"/>
        <v/>
      </c>
      <c r="O17" s="92" t="str">
        <f t="shared" si="2"/>
        <v/>
      </c>
      <c r="P17" s="92" t="str">
        <f t="shared" si="2"/>
        <v/>
      </c>
      <c r="Q17" s="92" t="str">
        <f t="shared" si="3"/>
        <v/>
      </c>
      <c r="R17" s="92" t="str">
        <f t="shared" si="4"/>
        <v/>
      </c>
      <c r="S17" s="93" t="str">
        <f t="shared" si="5"/>
        <v/>
      </c>
      <c r="T17"/>
      <c r="AB17" s="119">
        <f>IF(B6="Residential",1,IF(B6="Commercial",2,IF(B6="industrial",3,0)))</f>
        <v>3</v>
      </c>
      <c r="AJ17" s="183" t="s">
        <v>93</v>
      </c>
      <c r="AK17" s="167" t="s">
        <v>76</v>
      </c>
      <c r="AL17" s="167">
        <v>40</v>
      </c>
      <c r="AM17" s="167">
        <v>85</v>
      </c>
      <c r="AN17" s="27">
        <v>82</v>
      </c>
    </row>
    <row r="18" spans="1:40" ht="15.75" hidden="1" thickBot="1" x14ac:dyDescent="0.3">
      <c r="A18" s="214"/>
      <c r="B18" s="85"/>
      <c r="C18" s="178"/>
      <c r="D18" s="215"/>
      <c r="E18" s="113" t="str">
        <f>IF(G18&gt;0,R304,"")</f>
        <v/>
      </c>
      <c r="F18" s="110" t="str">
        <f>IF(G18&gt;0,T304,"")</f>
        <v/>
      </c>
      <c r="G18" s="76"/>
      <c r="H18" s="3"/>
      <c r="L18" s="172" t="str">
        <f t="shared" si="0"/>
        <v/>
      </c>
      <c r="M18" s="91">
        <f>IF(AND($E52&gt;=0.5,$C$12&gt;0),SQRT((($C$12-$B$25)^2)+(($C$25-$D$12)^2)),"")</f>
        <v>210.38600000918478</v>
      </c>
      <c r="N18" s="92" t="str">
        <f t="shared" si="1"/>
        <v/>
      </c>
      <c r="O18" s="92" t="str">
        <f t="shared" si="2"/>
        <v/>
      </c>
      <c r="P18" s="92" t="str">
        <f t="shared" si="2"/>
        <v/>
      </c>
      <c r="Q18" s="92" t="str">
        <f t="shared" si="3"/>
        <v/>
      </c>
      <c r="R18" s="92" t="str">
        <f t="shared" si="4"/>
        <v/>
      </c>
      <c r="S18" s="93" t="str">
        <f t="shared" si="5"/>
        <v/>
      </c>
      <c r="AJ18" s="183" t="s">
        <v>94</v>
      </c>
      <c r="AK18" s="167" t="s">
        <v>76</v>
      </c>
      <c r="AL18" s="167">
        <v>20</v>
      </c>
      <c r="AM18" s="167">
        <v>84</v>
      </c>
      <c r="AN18" s="27">
        <v>79</v>
      </c>
    </row>
    <row r="19" spans="1:40" ht="15.75" x14ac:dyDescent="0.25">
      <c r="A19" s="19" t="s">
        <v>61</v>
      </c>
      <c r="B19" s="143"/>
      <c r="C19" s="144"/>
      <c r="D19" s="144"/>
      <c r="E19" s="145"/>
      <c r="F19" s="145"/>
      <c r="G19" s="82"/>
      <c r="H19" s="82"/>
      <c r="L19" s="172" t="str">
        <f t="shared" si="0"/>
        <v/>
      </c>
      <c r="M19" s="91">
        <f>IF(AND($E53&gt;=0.5,$C$12&gt;0),SQRT((($C$12-$B$25)^2)+(($C$25-$D$12)^2)),"")</f>
        <v>210.38600000918478</v>
      </c>
      <c r="N19" s="92" t="str">
        <f t="shared" si="1"/>
        <v/>
      </c>
      <c r="O19" s="92" t="str">
        <f t="shared" si="2"/>
        <v/>
      </c>
      <c r="P19" s="92" t="str">
        <f t="shared" si="2"/>
        <v/>
      </c>
      <c r="Q19" s="92" t="str">
        <f t="shared" si="3"/>
        <v/>
      </c>
      <c r="R19" s="92" t="str">
        <f t="shared" si="4"/>
        <v/>
      </c>
      <c r="S19" s="93" t="str">
        <f t="shared" si="5"/>
        <v/>
      </c>
      <c r="AJ19" s="183" t="s">
        <v>95</v>
      </c>
      <c r="AK19" s="167" t="s">
        <v>76</v>
      </c>
      <c r="AL19" s="167">
        <v>50</v>
      </c>
      <c r="AM19" s="167">
        <v>80</v>
      </c>
      <c r="AN19" s="27">
        <v>80</v>
      </c>
    </row>
    <row r="20" spans="1:40" ht="14.25" customHeight="1" thickBot="1" x14ac:dyDescent="0.3">
      <c r="A20" s="19"/>
      <c r="B20" s="143"/>
      <c r="C20" s="144"/>
      <c r="D20" s="144"/>
      <c r="E20" s="145"/>
      <c r="F20" s="145"/>
      <c r="G20" s="82"/>
      <c r="H20" s="82"/>
      <c r="L20" s="97"/>
      <c r="AJ20" s="183" t="s">
        <v>96</v>
      </c>
      <c r="AK20" s="167" t="s">
        <v>76</v>
      </c>
      <c r="AL20" s="167">
        <v>40</v>
      </c>
      <c r="AM20" s="167">
        <v>84</v>
      </c>
      <c r="AN20" s="27">
        <v>76</v>
      </c>
    </row>
    <row r="21" spans="1:40" ht="75.75" thickBot="1" x14ac:dyDescent="0.3">
      <c r="A21" s="8" t="s">
        <v>69</v>
      </c>
      <c r="L21" s="272" t="s">
        <v>42</v>
      </c>
      <c r="M21" s="25" t="s">
        <v>25</v>
      </c>
      <c r="N21" s="15" t="s">
        <v>26</v>
      </c>
      <c r="O21" s="15" t="s">
        <v>27</v>
      </c>
      <c r="P21" s="15" t="s">
        <v>28</v>
      </c>
      <c r="Q21" s="15" t="s">
        <v>29</v>
      </c>
      <c r="R21" s="15" t="s">
        <v>30</v>
      </c>
      <c r="S21" s="16" t="s">
        <v>31</v>
      </c>
      <c r="AJ21" s="183" t="s">
        <v>97</v>
      </c>
      <c r="AK21" s="167" t="s">
        <v>76</v>
      </c>
      <c r="AL21" s="167">
        <v>40</v>
      </c>
      <c r="AM21" s="167">
        <v>85</v>
      </c>
      <c r="AN21" s="27">
        <v>81</v>
      </c>
    </row>
    <row r="22" spans="1:40" ht="15.75" thickBot="1" x14ac:dyDescent="0.3">
      <c r="A22" s="293" t="s">
        <v>154</v>
      </c>
      <c r="B22" s="289" t="s">
        <v>22</v>
      </c>
      <c r="C22" s="290"/>
      <c r="E22" s="302"/>
      <c r="F22" s="302"/>
      <c r="G22" s="302"/>
      <c r="H22" s="302"/>
      <c r="L22" s="220"/>
      <c r="M22" s="13" t="s">
        <v>6</v>
      </c>
      <c r="N22" s="5" t="s">
        <v>6</v>
      </c>
      <c r="O22" s="5" t="s">
        <v>6</v>
      </c>
      <c r="P22" s="5" t="s">
        <v>6</v>
      </c>
      <c r="Q22" s="5" t="s">
        <v>6</v>
      </c>
      <c r="R22" s="5" t="s">
        <v>6</v>
      </c>
      <c r="S22" s="6" t="s">
        <v>6</v>
      </c>
      <c r="AJ22" s="183" t="s">
        <v>98</v>
      </c>
      <c r="AK22" s="167" t="s">
        <v>76</v>
      </c>
      <c r="AL22" s="167">
        <v>40</v>
      </c>
      <c r="AM22" s="167">
        <v>84</v>
      </c>
      <c r="AN22" s="27">
        <v>74</v>
      </c>
    </row>
    <row r="23" spans="1:40" x14ac:dyDescent="0.25">
      <c r="A23" s="300"/>
      <c r="B23" s="114" t="s">
        <v>23</v>
      </c>
      <c r="C23" s="115" t="s">
        <v>24</v>
      </c>
      <c r="E23" s="270"/>
      <c r="H23" s="270"/>
      <c r="L23" s="101" t="str">
        <f t="shared" ref="L23:L36" si="7">IF(ISBLANK(A40),"",A40)</f>
        <v>Crane</v>
      </c>
      <c r="M23" s="98">
        <f t="shared" ref="M23:S36" si="8">IFERROR(CONVERT(M6,"m","ft"),"")</f>
        <v>690.24278218236475</v>
      </c>
      <c r="N23" s="89" t="str">
        <f t="shared" si="8"/>
        <v/>
      </c>
      <c r="O23" s="89" t="str">
        <f t="shared" si="8"/>
        <v/>
      </c>
      <c r="P23" s="89" t="str">
        <f t="shared" si="8"/>
        <v/>
      </c>
      <c r="Q23" s="89" t="str">
        <f t="shared" si="8"/>
        <v/>
      </c>
      <c r="R23" s="89" t="str">
        <f t="shared" si="8"/>
        <v/>
      </c>
      <c r="S23" s="90" t="str">
        <f t="shared" si="8"/>
        <v/>
      </c>
      <c r="AJ23" s="183" t="s">
        <v>99</v>
      </c>
      <c r="AK23" s="167" t="s">
        <v>76</v>
      </c>
      <c r="AL23" s="167">
        <v>40</v>
      </c>
      <c r="AM23" s="167">
        <v>80</v>
      </c>
      <c r="AN23" s="27">
        <v>79</v>
      </c>
    </row>
    <row r="24" spans="1:40" ht="15.75" thickBot="1" x14ac:dyDescent="0.3">
      <c r="A24" s="301"/>
      <c r="B24" s="86" t="s">
        <v>20</v>
      </c>
      <c r="C24" s="87" t="s">
        <v>20</v>
      </c>
      <c r="E24" s="270"/>
      <c r="H24" s="270"/>
      <c r="L24" s="102" t="str">
        <f t="shared" si="7"/>
        <v>Vibratory Pile Driver</v>
      </c>
      <c r="M24" s="99">
        <f t="shared" si="8"/>
        <v>690.24278218236475</v>
      </c>
      <c r="N24" s="92" t="str">
        <f t="shared" si="8"/>
        <v/>
      </c>
      <c r="O24" s="92" t="str">
        <f t="shared" si="8"/>
        <v/>
      </c>
      <c r="P24" s="92" t="str">
        <f t="shared" si="8"/>
        <v/>
      </c>
      <c r="Q24" s="92" t="str">
        <f t="shared" si="8"/>
        <v/>
      </c>
      <c r="R24" s="92" t="str">
        <f t="shared" si="8"/>
        <v/>
      </c>
      <c r="S24" s="93" t="str">
        <f t="shared" si="8"/>
        <v/>
      </c>
      <c r="AJ24" s="183" t="s">
        <v>100</v>
      </c>
      <c r="AK24" s="167" t="s">
        <v>76</v>
      </c>
      <c r="AL24" s="167">
        <v>50</v>
      </c>
      <c r="AM24" s="167">
        <v>82</v>
      </c>
      <c r="AN24" s="27">
        <v>81</v>
      </c>
    </row>
    <row r="25" spans="1:40" x14ac:dyDescent="0.25">
      <c r="A25" s="168" t="s">
        <v>150</v>
      </c>
      <c r="B25" s="229">
        <v>255944.23</v>
      </c>
      <c r="C25" s="175">
        <v>4256606.3099999996</v>
      </c>
      <c r="E25" s="166"/>
      <c r="H25" s="20"/>
      <c r="L25" s="102" t="str">
        <f t="shared" si="7"/>
        <v>Pickup Truck</v>
      </c>
      <c r="M25" s="99">
        <f t="shared" si="8"/>
        <v>690.24278218236475</v>
      </c>
      <c r="N25" s="92" t="str">
        <f t="shared" si="8"/>
        <v/>
      </c>
      <c r="O25" s="92" t="str">
        <f t="shared" si="8"/>
        <v/>
      </c>
      <c r="P25" s="92" t="str">
        <f t="shared" si="8"/>
        <v/>
      </c>
      <c r="Q25" s="92" t="str">
        <f t="shared" si="8"/>
        <v/>
      </c>
      <c r="R25" s="92" t="str">
        <f t="shared" si="8"/>
        <v/>
      </c>
      <c r="S25" s="93" t="str">
        <f t="shared" si="8"/>
        <v/>
      </c>
      <c r="AJ25" s="183" t="s">
        <v>101</v>
      </c>
      <c r="AK25" s="167" t="s">
        <v>76</v>
      </c>
      <c r="AL25" s="167">
        <v>50</v>
      </c>
      <c r="AM25" s="167">
        <v>70</v>
      </c>
      <c r="AN25" s="27">
        <v>73</v>
      </c>
    </row>
    <row r="26" spans="1:40" x14ac:dyDescent="0.25">
      <c r="A26" s="169" t="s">
        <v>153</v>
      </c>
      <c r="B26" s="230">
        <v>256051.61</v>
      </c>
      <c r="C26" s="177">
        <v>4256729.74</v>
      </c>
      <c r="E26" s="166"/>
      <c r="H26" s="20"/>
      <c r="L26" s="102" t="str">
        <f t="shared" si="7"/>
        <v>Front End Loader</v>
      </c>
      <c r="M26" s="99">
        <f t="shared" si="8"/>
        <v>690.24278218236475</v>
      </c>
      <c r="N26" s="92" t="str">
        <f t="shared" si="8"/>
        <v/>
      </c>
      <c r="O26" s="92" t="str">
        <f t="shared" si="8"/>
        <v/>
      </c>
      <c r="P26" s="92" t="str">
        <f t="shared" si="8"/>
        <v/>
      </c>
      <c r="Q26" s="92" t="str">
        <f t="shared" si="8"/>
        <v/>
      </c>
      <c r="R26" s="92" t="str">
        <f t="shared" si="8"/>
        <v/>
      </c>
      <c r="S26" s="93" t="str">
        <f t="shared" si="8"/>
        <v/>
      </c>
      <c r="AJ26" s="183" t="s">
        <v>102</v>
      </c>
      <c r="AK26" s="167" t="s">
        <v>76</v>
      </c>
      <c r="AL26" s="167">
        <v>40</v>
      </c>
      <c r="AM26" s="167">
        <v>85</v>
      </c>
      <c r="AN26" s="27">
        <v>83</v>
      </c>
    </row>
    <row r="27" spans="1:40" x14ac:dyDescent="0.25">
      <c r="A27" s="169"/>
      <c r="B27" s="230"/>
      <c r="C27" s="177"/>
      <c r="E27" s="166"/>
      <c r="H27" s="20"/>
      <c r="L27" s="102" t="str">
        <f t="shared" si="7"/>
        <v>Trencher</v>
      </c>
      <c r="M27" s="99">
        <f t="shared" si="8"/>
        <v>690.24278218236475</v>
      </c>
      <c r="N27" s="92" t="str">
        <f t="shared" si="8"/>
        <v/>
      </c>
      <c r="O27" s="92" t="str">
        <f t="shared" si="8"/>
        <v/>
      </c>
      <c r="P27" s="92" t="str">
        <f t="shared" si="8"/>
        <v/>
      </c>
      <c r="Q27" s="92" t="str">
        <f t="shared" si="8"/>
        <v/>
      </c>
      <c r="R27" s="92" t="str">
        <f t="shared" si="8"/>
        <v/>
      </c>
      <c r="S27" s="93" t="str">
        <f t="shared" si="8"/>
        <v/>
      </c>
      <c r="AJ27" s="183" t="s">
        <v>103</v>
      </c>
      <c r="AK27" s="167" t="s">
        <v>76</v>
      </c>
      <c r="AL27" s="167">
        <v>40</v>
      </c>
      <c r="AM27" s="167">
        <v>85</v>
      </c>
      <c r="AN27" s="27" t="s">
        <v>77</v>
      </c>
    </row>
    <row r="28" spans="1:40" x14ac:dyDescent="0.25">
      <c r="A28" s="169" t="str">
        <f t="shared" ref="A28:A31" si="9">IF(ISBLANK(A15),"",A15)</f>
        <v/>
      </c>
      <c r="B28" s="230"/>
      <c r="C28" s="177"/>
      <c r="E28" s="166"/>
      <c r="H28" s="20"/>
      <c r="L28" s="102" t="str">
        <f t="shared" si="7"/>
        <v>Crane</v>
      </c>
      <c r="M28" s="99">
        <f t="shared" si="8"/>
        <v>1226.1998533245778</v>
      </c>
      <c r="N28" s="92" t="str">
        <f t="shared" si="8"/>
        <v/>
      </c>
      <c r="O28" s="92" t="str">
        <f t="shared" si="8"/>
        <v/>
      </c>
      <c r="P28" s="92" t="str">
        <f t="shared" si="8"/>
        <v/>
      </c>
      <c r="Q28" s="92" t="str">
        <f t="shared" si="8"/>
        <v/>
      </c>
      <c r="R28" s="92" t="str">
        <f t="shared" si="8"/>
        <v/>
      </c>
      <c r="S28" s="93" t="str">
        <f t="shared" si="8"/>
        <v/>
      </c>
      <c r="AJ28" s="183" t="s">
        <v>104</v>
      </c>
      <c r="AK28" s="167" t="s">
        <v>76</v>
      </c>
      <c r="AL28" s="167">
        <v>40</v>
      </c>
      <c r="AM28" s="167">
        <v>85</v>
      </c>
      <c r="AN28" s="27">
        <v>87</v>
      </c>
    </row>
    <row r="29" spans="1:40" x14ac:dyDescent="0.25">
      <c r="A29" s="169" t="str">
        <f t="shared" si="9"/>
        <v/>
      </c>
      <c r="B29" s="230"/>
      <c r="C29" s="177"/>
      <c r="E29" s="166"/>
      <c r="H29" s="20"/>
      <c r="L29" s="102" t="str">
        <f t="shared" si="7"/>
        <v>Vibratory Pile Driver</v>
      </c>
      <c r="M29" s="99">
        <f t="shared" si="8"/>
        <v>1226.1998533245778</v>
      </c>
      <c r="N29" s="92" t="str">
        <f t="shared" si="8"/>
        <v/>
      </c>
      <c r="O29" s="92" t="str">
        <f t="shared" si="8"/>
        <v/>
      </c>
      <c r="P29" s="92" t="str">
        <f t="shared" si="8"/>
        <v/>
      </c>
      <c r="Q29" s="92" t="str">
        <f t="shared" si="8"/>
        <v/>
      </c>
      <c r="R29" s="92" t="str">
        <f t="shared" si="8"/>
        <v/>
      </c>
      <c r="S29" s="93" t="str">
        <f t="shared" si="8"/>
        <v/>
      </c>
      <c r="AJ29" s="183" t="s">
        <v>105</v>
      </c>
      <c r="AK29" s="167" t="s">
        <v>76</v>
      </c>
      <c r="AL29" s="167">
        <v>25</v>
      </c>
      <c r="AM29" s="167">
        <v>80</v>
      </c>
      <c r="AN29" s="27">
        <v>82</v>
      </c>
    </row>
    <row r="30" spans="1:40" x14ac:dyDescent="0.25">
      <c r="A30" s="169" t="str">
        <f t="shared" si="9"/>
        <v/>
      </c>
      <c r="B30" s="230"/>
      <c r="C30" s="177"/>
      <c r="E30" s="166"/>
      <c r="H30" s="20"/>
      <c r="L30" s="102" t="str">
        <f t="shared" si="7"/>
        <v>Pickup Truck</v>
      </c>
      <c r="M30" s="99">
        <f t="shared" si="8"/>
        <v>1226.1998533245778</v>
      </c>
      <c r="N30" s="92" t="str">
        <f t="shared" si="8"/>
        <v/>
      </c>
      <c r="O30" s="92" t="str">
        <f t="shared" si="8"/>
        <v/>
      </c>
      <c r="P30" s="92" t="str">
        <f t="shared" si="8"/>
        <v/>
      </c>
      <c r="Q30" s="92" t="str">
        <f t="shared" si="8"/>
        <v/>
      </c>
      <c r="R30" s="92" t="str">
        <f t="shared" si="8"/>
        <v/>
      </c>
      <c r="S30" s="93" t="str">
        <f t="shared" si="8"/>
        <v/>
      </c>
      <c r="AJ30" s="183" t="s">
        <v>106</v>
      </c>
      <c r="AK30" s="167" t="s">
        <v>82</v>
      </c>
      <c r="AL30" s="167">
        <v>10</v>
      </c>
      <c r="AM30" s="167">
        <v>90</v>
      </c>
      <c r="AN30" s="27" t="s">
        <v>77</v>
      </c>
    </row>
    <row r="31" spans="1:40" ht="15.75" thickBot="1" x14ac:dyDescent="0.3">
      <c r="A31" s="170" t="str">
        <f t="shared" si="9"/>
        <v/>
      </c>
      <c r="B31" s="231"/>
      <c r="C31" s="179"/>
      <c r="E31" s="166"/>
      <c r="H31" s="20"/>
      <c r="L31" s="102" t="str">
        <f t="shared" si="7"/>
        <v>Front End Loader</v>
      </c>
      <c r="M31" s="99">
        <f t="shared" si="8"/>
        <v>1226.1998533245778</v>
      </c>
      <c r="N31" s="92" t="str">
        <f t="shared" si="8"/>
        <v/>
      </c>
      <c r="O31" s="92" t="str">
        <f t="shared" si="8"/>
        <v/>
      </c>
      <c r="P31" s="92" t="str">
        <f t="shared" si="8"/>
        <v/>
      </c>
      <c r="Q31" s="92" t="str">
        <f t="shared" si="8"/>
        <v/>
      </c>
      <c r="R31" s="92" t="str">
        <f t="shared" si="8"/>
        <v/>
      </c>
      <c r="S31" s="93" t="str">
        <f t="shared" si="8"/>
        <v/>
      </c>
      <c r="AJ31" s="183" t="s">
        <v>107</v>
      </c>
      <c r="AK31" s="167" t="s">
        <v>82</v>
      </c>
      <c r="AL31" s="167">
        <v>20</v>
      </c>
      <c r="AM31" s="167">
        <v>95</v>
      </c>
      <c r="AN31" s="27">
        <v>101</v>
      </c>
    </row>
    <row r="32" spans="1:40" ht="15.75" x14ac:dyDescent="0.25">
      <c r="A32" s="19" t="s">
        <v>155</v>
      </c>
      <c r="B32" s="143"/>
      <c r="C32" s="144"/>
      <c r="D32" s="144"/>
      <c r="E32" s="145"/>
      <c r="H32" s="82"/>
      <c r="L32" s="102" t="str">
        <f t="shared" si="7"/>
        <v>Trencher</v>
      </c>
      <c r="M32" s="99">
        <f t="shared" si="8"/>
        <v>1226.1998533245778</v>
      </c>
      <c r="N32" s="92" t="str">
        <f t="shared" si="8"/>
        <v/>
      </c>
      <c r="O32" s="92" t="str">
        <f t="shared" si="8"/>
        <v/>
      </c>
      <c r="P32" s="92" t="str">
        <f t="shared" si="8"/>
        <v/>
      </c>
      <c r="Q32" s="92" t="str">
        <f t="shared" si="8"/>
        <v/>
      </c>
      <c r="R32" s="92" t="str">
        <f t="shared" si="8"/>
        <v/>
      </c>
      <c r="S32" s="93" t="str">
        <f t="shared" si="8"/>
        <v/>
      </c>
      <c r="AJ32" s="183" t="s">
        <v>108</v>
      </c>
      <c r="AK32" s="167" t="s">
        <v>82</v>
      </c>
      <c r="AL32" s="167">
        <v>20</v>
      </c>
      <c r="AM32" s="167">
        <v>85</v>
      </c>
      <c r="AN32" s="27">
        <v>89</v>
      </c>
    </row>
    <row r="33" spans="1:40" ht="15.75" x14ac:dyDescent="0.25">
      <c r="A33" s="19" t="s">
        <v>156</v>
      </c>
      <c r="B33" s="143"/>
      <c r="C33" s="144"/>
      <c r="D33" s="144"/>
      <c r="E33" s="145"/>
      <c r="F33" s="145"/>
      <c r="G33" s="82"/>
      <c r="H33" s="82"/>
      <c r="L33" s="102" t="str">
        <f t="shared" si="7"/>
        <v/>
      </c>
      <c r="M33" s="99">
        <f t="shared" si="8"/>
        <v>690.24278218236475</v>
      </c>
      <c r="N33" s="92" t="str">
        <f t="shared" si="8"/>
        <v/>
      </c>
      <c r="O33" s="92" t="str">
        <f t="shared" si="8"/>
        <v/>
      </c>
      <c r="P33" s="92" t="str">
        <f t="shared" si="8"/>
        <v/>
      </c>
      <c r="Q33" s="92" t="str">
        <f t="shared" si="8"/>
        <v/>
      </c>
      <c r="R33" s="92" t="str">
        <f t="shared" si="8"/>
        <v/>
      </c>
      <c r="S33" s="93" t="str">
        <f t="shared" si="8"/>
        <v/>
      </c>
      <c r="AJ33" s="183" t="s">
        <v>109</v>
      </c>
      <c r="AK33" s="167" t="s">
        <v>76</v>
      </c>
      <c r="AL33" s="167">
        <v>20</v>
      </c>
      <c r="AM33" s="167">
        <v>85</v>
      </c>
      <c r="AN33" s="27">
        <v>75</v>
      </c>
    </row>
    <row r="34" spans="1:40" ht="16.5" customHeight="1" x14ac:dyDescent="0.25">
      <c r="A34" s="9"/>
      <c r="B34" s="143"/>
      <c r="C34" s="144"/>
      <c r="D34" s="144"/>
      <c r="E34" s="145"/>
      <c r="F34" s="145"/>
      <c r="G34" s="82"/>
      <c r="H34" s="82"/>
      <c r="L34" s="102" t="str">
        <f t="shared" si="7"/>
        <v/>
      </c>
      <c r="M34" s="99">
        <f t="shared" si="8"/>
        <v>690.24278218236475</v>
      </c>
      <c r="N34" s="92" t="str">
        <f t="shared" si="8"/>
        <v/>
      </c>
      <c r="O34" s="92" t="str">
        <f t="shared" si="8"/>
        <v/>
      </c>
      <c r="P34" s="92" t="str">
        <f t="shared" si="8"/>
        <v/>
      </c>
      <c r="Q34" s="92" t="str">
        <f t="shared" si="8"/>
        <v/>
      </c>
      <c r="R34" s="92" t="str">
        <f t="shared" si="8"/>
        <v/>
      </c>
      <c r="S34" s="93" t="str">
        <f t="shared" si="8"/>
        <v/>
      </c>
      <c r="AJ34" s="183" t="s">
        <v>110</v>
      </c>
      <c r="AK34" s="167" t="s">
        <v>82</v>
      </c>
      <c r="AL34" s="167">
        <v>20</v>
      </c>
      <c r="AM34" s="167">
        <v>90</v>
      </c>
      <c r="AN34" s="27">
        <v>90</v>
      </c>
    </row>
    <row r="35" spans="1:40" x14ac:dyDescent="0.25">
      <c r="A35" s="19"/>
      <c r="B35" s="143"/>
      <c r="C35" s="144"/>
      <c r="D35" s="144"/>
      <c r="E35" s="145"/>
      <c r="F35" s="145"/>
      <c r="G35" s="82"/>
      <c r="H35" s="82"/>
      <c r="L35" s="102" t="str">
        <f t="shared" si="7"/>
        <v/>
      </c>
      <c r="M35" s="99">
        <f t="shared" si="8"/>
        <v>690.24278218236475</v>
      </c>
      <c r="N35" s="92" t="str">
        <f t="shared" si="8"/>
        <v/>
      </c>
      <c r="O35" s="92" t="str">
        <f t="shared" si="8"/>
        <v/>
      </c>
      <c r="P35" s="92" t="str">
        <f t="shared" si="8"/>
        <v/>
      </c>
      <c r="Q35" s="92" t="str">
        <f t="shared" si="8"/>
        <v/>
      </c>
      <c r="R35" s="92" t="str">
        <f t="shared" si="8"/>
        <v/>
      </c>
      <c r="S35" s="93" t="str">
        <f t="shared" si="8"/>
        <v/>
      </c>
      <c r="AJ35" s="183" t="s">
        <v>111</v>
      </c>
      <c r="AK35" s="167" t="s">
        <v>76</v>
      </c>
      <c r="AL35" s="167">
        <v>20</v>
      </c>
      <c r="AM35" s="167">
        <v>85</v>
      </c>
      <c r="AN35" s="27">
        <v>90</v>
      </c>
    </row>
    <row r="36" spans="1:40" ht="15.75" thickBot="1" x14ac:dyDescent="0.3">
      <c r="A36" s="82"/>
      <c r="B36" s="82"/>
      <c r="C36" s="82"/>
      <c r="D36" s="82"/>
      <c r="E36" s="82"/>
      <c r="F36" s="49"/>
      <c r="G36" s="49"/>
      <c r="H36" s="49"/>
      <c r="L36" s="103" t="str">
        <f t="shared" si="7"/>
        <v/>
      </c>
      <c r="M36" s="100">
        <f t="shared" si="8"/>
        <v>690.24278218236475</v>
      </c>
      <c r="N36" s="95" t="str">
        <f t="shared" si="8"/>
        <v/>
      </c>
      <c r="O36" s="95" t="str">
        <f t="shared" si="8"/>
        <v/>
      </c>
      <c r="P36" s="95" t="str">
        <f t="shared" si="8"/>
        <v/>
      </c>
      <c r="Q36" s="95" t="str">
        <f t="shared" si="8"/>
        <v/>
      </c>
      <c r="R36" s="95" t="str">
        <f t="shared" si="8"/>
        <v/>
      </c>
      <c r="S36" s="96" t="str">
        <f t="shared" si="8"/>
        <v/>
      </c>
      <c r="AJ36" s="183" t="s">
        <v>112</v>
      </c>
      <c r="AK36" s="167" t="s">
        <v>76</v>
      </c>
      <c r="AL36" s="167">
        <v>50</v>
      </c>
      <c r="AM36" s="167">
        <v>85</v>
      </c>
      <c r="AN36" s="27">
        <v>77</v>
      </c>
    </row>
    <row r="37" spans="1:40" ht="15.75" thickBot="1" x14ac:dyDescent="0.3">
      <c r="A37" s="9" t="s">
        <v>44</v>
      </c>
      <c r="B37" s="1"/>
      <c r="C37" s="1"/>
      <c r="D37" s="1"/>
      <c r="E37" s="82"/>
      <c r="F37" s="49"/>
      <c r="G37" s="49"/>
      <c r="H37" s="49"/>
      <c r="L37" s="221"/>
      <c r="M37" s="222"/>
      <c r="N37" s="222"/>
      <c r="O37" s="222"/>
      <c r="P37" s="222"/>
      <c r="Q37" s="222"/>
      <c r="R37" s="222"/>
      <c r="S37" s="222"/>
      <c r="AJ37" s="183" t="s">
        <v>113</v>
      </c>
      <c r="AK37" s="167" t="s">
        <v>76</v>
      </c>
      <c r="AL37" s="167">
        <v>40</v>
      </c>
      <c r="AM37" s="167">
        <v>55</v>
      </c>
      <c r="AN37" s="27">
        <v>75</v>
      </c>
    </row>
    <row r="38" spans="1:40" ht="32.25" x14ac:dyDescent="0.25">
      <c r="A38" s="293" t="s">
        <v>0</v>
      </c>
      <c r="B38" s="287" t="s">
        <v>63</v>
      </c>
      <c r="C38" s="162" t="s">
        <v>141</v>
      </c>
      <c r="D38" s="15" t="s">
        <v>55</v>
      </c>
      <c r="E38" s="16" t="s">
        <v>54</v>
      </c>
      <c r="H38" s="182"/>
      <c r="L38" s="221"/>
      <c r="M38" s="222"/>
      <c r="N38" s="222"/>
      <c r="O38" s="222"/>
      <c r="P38" s="222"/>
      <c r="Q38" s="222"/>
      <c r="R38" s="222"/>
      <c r="S38" s="222"/>
      <c r="AJ38" s="183" t="s">
        <v>114</v>
      </c>
      <c r="AK38" s="167" t="s">
        <v>76</v>
      </c>
      <c r="AL38" s="167">
        <v>50</v>
      </c>
      <c r="AM38" s="167">
        <v>85</v>
      </c>
      <c r="AN38" s="27">
        <v>85</v>
      </c>
    </row>
    <row r="39" spans="1:40" ht="15.75" thickBot="1" x14ac:dyDescent="0.3">
      <c r="A39" s="294"/>
      <c r="B39" s="299"/>
      <c r="C39" s="164" t="s">
        <v>68</v>
      </c>
      <c r="D39" s="209" t="s">
        <v>6</v>
      </c>
      <c r="E39" s="7" t="s">
        <v>5</v>
      </c>
      <c r="H39" s="180"/>
      <c r="L39" s="221"/>
      <c r="M39" s="222"/>
      <c r="N39" s="222"/>
      <c r="O39" s="222"/>
      <c r="P39" s="222"/>
      <c r="Q39" s="222"/>
      <c r="R39" s="222"/>
      <c r="S39" s="222"/>
      <c r="AJ39" s="183" t="s">
        <v>115</v>
      </c>
      <c r="AK39" s="167" t="s">
        <v>76</v>
      </c>
      <c r="AL39" s="167">
        <v>50</v>
      </c>
      <c r="AM39" s="167">
        <v>77</v>
      </c>
      <c r="AN39" s="27">
        <v>81</v>
      </c>
    </row>
    <row r="40" spans="1:40" x14ac:dyDescent="0.25">
      <c r="A40" s="77" t="s">
        <v>92</v>
      </c>
      <c r="B40" s="191">
        <v>1</v>
      </c>
      <c r="C40" s="201">
        <f t="shared" ref="C40:C46" si="10">IFERROR(VLOOKUP(A40,$AJ$1:$AN$64,3,FALSE),"")</f>
        <v>16</v>
      </c>
      <c r="D40" s="218">
        <f t="shared" ref="D40:D46" si="11">IF(ISBLANK(A40),"",50)</f>
        <v>50</v>
      </c>
      <c r="E40" s="202">
        <f>IFERROR(IF(VLOOKUP(A40,$AJ$1:$AN$64,5,FALSE)="N/A",VLOOKUP(A40,$AJ$1:$AN$64,4,FALSE),VLOOKUP(A40,$AJ$1:$AN$64,5,FALSE)),"")</f>
        <v>81</v>
      </c>
      <c r="H40" s="181"/>
      <c r="AJ40" s="183" t="s">
        <v>116</v>
      </c>
      <c r="AK40" s="167" t="s">
        <v>76</v>
      </c>
      <c r="AL40" s="167">
        <v>100</v>
      </c>
      <c r="AM40" s="167">
        <v>82</v>
      </c>
      <c r="AN40" s="27">
        <v>73</v>
      </c>
    </row>
    <row r="41" spans="1:40" x14ac:dyDescent="0.25">
      <c r="A41" s="77" t="s">
        <v>132</v>
      </c>
      <c r="B41" s="71">
        <v>1</v>
      </c>
      <c r="C41" s="201">
        <f t="shared" si="10"/>
        <v>20</v>
      </c>
      <c r="D41" s="198">
        <f t="shared" si="11"/>
        <v>50</v>
      </c>
      <c r="E41" s="202">
        <f>IFERROR(IF(VLOOKUP(A41,$AJ$1:$AN$64,5,FALSE)="N/A",VLOOKUP(A41,$AJ$1:$AN$64,4,FALSE),VLOOKUP(A41,$AJ$1:$AN$64,5,FALSE)),"")</f>
        <v>101</v>
      </c>
      <c r="G41" s="22"/>
      <c r="H41" s="181"/>
      <c r="AJ41" s="183" t="s">
        <v>117</v>
      </c>
      <c r="AK41" s="167" t="s">
        <v>82</v>
      </c>
      <c r="AL41" s="167">
        <v>20</v>
      </c>
      <c r="AM41" s="167">
        <v>85</v>
      </c>
      <c r="AN41" s="27">
        <v>79</v>
      </c>
    </row>
    <row r="42" spans="1:40" x14ac:dyDescent="0.25">
      <c r="A42" s="77" t="s">
        <v>113</v>
      </c>
      <c r="B42" s="71">
        <v>1</v>
      </c>
      <c r="C42" s="201">
        <f t="shared" si="10"/>
        <v>40</v>
      </c>
      <c r="D42" s="198">
        <f t="shared" si="11"/>
        <v>50</v>
      </c>
      <c r="E42" s="202">
        <f>IFERROR(IF(VLOOKUP(A42,$AJ$1:$AN$64,5,FALSE)="N/A",VLOOKUP(A42,$AJ$1:$AN$64,4,FALSE),VLOOKUP(A42,$AJ$1:$AN$64,5,FALSE)),"")</f>
        <v>75</v>
      </c>
      <c r="H42" s="181"/>
      <c r="AJ42" s="183" t="s">
        <v>118</v>
      </c>
      <c r="AK42" s="167" t="s">
        <v>76</v>
      </c>
      <c r="AL42" s="167">
        <v>20</v>
      </c>
      <c r="AM42" s="167">
        <v>85</v>
      </c>
      <c r="AN42" s="27">
        <v>81</v>
      </c>
    </row>
    <row r="43" spans="1:40" x14ac:dyDescent="0.25">
      <c r="A43" s="77" t="s">
        <v>99</v>
      </c>
      <c r="B43" s="71">
        <v>1</v>
      </c>
      <c r="C43" s="201">
        <f t="shared" si="10"/>
        <v>40</v>
      </c>
      <c r="D43" s="198">
        <f t="shared" si="11"/>
        <v>50</v>
      </c>
      <c r="E43" s="202">
        <f>IFERROR(IF(VLOOKUP(A43,$AJ$1:$AN$64,5,FALSE)="N/A",VLOOKUP(A43,$AJ$1:$AN$64,4,FALSE),VLOOKUP(A43,$AJ$1:$AN$64,5,FALSE)),"")</f>
        <v>79</v>
      </c>
      <c r="H43" s="181"/>
      <c r="AC43" s="22"/>
      <c r="AJ43" s="183" t="s">
        <v>119</v>
      </c>
      <c r="AK43" s="167" t="s">
        <v>76</v>
      </c>
      <c r="AL43" s="167">
        <v>20</v>
      </c>
      <c r="AM43" s="167">
        <v>85</v>
      </c>
      <c r="AN43" s="27">
        <v>80</v>
      </c>
    </row>
    <row r="44" spans="1:40" x14ac:dyDescent="0.25">
      <c r="A44" s="77" t="s">
        <v>152</v>
      </c>
      <c r="B44" s="71">
        <v>1</v>
      </c>
      <c r="C44" s="201">
        <f t="shared" si="10"/>
        <v>50</v>
      </c>
      <c r="D44" s="198">
        <f t="shared" si="11"/>
        <v>50</v>
      </c>
      <c r="E44" s="202">
        <f>IFERROR(IF(VLOOKUP(A44,$AJ$1:$AN$64,5,FALSE)="N/A",VLOOKUP(A44,$AJ$1:$AN$64,4,FALSE),VLOOKUP(A44,$AJ$1:$AN$64,5,FALSE)),"")</f>
        <v>80</v>
      </c>
      <c r="H44" s="181"/>
      <c r="AJ44" s="183" t="s">
        <v>120</v>
      </c>
      <c r="AK44" s="167" t="s">
        <v>76</v>
      </c>
      <c r="AL44" s="167">
        <v>20</v>
      </c>
      <c r="AM44" s="167">
        <v>85</v>
      </c>
      <c r="AN44" s="27">
        <v>96</v>
      </c>
    </row>
    <row r="45" spans="1:40" x14ac:dyDescent="0.25">
      <c r="A45" s="77" t="s">
        <v>92</v>
      </c>
      <c r="B45" s="71">
        <v>2</v>
      </c>
      <c r="C45" s="201">
        <f t="shared" si="10"/>
        <v>16</v>
      </c>
      <c r="D45" s="198">
        <f t="shared" si="11"/>
        <v>50</v>
      </c>
      <c r="E45" s="202">
        <f t="shared" ref="E45:E49" si="12">IFERROR(IF(VLOOKUP(A45,$AJ$1:$AN$64,5,FALSE)="N/A",VLOOKUP(A45,$AJ$1:$AN$64,4,FALSE),VLOOKUP(A45,$AJ$1:$AN$64,5,FALSE)),"")</f>
        <v>81</v>
      </c>
      <c r="H45" s="181"/>
      <c r="AJ45" s="183" t="s">
        <v>121</v>
      </c>
      <c r="AK45" s="167" t="s">
        <v>76</v>
      </c>
      <c r="AL45" s="167">
        <v>40</v>
      </c>
      <c r="AM45" s="167">
        <v>85</v>
      </c>
      <c r="AN45" s="27">
        <v>84</v>
      </c>
    </row>
    <row r="46" spans="1:40" x14ac:dyDescent="0.25">
      <c r="A46" s="77" t="s">
        <v>132</v>
      </c>
      <c r="B46" s="71">
        <v>2</v>
      </c>
      <c r="C46" s="201">
        <f t="shared" si="10"/>
        <v>20</v>
      </c>
      <c r="D46" s="198">
        <f t="shared" si="11"/>
        <v>50</v>
      </c>
      <c r="E46" s="202">
        <f t="shared" si="12"/>
        <v>101</v>
      </c>
      <c r="H46" s="181"/>
      <c r="AJ46" s="183" t="s">
        <v>122</v>
      </c>
      <c r="AK46" s="167" t="s">
        <v>76</v>
      </c>
      <c r="AL46" s="167">
        <v>40</v>
      </c>
      <c r="AM46" s="167">
        <v>85</v>
      </c>
      <c r="AN46" s="27">
        <v>96</v>
      </c>
    </row>
    <row r="47" spans="1:40" x14ac:dyDescent="0.25">
      <c r="A47" s="77" t="s">
        <v>113</v>
      </c>
      <c r="B47" s="71">
        <v>2</v>
      </c>
      <c r="C47" s="201">
        <v>40</v>
      </c>
      <c r="D47" s="198">
        <v>50</v>
      </c>
      <c r="E47" s="202">
        <f t="shared" si="12"/>
        <v>75</v>
      </c>
      <c r="H47" s="181"/>
      <c r="AJ47" s="183" t="s">
        <v>123</v>
      </c>
      <c r="AK47" s="167" t="s">
        <v>76</v>
      </c>
      <c r="AL47" s="167">
        <v>100</v>
      </c>
      <c r="AM47" s="167">
        <v>78</v>
      </c>
      <c r="AN47" s="27">
        <v>78</v>
      </c>
    </row>
    <row r="48" spans="1:40" x14ac:dyDescent="0.25">
      <c r="A48" s="77" t="s">
        <v>99</v>
      </c>
      <c r="B48" s="71">
        <v>2</v>
      </c>
      <c r="C48" s="201">
        <f t="shared" ref="C48:C53" si="13">IFERROR(VLOOKUP(A48,$AJ$1:$AN$64,3,FALSE),"")</f>
        <v>40</v>
      </c>
      <c r="D48" s="198">
        <f t="shared" ref="D48:D53" si="14">IF(ISBLANK(A48),"",50)</f>
        <v>50</v>
      </c>
      <c r="E48" s="202">
        <f t="shared" si="12"/>
        <v>79</v>
      </c>
      <c r="H48" s="181"/>
      <c r="AJ48" s="183" t="s">
        <v>152</v>
      </c>
      <c r="AK48" s="167" t="s">
        <v>76</v>
      </c>
      <c r="AL48" s="167">
        <v>50</v>
      </c>
      <c r="AM48" s="167">
        <v>82</v>
      </c>
      <c r="AN48" s="27">
        <v>80</v>
      </c>
    </row>
    <row r="49" spans="1:40" x14ac:dyDescent="0.25">
      <c r="A49" s="77" t="s">
        <v>152</v>
      </c>
      <c r="B49" s="71">
        <v>2</v>
      </c>
      <c r="C49" s="201">
        <f t="shared" si="13"/>
        <v>50</v>
      </c>
      <c r="D49" s="198">
        <f t="shared" si="14"/>
        <v>50</v>
      </c>
      <c r="E49" s="202">
        <f t="shared" si="12"/>
        <v>80</v>
      </c>
      <c r="H49" s="181"/>
      <c r="AJ49" s="183" t="s">
        <v>125</v>
      </c>
      <c r="AK49" s="167" t="s">
        <v>76</v>
      </c>
      <c r="AL49" s="167">
        <v>50</v>
      </c>
      <c r="AM49" s="167">
        <v>80</v>
      </c>
      <c r="AN49" s="27" t="s">
        <v>77</v>
      </c>
    </row>
    <row r="50" spans="1:40" x14ac:dyDescent="0.25">
      <c r="A50" s="77"/>
      <c r="B50" s="71"/>
      <c r="C50" s="201" t="str">
        <f t="shared" si="13"/>
        <v/>
      </c>
      <c r="D50" s="198" t="str">
        <f t="shared" si="14"/>
        <v/>
      </c>
      <c r="E50" s="202" t="str">
        <f>IFERROR(IF(VLOOKUP(A50,$AJ$1:$AN$64,5,FALSE)="N/A",VLOOKUP(A50,$AJ$1:$AN$64,4,FALSE),VLOOKUP(A50,$AJ$1:$AN$64,5,FALSE)),"")</f>
        <v/>
      </c>
      <c r="H50" s="181"/>
      <c r="AJ50" s="183" t="s">
        <v>126</v>
      </c>
      <c r="AK50" s="167" t="s">
        <v>76</v>
      </c>
      <c r="AL50" s="167">
        <v>40</v>
      </c>
      <c r="AM50" s="167">
        <v>84</v>
      </c>
      <c r="AN50" s="27" t="s">
        <v>77</v>
      </c>
    </row>
    <row r="51" spans="1:40" x14ac:dyDescent="0.25">
      <c r="A51" s="77"/>
      <c r="B51" s="71"/>
      <c r="C51" s="201" t="str">
        <f t="shared" si="13"/>
        <v/>
      </c>
      <c r="D51" s="198" t="str">
        <f t="shared" si="14"/>
        <v/>
      </c>
      <c r="E51" s="202" t="str">
        <f>IFERROR(IF(VLOOKUP(A51,$AJ$1:$AN$64,5,FALSE)="N/A",VLOOKUP(A51,$AJ$1:$AN$64,4,FALSE),VLOOKUP(A51,$AJ$1:$AN$64,5,FALSE)),"")</f>
        <v/>
      </c>
      <c r="H51" s="181"/>
      <c r="AJ51" s="183" t="s">
        <v>127</v>
      </c>
      <c r="AK51" s="167" t="s">
        <v>76</v>
      </c>
      <c r="AL51" s="167">
        <v>40</v>
      </c>
      <c r="AM51" s="167">
        <v>85</v>
      </c>
      <c r="AN51" s="27">
        <v>85</v>
      </c>
    </row>
    <row r="52" spans="1:40" x14ac:dyDescent="0.25">
      <c r="A52" s="77"/>
      <c r="B52" s="71"/>
      <c r="C52" s="201" t="str">
        <f t="shared" si="13"/>
        <v/>
      </c>
      <c r="D52" s="198" t="str">
        <f t="shared" si="14"/>
        <v/>
      </c>
      <c r="E52" s="202" t="str">
        <f>IFERROR(IF(VLOOKUP(A52,$AJ$1:$AN$64,5,FALSE)="N/A",VLOOKUP(A52,$AJ$1:$AN$64,4,FALSE),VLOOKUP(A52,$AJ$1:$AN$64,5,FALSE)),"")</f>
        <v/>
      </c>
      <c r="H52" s="181"/>
      <c r="AJ52" s="183" t="s">
        <v>128</v>
      </c>
      <c r="AK52" s="167" t="s">
        <v>76</v>
      </c>
      <c r="AL52" s="167">
        <v>10</v>
      </c>
      <c r="AM52" s="167">
        <v>80</v>
      </c>
      <c r="AN52" s="27">
        <v>82</v>
      </c>
    </row>
    <row r="53" spans="1:40" ht="15.75" thickBot="1" x14ac:dyDescent="0.3">
      <c r="A53" s="14"/>
      <c r="B53" s="72"/>
      <c r="C53" s="203" t="str">
        <f t="shared" si="13"/>
        <v/>
      </c>
      <c r="D53" s="204" t="str">
        <f t="shared" si="14"/>
        <v/>
      </c>
      <c r="E53" s="205" t="str">
        <f>IFERROR(IF(VLOOKUP(A53,$AJ$1:$AN$64,5,FALSE)="N/A",VLOOKUP(A53,$AJ$1:$AN$64,4,FALSE),VLOOKUP(A53,$AJ$1:$AN$64,5,FALSE)),"")</f>
        <v/>
      </c>
      <c r="H53" s="181"/>
      <c r="AJ53" s="183" t="s">
        <v>129</v>
      </c>
      <c r="AK53" s="167" t="s">
        <v>76</v>
      </c>
      <c r="AL53" s="167">
        <v>100</v>
      </c>
      <c r="AM53" s="167">
        <v>85</v>
      </c>
      <c r="AN53" s="27">
        <v>79</v>
      </c>
    </row>
    <row r="54" spans="1:40" ht="15.75" x14ac:dyDescent="0.25">
      <c r="A54" s="19" t="s">
        <v>142</v>
      </c>
      <c r="AJ54" s="183" t="s">
        <v>130</v>
      </c>
      <c r="AK54" s="167" t="s">
        <v>76</v>
      </c>
      <c r="AL54" s="167">
        <v>50</v>
      </c>
      <c r="AM54" s="167">
        <v>85</v>
      </c>
      <c r="AN54" s="27">
        <v>87</v>
      </c>
    </row>
    <row r="55" spans="1:40" x14ac:dyDescent="0.25">
      <c r="A55" s="19"/>
      <c r="AJ55" s="183" t="s">
        <v>131</v>
      </c>
      <c r="AK55" s="167" t="s">
        <v>76</v>
      </c>
      <c r="AL55" s="167">
        <v>20</v>
      </c>
      <c r="AM55" s="167">
        <v>80</v>
      </c>
      <c r="AN55" s="27">
        <v>80</v>
      </c>
    </row>
    <row r="56" spans="1:40" x14ac:dyDescent="0.25">
      <c r="AJ56" s="183" t="s">
        <v>132</v>
      </c>
      <c r="AK56" s="167" t="s">
        <v>76</v>
      </c>
      <c r="AL56" s="167">
        <v>20</v>
      </c>
      <c r="AM56" s="167">
        <v>95</v>
      </c>
      <c r="AN56" s="27">
        <v>101</v>
      </c>
    </row>
    <row r="57" spans="1:40" ht="15.75" thickBot="1" x14ac:dyDescent="0.3">
      <c r="A57" s="8" t="s">
        <v>7</v>
      </c>
      <c r="AJ57" s="183" t="s">
        <v>133</v>
      </c>
      <c r="AK57" s="167" t="s">
        <v>76</v>
      </c>
      <c r="AL57" s="167">
        <v>5</v>
      </c>
      <c r="AM57" s="167">
        <v>85</v>
      </c>
      <c r="AN57" s="27">
        <v>83</v>
      </c>
    </row>
    <row r="58" spans="1:40" ht="30" x14ac:dyDescent="0.25">
      <c r="A58" s="293" t="s">
        <v>4</v>
      </c>
      <c r="B58" s="106" t="str">
        <f>IF(ISBLANK(A12),"",CONCATENATE("Leq - @ ",A12))</f>
        <v>Leq - @ NSA 31 - Residence</v>
      </c>
      <c r="C58" s="106" t="str">
        <f>IF(ISBLANK(A12),"",CONCATENATE("Leq - @ ",A12))</f>
        <v>Leq - @ NSA 31 - Residence</v>
      </c>
      <c r="D58" s="248"/>
      <c r="E58" s="248"/>
      <c r="F58" s="248"/>
      <c r="G58" s="248"/>
      <c r="H58" s="248"/>
      <c r="AJ58" s="183" t="s">
        <v>134</v>
      </c>
      <c r="AK58" s="167" t="s">
        <v>76</v>
      </c>
      <c r="AL58" s="167">
        <v>40</v>
      </c>
      <c r="AM58" s="167">
        <v>73</v>
      </c>
      <c r="AN58" s="27">
        <v>74</v>
      </c>
    </row>
    <row r="59" spans="1:40" ht="18.75" thickBot="1" x14ac:dyDescent="0.3">
      <c r="A59" s="301"/>
      <c r="B59" s="226" t="s">
        <v>185</v>
      </c>
      <c r="C59" s="226" t="s">
        <v>186</v>
      </c>
      <c r="D59" s="270"/>
      <c r="E59" s="270"/>
      <c r="F59" s="270"/>
      <c r="G59" s="270"/>
      <c r="H59" s="270"/>
      <c r="AJ59" s="183" t="s">
        <v>135</v>
      </c>
      <c r="AK59" s="167" t="s">
        <v>76</v>
      </c>
      <c r="AL59" s="167">
        <v>100</v>
      </c>
      <c r="AM59" s="167"/>
      <c r="AN59" s="27">
        <v>77</v>
      </c>
    </row>
    <row r="60" spans="1:40" x14ac:dyDescent="0.25">
      <c r="A60" s="223" t="str">
        <f>IF(ISBLANK(A40),"",A40)</f>
        <v>Crane</v>
      </c>
      <c r="B60" s="273">
        <f>IFERROR($E40-(20*LOG10(M23/$D40))+10*LOG($C40/100)+10*LOG($B40),0)</f>
        <v>50.240562434283163</v>
      </c>
      <c r="C60" s="274">
        <f>IFERROR($E40-(20*LOG10(M23/$D40))+10*LOG(100/100)+10*LOG($B40),0)</f>
        <v>58.199362607723913</v>
      </c>
      <c r="D60" s="166"/>
      <c r="E60" s="166"/>
      <c r="F60" s="166"/>
      <c r="G60" s="166"/>
      <c r="H60" s="166"/>
      <c r="AJ60" s="183" t="s">
        <v>136</v>
      </c>
      <c r="AK60" s="167"/>
      <c r="AL60" s="167">
        <v>100</v>
      </c>
      <c r="AM60" s="167"/>
      <c r="AN60" s="27">
        <v>84</v>
      </c>
    </row>
    <row r="61" spans="1:40" x14ac:dyDescent="0.25">
      <c r="A61" s="224" t="str">
        <f>IF(ISBLANK(A41),"",A41)</f>
        <v>Vibratory Pile Driver</v>
      </c>
      <c r="B61" s="275">
        <f t="shared" ref="B61:C69" si="15">IFERROR($E41-(20*LOG10(M24/$D41))+10*LOG($C41/100)+10*LOG($B41),0)</f>
        <v>71.209662564363725</v>
      </c>
      <c r="C61" s="276">
        <f t="shared" ref="C61:C64" si="16">IFERROR($E41-(20*LOG10(M24/$D41))+10*LOG(100/100)+10*LOG($B41),0)</f>
        <v>78.199362607723913</v>
      </c>
      <c r="D61" s="166"/>
      <c r="E61" s="166"/>
      <c r="F61" s="166"/>
      <c r="G61" s="166"/>
      <c r="H61" s="166"/>
      <c r="AJ61" s="183" t="s">
        <v>137</v>
      </c>
      <c r="AK61" s="167"/>
      <c r="AL61" s="167">
        <v>100</v>
      </c>
      <c r="AM61" s="167"/>
      <c r="AN61" s="27">
        <v>80</v>
      </c>
    </row>
    <row r="62" spans="1:40" x14ac:dyDescent="0.25">
      <c r="A62" s="224" t="str">
        <f t="shared" ref="A62:A73" si="17">IF(ISBLANK(A42),"",A42)</f>
        <v>Pickup Truck</v>
      </c>
      <c r="B62" s="275">
        <f t="shared" si="15"/>
        <v>48.219962521003538</v>
      </c>
      <c r="C62" s="276">
        <f t="shared" si="16"/>
        <v>52.199362607723913</v>
      </c>
      <c r="D62" s="166"/>
      <c r="E62" s="166"/>
      <c r="F62" s="166"/>
      <c r="G62" s="166"/>
      <c r="H62" s="166"/>
      <c r="AJ62" s="183" t="s">
        <v>138</v>
      </c>
      <c r="AK62" s="167"/>
      <c r="AL62" s="167">
        <v>100</v>
      </c>
      <c r="AM62" s="167"/>
      <c r="AN62" s="27">
        <v>85</v>
      </c>
    </row>
    <row r="63" spans="1:40" x14ac:dyDescent="0.25">
      <c r="A63" s="224" t="str">
        <f t="shared" si="17"/>
        <v>Front End Loader</v>
      </c>
      <c r="B63" s="275">
        <f t="shared" si="15"/>
        <v>52.219962521003538</v>
      </c>
      <c r="C63" s="276">
        <f t="shared" si="16"/>
        <v>56.199362607723913</v>
      </c>
      <c r="D63" s="166"/>
      <c r="E63" s="166"/>
      <c r="F63" s="166"/>
      <c r="G63" s="166"/>
      <c r="H63" s="166"/>
      <c r="AJ63" s="183" t="s">
        <v>139</v>
      </c>
      <c r="AK63" s="167"/>
      <c r="AL63" s="167">
        <v>100</v>
      </c>
      <c r="AM63" s="167"/>
      <c r="AN63" s="27">
        <v>82</v>
      </c>
    </row>
    <row r="64" spans="1:40" ht="15" customHeight="1" thickBot="1" x14ac:dyDescent="0.3">
      <c r="A64" s="224" t="str">
        <f t="shared" si="17"/>
        <v>Trencher</v>
      </c>
      <c r="B64" s="275">
        <f t="shared" si="15"/>
        <v>54.1890626510841</v>
      </c>
      <c r="C64" s="276">
        <f t="shared" si="16"/>
        <v>57.199362607723913</v>
      </c>
      <c r="D64" s="166"/>
      <c r="E64" s="166"/>
      <c r="F64" s="166"/>
      <c r="G64" s="166"/>
      <c r="H64" s="166"/>
      <c r="AJ64" s="184" t="s">
        <v>140</v>
      </c>
      <c r="AK64" s="185"/>
      <c r="AL64" s="185">
        <v>100</v>
      </c>
      <c r="AM64" s="185"/>
      <c r="AN64" s="151">
        <v>83</v>
      </c>
    </row>
    <row r="65" spans="1:30" x14ac:dyDescent="0.25">
      <c r="A65" s="224" t="str">
        <f t="shared" si="17"/>
        <v>Crane</v>
      </c>
      <c r="B65" s="275">
        <f t="shared" si="15"/>
        <v>48.259674673082735</v>
      </c>
      <c r="C65" s="276">
        <f>IFERROR($E45-(20*LOG10(N28/$D45))+10*LOG($C45/100)+10*LOG($B45),0)</f>
        <v>0</v>
      </c>
      <c r="D65" s="166"/>
      <c r="E65" s="166"/>
      <c r="F65" s="166"/>
      <c r="G65" s="166"/>
      <c r="H65" s="166"/>
    </row>
    <row r="66" spans="1:30" x14ac:dyDescent="0.25">
      <c r="A66" s="224" t="str">
        <f t="shared" si="17"/>
        <v>Vibratory Pile Driver</v>
      </c>
      <c r="B66" s="275">
        <f t="shared" si="15"/>
        <v>69.228774803163304</v>
      </c>
      <c r="C66" s="276">
        <f t="shared" si="15"/>
        <v>0</v>
      </c>
      <c r="D66" s="166"/>
      <c r="E66" s="166"/>
      <c r="F66" s="166"/>
      <c r="G66" s="166"/>
      <c r="H66" s="166"/>
    </row>
    <row r="67" spans="1:30" x14ac:dyDescent="0.25">
      <c r="A67" s="224" t="str">
        <f t="shared" si="17"/>
        <v>Pickup Truck</v>
      </c>
      <c r="B67" s="275">
        <f t="shared" si="15"/>
        <v>46.23907475980311</v>
      </c>
      <c r="C67" s="276">
        <f t="shared" si="15"/>
        <v>0</v>
      </c>
      <c r="D67" s="166"/>
      <c r="E67" s="166"/>
      <c r="F67" s="166"/>
      <c r="G67" s="166"/>
      <c r="H67" s="166"/>
    </row>
    <row r="68" spans="1:30" x14ac:dyDescent="0.25">
      <c r="A68" s="224" t="str">
        <f t="shared" si="17"/>
        <v>Front End Loader</v>
      </c>
      <c r="B68" s="275">
        <f t="shared" si="15"/>
        <v>50.23907475980311</v>
      </c>
      <c r="C68" s="276">
        <f t="shared" si="15"/>
        <v>0</v>
      </c>
      <c r="D68" s="166"/>
      <c r="E68" s="166"/>
      <c r="F68" s="166"/>
      <c r="G68" s="166"/>
      <c r="H68" s="166"/>
    </row>
    <row r="69" spans="1:30" x14ac:dyDescent="0.25">
      <c r="A69" s="224" t="str">
        <f t="shared" si="17"/>
        <v>Trencher</v>
      </c>
      <c r="B69" s="275">
        <f t="shared" si="15"/>
        <v>52.208174889883672</v>
      </c>
      <c r="C69" s="276">
        <f t="shared" si="15"/>
        <v>0</v>
      </c>
      <c r="D69" s="166"/>
      <c r="E69" s="166"/>
      <c r="F69" s="166"/>
      <c r="G69" s="166"/>
      <c r="H69" s="166"/>
      <c r="P69" t="str">
        <f>A12</f>
        <v>NSA 31 - Residence</v>
      </c>
    </row>
    <row r="70" spans="1:30" x14ac:dyDescent="0.25">
      <c r="A70" s="224" t="str">
        <f t="shared" si="17"/>
        <v/>
      </c>
      <c r="B70" s="275">
        <f>IFERROR($E50-(20*LOG10(M33/$D50))+10*LOG($C50/100)+10*LOG(#REF!/12)+10*LOG($B50),0)</f>
        <v>0</v>
      </c>
      <c r="C70" s="278">
        <f>IFERROR($E50-(20*LOG10(N33/$D50))+10*LOG($C50/100)+10*LOG(#REF!/12)+10*LOG($B50),0)</f>
        <v>0</v>
      </c>
      <c r="D70" s="166"/>
      <c r="E70" s="166"/>
      <c r="F70" s="166"/>
      <c r="G70" s="166"/>
      <c r="H70" s="166"/>
    </row>
    <row r="71" spans="1:30" ht="15.75" thickBot="1" x14ac:dyDescent="0.3">
      <c r="A71" s="224" t="str">
        <f t="shared" si="17"/>
        <v/>
      </c>
      <c r="B71" s="275">
        <f>IFERROR($E51-(20*LOG10(M34/$D51))+10*LOG($C51/100)+10*LOG(#REF!/12)+10*LOG($B51),0)</f>
        <v>0</v>
      </c>
      <c r="C71" s="278">
        <f>IFERROR($E51-(20*LOG10(N34/$D51))+10*LOG($C51/100)+10*LOG(#REF!/12)+10*LOG($B51),0)</f>
        <v>0</v>
      </c>
      <c r="D71" s="166"/>
      <c r="E71" s="166"/>
      <c r="F71" s="166"/>
      <c r="G71" s="166"/>
      <c r="H71" s="166"/>
      <c r="P71" s="303" t="s">
        <v>21</v>
      </c>
      <c r="Q71" s="303"/>
      <c r="R71" s="303"/>
      <c r="S71" s="303"/>
      <c r="T71" s="303"/>
    </row>
    <row r="72" spans="1:30" ht="17.25" customHeight="1" thickBot="1" x14ac:dyDescent="0.3">
      <c r="A72" s="224" t="str">
        <f t="shared" si="17"/>
        <v/>
      </c>
      <c r="B72" s="275">
        <f>IFERROR($E52-(20*LOG10(M35/$D52))+10*LOG($C52/100)+10*LOG(#REF!/12)+10*LOG($B52),0)</f>
        <v>0</v>
      </c>
      <c r="C72" s="278">
        <f>IFERROR($E52-(20*LOG10(N35/$D52))+10*LOG($C52/100)+10*LOG(#REF!/12)+10*LOG($B52),0)</f>
        <v>0</v>
      </c>
      <c r="D72" s="166"/>
      <c r="E72" s="166"/>
      <c r="F72" s="166"/>
      <c r="G72" s="166"/>
      <c r="H72" s="166"/>
      <c r="P72" s="38" t="s">
        <v>14</v>
      </c>
      <c r="Q72" s="39" t="s">
        <v>15</v>
      </c>
      <c r="R72" s="40" t="s">
        <v>17</v>
      </c>
      <c r="S72" s="40" t="s">
        <v>16</v>
      </c>
      <c r="T72" s="41" t="s">
        <v>17</v>
      </c>
      <c r="U72" s="42"/>
      <c r="V72" s="39" t="s">
        <v>18</v>
      </c>
      <c r="W72" s="40" t="s">
        <v>17</v>
      </c>
      <c r="X72" s="40" t="s">
        <v>16</v>
      </c>
      <c r="Y72" s="41" t="s">
        <v>17</v>
      </c>
      <c r="Z72" s="43"/>
      <c r="AA72" s="39" t="s">
        <v>19</v>
      </c>
      <c r="AB72" s="40" t="s">
        <v>17</v>
      </c>
      <c r="AC72" s="40" t="s">
        <v>16</v>
      </c>
      <c r="AD72" s="41" t="s">
        <v>17</v>
      </c>
    </row>
    <row r="73" spans="1:30" ht="15.75" thickBot="1" x14ac:dyDescent="0.3">
      <c r="A73" s="225" t="str">
        <f t="shared" si="17"/>
        <v/>
      </c>
      <c r="B73" s="277">
        <f>IFERROR($E53-(20*LOG10(M36/$D53))+10*LOG($C53/100)+10*LOG(#REF!/12)+10*LOG($B53),0)</f>
        <v>0</v>
      </c>
      <c r="C73" s="279">
        <f>IFERROR($E53-(20*LOG10(N36/$D53))+10*LOG($C53/100)+10*LOG(#REF!/12)+10*LOG($B53),0)</f>
        <v>0</v>
      </c>
      <c r="D73" s="166"/>
      <c r="E73" s="166"/>
      <c r="F73" s="166"/>
      <c r="G73" s="166"/>
      <c r="H73" s="166"/>
      <c r="P73" s="30">
        <v>0</v>
      </c>
      <c r="Q73" s="32">
        <f>H12</f>
        <v>34</v>
      </c>
      <c r="R73" s="28">
        <f>(10^(Q73/10))</f>
        <v>2511.8864315095811</v>
      </c>
      <c r="S73" s="28">
        <f>Q73+10</f>
        <v>44</v>
      </c>
      <c r="T73" s="33">
        <f t="shared" ref="T73:T96" si="18">(10^(S73/10))</f>
        <v>25118.86431509586</v>
      </c>
      <c r="U73" s="36"/>
      <c r="V73" s="32">
        <v>0</v>
      </c>
      <c r="W73" s="28">
        <f>(10^(V73/10))</f>
        <v>1</v>
      </c>
      <c r="X73" s="28">
        <f>V73+10</f>
        <v>10</v>
      </c>
      <c r="Y73" s="33">
        <f>(10^(X73/10))</f>
        <v>10</v>
      </c>
      <c r="Z73" s="36"/>
      <c r="AA73" s="34">
        <f>10*LOG10(10^(Q73/10)+10^(V73/10))</f>
        <v>34.001728613409902</v>
      </c>
      <c r="AB73" s="147">
        <f>(10^(AA73/10))</f>
        <v>2512.8864315095802</v>
      </c>
      <c r="AC73" s="147">
        <f>AA73+10</f>
        <v>44.001728613409902</v>
      </c>
      <c r="AD73" s="148">
        <f>(10^(AC73/10))</f>
        <v>25128.864315095783</v>
      </c>
    </row>
    <row r="74" spans="1:30" ht="18" thickBot="1" x14ac:dyDescent="0.3">
      <c r="A74" s="219" t="s">
        <v>43</v>
      </c>
      <c r="B74" s="227">
        <f>IF(B60=0,0,10*LOG10(10^(B60/10)+10^(B61/10)+10^(B62/10)+10^(B63/10)+10^(B64/10)+10^(B65/10)+10^(B66/10)+10^(B67/10)+10^(B68/10)+10^(B69/10)+10^(B70/10)+10^(B71/10)+10^(B72/10)+10^(B73/10)))</f>
        <v>73.53473820941619</v>
      </c>
      <c r="C74" s="227">
        <f>MAX(C60:C73)</f>
        <v>78.199362607723913</v>
      </c>
      <c r="D74" s="249"/>
      <c r="E74" s="249"/>
      <c r="F74" s="249"/>
      <c r="G74" s="249"/>
      <c r="H74" s="249"/>
      <c r="P74" s="31">
        <v>4.1666666666666699E-2</v>
      </c>
      <c r="Q74" s="34">
        <f>H12</f>
        <v>34</v>
      </c>
      <c r="R74" s="26">
        <f t="shared" ref="R74:R96" si="19">(10^(Q74/10))</f>
        <v>2511.8864315095811</v>
      </c>
      <c r="S74" s="26">
        <f t="shared" ref="S74:S79" si="20">Q74+10</f>
        <v>44</v>
      </c>
      <c r="T74" s="35">
        <f t="shared" si="18"/>
        <v>25118.86431509586</v>
      </c>
      <c r="U74" s="37"/>
      <c r="V74" s="34">
        <f>V73</f>
        <v>0</v>
      </c>
      <c r="W74" s="26">
        <f t="shared" ref="W74:W96" si="21">(10^(V74/10))</f>
        <v>1</v>
      </c>
      <c r="X74" s="28">
        <f t="shared" ref="X74:X79" si="22">V74+10</f>
        <v>10</v>
      </c>
      <c r="Y74" s="35">
        <f t="shared" ref="Y74:Y96" si="23">(10^(X74/10))</f>
        <v>10</v>
      </c>
      <c r="Z74" s="37"/>
      <c r="AA74" s="34">
        <f t="shared" ref="AA74:AA96" si="24">10*LOG10(10^(Q74/10)+10^(V74/10))</f>
        <v>34.001728613409902</v>
      </c>
      <c r="AB74" s="26">
        <f t="shared" ref="AB74:AB96" si="25">(10^(AA74/10))</f>
        <v>2512.8864315095802</v>
      </c>
      <c r="AC74" s="147">
        <f t="shared" ref="AC74:AC79" si="26">AA74+10</f>
        <v>44.001728613409902</v>
      </c>
      <c r="AD74" s="27">
        <f t="shared" ref="AD74:AD96" si="27">(10^(AC74/10))</f>
        <v>25128.864315095783</v>
      </c>
    </row>
    <row r="75" spans="1:30" ht="16.5" thickBot="1" x14ac:dyDescent="0.3">
      <c r="A75" s="19" t="s">
        <v>57</v>
      </c>
      <c r="P75" s="31">
        <v>8.3333333333333301E-2</v>
      </c>
      <c r="Q75" s="34">
        <f>H12</f>
        <v>34</v>
      </c>
      <c r="R75" s="26">
        <f t="shared" si="19"/>
        <v>2511.8864315095811</v>
      </c>
      <c r="S75" s="26">
        <f t="shared" si="20"/>
        <v>44</v>
      </c>
      <c r="T75" s="35">
        <f t="shared" si="18"/>
        <v>25118.86431509586</v>
      </c>
      <c r="U75" s="37"/>
      <c r="V75" s="34">
        <f>V74</f>
        <v>0</v>
      </c>
      <c r="W75" s="26">
        <f t="shared" si="21"/>
        <v>1</v>
      </c>
      <c r="X75" s="28">
        <f t="shared" si="22"/>
        <v>10</v>
      </c>
      <c r="Y75" s="35">
        <f t="shared" si="23"/>
        <v>10</v>
      </c>
      <c r="Z75" s="37"/>
      <c r="AA75" s="34">
        <f t="shared" si="24"/>
        <v>34.001728613409902</v>
      </c>
      <c r="AB75" s="26">
        <f t="shared" si="25"/>
        <v>2512.8864315095802</v>
      </c>
      <c r="AC75" s="147">
        <f t="shared" si="26"/>
        <v>44.001728613409902</v>
      </c>
      <c r="AD75" s="27">
        <f t="shared" si="27"/>
        <v>25128.864315095783</v>
      </c>
    </row>
    <row r="76" spans="1:30" ht="15.75" thickBot="1" x14ac:dyDescent="0.3">
      <c r="P76" s="31">
        <v>0.125</v>
      </c>
      <c r="Q76" s="34">
        <f>H12</f>
        <v>34</v>
      </c>
      <c r="R76" s="26">
        <f t="shared" si="19"/>
        <v>2511.8864315095811</v>
      </c>
      <c r="S76" s="26">
        <f t="shared" si="20"/>
        <v>44</v>
      </c>
      <c r="T76" s="35">
        <f t="shared" si="18"/>
        <v>25118.86431509586</v>
      </c>
      <c r="U76" s="37"/>
      <c r="V76" s="34">
        <f t="shared" ref="V76:V93" si="28">V75</f>
        <v>0</v>
      </c>
      <c r="W76" s="26">
        <f t="shared" si="21"/>
        <v>1</v>
      </c>
      <c r="X76" s="28">
        <f t="shared" si="22"/>
        <v>10</v>
      </c>
      <c r="Y76" s="35">
        <f t="shared" si="23"/>
        <v>10</v>
      </c>
      <c r="Z76" s="37"/>
      <c r="AA76" s="34">
        <f t="shared" si="24"/>
        <v>34.001728613409902</v>
      </c>
      <c r="AB76" s="26">
        <f t="shared" si="25"/>
        <v>2512.8864315095802</v>
      </c>
      <c r="AC76" s="147">
        <f t="shared" si="26"/>
        <v>44.001728613409902</v>
      </c>
      <c r="AD76" s="27">
        <f t="shared" si="27"/>
        <v>25128.864315095783</v>
      </c>
    </row>
    <row r="77" spans="1:30" ht="45.75" thickBot="1" x14ac:dyDescent="0.3">
      <c r="A77" s="287" t="s">
        <v>10</v>
      </c>
      <c r="B77" s="162" t="s">
        <v>145</v>
      </c>
      <c r="C77" s="163" t="s">
        <v>146</v>
      </c>
      <c r="D77" s="73" t="s">
        <v>48</v>
      </c>
      <c r="E77" s="73" t="s">
        <v>59</v>
      </c>
      <c r="F77" s="73" t="s">
        <v>158</v>
      </c>
      <c r="G77" s="15" t="s">
        <v>47</v>
      </c>
      <c r="H77" s="16" t="s">
        <v>46</v>
      </c>
      <c r="P77" s="31">
        <v>0.16666666666666699</v>
      </c>
      <c r="Q77" s="34">
        <f>H12</f>
        <v>34</v>
      </c>
      <c r="R77" s="26">
        <f t="shared" si="19"/>
        <v>2511.8864315095811</v>
      </c>
      <c r="S77" s="26">
        <f t="shared" si="20"/>
        <v>44</v>
      </c>
      <c r="T77" s="35">
        <f t="shared" si="18"/>
        <v>25118.86431509586</v>
      </c>
      <c r="U77" s="37"/>
      <c r="V77" s="34">
        <f t="shared" si="28"/>
        <v>0</v>
      </c>
      <c r="W77" s="26">
        <f t="shared" si="21"/>
        <v>1</v>
      </c>
      <c r="X77" s="28">
        <f t="shared" si="22"/>
        <v>10</v>
      </c>
      <c r="Y77" s="35">
        <f t="shared" si="23"/>
        <v>10</v>
      </c>
      <c r="Z77" s="37"/>
      <c r="AA77" s="34">
        <f t="shared" si="24"/>
        <v>34.001728613409902</v>
      </c>
      <c r="AB77" s="26">
        <f t="shared" si="25"/>
        <v>2512.8864315095802</v>
      </c>
      <c r="AC77" s="147">
        <f t="shared" si="26"/>
        <v>44.001728613409902</v>
      </c>
      <c r="AD77" s="27">
        <f t="shared" si="27"/>
        <v>25128.864315095783</v>
      </c>
    </row>
    <row r="78" spans="1:30" ht="15.75" thickBot="1" x14ac:dyDescent="0.3">
      <c r="A78" s="288"/>
      <c r="B78" s="80" t="s">
        <v>5</v>
      </c>
      <c r="C78" s="81" t="s">
        <v>5</v>
      </c>
      <c r="D78" s="156" t="s">
        <v>5</v>
      </c>
      <c r="E78" s="156" t="s">
        <v>5</v>
      </c>
      <c r="F78" s="156" t="s">
        <v>5</v>
      </c>
      <c r="G78" s="155" t="s">
        <v>5</v>
      </c>
      <c r="H78" s="81" t="s">
        <v>5</v>
      </c>
      <c r="P78" s="31">
        <v>0.20833333333333301</v>
      </c>
      <c r="Q78" s="34">
        <f>H12</f>
        <v>34</v>
      </c>
      <c r="R78" s="26">
        <f t="shared" si="19"/>
        <v>2511.8864315095811</v>
      </c>
      <c r="S78" s="26">
        <f t="shared" si="20"/>
        <v>44</v>
      </c>
      <c r="T78" s="35">
        <f t="shared" si="18"/>
        <v>25118.86431509586</v>
      </c>
      <c r="U78" s="37"/>
      <c r="V78" s="34">
        <f t="shared" si="28"/>
        <v>0</v>
      </c>
      <c r="W78" s="26">
        <f t="shared" si="21"/>
        <v>1</v>
      </c>
      <c r="X78" s="28">
        <f t="shared" si="22"/>
        <v>10</v>
      </c>
      <c r="Y78" s="35">
        <f t="shared" si="23"/>
        <v>10</v>
      </c>
      <c r="Z78" s="37"/>
      <c r="AA78" s="34">
        <f t="shared" si="24"/>
        <v>34.001728613409902</v>
      </c>
      <c r="AB78" s="26">
        <f t="shared" si="25"/>
        <v>2512.8864315095802</v>
      </c>
      <c r="AC78" s="147">
        <f t="shared" si="26"/>
        <v>44.001728613409902</v>
      </c>
      <c r="AD78" s="27">
        <f t="shared" si="27"/>
        <v>25128.864315095783</v>
      </c>
    </row>
    <row r="79" spans="1:30" x14ac:dyDescent="0.25">
      <c r="A79" s="77" t="str">
        <f t="shared" ref="A79:A85" si="29">IF(ISBLANK(A12),"",A12)</f>
        <v>NSA 31 - Residence</v>
      </c>
      <c r="B79" s="17">
        <f>IF(B$74&lt;=0,"",B$74)</f>
        <v>73.53473820941619</v>
      </c>
      <c r="C79" s="160">
        <f>C74</f>
        <v>78.199362607723913</v>
      </c>
      <c r="D79" s="157">
        <f>IF(G12&gt;0,AB100,"")</f>
        <v>70.527205700368697</v>
      </c>
      <c r="E79" s="157">
        <f>IF(G12&gt;0,AB97,"")</f>
        <v>72.867514976617798</v>
      </c>
      <c r="F79" s="157">
        <f>IF(G12&gt;0,AB98,"")</f>
        <v>34.001728613409902</v>
      </c>
      <c r="G79" s="154">
        <f>IF(G12&gt;0,AD100,"")</f>
        <v>70.530466674253958</v>
      </c>
      <c r="H79" s="160">
        <f t="shared" ref="H79:H85" si="30">IF(B79="","",G79-F12)</f>
        <v>28.530466674253958</v>
      </c>
      <c r="P79" s="31">
        <v>0.25</v>
      </c>
      <c r="Q79" s="34">
        <f>H12</f>
        <v>34</v>
      </c>
      <c r="R79" s="26">
        <f t="shared" si="19"/>
        <v>2511.8864315095811</v>
      </c>
      <c r="S79" s="26">
        <f t="shared" si="20"/>
        <v>44</v>
      </c>
      <c r="T79" s="35">
        <f t="shared" si="18"/>
        <v>25118.86431509586</v>
      </c>
      <c r="U79" s="37"/>
      <c r="V79" s="34">
        <f t="shared" si="28"/>
        <v>0</v>
      </c>
      <c r="W79" s="26">
        <f t="shared" si="21"/>
        <v>1</v>
      </c>
      <c r="X79" s="28">
        <f t="shared" si="22"/>
        <v>10</v>
      </c>
      <c r="Y79" s="35">
        <f t="shared" si="23"/>
        <v>10</v>
      </c>
      <c r="Z79" s="37"/>
      <c r="AA79" s="34">
        <f t="shared" si="24"/>
        <v>34.001728613409902</v>
      </c>
      <c r="AB79" s="26">
        <f t="shared" si="25"/>
        <v>2512.8864315095802</v>
      </c>
      <c r="AC79" s="147">
        <f t="shared" si="26"/>
        <v>44.001728613409902</v>
      </c>
      <c r="AD79" s="27">
        <f t="shared" si="27"/>
        <v>25128.864315095783</v>
      </c>
    </row>
    <row r="80" spans="1:30" ht="14.45" hidden="1" customHeight="1" x14ac:dyDescent="0.25">
      <c r="A80" s="11" t="str">
        <f t="shared" si="29"/>
        <v/>
      </c>
      <c r="B80" s="112">
        <f>IF(C$74&lt;=0,"",C$74)</f>
        <v>78.199362607723913</v>
      </c>
      <c r="C80" s="109">
        <f>IF(C$74=0,"",MAX(C60:C73))</f>
        <v>78.199362607723913</v>
      </c>
      <c r="D80" s="158" t="str">
        <f>IF(G13&gt;0,AB134,"")</f>
        <v/>
      </c>
      <c r="E80" s="158" t="str">
        <f>IF(G13&gt;0,AB131,"")</f>
        <v/>
      </c>
      <c r="F80" s="157" t="str">
        <f>IF(G13&gt;0,AB132,"")</f>
        <v/>
      </c>
      <c r="G80" s="152" t="str">
        <f>IF(G13&gt;0,AD134,"")</f>
        <v/>
      </c>
      <c r="H80" s="109" t="e">
        <f t="shared" si="30"/>
        <v>#VALUE!</v>
      </c>
      <c r="P80" s="31">
        <v>0.29166666666666702</v>
      </c>
      <c r="Q80" s="34">
        <f>G12</f>
        <v>40</v>
      </c>
      <c r="R80" s="26">
        <f t="shared" si="19"/>
        <v>10000</v>
      </c>
      <c r="S80" s="26">
        <f>Q80</f>
        <v>40</v>
      </c>
      <c r="T80" s="35">
        <f t="shared" si="18"/>
        <v>10000</v>
      </c>
      <c r="U80" s="37"/>
      <c r="V80" s="34">
        <f>B74</f>
        <v>73.53473820941619</v>
      </c>
      <c r="W80" s="26">
        <f t="shared" si="21"/>
        <v>22566999.586303864</v>
      </c>
      <c r="X80" s="26">
        <f>V80</f>
        <v>73.53473820941619</v>
      </c>
      <c r="Y80" s="35">
        <f t="shared" si="23"/>
        <v>22566999.586303864</v>
      </c>
      <c r="Z80" s="37"/>
      <c r="AA80" s="34">
        <f t="shared" si="24"/>
        <v>73.536662250249833</v>
      </c>
      <c r="AB80" s="26">
        <f t="shared" si="25"/>
        <v>22576999.586303934</v>
      </c>
      <c r="AC80" s="26">
        <f>AA80</f>
        <v>73.536662250249833</v>
      </c>
      <c r="AD80" s="27">
        <f t="shared" si="27"/>
        <v>22576999.586303934</v>
      </c>
    </row>
    <row r="81" spans="1:30" ht="14.45" hidden="1" customHeight="1" x14ac:dyDescent="0.25">
      <c r="A81" s="11" t="str">
        <f t="shared" si="29"/>
        <v/>
      </c>
      <c r="B81" s="112" t="str">
        <f>IF(D$74&lt;=0,"",D$74)</f>
        <v/>
      </c>
      <c r="C81" s="109" t="str">
        <f>IF(D$74=0,"",MAX(D60:D73))</f>
        <v/>
      </c>
      <c r="D81" s="158" t="str">
        <f>IF(G14&gt;0,AB168,"")</f>
        <v/>
      </c>
      <c r="E81" s="158" t="str">
        <f>IF(G14&gt;0,AB165,"")</f>
        <v/>
      </c>
      <c r="F81" s="157" t="str">
        <f>IF(G14&gt;0,AB166,"")</f>
        <v/>
      </c>
      <c r="G81" s="152" t="str">
        <f>IF(G14&gt;0,AD168,"")</f>
        <v/>
      </c>
      <c r="H81" s="109" t="str">
        <f t="shared" si="30"/>
        <v/>
      </c>
      <c r="P81" s="31">
        <v>0.33333333333333298</v>
      </c>
      <c r="Q81" s="34">
        <f>G12</f>
        <v>40</v>
      </c>
      <c r="R81" s="26">
        <f t="shared" si="19"/>
        <v>10000</v>
      </c>
      <c r="S81" s="26">
        <f t="shared" ref="S81:S94" si="31">Q81</f>
        <v>40</v>
      </c>
      <c r="T81" s="35">
        <f t="shared" si="18"/>
        <v>10000</v>
      </c>
      <c r="U81" s="37"/>
      <c r="V81" s="34">
        <f t="shared" si="28"/>
        <v>73.53473820941619</v>
      </c>
      <c r="W81" s="26">
        <f t="shared" si="21"/>
        <v>22566999.586303864</v>
      </c>
      <c r="X81" s="26">
        <f t="shared" ref="X81:X91" si="32">V81</f>
        <v>73.53473820941619</v>
      </c>
      <c r="Y81" s="35">
        <f t="shared" si="23"/>
        <v>22566999.586303864</v>
      </c>
      <c r="Z81" s="37"/>
      <c r="AA81" s="34">
        <f t="shared" si="24"/>
        <v>73.536662250249833</v>
      </c>
      <c r="AB81" s="26">
        <f t="shared" si="25"/>
        <v>22576999.586303934</v>
      </c>
      <c r="AC81" s="26">
        <f t="shared" ref="AC81:AC91" si="33">AA81</f>
        <v>73.536662250249833</v>
      </c>
      <c r="AD81" s="27">
        <f t="shared" si="27"/>
        <v>22576999.586303934</v>
      </c>
    </row>
    <row r="82" spans="1:30" ht="14.45" hidden="1" customHeight="1" x14ac:dyDescent="0.25">
      <c r="A82" s="11" t="str">
        <f t="shared" si="29"/>
        <v/>
      </c>
      <c r="B82" s="112" t="str">
        <f>IF(E$74&lt;=0,"",E$74)</f>
        <v/>
      </c>
      <c r="C82" s="109" t="str">
        <f>IF(E$74=0,"",MAX(E60:E73))</f>
        <v/>
      </c>
      <c r="D82" s="158" t="str">
        <f>IF(G15&gt;0,AB202,"")</f>
        <v/>
      </c>
      <c r="E82" s="158" t="str">
        <f>IF(G15&gt;0,AB199,"")</f>
        <v/>
      </c>
      <c r="F82" s="157" t="str">
        <f>IF(G15&gt;0,AB200,"")</f>
        <v/>
      </c>
      <c r="G82" s="152" t="str">
        <f>IF(G15&gt;0,AD202,"")</f>
        <v/>
      </c>
      <c r="H82" s="109" t="str">
        <f t="shared" si="30"/>
        <v/>
      </c>
      <c r="P82" s="31">
        <v>0.375</v>
      </c>
      <c r="Q82" s="34">
        <f>G12</f>
        <v>40</v>
      </c>
      <c r="R82" s="26">
        <f t="shared" si="19"/>
        <v>10000</v>
      </c>
      <c r="S82" s="26">
        <f t="shared" si="31"/>
        <v>40</v>
      </c>
      <c r="T82" s="35">
        <f t="shared" si="18"/>
        <v>10000</v>
      </c>
      <c r="U82" s="37"/>
      <c r="V82" s="34">
        <f t="shared" si="28"/>
        <v>73.53473820941619</v>
      </c>
      <c r="W82" s="26">
        <f t="shared" si="21"/>
        <v>22566999.586303864</v>
      </c>
      <c r="X82" s="26">
        <f t="shared" si="32"/>
        <v>73.53473820941619</v>
      </c>
      <c r="Y82" s="35">
        <f t="shared" si="23"/>
        <v>22566999.586303864</v>
      </c>
      <c r="Z82" s="37"/>
      <c r="AA82" s="34">
        <f t="shared" si="24"/>
        <v>73.536662250249833</v>
      </c>
      <c r="AB82" s="26">
        <f t="shared" si="25"/>
        <v>22576999.586303934</v>
      </c>
      <c r="AC82" s="26">
        <f t="shared" si="33"/>
        <v>73.536662250249833</v>
      </c>
      <c r="AD82" s="27">
        <f t="shared" si="27"/>
        <v>22576999.586303934</v>
      </c>
    </row>
    <row r="83" spans="1:30" ht="14.45" hidden="1" customHeight="1" x14ac:dyDescent="0.25">
      <c r="A83" s="11" t="str">
        <f t="shared" si="29"/>
        <v/>
      </c>
      <c r="B83" s="112" t="str">
        <f>IF(F$74&lt;=0,"",F$74)</f>
        <v/>
      </c>
      <c r="C83" s="109" t="str">
        <f>IF(F$74=0,"",MAX(F60:F73))</f>
        <v/>
      </c>
      <c r="D83" s="158" t="str">
        <f>IF(G16&gt;0,AB236,"")</f>
        <v/>
      </c>
      <c r="E83" s="158" t="str">
        <f>IF(G16&gt;0,AB233,"")</f>
        <v/>
      </c>
      <c r="F83" s="157" t="str">
        <f>IF(G16&gt;0,AB234,"")</f>
        <v/>
      </c>
      <c r="G83" s="152" t="str">
        <f>IF(G16&gt;0,AD236,"")</f>
        <v/>
      </c>
      <c r="H83" s="109" t="str">
        <f t="shared" si="30"/>
        <v/>
      </c>
      <c r="P83" s="31">
        <v>0.41666666666666702</v>
      </c>
      <c r="Q83" s="34">
        <f>G12</f>
        <v>40</v>
      </c>
      <c r="R83" s="26">
        <f t="shared" si="19"/>
        <v>10000</v>
      </c>
      <c r="S83" s="26">
        <f t="shared" si="31"/>
        <v>40</v>
      </c>
      <c r="T83" s="35">
        <f t="shared" si="18"/>
        <v>10000</v>
      </c>
      <c r="U83" s="37"/>
      <c r="V83" s="34">
        <f t="shared" si="28"/>
        <v>73.53473820941619</v>
      </c>
      <c r="W83" s="26">
        <f t="shared" si="21"/>
        <v>22566999.586303864</v>
      </c>
      <c r="X83" s="26">
        <f t="shared" si="32"/>
        <v>73.53473820941619</v>
      </c>
      <c r="Y83" s="35">
        <f t="shared" si="23"/>
        <v>22566999.586303864</v>
      </c>
      <c r="Z83" s="37"/>
      <c r="AA83" s="34">
        <f t="shared" si="24"/>
        <v>73.536662250249833</v>
      </c>
      <c r="AB83" s="26">
        <f t="shared" si="25"/>
        <v>22576999.586303934</v>
      </c>
      <c r="AC83" s="26">
        <f t="shared" si="33"/>
        <v>73.536662250249833</v>
      </c>
      <c r="AD83" s="27">
        <f t="shared" si="27"/>
        <v>22576999.586303934</v>
      </c>
    </row>
    <row r="84" spans="1:30" ht="14.45" hidden="1" customHeight="1" x14ac:dyDescent="0.25">
      <c r="A84" s="11" t="str">
        <f t="shared" si="29"/>
        <v/>
      </c>
      <c r="B84" s="112" t="str">
        <f>IF(G$74&lt;=0,"",G$74)</f>
        <v/>
      </c>
      <c r="C84" s="109" t="str">
        <f>IF(G$74&lt;=0,"",MAX(G60:G73))</f>
        <v/>
      </c>
      <c r="D84" s="158" t="str">
        <f>IF(G17&gt;0,AB270,"")</f>
        <v/>
      </c>
      <c r="E84" s="158" t="str">
        <f>IF(G17&gt;0,AB267,"")</f>
        <v/>
      </c>
      <c r="F84" s="157" t="str">
        <f>IF(G17&gt;0,AB268,"")</f>
        <v/>
      </c>
      <c r="G84" s="152" t="str">
        <f>IF(G17&gt;0,AD270,"")</f>
        <v/>
      </c>
      <c r="H84" s="109" t="str">
        <f t="shared" si="30"/>
        <v/>
      </c>
      <c r="P84" s="31">
        <v>0.45833333333333298</v>
      </c>
      <c r="Q84" s="34">
        <f>G12</f>
        <v>40</v>
      </c>
      <c r="R84" s="26">
        <f t="shared" si="19"/>
        <v>10000</v>
      </c>
      <c r="S84" s="26">
        <f t="shared" si="31"/>
        <v>40</v>
      </c>
      <c r="T84" s="35">
        <f t="shared" si="18"/>
        <v>10000</v>
      </c>
      <c r="U84" s="37"/>
      <c r="V84" s="34">
        <f t="shared" si="28"/>
        <v>73.53473820941619</v>
      </c>
      <c r="W84" s="26">
        <f t="shared" si="21"/>
        <v>22566999.586303864</v>
      </c>
      <c r="X84" s="26">
        <f t="shared" si="32"/>
        <v>73.53473820941619</v>
      </c>
      <c r="Y84" s="35">
        <f t="shared" si="23"/>
        <v>22566999.586303864</v>
      </c>
      <c r="Z84" s="37"/>
      <c r="AA84" s="34">
        <f t="shared" si="24"/>
        <v>73.536662250249833</v>
      </c>
      <c r="AB84" s="26">
        <f t="shared" si="25"/>
        <v>22576999.586303934</v>
      </c>
      <c r="AC84" s="26">
        <f t="shared" si="33"/>
        <v>73.536662250249833</v>
      </c>
      <c r="AD84" s="27">
        <f t="shared" si="27"/>
        <v>22576999.586303934</v>
      </c>
    </row>
    <row r="85" spans="1:30" ht="15" hidden="1" customHeight="1" thickBot="1" x14ac:dyDescent="0.3">
      <c r="A85" s="12" t="str">
        <f t="shared" si="29"/>
        <v/>
      </c>
      <c r="B85" s="113" t="str">
        <f>IF(H$74&lt;=0,"",H$74)</f>
        <v/>
      </c>
      <c r="C85" s="110" t="str">
        <f>IF(H$74=0,"",MAX(H60:H73))</f>
        <v/>
      </c>
      <c r="D85" s="159" t="str">
        <f>IF(G18&gt;0,AB304,"")</f>
        <v/>
      </c>
      <c r="E85" s="159" t="str">
        <f>IF(G18&gt;0,AB301,"")</f>
        <v/>
      </c>
      <c r="F85" s="161" t="str">
        <f>IF(G18&gt;0,AB302,"")</f>
        <v/>
      </c>
      <c r="G85" s="153" t="str">
        <f>IF(G18&gt;0,AD304,"")</f>
        <v/>
      </c>
      <c r="H85" s="110" t="str">
        <f t="shared" si="30"/>
        <v/>
      </c>
      <c r="P85" s="31">
        <v>0.5</v>
      </c>
      <c r="Q85" s="34">
        <f>G12</f>
        <v>40</v>
      </c>
      <c r="R85" s="26">
        <f t="shared" si="19"/>
        <v>10000</v>
      </c>
      <c r="S85" s="26">
        <f t="shared" si="31"/>
        <v>40</v>
      </c>
      <c r="T85" s="35">
        <f t="shared" si="18"/>
        <v>10000</v>
      </c>
      <c r="U85" s="37"/>
      <c r="V85" s="34">
        <f t="shared" si="28"/>
        <v>73.53473820941619</v>
      </c>
      <c r="W85" s="26">
        <f t="shared" si="21"/>
        <v>22566999.586303864</v>
      </c>
      <c r="X85" s="26">
        <f t="shared" si="32"/>
        <v>73.53473820941619</v>
      </c>
      <c r="Y85" s="35">
        <f t="shared" si="23"/>
        <v>22566999.586303864</v>
      </c>
      <c r="Z85" s="37"/>
      <c r="AA85" s="34">
        <f t="shared" si="24"/>
        <v>73.536662250249833</v>
      </c>
      <c r="AB85" s="26">
        <f t="shared" si="25"/>
        <v>22576999.586303934</v>
      </c>
      <c r="AC85" s="26">
        <f t="shared" si="33"/>
        <v>73.536662250249833</v>
      </c>
      <c r="AD85" s="27">
        <f t="shared" si="27"/>
        <v>22576999.586303934</v>
      </c>
    </row>
    <row r="86" spans="1:30" ht="15.75" x14ac:dyDescent="0.25">
      <c r="A86" s="142" t="s">
        <v>58</v>
      </c>
      <c r="P86" s="31">
        <v>0.54166666666666696</v>
      </c>
      <c r="Q86" s="34">
        <f>G12</f>
        <v>40</v>
      </c>
      <c r="R86" s="26">
        <f t="shared" si="19"/>
        <v>10000</v>
      </c>
      <c r="S86" s="26">
        <f t="shared" si="31"/>
        <v>40</v>
      </c>
      <c r="T86" s="35">
        <f t="shared" si="18"/>
        <v>10000</v>
      </c>
      <c r="U86" s="37"/>
      <c r="V86" s="34">
        <f t="shared" si="28"/>
        <v>73.53473820941619</v>
      </c>
      <c r="W86" s="26">
        <f t="shared" si="21"/>
        <v>22566999.586303864</v>
      </c>
      <c r="X86" s="26">
        <f t="shared" si="32"/>
        <v>73.53473820941619</v>
      </c>
      <c r="Y86" s="35">
        <f t="shared" si="23"/>
        <v>22566999.586303864</v>
      </c>
      <c r="Z86" s="37"/>
      <c r="AA86" s="34">
        <f t="shared" si="24"/>
        <v>73.536662250249833</v>
      </c>
      <c r="AB86" s="26">
        <f t="shared" si="25"/>
        <v>22576999.586303934</v>
      </c>
      <c r="AC86" s="26">
        <f t="shared" si="33"/>
        <v>73.536662250249833</v>
      </c>
      <c r="AD86" s="27">
        <f t="shared" si="27"/>
        <v>22576999.586303934</v>
      </c>
    </row>
    <row r="87" spans="1:30" ht="15.75" x14ac:dyDescent="0.25">
      <c r="A87" s="142" t="s">
        <v>157</v>
      </c>
      <c r="P87" s="31">
        <v>0.58333333333333304</v>
      </c>
      <c r="Q87" s="34">
        <f>G12</f>
        <v>40</v>
      </c>
      <c r="R87" s="26">
        <f t="shared" si="19"/>
        <v>10000</v>
      </c>
      <c r="S87" s="26">
        <f t="shared" si="31"/>
        <v>40</v>
      </c>
      <c r="T87" s="35">
        <f t="shared" si="18"/>
        <v>10000</v>
      </c>
      <c r="U87" s="37"/>
      <c r="V87" s="34">
        <f t="shared" si="28"/>
        <v>73.53473820941619</v>
      </c>
      <c r="W87" s="26">
        <f t="shared" si="21"/>
        <v>22566999.586303864</v>
      </c>
      <c r="X87" s="26">
        <f t="shared" si="32"/>
        <v>73.53473820941619</v>
      </c>
      <c r="Y87" s="35">
        <f t="shared" si="23"/>
        <v>22566999.586303864</v>
      </c>
      <c r="Z87" s="37"/>
      <c r="AA87" s="34">
        <f t="shared" si="24"/>
        <v>73.536662250249833</v>
      </c>
      <c r="AB87" s="26">
        <f t="shared" si="25"/>
        <v>22576999.586303934</v>
      </c>
      <c r="AC87" s="26">
        <f t="shared" si="33"/>
        <v>73.536662250249833</v>
      </c>
      <c r="AD87" s="27">
        <f t="shared" si="27"/>
        <v>22576999.586303934</v>
      </c>
    </row>
    <row r="88" spans="1:30" x14ac:dyDescent="0.25">
      <c r="P88" s="31">
        <v>0.625</v>
      </c>
      <c r="Q88" s="34">
        <f>G12</f>
        <v>40</v>
      </c>
      <c r="R88" s="26">
        <f t="shared" si="19"/>
        <v>10000</v>
      </c>
      <c r="S88" s="26">
        <f t="shared" si="31"/>
        <v>40</v>
      </c>
      <c r="T88" s="35">
        <f t="shared" si="18"/>
        <v>10000</v>
      </c>
      <c r="U88" s="37"/>
      <c r="V88" s="34">
        <f t="shared" si="28"/>
        <v>73.53473820941619</v>
      </c>
      <c r="W88" s="26">
        <f t="shared" si="21"/>
        <v>22566999.586303864</v>
      </c>
      <c r="X88" s="26">
        <f t="shared" si="32"/>
        <v>73.53473820941619</v>
      </c>
      <c r="Y88" s="35">
        <f t="shared" si="23"/>
        <v>22566999.586303864</v>
      </c>
      <c r="Z88" s="37"/>
      <c r="AA88" s="34">
        <f t="shared" si="24"/>
        <v>73.536662250249833</v>
      </c>
      <c r="AB88" s="26">
        <f t="shared" si="25"/>
        <v>22576999.586303934</v>
      </c>
      <c r="AC88" s="26">
        <f t="shared" si="33"/>
        <v>73.536662250249833</v>
      </c>
      <c r="AD88" s="27">
        <f t="shared" si="27"/>
        <v>22576999.586303934</v>
      </c>
    </row>
    <row r="89" spans="1:30" x14ac:dyDescent="0.25">
      <c r="P89" s="31">
        <v>0.66666666666666696</v>
      </c>
      <c r="Q89" s="34">
        <f>G12</f>
        <v>40</v>
      </c>
      <c r="R89" s="26">
        <f t="shared" si="19"/>
        <v>10000</v>
      </c>
      <c r="S89" s="26">
        <f t="shared" si="31"/>
        <v>40</v>
      </c>
      <c r="T89" s="35">
        <f t="shared" si="18"/>
        <v>10000</v>
      </c>
      <c r="U89" s="37"/>
      <c r="V89" s="34">
        <f t="shared" si="28"/>
        <v>73.53473820941619</v>
      </c>
      <c r="W89" s="26">
        <f t="shared" si="21"/>
        <v>22566999.586303864</v>
      </c>
      <c r="X89" s="26">
        <f t="shared" si="32"/>
        <v>73.53473820941619</v>
      </c>
      <c r="Y89" s="35">
        <f t="shared" si="23"/>
        <v>22566999.586303864</v>
      </c>
      <c r="Z89" s="37"/>
      <c r="AA89" s="34">
        <f t="shared" si="24"/>
        <v>73.536662250249833</v>
      </c>
      <c r="AB89" s="26">
        <f t="shared" si="25"/>
        <v>22576999.586303934</v>
      </c>
      <c r="AC89" s="26">
        <f t="shared" si="33"/>
        <v>73.536662250249833</v>
      </c>
      <c r="AD89" s="27">
        <f t="shared" si="27"/>
        <v>22576999.586303934</v>
      </c>
    </row>
    <row r="90" spans="1:30" x14ac:dyDescent="0.25">
      <c r="F90" s="22"/>
      <c r="P90" s="31">
        <v>0.70833333333333304</v>
      </c>
      <c r="Q90" s="34">
        <f>G12</f>
        <v>40</v>
      </c>
      <c r="R90" s="26">
        <f t="shared" si="19"/>
        <v>10000</v>
      </c>
      <c r="S90" s="26">
        <f t="shared" si="31"/>
        <v>40</v>
      </c>
      <c r="T90" s="35">
        <f t="shared" si="18"/>
        <v>10000</v>
      </c>
      <c r="U90" s="37"/>
      <c r="V90" s="34">
        <f t="shared" si="28"/>
        <v>73.53473820941619</v>
      </c>
      <c r="W90" s="26">
        <f t="shared" si="21"/>
        <v>22566999.586303864</v>
      </c>
      <c r="X90" s="26">
        <f t="shared" si="32"/>
        <v>73.53473820941619</v>
      </c>
      <c r="Y90" s="35">
        <f t="shared" si="23"/>
        <v>22566999.586303864</v>
      </c>
      <c r="Z90" s="37"/>
      <c r="AA90" s="34">
        <f t="shared" si="24"/>
        <v>73.536662250249833</v>
      </c>
      <c r="AB90" s="26">
        <f t="shared" si="25"/>
        <v>22576999.586303934</v>
      </c>
      <c r="AC90" s="26">
        <f t="shared" si="33"/>
        <v>73.536662250249833</v>
      </c>
      <c r="AD90" s="27">
        <f t="shared" si="27"/>
        <v>22576999.586303934</v>
      </c>
    </row>
    <row r="91" spans="1:30" x14ac:dyDescent="0.25">
      <c r="P91" s="31">
        <v>0.75</v>
      </c>
      <c r="Q91" s="34">
        <f>G12</f>
        <v>40</v>
      </c>
      <c r="R91" s="26">
        <f t="shared" si="19"/>
        <v>10000</v>
      </c>
      <c r="S91" s="26">
        <f t="shared" si="31"/>
        <v>40</v>
      </c>
      <c r="T91" s="35">
        <f t="shared" si="18"/>
        <v>10000</v>
      </c>
      <c r="U91" s="37"/>
      <c r="V91" s="34">
        <f t="shared" si="28"/>
        <v>73.53473820941619</v>
      </c>
      <c r="W91" s="26">
        <f t="shared" si="21"/>
        <v>22566999.586303864</v>
      </c>
      <c r="X91" s="26">
        <f t="shared" si="32"/>
        <v>73.53473820941619</v>
      </c>
      <c r="Y91" s="35">
        <f t="shared" si="23"/>
        <v>22566999.586303864</v>
      </c>
      <c r="Z91" s="37"/>
      <c r="AA91" s="34">
        <f t="shared" si="24"/>
        <v>73.536662250249833</v>
      </c>
      <c r="AB91" s="26">
        <f t="shared" si="25"/>
        <v>22576999.586303934</v>
      </c>
      <c r="AC91" s="26">
        <f t="shared" si="33"/>
        <v>73.536662250249833</v>
      </c>
      <c r="AD91" s="27">
        <f t="shared" si="27"/>
        <v>22576999.586303934</v>
      </c>
    </row>
    <row r="92" spans="1:30" x14ac:dyDescent="0.25">
      <c r="P92" s="31">
        <v>0.79166666666666696</v>
      </c>
      <c r="Q92" s="34">
        <f>G12</f>
        <v>40</v>
      </c>
      <c r="R92" s="26">
        <f t="shared" si="19"/>
        <v>10000</v>
      </c>
      <c r="S92" s="26">
        <f t="shared" si="31"/>
        <v>40</v>
      </c>
      <c r="T92" s="35">
        <f t="shared" si="18"/>
        <v>10000</v>
      </c>
      <c r="U92" s="37"/>
      <c r="V92" s="34">
        <v>0</v>
      </c>
      <c r="W92" s="26">
        <f t="shared" si="21"/>
        <v>1</v>
      </c>
      <c r="X92" s="26">
        <v>0</v>
      </c>
      <c r="Y92" s="35">
        <f t="shared" si="23"/>
        <v>1</v>
      </c>
      <c r="Z92" s="37"/>
      <c r="AA92" s="34">
        <f t="shared" si="24"/>
        <v>40.000434272768629</v>
      </c>
      <c r="AB92" s="26">
        <f t="shared" si="25"/>
        <v>10001.000000000009</v>
      </c>
      <c r="AC92" s="26">
        <f>AA92</f>
        <v>40.000434272768629</v>
      </c>
      <c r="AD92" s="27">
        <f t="shared" si="27"/>
        <v>10001.000000000009</v>
      </c>
    </row>
    <row r="93" spans="1:30" x14ac:dyDescent="0.25">
      <c r="P93" s="31">
        <v>0.83333333333333304</v>
      </c>
      <c r="Q93" s="34">
        <f>G12</f>
        <v>40</v>
      </c>
      <c r="R93" s="26">
        <f t="shared" si="19"/>
        <v>10000</v>
      </c>
      <c r="S93" s="26">
        <f t="shared" si="31"/>
        <v>40</v>
      </c>
      <c r="T93" s="35">
        <f t="shared" si="18"/>
        <v>10000</v>
      </c>
      <c r="U93" s="37"/>
      <c r="V93" s="34">
        <f t="shared" si="28"/>
        <v>0</v>
      </c>
      <c r="W93" s="26">
        <f t="shared" si="21"/>
        <v>1</v>
      </c>
      <c r="X93" s="26">
        <v>0</v>
      </c>
      <c r="Y93" s="35">
        <f t="shared" si="23"/>
        <v>1</v>
      </c>
      <c r="Z93" s="37"/>
      <c r="AA93" s="34">
        <f t="shared" si="24"/>
        <v>40.000434272768629</v>
      </c>
      <c r="AB93" s="26">
        <f>(10^(AA93/10))</f>
        <v>10001.000000000009</v>
      </c>
      <c r="AC93" s="26">
        <f>AA93</f>
        <v>40.000434272768629</v>
      </c>
      <c r="AD93" s="27">
        <f t="shared" si="27"/>
        <v>10001.000000000009</v>
      </c>
    </row>
    <row r="94" spans="1:30" x14ac:dyDescent="0.25">
      <c r="P94" s="31">
        <v>0.875</v>
      </c>
      <c r="Q94" s="34">
        <f>G12</f>
        <v>40</v>
      </c>
      <c r="R94" s="26">
        <f t="shared" si="19"/>
        <v>10000</v>
      </c>
      <c r="S94" s="26">
        <f t="shared" si="31"/>
        <v>40</v>
      </c>
      <c r="T94" s="35">
        <f t="shared" si="18"/>
        <v>10000</v>
      </c>
      <c r="U94" s="37"/>
      <c r="V94" s="34">
        <f>V93</f>
        <v>0</v>
      </c>
      <c r="W94" s="26">
        <f t="shared" si="21"/>
        <v>1</v>
      </c>
      <c r="X94" s="26">
        <v>0</v>
      </c>
      <c r="Y94" s="35">
        <f t="shared" si="23"/>
        <v>1</v>
      </c>
      <c r="Z94" s="37"/>
      <c r="AA94" s="34">
        <f t="shared" si="24"/>
        <v>40.000434272768629</v>
      </c>
      <c r="AB94" s="26">
        <f t="shared" si="25"/>
        <v>10001.000000000009</v>
      </c>
      <c r="AC94" s="26">
        <f>AA94</f>
        <v>40.000434272768629</v>
      </c>
      <c r="AD94" s="27">
        <f t="shared" si="27"/>
        <v>10001.000000000009</v>
      </c>
    </row>
    <row r="95" spans="1:30" x14ac:dyDescent="0.25">
      <c r="P95" s="31">
        <v>0.91666666666666696</v>
      </c>
      <c r="Q95" s="34">
        <f>H12</f>
        <v>34</v>
      </c>
      <c r="R95" s="26">
        <f t="shared" si="19"/>
        <v>2511.8864315095811</v>
      </c>
      <c r="S95" s="26">
        <f>Q95+10</f>
        <v>44</v>
      </c>
      <c r="T95" s="35">
        <f t="shared" si="18"/>
        <v>25118.86431509586</v>
      </c>
      <c r="U95" s="37"/>
      <c r="V95" s="34">
        <v>0</v>
      </c>
      <c r="W95" s="26">
        <f t="shared" si="21"/>
        <v>1</v>
      </c>
      <c r="X95" s="28">
        <f t="shared" ref="X95:X96" si="34">V95+10</f>
        <v>10</v>
      </c>
      <c r="Y95" s="35">
        <f t="shared" si="23"/>
        <v>10</v>
      </c>
      <c r="Z95" s="37"/>
      <c r="AA95" s="34">
        <f t="shared" si="24"/>
        <v>34.001728613409902</v>
      </c>
      <c r="AB95" s="26">
        <f t="shared" si="25"/>
        <v>2512.8864315095802</v>
      </c>
      <c r="AC95" s="26">
        <f>AA95+10</f>
        <v>44.001728613409902</v>
      </c>
      <c r="AD95" s="27">
        <f t="shared" si="27"/>
        <v>25128.864315095783</v>
      </c>
    </row>
    <row r="96" spans="1:30" ht="15.75" thickBot="1" x14ac:dyDescent="0.3">
      <c r="P96" s="44">
        <v>0.95833333333333304</v>
      </c>
      <c r="Q96" s="45">
        <f>H12</f>
        <v>34</v>
      </c>
      <c r="R96" s="46">
        <f t="shared" si="19"/>
        <v>2511.8864315095811</v>
      </c>
      <c r="S96" s="46">
        <f>Q96+10</f>
        <v>44</v>
      </c>
      <c r="T96" s="47">
        <f t="shared" si="18"/>
        <v>25118.86431509586</v>
      </c>
      <c r="U96" s="48"/>
      <c r="V96" s="45">
        <v>0</v>
      </c>
      <c r="W96" s="46">
        <f t="shared" si="21"/>
        <v>1</v>
      </c>
      <c r="X96" s="28">
        <f t="shared" si="34"/>
        <v>10</v>
      </c>
      <c r="Y96" s="47">
        <f t="shared" si="23"/>
        <v>10</v>
      </c>
      <c r="Z96" s="48"/>
      <c r="AA96" s="34">
        <f t="shared" si="24"/>
        <v>34.001728613409902</v>
      </c>
      <c r="AB96" s="150">
        <f t="shared" si="25"/>
        <v>2512.8864315095802</v>
      </c>
      <c r="AC96" s="150">
        <f>AA96+10</f>
        <v>44.001728613409902</v>
      </c>
      <c r="AD96" s="151">
        <f t="shared" si="27"/>
        <v>25128.864315095783</v>
      </c>
    </row>
    <row r="97" spans="16:30" ht="15.75" thickBot="1" x14ac:dyDescent="0.3">
      <c r="P97" s="50"/>
      <c r="Q97" s="51"/>
      <c r="R97" s="51"/>
      <c r="S97" s="51"/>
      <c r="T97" s="52"/>
      <c r="U97" s="51"/>
      <c r="V97" s="50"/>
      <c r="W97" s="51"/>
      <c r="X97" s="51"/>
      <c r="Y97" s="52"/>
      <c r="Z97" s="51"/>
      <c r="AA97" s="53" t="s">
        <v>13</v>
      </c>
      <c r="AB97" s="64">
        <f>10*LOG(1/(COUNT(AB80:AB93))*SUM(AB80:AB93))</f>
        <v>72.867514976617798</v>
      </c>
      <c r="AC97" s="49"/>
      <c r="AD97" s="54"/>
    </row>
    <row r="98" spans="16:30" ht="15.75" thickBot="1" x14ac:dyDescent="0.3">
      <c r="P98" s="53"/>
      <c r="Q98" s="49"/>
      <c r="R98" s="49"/>
      <c r="S98" s="49"/>
      <c r="T98" s="54"/>
      <c r="U98" s="49"/>
      <c r="V98" s="53"/>
      <c r="W98" s="49"/>
      <c r="X98" s="49"/>
      <c r="Y98" s="54"/>
      <c r="Z98" s="49"/>
      <c r="AA98" s="53" t="s">
        <v>2</v>
      </c>
      <c r="AB98" s="64">
        <f>10*LOG(1/(COUNT(AB73:AB79,AB95:AB96))*SUM(AB73:AB79,AB95:AB96))</f>
        <v>34.001728613409902</v>
      </c>
      <c r="AC98" s="49"/>
      <c r="AD98" s="54"/>
    </row>
    <row r="99" spans="16:30" x14ac:dyDescent="0.25">
      <c r="P99" s="53"/>
      <c r="Q99" s="49"/>
      <c r="R99" s="56" t="s">
        <v>12</v>
      </c>
      <c r="S99" s="57"/>
      <c r="T99" s="58" t="s">
        <v>11</v>
      </c>
      <c r="U99" s="57"/>
      <c r="V99" s="59"/>
      <c r="W99" s="56" t="s">
        <v>12</v>
      </c>
      <c r="X99" s="57"/>
      <c r="Y99" s="58" t="s">
        <v>11</v>
      </c>
      <c r="Z99" s="57"/>
      <c r="AA99" s="59"/>
      <c r="AB99" s="57" t="s">
        <v>12</v>
      </c>
      <c r="AC99" s="57"/>
      <c r="AD99" s="58" t="s">
        <v>11</v>
      </c>
    </row>
    <row r="100" spans="16:30" ht="15.75" thickBot="1" x14ac:dyDescent="0.3">
      <c r="P100" s="14"/>
      <c r="Q100" s="55"/>
      <c r="R100" s="60">
        <f>10*LOG(1/(COUNT(R73:R96))*SUM(R73:R96))</f>
        <v>38.568471069971373</v>
      </c>
      <c r="S100" s="61"/>
      <c r="T100" s="62">
        <f>10*LOG(1/(COUNT(T73:T96))*SUM(T73:T96))</f>
        <v>41.950571929812824</v>
      </c>
      <c r="U100" s="61"/>
      <c r="V100" s="63"/>
      <c r="W100" s="60">
        <f>10*LOG(1/(COUNT(W73:W96))*SUM(W73:W96))</f>
        <v>70.524438445223097</v>
      </c>
      <c r="X100" s="61"/>
      <c r="Y100" s="62">
        <f>10*LOG(1/(COUNT(Y73:Y96))*SUM(Y73:Y96))</f>
        <v>70.524439744238123</v>
      </c>
      <c r="Z100" s="61"/>
      <c r="AA100" s="63"/>
      <c r="AB100" s="64">
        <f>10*LOG(1/(COUNT(AB73:AB96))*SUM(AB73:AB96))</f>
        <v>70.527205700368697</v>
      </c>
      <c r="AC100" s="61"/>
      <c r="AD100" s="62">
        <f>10*LOG(1/(COUNT(AD73:AD96))*SUM(AD73:AD96))</f>
        <v>70.530466674253958</v>
      </c>
    </row>
    <row r="103" spans="16:30" x14ac:dyDescent="0.25">
      <c r="P103">
        <f>A13</f>
        <v>0</v>
      </c>
    </row>
    <row r="105" spans="16:30" ht="15.75" thickBot="1" x14ac:dyDescent="0.3">
      <c r="P105" s="303" t="s">
        <v>21</v>
      </c>
      <c r="Q105" s="303"/>
      <c r="R105" s="303"/>
      <c r="S105" s="303"/>
      <c r="T105" s="303"/>
    </row>
    <row r="106" spans="16:30" ht="45.75" thickBot="1" x14ac:dyDescent="0.3">
      <c r="P106" s="38" t="s">
        <v>14</v>
      </c>
      <c r="Q106" s="39" t="s">
        <v>15</v>
      </c>
      <c r="R106" s="40" t="s">
        <v>17</v>
      </c>
      <c r="S106" s="40" t="s">
        <v>16</v>
      </c>
      <c r="T106" s="41" t="s">
        <v>17</v>
      </c>
      <c r="U106" s="42"/>
      <c r="V106" s="39" t="s">
        <v>18</v>
      </c>
      <c r="W106" s="40" t="s">
        <v>17</v>
      </c>
      <c r="X106" s="40" t="s">
        <v>16</v>
      </c>
      <c r="Y106" s="41" t="s">
        <v>17</v>
      </c>
      <c r="Z106" s="43"/>
      <c r="AA106" s="39" t="s">
        <v>19</v>
      </c>
      <c r="AB106" s="40" t="s">
        <v>17</v>
      </c>
      <c r="AC106" s="40" t="s">
        <v>16</v>
      </c>
      <c r="AD106" s="41" t="s">
        <v>17</v>
      </c>
    </row>
    <row r="107" spans="16:30" ht="15.75" thickBot="1" x14ac:dyDescent="0.3">
      <c r="P107" s="30">
        <v>0</v>
      </c>
      <c r="Q107" s="32">
        <f>H13</f>
        <v>0</v>
      </c>
      <c r="R107" s="28">
        <f>(10^(Q107/10))</f>
        <v>1</v>
      </c>
      <c r="S107" s="28">
        <f>Q107+10</f>
        <v>10</v>
      </c>
      <c r="T107" s="33">
        <f t="shared" ref="T107:T130" si="35">(10^(S107/10))</f>
        <v>10</v>
      </c>
      <c r="U107" s="36"/>
      <c r="V107" s="32">
        <v>0</v>
      </c>
      <c r="W107" s="28">
        <f>(10^(V107/10))</f>
        <v>1</v>
      </c>
      <c r="X107" s="28">
        <f>V107+10</f>
        <v>10</v>
      </c>
      <c r="Y107" s="33">
        <f>(10^(X107/10))</f>
        <v>10</v>
      </c>
      <c r="Z107" s="36"/>
      <c r="AA107" s="34">
        <f>10*LOG10(10^(Q107/10)+10^(V107/10))</f>
        <v>3.0102999566398121</v>
      </c>
      <c r="AB107" s="147">
        <f>(10^(AA107/10))</f>
        <v>2</v>
      </c>
      <c r="AC107" s="147">
        <f>AA107+10</f>
        <v>13.010299956639813</v>
      </c>
      <c r="AD107" s="148">
        <f>(10^(AC107/10))</f>
        <v>20.000000000000007</v>
      </c>
    </row>
    <row r="108" spans="16:30" ht="15.75" thickBot="1" x14ac:dyDescent="0.3">
      <c r="P108" s="31">
        <v>4.1666666666666699E-2</v>
      </c>
      <c r="Q108" s="32">
        <f>Q107</f>
        <v>0</v>
      </c>
      <c r="R108" s="26">
        <f t="shared" ref="R108:R130" si="36">(10^(Q108/10))</f>
        <v>1</v>
      </c>
      <c r="S108" s="26">
        <f t="shared" ref="S108:S113" si="37">Q108+10</f>
        <v>10</v>
      </c>
      <c r="T108" s="35">
        <f t="shared" si="35"/>
        <v>10</v>
      </c>
      <c r="U108" s="37"/>
      <c r="V108" s="34">
        <f>V107</f>
        <v>0</v>
      </c>
      <c r="W108" s="26">
        <f t="shared" ref="W108:W130" si="38">(10^(V108/10))</f>
        <v>1</v>
      </c>
      <c r="X108" s="28">
        <f t="shared" ref="X108:X113" si="39">V108+10</f>
        <v>10</v>
      </c>
      <c r="Y108" s="35">
        <f t="shared" ref="Y108:Y130" si="40">(10^(X108/10))</f>
        <v>10</v>
      </c>
      <c r="Z108" s="37"/>
      <c r="AA108" s="34">
        <f t="shared" ref="AA108:AA130" si="41">10*LOG10(10^(Q108/10)+10^(V108/10))</f>
        <v>3.0102999566398121</v>
      </c>
      <c r="AB108" s="26">
        <f t="shared" ref="AB108:AB126" si="42">(10^(AA108/10))</f>
        <v>2</v>
      </c>
      <c r="AC108" s="147">
        <f t="shared" ref="AC108:AC113" si="43">AA108+10</f>
        <v>13.010299956639813</v>
      </c>
      <c r="AD108" s="27">
        <f t="shared" ref="AD108:AD130" si="44">(10^(AC108/10))</f>
        <v>20.000000000000007</v>
      </c>
    </row>
    <row r="109" spans="16:30" ht="15.75" thickBot="1" x14ac:dyDescent="0.3">
      <c r="P109" s="31">
        <v>8.3333333333333301E-2</v>
      </c>
      <c r="Q109" s="32">
        <f>Q107</f>
        <v>0</v>
      </c>
      <c r="R109" s="26">
        <f t="shared" si="36"/>
        <v>1</v>
      </c>
      <c r="S109" s="26">
        <f t="shared" si="37"/>
        <v>10</v>
      </c>
      <c r="T109" s="35">
        <f t="shared" si="35"/>
        <v>10</v>
      </c>
      <c r="U109" s="37"/>
      <c r="V109" s="34">
        <f t="shared" ref="V109:V127" si="45">V108</f>
        <v>0</v>
      </c>
      <c r="W109" s="26">
        <f t="shared" si="38"/>
        <v>1</v>
      </c>
      <c r="X109" s="28">
        <f t="shared" si="39"/>
        <v>10</v>
      </c>
      <c r="Y109" s="35">
        <f t="shared" si="40"/>
        <v>10</v>
      </c>
      <c r="Z109" s="37"/>
      <c r="AA109" s="34">
        <f t="shared" si="41"/>
        <v>3.0102999566398121</v>
      </c>
      <c r="AB109" s="26">
        <f t="shared" si="42"/>
        <v>2</v>
      </c>
      <c r="AC109" s="147">
        <f t="shared" si="43"/>
        <v>13.010299956639813</v>
      </c>
      <c r="AD109" s="27">
        <f t="shared" si="44"/>
        <v>20.000000000000007</v>
      </c>
    </row>
    <row r="110" spans="16:30" ht="15.75" thickBot="1" x14ac:dyDescent="0.3">
      <c r="P110" s="31">
        <v>0.125</v>
      </c>
      <c r="Q110" s="32">
        <f>Q107</f>
        <v>0</v>
      </c>
      <c r="R110" s="26">
        <f t="shared" si="36"/>
        <v>1</v>
      </c>
      <c r="S110" s="26">
        <f t="shared" si="37"/>
        <v>10</v>
      </c>
      <c r="T110" s="35">
        <f t="shared" si="35"/>
        <v>10</v>
      </c>
      <c r="U110" s="37"/>
      <c r="V110" s="34">
        <f t="shared" si="45"/>
        <v>0</v>
      </c>
      <c r="W110" s="26">
        <f t="shared" si="38"/>
        <v>1</v>
      </c>
      <c r="X110" s="28">
        <f t="shared" si="39"/>
        <v>10</v>
      </c>
      <c r="Y110" s="35">
        <f t="shared" si="40"/>
        <v>10</v>
      </c>
      <c r="Z110" s="37"/>
      <c r="AA110" s="34">
        <f t="shared" si="41"/>
        <v>3.0102999566398121</v>
      </c>
      <c r="AB110" s="26">
        <f t="shared" si="42"/>
        <v>2</v>
      </c>
      <c r="AC110" s="147">
        <f t="shared" si="43"/>
        <v>13.010299956639813</v>
      </c>
      <c r="AD110" s="27">
        <f t="shared" si="44"/>
        <v>20.000000000000007</v>
      </c>
    </row>
    <row r="111" spans="16:30" ht="15.75" thickBot="1" x14ac:dyDescent="0.3">
      <c r="P111" s="31">
        <v>0.16666666666666699</v>
      </c>
      <c r="Q111" s="32">
        <f>Q107</f>
        <v>0</v>
      </c>
      <c r="R111" s="26">
        <f t="shared" si="36"/>
        <v>1</v>
      </c>
      <c r="S111" s="26">
        <f t="shared" si="37"/>
        <v>10</v>
      </c>
      <c r="T111" s="35">
        <f t="shared" si="35"/>
        <v>10</v>
      </c>
      <c r="U111" s="37"/>
      <c r="V111" s="34">
        <f t="shared" si="45"/>
        <v>0</v>
      </c>
      <c r="W111" s="26">
        <f t="shared" si="38"/>
        <v>1</v>
      </c>
      <c r="X111" s="28">
        <f t="shared" si="39"/>
        <v>10</v>
      </c>
      <c r="Y111" s="35">
        <f t="shared" si="40"/>
        <v>10</v>
      </c>
      <c r="Z111" s="37"/>
      <c r="AA111" s="34">
        <f t="shared" si="41"/>
        <v>3.0102999566398121</v>
      </c>
      <c r="AB111" s="26">
        <f t="shared" si="42"/>
        <v>2</v>
      </c>
      <c r="AC111" s="147">
        <f t="shared" si="43"/>
        <v>13.010299956639813</v>
      </c>
      <c r="AD111" s="27">
        <f t="shared" si="44"/>
        <v>20.000000000000007</v>
      </c>
    </row>
    <row r="112" spans="16:30" ht="15.75" thickBot="1" x14ac:dyDescent="0.3">
      <c r="P112" s="31">
        <v>0.20833333333333301</v>
      </c>
      <c r="Q112" s="32">
        <f>Q107</f>
        <v>0</v>
      </c>
      <c r="R112" s="26">
        <f t="shared" si="36"/>
        <v>1</v>
      </c>
      <c r="S112" s="26">
        <f t="shared" si="37"/>
        <v>10</v>
      </c>
      <c r="T112" s="35">
        <f t="shared" si="35"/>
        <v>10</v>
      </c>
      <c r="U112" s="37"/>
      <c r="V112" s="34">
        <f t="shared" si="45"/>
        <v>0</v>
      </c>
      <c r="W112" s="26">
        <f t="shared" si="38"/>
        <v>1</v>
      </c>
      <c r="X112" s="28">
        <f t="shared" si="39"/>
        <v>10</v>
      </c>
      <c r="Y112" s="35">
        <f t="shared" si="40"/>
        <v>10</v>
      </c>
      <c r="Z112" s="37"/>
      <c r="AA112" s="34">
        <f t="shared" si="41"/>
        <v>3.0102999566398121</v>
      </c>
      <c r="AB112" s="26">
        <f t="shared" si="42"/>
        <v>2</v>
      </c>
      <c r="AC112" s="147">
        <f t="shared" si="43"/>
        <v>13.010299956639813</v>
      </c>
      <c r="AD112" s="27">
        <f t="shared" si="44"/>
        <v>20.000000000000007</v>
      </c>
    </row>
    <row r="113" spans="16:30" x14ac:dyDescent="0.25">
      <c r="P113" s="31">
        <v>0.25</v>
      </c>
      <c r="Q113" s="32">
        <f>Q107</f>
        <v>0</v>
      </c>
      <c r="R113" s="26">
        <f t="shared" si="36"/>
        <v>1</v>
      </c>
      <c r="S113" s="26">
        <f t="shared" si="37"/>
        <v>10</v>
      </c>
      <c r="T113" s="35">
        <f t="shared" si="35"/>
        <v>10</v>
      </c>
      <c r="U113" s="37"/>
      <c r="V113" s="34">
        <f t="shared" si="45"/>
        <v>0</v>
      </c>
      <c r="W113" s="26">
        <f t="shared" si="38"/>
        <v>1</v>
      </c>
      <c r="X113" s="28">
        <f t="shared" si="39"/>
        <v>10</v>
      </c>
      <c r="Y113" s="35">
        <f t="shared" si="40"/>
        <v>10</v>
      </c>
      <c r="Z113" s="37"/>
      <c r="AA113" s="34">
        <f t="shared" si="41"/>
        <v>3.0102999566398121</v>
      </c>
      <c r="AB113" s="26">
        <f t="shared" si="42"/>
        <v>2</v>
      </c>
      <c r="AC113" s="147">
        <f t="shared" si="43"/>
        <v>13.010299956639813</v>
      </c>
      <c r="AD113" s="27">
        <f t="shared" si="44"/>
        <v>20.000000000000007</v>
      </c>
    </row>
    <row r="114" spans="16:30" x14ac:dyDescent="0.25">
      <c r="P114" s="31">
        <v>0.29166666666666702</v>
      </c>
      <c r="Q114" s="32">
        <f>G13</f>
        <v>0</v>
      </c>
      <c r="R114" s="26">
        <f t="shared" si="36"/>
        <v>1</v>
      </c>
      <c r="S114" s="26">
        <f>Q114</f>
        <v>0</v>
      </c>
      <c r="T114" s="35">
        <f t="shared" si="35"/>
        <v>1</v>
      </c>
      <c r="U114" s="37"/>
      <c r="V114" s="34">
        <f>C74</f>
        <v>78.199362607723913</v>
      </c>
      <c r="W114" s="26">
        <f t="shared" si="38"/>
        <v>66059648.845209397</v>
      </c>
      <c r="X114" s="26">
        <f>V114</f>
        <v>78.199362607723913</v>
      </c>
      <c r="Y114" s="35">
        <f t="shared" si="40"/>
        <v>66059648.845209397</v>
      </c>
      <c r="Z114" s="37"/>
      <c r="AA114" s="34">
        <f t="shared" si="41"/>
        <v>78.199362673466709</v>
      </c>
      <c r="AB114" s="26">
        <f t="shared" si="42"/>
        <v>66059649.845209762</v>
      </c>
      <c r="AC114" s="26">
        <f>AA114</f>
        <v>78.199362673466709</v>
      </c>
      <c r="AD114" s="27">
        <f t="shared" si="44"/>
        <v>66059649.845209762</v>
      </c>
    </row>
    <row r="115" spans="16:30" x14ac:dyDescent="0.25">
      <c r="P115" s="31">
        <v>0.33333333333333298</v>
      </c>
      <c r="Q115" s="32">
        <f>Q114</f>
        <v>0</v>
      </c>
      <c r="R115" s="26">
        <f t="shared" si="36"/>
        <v>1</v>
      </c>
      <c r="S115" s="26">
        <f t="shared" ref="S115:S128" si="46">Q115</f>
        <v>0</v>
      </c>
      <c r="T115" s="35">
        <f t="shared" si="35"/>
        <v>1</v>
      </c>
      <c r="U115" s="37"/>
      <c r="V115" s="34">
        <f t="shared" si="45"/>
        <v>78.199362607723913</v>
      </c>
      <c r="W115" s="26">
        <f t="shared" si="38"/>
        <v>66059648.845209397</v>
      </c>
      <c r="X115" s="26">
        <f t="shared" ref="X115:X125" si="47">V115</f>
        <v>78.199362607723913</v>
      </c>
      <c r="Y115" s="35">
        <f t="shared" si="40"/>
        <v>66059648.845209397</v>
      </c>
      <c r="Z115" s="37"/>
      <c r="AA115" s="34">
        <f t="shared" si="41"/>
        <v>78.199362673466709</v>
      </c>
      <c r="AB115" s="26">
        <f t="shared" si="42"/>
        <v>66059649.845209762</v>
      </c>
      <c r="AC115" s="26">
        <f t="shared" ref="AC115:AC125" si="48">AA115</f>
        <v>78.199362673466709</v>
      </c>
      <c r="AD115" s="27">
        <f t="shared" si="44"/>
        <v>66059649.845209762</v>
      </c>
    </row>
    <row r="116" spans="16:30" x14ac:dyDescent="0.25">
      <c r="P116" s="31">
        <v>0.375</v>
      </c>
      <c r="Q116" s="32">
        <f>Q114</f>
        <v>0</v>
      </c>
      <c r="R116" s="26">
        <f t="shared" si="36"/>
        <v>1</v>
      </c>
      <c r="S116" s="26">
        <f t="shared" si="46"/>
        <v>0</v>
      </c>
      <c r="T116" s="35">
        <f t="shared" si="35"/>
        <v>1</v>
      </c>
      <c r="U116" s="37"/>
      <c r="V116" s="34">
        <f t="shared" si="45"/>
        <v>78.199362607723913</v>
      </c>
      <c r="W116" s="26">
        <f t="shared" si="38"/>
        <v>66059648.845209397</v>
      </c>
      <c r="X116" s="26">
        <f t="shared" si="47"/>
        <v>78.199362607723913</v>
      </c>
      <c r="Y116" s="35">
        <f t="shared" si="40"/>
        <v>66059648.845209397</v>
      </c>
      <c r="Z116" s="37"/>
      <c r="AA116" s="34">
        <f t="shared" si="41"/>
        <v>78.199362673466709</v>
      </c>
      <c r="AB116" s="26">
        <f t="shared" si="42"/>
        <v>66059649.845209762</v>
      </c>
      <c r="AC116" s="26">
        <f t="shared" si="48"/>
        <v>78.199362673466709</v>
      </c>
      <c r="AD116" s="27">
        <f t="shared" si="44"/>
        <v>66059649.845209762</v>
      </c>
    </row>
    <row r="117" spans="16:30" x14ac:dyDescent="0.25">
      <c r="P117" s="31">
        <v>0.41666666666666702</v>
      </c>
      <c r="Q117" s="32">
        <f>Q114</f>
        <v>0</v>
      </c>
      <c r="R117" s="26">
        <f t="shared" si="36"/>
        <v>1</v>
      </c>
      <c r="S117" s="26">
        <f t="shared" si="46"/>
        <v>0</v>
      </c>
      <c r="T117" s="35">
        <f t="shared" si="35"/>
        <v>1</v>
      </c>
      <c r="U117" s="37"/>
      <c r="V117" s="34">
        <f t="shared" si="45"/>
        <v>78.199362607723913</v>
      </c>
      <c r="W117" s="26">
        <f t="shared" si="38"/>
        <v>66059648.845209397</v>
      </c>
      <c r="X117" s="26">
        <f t="shared" si="47"/>
        <v>78.199362607723913</v>
      </c>
      <c r="Y117" s="35">
        <f t="shared" si="40"/>
        <v>66059648.845209397</v>
      </c>
      <c r="Z117" s="37"/>
      <c r="AA117" s="34">
        <f t="shared" si="41"/>
        <v>78.199362673466709</v>
      </c>
      <c r="AB117" s="26">
        <f t="shared" si="42"/>
        <v>66059649.845209762</v>
      </c>
      <c r="AC117" s="26">
        <f t="shared" si="48"/>
        <v>78.199362673466709</v>
      </c>
      <c r="AD117" s="27">
        <f t="shared" si="44"/>
        <v>66059649.845209762</v>
      </c>
    </row>
    <row r="118" spans="16:30" x14ac:dyDescent="0.25">
      <c r="P118" s="31">
        <v>0.45833333333333298</v>
      </c>
      <c r="Q118" s="32">
        <f>Q114</f>
        <v>0</v>
      </c>
      <c r="R118" s="26">
        <f t="shared" si="36"/>
        <v>1</v>
      </c>
      <c r="S118" s="26">
        <f t="shared" si="46"/>
        <v>0</v>
      </c>
      <c r="T118" s="35">
        <f t="shared" si="35"/>
        <v>1</v>
      </c>
      <c r="U118" s="37"/>
      <c r="V118" s="34">
        <f t="shared" si="45"/>
        <v>78.199362607723913</v>
      </c>
      <c r="W118" s="26">
        <f t="shared" si="38"/>
        <v>66059648.845209397</v>
      </c>
      <c r="X118" s="26">
        <f t="shared" si="47"/>
        <v>78.199362607723913</v>
      </c>
      <c r="Y118" s="35">
        <f t="shared" si="40"/>
        <v>66059648.845209397</v>
      </c>
      <c r="Z118" s="37"/>
      <c r="AA118" s="34">
        <f t="shared" si="41"/>
        <v>78.199362673466709</v>
      </c>
      <c r="AB118" s="26">
        <f t="shared" si="42"/>
        <v>66059649.845209762</v>
      </c>
      <c r="AC118" s="26">
        <f t="shared" si="48"/>
        <v>78.199362673466709</v>
      </c>
      <c r="AD118" s="27">
        <f t="shared" si="44"/>
        <v>66059649.845209762</v>
      </c>
    </row>
    <row r="119" spans="16:30" x14ac:dyDescent="0.25">
      <c r="P119" s="31">
        <v>0.5</v>
      </c>
      <c r="Q119" s="32">
        <f>Q114</f>
        <v>0</v>
      </c>
      <c r="R119" s="26">
        <f t="shared" si="36"/>
        <v>1</v>
      </c>
      <c r="S119" s="26">
        <f t="shared" si="46"/>
        <v>0</v>
      </c>
      <c r="T119" s="35">
        <f t="shared" si="35"/>
        <v>1</v>
      </c>
      <c r="U119" s="37"/>
      <c r="V119" s="34">
        <f t="shared" si="45"/>
        <v>78.199362607723913</v>
      </c>
      <c r="W119" s="26">
        <f t="shared" si="38"/>
        <v>66059648.845209397</v>
      </c>
      <c r="X119" s="26">
        <f t="shared" si="47"/>
        <v>78.199362607723913</v>
      </c>
      <c r="Y119" s="35">
        <f t="shared" si="40"/>
        <v>66059648.845209397</v>
      </c>
      <c r="Z119" s="37"/>
      <c r="AA119" s="34">
        <f t="shared" si="41"/>
        <v>78.199362673466709</v>
      </c>
      <c r="AB119" s="26">
        <f t="shared" si="42"/>
        <v>66059649.845209762</v>
      </c>
      <c r="AC119" s="26">
        <f t="shared" si="48"/>
        <v>78.199362673466709</v>
      </c>
      <c r="AD119" s="27">
        <f t="shared" si="44"/>
        <v>66059649.845209762</v>
      </c>
    </row>
    <row r="120" spans="16:30" x14ac:dyDescent="0.25">
      <c r="P120" s="31">
        <v>0.54166666666666696</v>
      </c>
      <c r="Q120" s="32">
        <f>Q114</f>
        <v>0</v>
      </c>
      <c r="R120" s="26">
        <f t="shared" si="36"/>
        <v>1</v>
      </c>
      <c r="S120" s="26">
        <f t="shared" si="46"/>
        <v>0</v>
      </c>
      <c r="T120" s="35">
        <f t="shared" si="35"/>
        <v>1</v>
      </c>
      <c r="U120" s="37"/>
      <c r="V120" s="34">
        <f t="shared" si="45"/>
        <v>78.199362607723913</v>
      </c>
      <c r="W120" s="26">
        <f t="shared" si="38"/>
        <v>66059648.845209397</v>
      </c>
      <c r="X120" s="26">
        <f t="shared" si="47"/>
        <v>78.199362607723913</v>
      </c>
      <c r="Y120" s="35">
        <f t="shared" si="40"/>
        <v>66059648.845209397</v>
      </c>
      <c r="Z120" s="37"/>
      <c r="AA120" s="34">
        <f t="shared" si="41"/>
        <v>78.199362673466709</v>
      </c>
      <c r="AB120" s="26">
        <f t="shared" si="42"/>
        <v>66059649.845209762</v>
      </c>
      <c r="AC120" s="26">
        <f t="shared" si="48"/>
        <v>78.199362673466709</v>
      </c>
      <c r="AD120" s="27">
        <f t="shared" si="44"/>
        <v>66059649.845209762</v>
      </c>
    </row>
    <row r="121" spans="16:30" x14ac:dyDescent="0.25">
      <c r="P121" s="31">
        <v>0.58333333333333304</v>
      </c>
      <c r="Q121" s="32">
        <f>Q114</f>
        <v>0</v>
      </c>
      <c r="R121" s="26">
        <f t="shared" si="36"/>
        <v>1</v>
      </c>
      <c r="S121" s="26">
        <f t="shared" si="46"/>
        <v>0</v>
      </c>
      <c r="T121" s="35">
        <f t="shared" si="35"/>
        <v>1</v>
      </c>
      <c r="U121" s="37"/>
      <c r="V121" s="34">
        <f t="shared" si="45"/>
        <v>78.199362607723913</v>
      </c>
      <c r="W121" s="26">
        <f t="shared" si="38"/>
        <v>66059648.845209397</v>
      </c>
      <c r="X121" s="26">
        <f t="shared" si="47"/>
        <v>78.199362607723913</v>
      </c>
      <c r="Y121" s="35">
        <f t="shared" si="40"/>
        <v>66059648.845209397</v>
      </c>
      <c r="Z121" s="37"/>
      <c r="AA121" s="34">
        <f t="shared" si="41"/>
        <v>78.199362673466709</v>
      </c>
      <c r="AB121" s="26">
        <f t="shared" si="42"/>
        <v>66059649.845209762</v>
      </c>
      <c r="AC121" s="26">
        <f t="shared" si="48"/>
        <v>78.199362673466709</v>
      </c>
      <c r="AD121" s="27">
        <f t="shared" si="44"/>
        <v>66059649.845209762</v>
      </c>
    </row>
    <row r="122" spans="16:30" x14ac:dyDescent="0.25">
      <c r="P122" s="31">
        <v>0.625</v>
      </c>
      <c r="Q122" s="32">
        <f>Q114</f>
        <v>0</v>
      </c>
      <c r="R122" s="26">
        <f t="shared" si="36"/>
        <v>1</v>
      </c>
      <c r="S122" s="26">
        <f t="shared" si="46"/>
        <v>0</v>
      </c>
      <c r="T122" s="35">
        <f t="shared" si="35"/>
        <v>1</v>
      </c>
      <c r="U122" s="37"/>
      <c r="V122" s="34">
        <f t="shared" si="45"/>
        <v>78.199362607723913</v>
      </c>
      <c r="W122" s="26">
        <f t="shared" si="38"/>
        <v>66059648.845209397</v>
      </c>
      <c r="X122" s="26">
        <f t="shared" si="47"/>
        <v>78.199362607723913</v>
      </c>
      <c r="Y122" s="35">
        <f t="shared" si="40"/>
        <v>66059648.845209397</v>
      </c>
      <c r="Z122" s="37"/>
      <c r="AA122" s="34">
        <f t="shared" si="41"/>
        <v>78.199362673466709</v>
      </c>
      <c r="AB122" s="26">
        <f t="shared" si="42"/>
        <v>66059649.845209762</v>
      </c>
      <c r="AC122" s="26">
        <f t="shared" si="48"/>
        <v>78.199362673466709</v>
      </c>
      <c r="AD122" s="27">
        <f t="shared" si="44"/>
        <v>66059649.845209762</v>
      </c>
    </row>
    <row r="123" spans="16:30" x14ac:dyDescent="0.25">
      <c r="P123" s="31">
        <v>0.66666666666666696</v>
      </c>
      <c r="Q123" s="32">
        <f>Q114</f>
        <v>0</v>
      </c>
      <c r="R123" s="26">
        <f t="shared" si="36"/>
        <v>1</v>
      </c>
      <c r="S123" s="26">
        <f t="shared" si="46"/>
        <v>0</v>
      </c>
      <c r="T123" s="35">
        <f t="shared" si="35"/>
        <v>1</v>
      </c>
      <c r="U123" s="37"/>
      <c r="V123" s="34">
        <f t="shared" si="45"/>
        <v>78.199362607723913</v>
      </c>
      <c r="W123" s="26">
        <f t="shared" si="38"/>
        <v>66059648.845209397</v>
      </c>
      <c r="X123" s="26">
        <f t="shared" si="47"/>
        <v>78.199362607723913</v>
      </c>
      <c r="Y123" s="35">
        <f t="shared" si="40"/>
        <v>66059648.845209397</v>
      </c>
      <c r="Z123" s="37"/>
      <c r="AA123" s="34">
        <f t="shared" si="41"/>
        <v>78.199362673466709</v>
      </c>
      <c r="AB123" s="26">
        <f t="shared" si="42"/>
        <v>66059649.845209762</v>
      </c>
      <c r="AC123" s="26">
        <f t="shared" si="48"/>
        <v>78.199362673466709</v>
      </c>
      <c r="AD123" s="27">
        <f t="shared" si="44"/>
        <v>66059649.845209762</v>
      </c>
    </row>
    <row r="124" spans="16:30" x14ac:dyDescent="0.25">
      <c r="P124" s="31">
        <v>0.70833333333333304</v>
      </c>
      <c r="Q124" s="32">
        <f>Q114</f>
        <v>0</v>
      </c>
      <c r="R124" s="26">
        <f t="shared" si="36"/>
        <v>1</v>
      </c>
      <c r="S124" s="26">
        <f t="shared" si="46"/>
        <v>0</v>
      </c>
      <c r="T124" s="35">
        <f t="shared" si="35"/>
        <v>1</v>
      </c>
      <c r="U124" s="37"/>
      <c r="V124" s="34">
        <f t="shared" si="45"/>
        <v>78.199362607723913</v>
      </c>
      <c r="W124" s="26">
        <f t="shared" si="38"/>
        <v>66059648.845209397</v>
      </c>
      <c r="X124" s="26">
        <f t="shared" si="47"/>
        <v>78.199362607723913</v>
      </c>
      <c r="Y124" s="35">
        <f t="shared" si="40"/>
        <v>66059648.845209397</v>
      </c>
      <c r="Z124" s="37"/>
      <c r="AA124" s="34">
        <f t="shared" si="41"/>
        <v>78.199362673466709</v>
      </c>
      <c r="AB124" s="26">
        <f t="shared" si="42"/>
        <v>66059649.845209762</v>
      </c>
      <c r="AC124" s="26">
        <f t="shared" si="48"/>
        <v>78.199362673466709</v>
      </c>
      <c r="AD124" s="27">
        <f t="shared" si="44"/>
        <v>66059649.845209762</v>
      </c>
    </row>
    <row r="125" spans="16:30" x14ac:dyDescent="0.25">
      <c r="P125" s="31">
        <v>0.75</v>
      </c>
      <c r="Q125" s="32">
        <f>Q114</f>
        <v>0</v>
      </c>
      <c r="R125" s="26">
        <f t="shared" si="36"/>
        <v>1</v>
      </c>
      <c r="S125" s="26">
        <f t="shared" si="46"/>
        <v>0</v>
      </c>
      <c r="T125" s="35">
        <f t="shared" si="35"/>
        <v>1</v>
      </c>
      <c r="U125" s="37"/>
      <c r="V125" s="34">
        <f t="shared" si="45"/>
        <v>78.199362607723913</v>
      </c>
      <c r="W125" s="26">
        <f t="shared" si="38"/>
        <v>66059648.845209397</v>
      </c>
      <c r="X125" s="26">
        <f t="shared" si="47"/>
        <v>78.199362607723913</v>
      </c>
      <c r="Y125" s="35">
        <f t="shared" si="40"/>
        <v>66059648.845209397</v>
      </c>
      <c r="Z125" s="37"/>
      <c r="AA125" s="34">
        <f t="shared" si="41"/>
        <v>78.199362673466709</v>
      </c>
      <c r="AB125" s="26">
        <f t="shared" si="42"/>
        <v>66059649.845209762</v>
      </c>
      <c r="AC125" s="26">
        <f t="shared" si="48"/>
        <v>78.199362673466709</v>
      </c>
      <c r="AD125" s="27">
        <f t="shared" si="44"/>
        <v>66059649.845209762</v>
      </c>
    </row>
    <row r="126" spans="16:30" x14ac:dyDescent="0.25">
      <c r="P126" s="31">
        <v>0.79166666666666696</v>
      </c>
      <c r="Q126" s="32">
        <f>Q114</f>
        <v>0</v>
      </c>
      <c r="R126" s="26">
        <f t="shared" si="36"/>
        <v>1</v>
      </c>
      <c r="S126" s="26">
        <f t="shared" si="46"/>
        <v>0</v>
      </c>
      <c r="T126" s="35">
        <f t="shared" si="35"/>
        <v>1</v>
      </c>
      <c r="U126" s="37"/>
      <c r="V126" s="34">
        <v>0</v>
      </c>
      <c r="W126" s="26">
        <f t="shared" si="38"/>
        <v>1</v>
      </c>
      <c r="X126" s="26">
        <v>0</v>
      </c>
      <c r="Y126" s="35">
        <f t="shared" si="40"/>
        <v>1</v>
      </c>
      <c r="Z126" s="37"/>
      <c r="AA126" s="34">
        <f t="shared" si="41"/>
        <v>3.0102999566398121</v>
      </c>
      <c r="AB126" s="26">
        <f t="shared" si="42"/>
        <v>2</v>
      </c>
      <c r="AC126" s="26">
        <f>AA126</f>
        <v>3.0102999566398121</v>
      </c>
      <c r="AD126" s="27">
        <f t="shared" si="44"/>
        <v>2</v>
      </c>
    </row>
    <row r="127" spans="16:30" x14ac:dyDescent="0.25">
      <c r="P127" s="31">
        <v>0.83333333333333304</v>
      </c>
      <c r="Q127" s="32">
        <f>Q114</f>
        <v>0</v>
      </c>
      <c r="R127" s="26">
        <f t="shared" si="36"/>
        <v>1</v>
      </c>
      <c r="S127" s="26">
        <f t="shared" si="46"/>
        <v>0</v>
      </c>
      <c r="T127" s="35">
        <f t="shared" si="35"/>
        <v>1</v>
      </c>
      <c r="U127" s="37"/>
      <c r="V127" s="34">
        <f t="shared" si="45"/>
        <v>0</v>
      </c>
      <c r="W127" s="26">
        <f t="shared" si="38"/>
        <v>1</v>
      </c>
      <c r="X127" s="26">
        <v>0</v>
      </c>
      <c r="Y127" s="35">
        <f t="shared" si="40"/>
        <v>1</v>
      </c>
      <c r="Z127" s="37"/>
      <c r="AA127" s="34">
        <f t="shared" si="41"/>
        <v>3.0102999566398121</v>
      </c>
      <c r="AB127" s="26">
        <f>(10^(AA127/10))</f>
        <v>2</v>
      </c>
      <c r="AC127" s="26">
        <f>AA127</f>
        <v>3.0102999566398121</v>
      </c>
      <c r="AD127" s="27">
        <f t="shared" si="44"/>
        <v>2</v>
      </c>
    </row>
    <row r="128" spans="16:30" x14ac:dyDescent="0.25">
      <c r="P128" s="31">
        <v>0.875</v>
      </c>
      <c r="Q128" s="32">
        <f>Q114</f>
        <v>0</v>
      </c>
      <c r="R128" s="26">
        <f t="shared" si="36"/>
        <v>1</v>
      </c>
      <c r="S128" s="26">
        <f t="shared" si="46"/>
        <v>0</v>
      </c>
      <c r="T128" s="35">
        <f t="shared" si="35"/>
        <v>1</v>
      </c>
      <c r="U128" s="37"/>
      <c r="V128" s="34">
        <f>V127</f>
        <v>0</v>
      </c>
      <c r="W128" s="26">
        <f t="shared" si="38"/>
        <v>1</v>
      </c>
      <c r="X128" s="26">
        <v>0</v>
      </c>
      <c r="Y128" s="35">
        <f t="shared" si="40"/>
        <v>1</v>
      </c>
      <c r="Z128" s="37"/>
      <c r="AA128" s="34">
        <f t="shared" si="41"/>
        <v>3.0102999566398121</v>
      </c>
      <c r="AB128" s="26">
        <f t="shared" ref="AB128:AB130" si="49">(10^(AA128/10))</f>
        <v>2</v>
      </c>
      <c r="AC128" s="26">
        <f>AA128</f>
        <v>3.0102999566398121</v>
      </c>
      <c r="AD128" s="27">
        <f t="shared" si="44"/>
        <v>2</v>
      </c>
    </row>
    <row r="129" spans="16:30" x14ac:dyDescent="0.25">
      <c r="P129" s="31">
        <v>0.91666666666666696</v>
      </c>
      <c r="Q129" s="32">
        <f>Q107</f>
        <v>0</v>
      </c>
      <c r="R129" s="26">
        <f t="shared" si="36"/>
        <v>1</v>
      </c>
      <c r="S129" s="26">
        <f>Q129+10</f>
        <v>10</v>
      </c>
      <c r="T129" s="35">
        <f t="shared" si="35"/>
        <v>10</v>
      </c>
      <c r="U129" s="37"/>
      <c r="V129" s="34">
        <v>0</v>
      </c>
      <c r="W129" s="26">
        <f t="shared" si="38"/>
        <v>1</v>
      </c>
      <c r="X129" s="28">
        <f t="shared" ref="X129:X130" si="50">V129+10</f>
        <v>10</v>
      </c>
      <c r="Y129" s="35">
        <f t="shared" si="40"/>
        <v>10</v>
      </c>
      <c r="Z129" s="37"/>
      <c r="AA129" s="34">
        <f t="shared" si="41"/>
        <v>3.0102999566398121</v>
      </c>
      <c r="AB129" s="26">
        <f t="shared" si="49"/>
        <v>2</v>
      </c>
      <c r="AC129" s="26">
        <f>AA129+10</f>
        <v>13.010299956639813</v>
      </c>
      <c r="AD129" s="27">
        <f t="shared" si="44"/>
        <v>20.000000000000007</v>
      </c>
    </row>
    <row r="130" spans="16:30" ht="15.75" thickBot="1" x14ac:dyDescent="0.3">
      <c r="P130" s="44">
        <v>0.95833333333333304</v>
      </c>
      <c r="Q130" s="32">
        <f>Q107</f>
        <v>0</v>
      </c>
      <c r="R130" s="46">
        <f t="shared" si="36"/>
        <v>1</v>
      </c>
      <c r="S130" s="46">
        <f>Q130+10</f>
        <v>10</v>
      </c>
      <c r="T130" s="47">
        <f t="shared" si="35"/>
        <v>10</v>
      </c>
      <c r="U130" s="48"/>
      <c r="V130" s="45">
        <v>0</v>
      </c>
      <c r="W130" s="46">
        <f t="shared" si="38"/>
        <v>1</v>
      </c>
      <c r="X130" s="28">
        <f t="shared" si="50"/>
        <v>10</v>
      </c>
      <c r="Y130" s="47">
        <f t="shared" si="40"/>
        <v>10</v>
      </c>
      <c r="Z130" s="48"/>
      <c r="AA130" s="34">
        <f t="shared" si="41"/>
        <v>3.0102999566398121</v>
      </c>
      <c r="AB130" s="150">
        <f t="shared" si="49"/>
        <v>2</v>
      </c>
      <c r="AC130" s="150">
        <f>AA130+10</f>
        <v>13.010299956639813</v>
      </c>
      <c r="AD130" s="151">
        <f t="shared" si="44"/>
        <v>20.000000000000007</v>
      </c>
    </row>
    <row r="131" spans="16:30" ht="15.75" thickBot="1" x14ac:dyDescent="0.3">
      <c r="P131" s="50"/>
      <c r="Q131" s="51"/>
      <c r="R131" s="51"/>
      <c r="S131" s="51"/>
      <c r="T131" s="52"/>
      <c r="U131" s="51"/>
      <c r="V131" s="50"/>
      <c r="W131" s="51"/>
      <c r="X131" s="51"/>
      <c r="Y131" s="52"/>
      <c r="Z131" s="51"/>
      <c r="AA131" s="53" t="s">
        <v>13</v>
      </c>
      <c r="AB131" s="64">
        <f>10*LOG(1/(COUNT(AB114:AB127))*SUM(AB114:AB127))</f>
        <v>77.529894799074853</v>
      </c>
      <c r="AC131" s="49"/>
      <c r="AD131" s="54"/>
    </row>
    <row r="132" spans="16:30" ht="15.75" thickBot="1" x14ac:dyDescent="0.3">
      <c r="P132" s="53"/>
      <c r="Q132" s="49"/>
      <c r="R132" s="49"/>
      <c r="S132" s="49"/>
      <c r="T132" s="54"/>
      <c r="U132" s="49"/>
      <c r="V132" s="53"/>
      <c r="W132" s="49"/>
      <c r="X132" s="49"/>
      <c r="Y132" s="54"/>
      <c r="Z132" s="49"/>
      <c r="AA132" s="53" t="s">
        <v>2</v>
      </c>
      <c r="AB132" s="64">
        <f>10*LOG(1/(COUNT(AB107:AB113,AB129:AB130))*SUM(AB107:AB113,AB129:AB130))</f>
        <v>3.0102999566398121</v>
      </c>
      <c r="AC132" s="49"/>
      <c r="AD132" s="54"/>
    </row>
    <row r="133" spans="16:30" x14ac:dyDescent="0.25">
      <c r="P133" s="53"/>
      <c r="Q133" s="49"/>
      <c r="R133" s="56" t="s">
        <v>12</v>
      </c>
      <c r="S133" s="57"/>
      <c r="T133" s="58" t="s">
        <v>11</v>
      </c>
      <c r="U133" s="57"/>
      <c r="V133" s="59"/>
      <c r="W133" s="56" t="s">
        <v>12</v>
      </c>
      <c r="X133" s="57"/>
      <c r="Y133" s="58" t="s">
        <v>11</v>
      </c>
      <c r="Z133" s="57"/>
      <c r="AA133" s="59"/>
      <c r="AB133" s="57" t="s">
        <v>12</v>
      </c>
      <c r="AC133" s="57"/>
      <c r="AD133" s="58" t="s">
        <v>11</v>
      </c>
    </row>
    <row r="134" spans="16:30" ht="15.75" thickBot="1" x14ac:dyDescent="0.3">
      <c r="P134" s="14"/>
      <c r="Q134" s="55"/>
      <c r="R134" s="60">
        <f>10*LOG(1/(COUNT(R107:R130))*SUM(R107:R130))</f>
        <v>0</v>
      </c>
      <c r="S134" s="61"/>
      <c r="T134" s="62">
        <f>10*LOG(1/(COUNT(T107:T130))*SUM(T107:T130))</f>
        <v>6.40978057358332</v>
      </c>
      <c r="U134" s="61"/>
      <c r="V134" s="63"/>
      <c r="W134" s="60">
        <f>10*LOG(1/(COUNT(W107:W130))*SUM(W107:W130))</f>
        <v>75.189062716826896</v>
      </c>
      <c r="X134" s="61"/>
      <c r="Y134" s="62">
        <f>10*LOG(1/(COUNT(Y107:Y130))*SUM(Y107:Y130))</f>
        <v>75.189063160590607</v>
      </c>
      <c r="Z134" s="61"/>
      <c r="AA134" s="63"/>
      <c r="AB134" s="64">
        <f>10*LOG(1/(COUNT(AB107:AB130))*SUM(AB107:AB130))</f>
        <v>75.18906284831246</v>
      </c>
      <c r="AC134" s="61"/>
      <c r="AD134" s="62">
        <f>10*LOG(1/(COUNT(AD107:AD130))*SUM(AD107:AD130))</f>
        <v>75.189063735839838</v>
      </c>
    </row>
    <row r="137" spans="16:30" x14ac:dyDescent="0.25">
      <c r="P137">
        <f>A14</f>
        <v>0</v>
      </c>
    </row>
    <row r="139" spans="16:30" ht="15.75" thickBot="1" x14ac:dyDescent="0.3">
      <c r="P139" s="303" t="s">
        <v>21</v>
      </c>
      <c r="Q139" s="303"/>
      <c r="R139" s="303"/>
      <c r="S139" s="303"/>
      <c r="T139" s="303"/>
    </row>
    <row r="140" spans="16:30" ht="45.75" thickBot="1" x14ac:dyDescent="0.3">
      <c r="P140" s="38" t="s">
        <v>14</v>
      </c>
      <c r="Q140" s="39" t="s">
        <v>15</v>
      </c>
      <c r="R140" s="40" t="s">
        <v>17</v>
      </c>
      <c r="S140" s="40" t="s">
        <v>16</v>
      </c>
      <c r="T140" s="41" t="s">
        <v>17</v>
      </c>
      <c r="U140" s="42"/>
      <c r="V140" s="39" t="s">
        <v>18</v>
      </c>
      <c r="W140" s="40" t="s">
        <v>17</v>
      </c>
      <c r="X140" s="40" t="s">
        <v>16</v>
      </c>
      <c r="Y140" s="41" t="s">
        <v>17</v>
      </c>
      <c r="Z140" s="43"/>
      <c r="AA140" s="39" t="s">
        <v>19</v>
      </c>
      <c r="AB140" s="40" t="s">
        <v>17</v>
      </c>
      <c r="AC140" s="40" t="s">
        <v>16</v>
      </c>
      <c r="AD140" s="41" t="s">
        <v>17</v>
      </c>
    </row>
    <row r="141" spans="16:30" ht="15.75" thickBot="1" x14ac:dyDescent="0.3">
      <c r="P141" s="30">
        <v>0</v>
      </c>
      <c r="Q141" s="32">
        <f>H14</f>
        <v>0</v>
      </c>
      <c r="R141" s="28">
        <f>(10^(Q141/10))</f>
        <v>1</v>
      </c>
      <c r="S141" s="28">
        <f>Q141+10</f>
        <v>10</v>
      </c>
      <c r="T141" s="33">
        <f t="shared" ref="T141:T164" si="51">(10^(S141/10))</f>
        <v>10</v>
      </c>
      <c r="U141" s="36"/>
      <c r="V141" s="32">
        <v>0</v>
      </c>
      <c r="W141" s="28">
        <f>(10^(V141/10))</f>
        <v>1</v>
      </c>
      <c r="X141" s="28">
        <f>V141+10</f>
        <v>10</v>
      </c>
      <c r="Y141" s="33">
        <f>(10^(X141/10))</f>
        <v>10</v>
      </c>
      <c r="Z141" s="36"/>
      <c r="AA141" s="34">
        <f>10*LOG10(10^(Q141/10)+10^(V141/10))</f>
        <v>3.0102999566398121</v>
      </c>
      <c r="AB141" s="147">
        <f>(10^(AA141/10))</f>
        <v>2</v>
      </c>
      <c r="AC141" s="147">
        <f>AA141+10</f>
        <v>13.010299956639813</v>
      </c>
      <c r="AD141" s="148">
        <f>(10^(AC141/10))</f>
        <v>20.000000000000007</v>
      </c>
    </row>
    <row r="142" spans="16:30" ht="15.75" thickBot="1" x14ac:dyDescent="0.3">
      <c r="P142" s="31">
        <v>4.1666666666666699E-2</v>
      </c>
      <c r="Q142" s="32">
        <f>Q141</f>
        <v>0</v>
      </c>
      <c r="R142" s="26">
        <f t="shared" ref="R142:R164" si="52">(10^(Q142/10))</f>
        <v>1</v>
      </c>
      <c r="S142" s="26">
        <f t="shared" ref="S142:S147" si="53">Q142+10</f>
        <v>10</v>
      </c>
      <c r="T142" s="35">
        <f t="shared" si="51"/>
        <v>10</v>
      </c>
      <c r="U142" s="37"/>
      <c r="V142" s="34">
        <f>V141</f>
        <v>0</v>
      </c>
      <c r="W142" s="26">
        <f t="shared" ref="W142:W164" si="54">(10^(V142/10))</f>
        <v>1</v>
      </c>
      <c r="X142" s="28">
        <f t="shared" ref="X142:X147" si="55">V142+10</f>
        <v>10</v>
      </c>
      <c r="Y142" s="35">
        <f t="shared" ref="Y142:Y164" si="56">(10^(X142/10))</f>
        <v>10</v>
      </c>
      <c r="Z142" s="37"/>
      <c r="AA142" s="34">
        <f t="shared" ref="AA142:AA164" si="57">10*LOG10(10^(Q142/10)+10^(V142/10))</f>
        <v>3.0102999566398121</v>
      </c>
      <c r="AB142" s="26">
        <f t="shared" ref="AB142:AB160" si="58">(10^(AA142/10))</f>
        <v>2</v>
      </c>
      <c r="AC142" s="147">
        <f t="shared" ref="AC142:AC147" si="59">AA142+10</f>
        <v>13.010299956639813</v>
      </c>
      <c r="AD142" s="27">
        <f t="shared" ref="AD142:AD164" si="60">(10^(AC142/10))</f>
        <v>20.000000000000007</v>
      </c>
    </row>
    <row r="143" spans="16:30" ht="15.75" thickBot="1" x14ac:dyDescent="0.3">
      <c r="P143" s="31">
        <v>8.3333333333333301E-2</v>
      </c>
      <c r="Q143" s="32">
        <f>Q141</f>
        <v>0</v>
      </c>
      <c r="R143" s="26">
        <f t="shared" si="52"/>
        <v>1</v>
      </c>
      <c r="S143" s="26">
        <f t="shared" si="53"/>
        <v>10</v>
      </c>
      <c r="T143" s="35">
        <f t="shared" si="51"/>
        <v>10</v>
      </c>
      <c r="U143" s="37"/>
      <c r="V143" s="34">
        <f t="shared" ref="V143:V161" si="61">V142</f>
        <v>0</v>
      </c>
      <c r="W143" s="26">
        <f t="shared" si="54"/>
        <v>1</v>
      </c>
      <c r="X143" s="28">
        <f t="shared" si="55"/>
        <v>10</v>
      </c>
      <c r="Y143" s="35">
        <f t="shared" si="56"/>
        <v>10</v>
      </c>
      <c r="Z143" s="37"/>
      <c r="AA143" s="34">
        <f t="shared" si="57"/>
        <v>3.0102999566398121</v>
      </c>
      <c r="AB143" s="26">
        <f t="shared" si="58"/>
        <v>2</v>
      </c>
      <c r="AC143" s="147">
        <f t="shared" si="59"/>
        <v>13.010299956639813</v>
      </c>
      <c r="AD143" s="27">
        <f t="shared" si="60"/>
        <v>20.000000000000007</v>
      </c>
    </row>
    <row r="144" spans="16:30" ht="15.75" thickBot="1" x14ac:dyDescent="0.3">
      <c r="P144" s="31">
        <v>0.125</v>
      </c>
      <c r="Q144" s="32">
        <f>Q141</f>
        <v>0</v>
      </c>
      <c r="R144" s="26">
        <f t="shared" si="52"/>
        <v>1</v>
      </c>
      <c r="S144" s="26">
        <f t="shared" si="53"/>
        <v>10</v>
      </c>
      <c r="T144" s="35">
        <f t="shared" si="51"/>
        <v>10</v>
      </c>
      <c r="U144" s="37"/>
      <c r="V144" s="34">
        <f t="shared" si="61"/>
        <v>0</v>
      </c>
      <c r="W144" s="26">
        <f t="shared" si="54"/>
        <v>1</v>
      </c>
      <c r="X144" s="28">
        <f t="shared" si="55"/>
        <v>10</v>
      </c>
      <c r="Y144" s="35">
        <f t="shared" si="56"/>
        <v>10</v>
      </c>
      <c r="Z144" s="37"/>
      <c r="AA144" s="34">
        <f t="shared" si="57"/>
        <v>3.0102999566398121</v>
      </c>
      <c r="AB144" s="26">
        <f t="shared" si="58"/>
        <v>2</v>
      </c>
      <c r="AC144" s="147">
        <f t="shared" si="59"/>
        <v>13.010299956639813</v>
      </c>
      <c r="AD144" s="27">
        <f t="shared" si="60"/>
        <v>20.000000000000007</v>
      </c>
    </row>
    <row r="145" spans="16:30" ht="15.75" thickBot="1" x14ac:dyDescent="0.3">
      <c r="P145" s="31">
        <v>0.16666666666666699</v>
      </c>
      <c r="Q145" s="32">
        <f>Q141</f>
        <v>0</v>
      </c>
      <c r="R145" s="26">
        <f t="shared" si="52"/>
        <v>1</v>
      </c>
      <c r="S145" s="26">
        <f t="shared" si="53"/>
        <v>10</v>
      </c>
      <c r="T145" s="35">
        <f t="shared" si="51"/>
        <v>10</v>
      </c>
      <c r="U145" s="37"/>
      <c r="V145" s="34">
        <f t="shared" si="61"/>
        <v>0</v>
      </c>
      <c r="W145" s="26">
        <f t="shared" si="54"/>
        <v>1</v>
      </c>
      <c r="X145" s="28">
        <f t="shared" si="55"/>
        <v>10</v>
      </c>
      <c r="Y145" s="35">
        <f t="shared" si="56"/>
        <v>10</v>
      </c>
      <c r="Z145" s="37"/>
      <c r="AA145" s="34">
        <f t="shared" si="57"/>
        <v>3.0102999566398121</v>
      </c>
      <c r="AB145" s="26">
        <f t="shared" si="58"/>
        <v>2</v>
      </c>
      <c r="AC145" s="147">
        <f t="shared" si="59"/>
        <v>13.010299956639813</v>
      </c>
      <c r="AD145" s="27">
        <f t="shared" si="60"/>
        <v>20.000000000000007</v>
      </c>
    </row>
    <row r="146" spans="16:30" ht="15.75" thickBot="1" x14ac:dyDescent="0.3">
      <c r="P146" s="31">
        <v>0.20833333333333301</v>
      </c>
      <c r="Q146" s="32">
        <f>Q141</f>
        <v>0</v>
      </c>
      <c r="R146" s="26">
        <f t="shared" si="52"/>
        <v>1</v>
      </c>
      <c r="S146" s="26">
        <f t="shared" si="53"/>
        <v>10</v>
      </c>
      <c r="T146" s="35">
        <f t="shared" si="51"/>
        <v>10</v>
      </c>
      <c r="U146" s="37"/>
      <c r="V146" s="34">
        <f t="shared" si="61"/>
        <v>0</v>
      </c>
      <c r="W146" s="26">
        <f t="shared" si="54"/>
        <v>1</v>
      </c>
      <c r="X146" s="28">
        <f t="shared" si="55"/>
        <v>10</v>
      </c>
      <c r="Y146" s="35">
        <f t="shared" si="56"/>
        <v>10</v>
      </c>
      <c r="Z146" s="37"/>
      <c r="AA146" s="34">
        <f t="shared" si="57"/>
        <v>3.0102999566398121</v>
      </c>
      <c r="AB146" s="26">
        <f t="shared" si="58"/>
        <v>2</v>
      </c>
      <c r="AC146" s="147">
        <f t="shared" si="59"/>
        <v>13.010299956639813</v>
      </c>
      <c r="AD146" s="27">
        <f t="shared" si="60"/>
        <v>20.000000000000007</v>
      </c>
    </row>
    <row r="147" spans="16:30" x14ac:dyDescent="0.25">
      <c r="P147" s="31">
        <v>0.25</v>
      </c>
      <c r="Q147" s="32">
        <f>Q141</f>
        <v>0</v>
      </c>
      <c r="R147" s="26">
        <f t="shared" si="52"/>
        <v>1</v>
      </c>
      <c r="S147" s="26">
        <f t="shared" si="53"/>
        <v>10</v>
      </c>
      <c r="T147" s="35">
        <f t="shared" si="51"/>
        <v>10</v>
      </c>
      <c r="U147" s="37"/>
      <c r="V147" s="34">
        <f t="shared" si="61"/>
        <v>0</v>
      </c>
      <c r="W147" s="26">
        <f t="shared" si="54"/>
        <v>1</v>
      </c>
      <c r="X147" s="28">
        <f t="shared" si="55"/>
        <v>10</v>
      </c>
      <c r="Y147" s="35">
        <f t="shared" si="56"/>
        <v>10</v>
      </c>
      <c r="Z147" s="37"/>
      <c r="AA147" s="34">
        <f t="shared" si="57"/>
        <v>3.0102999566398121</v>
      </c>
      <c r="AB147" s="26">
        <f t="shared" si="58"/>
        <v>2</v>
      </c>
      <c r="AC147" s="147">
        <f t="shared" si="59"/>
        <v>13.010299956639813</v>
      </c>
      <c r="AD147" s="27">
        <f t="shared" si="60"/>
        <v>20.000000000000007</v>
      </c>
    </row>
    <row r="148" spans="16:30" x14ac:dyDescent="0.25">
      <c r="P148" s="31">
        <v>0.29166666666666702</v>
      </c>
      <c r="Q148" s="32">
        <f>G14</f>
        <v>0</v>
      </c>
      <c r="R148" s="26">
        <f t="shared" si="52"/>
        <v>1</v>
      </c>
      <c r="S148" s="26">
        <f>Q148</f>
        <v>0</v>
      </c>
      <c r="T148" s="35">
        <f t="shared" si="51"/>
        <v>1</v>
      </c>
      <c r="U148" s="37"/>
      <c r="V148" s="34">
        <f>D74</f>
        <v>0</v>
      </c>
      <c r="W148" s="26">
        <f t="shared" si="54"/>
        <v>1</v>
      </c>
      <c r="X148" s="26">
        <f>V148</f>
        <v>0</v>
      </c>
      <c r="Y148" s="35">
        <f t="shared" si="56"/>
        <v>1</v>
      </c>
      <c r="Z148" s="37"/>
      <c r="AA148" s="34">
        <f t="shared" si="57"/>
        <v>3.0102999566398121</v>
      </c>
      <c r="AB148" s="26">
        <f t="shared" si="58"/>
        <v>2</v>
      </c>
      <c r="AC148" s="26">
        <f>AA148</f>
        <v>3.0102999566398121</v>
      </c>
      <c r="AD148" s="27">
        <f t="shared" si="60"/>
        <v>2</v>
      </c>
    </row>
    <row r="149" spans="16:30" x14ac:dyDescent="0.25">
      <c r="P149" s="31">
        <v>0.33333333333333298</v>
      </c>
      <c r="Q149" s="32">
        <f>Q148</f>
        <v>0</v>
      </c>
      <c r="R149" s="26">
        <f t="shared" si="52"/>
        <v>1</v>
      </c>
      <c r="S149" s="26">
        <f t="shared" ref="S149:S162" si="62">Q149</f>
        <v>0</v>
      </c>
      <c r="T149" s="35">
        <f t="shared" si="51"/>
        <v>1</v>
      </c>
      <c r="U149" s="37"/>
      <c r="V149" s="34">
        <f t="shared" si="61"/>
        <v>0</v>
      </c>
      <c r="W149" s="26">
        <f t="shared" si="54"/>
        <v>1</v>
      </c>
      <c r="X149" s="26">
        <f t="shared" ref="X149:X159" si="63">V149</f>
        <v>0</v>
      </c>
      <c r="Y149" s="35">
        <f t="shared" si="56"/>
        <v>1</v>
      </c>
      <c r="Z149" s="37"/>
      <c r="AA149" s="34">
        <f t="shared" si="57"/>
        <v>3.0102999566398121</v>
      </c>
      <c r="AB149" s="26">
        <f t="shared" si="58"/>
        <v>2</v>
      </c>
      <c r="AC149" s="26">
        <f t="shared" ref="AC149:AC159" si="64">AA149</f>
        <v>3.0102999566398121</v>
      </c>
      <c r="AD149" s="27">
        <f t="shared" si="60"/>
        <v>2</v>
      </c>
    </row>
    <row r="150" spans="16:30" x14ac:dyDescent="0.25">
      <c r="P150" s="31">
        <v>0.375</v>
      </c>
      <c r="Q150" s="32">
        <f>Q148</f>
        <v>0</v>
      </c>
      <c r="R150" s="26">
        <f t="shared" si="52"/>
        <v>1</v>
      </c>
      <c r="S150" s="26">
        <f t="shared" si="62"/>
        <v>0</v>
      </c>
      <c r="T150" s="35">
        <f t="shared" si="51"/>
        <v>1</v>
      </c>
      <c r="U150" s="37"/>
      <c r="V150" s="34">
        <f t="shared" si="61"/>
        <v>0</v>
      </c>
      <c r="W150" s="26">
        <f t="shared" si="54"/>
        <v>1</v>
      </c>
      <c r="X150" s="26">
        <f t="shared" si="63"/>
        <v>0</v>
      </c>
      <c r="Y150" s="35">
        <f t="shared" si="56"/>
        <v>1</v>
      </c>
      <c r="Z150" s="37"/>
      <c r="AA150" s="34">
        <f t="shared" si="57"/>
        <v>3.0102999566398121</v>
      </c>
      <c r="AB150" s="26">
        <f t="shared" si="58"/>
        <v>2</v>
      </c>
      <c r="AC150" s="26">
        <f t="shared" si="64"/>
        <v>3.0102999566398121</v>
      </c>
      <c r="AD150" s="27">
        <f t="shared" si="60"/>
        <v>2</v>
      </c>
    </row>
    <row r="151" spans="16:30" x14ac:dyDescent="0.25">
      <c r="P151" s="31">
        <v>0.41666666666666702</v>
      </c>
      <c r="Q151" s="32">
        <f>Q148</f>
        <v>0</v>
      </c>
      <c r="R151" s="26">
        <f t="shared" si="52"/>
        <v>1</v>
      </c>
      <c r="S151" s="26">
        <f t="shared" si="62"/>
        <v>0</v>
      </c>
      <c r="T151" s="35">
        <f t="shared" si="51"/>
        <v>1</v>
      </c>
      <c r="U151" s="37"/>
      <c r="V151" s="34">
        <f t="shared" si="61"/>
        <v>0</v>
      </c>
      <c r="W151" s="26">
        <f t="shared" si="54"/>
        <v>1</v>
      </c>
      <c r="X151" s="26">
        <f t="shared" si="63"/>
        <v>0</v>
      </c>
      <c r="Y151" s="35">
        <f t="shared" si="56"/>
        <v>1</v>
      </c>
      <c r="Z151" s="37"/>
      <c r="AA151" s="34">
        <f t="shared" si="57"/>
        <v>3.0102999566398121</v>
      </c>
      <c r="AB151" s="26">
        <f t="shared" si="58"/>
        <v>2</v>
      </c>
      <c r="AC151" s="26">
        <f t="shared" si="64"/>
        <v>3.0102999566398121</v>
      </c>
      <c r="AD151" s="27">
        <f t="shared" si="60"/>
        <v>2</v>
      </c>
    </row>
    <row r="152" spans="16:30" x14ac:dyDescent="0.25">
      <c r="P152" s="31">
        <v>0.45833333333333298</v>
      </c>
      <c r="Q152" s="32">
        <f>Q148</f>
        <v>0</v>
      </c>
      <c r="R152" s="26">
        <f t="shared" si="52"/>
        <v>1</v>
      </c>
      <c r="S152" s="26">
        <f t="shared" si="62"/>
        <v>0</v>
      </c>
      <c r="T152" s="35">
        <f t="shared" si="51"/>
        <v>1</v>
      </c>
      <c r="U152" s="37"/>
      <c r="V152" s="34">
        <f t="shared" si="61"/>
        <v>0</v>
      </c>
      <c r="W152" s="26">
        <f t="shared" si="54"/>
        <v>1</v>
      </c>
      <c r="X152" s="26">
        <f t="shared" si="63"/>
        <v>0</v>
      </c>
      <c r="Y152" s="35">
        <f t="shared" si="56"/>
        <v>1</v>
      </c>
      <c r="Z152" s="37"/>
      <c r="AA152" s="34">
        <f t="shared" si="57"/>
        <v>3.0102999566398121</v>
      </c>
      <c r="AB152" s="26">
        <f t="shared" si="58"/>
        <v>2</v>
      </c>
      <c r="AC152" s="26">
        <f t="shared" si="64"/>
        <v>3.0102999566398121</v>
      </c>
      <c r="AD152" s="27">
        <f t="shared" si="60"/>
        <v>2</v>
      </c>
    </row>
    <row r="153" spans="16:30" x14ac:dyDescent="0.25">
      <c r="P153" s="31">
        <v>0.5</v>
      </c>
      <c r="Q153" s="32">
        <f>Q148</f>
        <v>0</v>
      </c>
      <c r="R153" s="26">
        <f t="shared" si="52"/>
        <v>1</v>
      </c>
      <c r="S153" s="26">
        <f t="shared" si="62"/>
        <v>0</v>
      </c>
      <c r="T153" s="35">
        <f t="shared" si="51"/>
        <v>1</v>
      </c>
      <c r="U153" s="37"/>
      <c r="V153" s="34">
        <f t="shared" si="61"/>
        <v>0</v>
      </c>
      <c r="W153" s="26">
        <f t="shared" si="54"/>
        <v>1</v>
      </c>
      <c r="X153" s="26">
        <f t="shared" si="63"/>
        <v>0</v>
      </c>
      <c r="Y153" s="35">
        <f t="shared" si="56"/>
        <v>1</v>
      </c>
      <c r="Z153" s="37"/>
      <c r="AA153" s="34">
        <f t="shared" si="57"/>
        <v>3.0102999566398121</v>
      </c>
      <c r="AB153" s="26">
        <f t="shared" si="58"/>
        <v>2</v>
      </c>
      <c r="AC153" s="26">
        <f t="shared" si="64"/>
        <v>3.0102999566398121</v>
      </c>
      <c r="AD153" s="27">
        <f t="shared" si="60"/>
        <v>2</v>
      </c>
    </row>
    <row r="154" spans="16:30" x14ac:dyDescent="0.25">
      <c r="P154" s="31">
        <v>0.54166666666666696</v>
      </c>
      <c r="Q154" s="32">
        <f>Q148</f>
        <v>0</v>
      </c>
      <c r="R154" s="26">
        <f t="shared" si="52"/>
        <v>1</v>
      </c>
      <c r="S154" s="26">
        <f t="shared" si="62"/>
        <v>0</v>
      </c>
      <c r="T154" s="35">
        <f t="shared" si="51"/>
        <v>1</v>
      </c>
      <c r="U154" s="37"/>
      <c r="V154" s="34">
        <f t="shared" si="61"/>
        <v>0</v>
      </c>
      <c r="W154" s="26">
        <f t="shared" si="54"/>
        <v>1</v>
      </c>
      <c r="X154" s="26">
        <f t="shared" si="63"/>
        <v>0</v>
      </c>
      <c r="Y154" s="35">
        <f t="shared" si="56"/>
        <v>1</v>
      </c>
      <c r="Z154" s="37"/>
      <c r="AA154" s="34">
        <f t="shared" si="57"/>
        <v>3.0102999566398121</v>
      </c>
      <c r="AB154" s="26">
        <f t="shared" si="58"/>
        <v>2</v>
      </c>
      <c r="AC154" s="26">
        <f t="shared" si="64"/>
        <v>3.0102999566398121</v>
      </c>
      <c r="AD154" s="27">
        <f t="shared" si="60"/>
        <v>2</v>
      </c>
    </row>
    <row r="155" spans="16:30" x14ac:dyDescent="0.25">
      <c r="P155" s="31">
        <v>0.58333333333333304</v>
      </c>
      <c r="Q155" s="32">
        <f>Q148</f>
        <v>0</v>
      </c>
      <c r="R155" s="26">
        <f t="shared" si="52"/>
        <v>1</v>
      </c>
      <c r="S155" s="26">
        <f t="shared" si="62"/>
        <v>0</v>
      </c>
      <c r="T155" s="35">
        <f t="shared" si="51"/>
        <v>1</v>
      </c>
      <c r="U155" s="37"/>
      <c r="V155" s="34">
        <f t="shared" si="61"/>
        <v>0</v>
      </c>
      <c r="W155" s="26">
        <f t="shared" si="54"/>
        <v>1</v>
      </c>
      <c r="X155" s="26">
        <f t="shared" si="63"/>
        <v>0</v>
      </c>
      <c r="Y155" s="35">
        <f t="shared" si="56"/>
        <v>1</v>
      </c>
      <c r="Z155" s="37"/>
      <c r="AA155" s="34">
        <f t="shared" si="57"/>
        <v>3.0102999566398121</v>
      </c>
      <c r="AB155" s="26">
        <f t="shared" si="58"/>
        <v>2</v>
      </c>
      <c r="AC155" s="26">
        <f t="shared" si="64"/>
        <v>3.0102999566398121</v>
      </c>
      <c r="AD155" s="27">
        <f t="shared" si="60"/>
        <v>2</v>
      </c>
    </row>
    <row r="156" spans="16:30" x14ac:dyDescent="0.25">
      <c r="P156" s="31">
        <v>0.625</v>
      </c>
      <c r="Q156" s="32">
        <f>Q148</f>
        <v>0</v>
      </c>
      <c r="R156" s="26">
        <f t="shared" si="52"/>
        <v>1</v>
      </c>
      <c r="S156" s="26">
        <f t="shared" si="62"/>
        <v>0</v>
      </c>
      <c r="T156" s="35">
        <f t="shared" si="51"/>
        <v>1</v>
      </c>
      <c r="U156" s="37"/>
      <c r="V156" s="34">
        <f t="shared" si="61"/>
        <v>0</v>
      </c>
      <c r="W156" s="26">
        <f t="shared" si="54"/>
        <v>1</v>
      </c>
      <c r="X156" s="26">
        <f t="shared" si="63"/>
        <v>0</v>
      </c>
      <c r="Y156" s="35">
        <f t="shared" si="56"/>
        <v>1</v>
      </c>
      <c r="Z156" s="37"/>
      <c r="AA156" s="34">
        <f t="shared" si="57"/>
        <v>3.0102999566398121</v>
      </c>
      <c r="AB156" s="26">
        <f t="shared" si="58"/>
        <v>2</v>
      </c>
      <c r="AC156" s="26">
        <f t="shared" si="64"/>
        <v>3.0102999566398121</v>
      </c>
      <c r="AD156" s="27">
        <f t="shared" si="60"/>
        <v>2</v>
      </c>
    </row>
    <row r="157" spans="16:30" x14ac:dyDescent="0.25">
      <c r="P157" s="31">
        <v>0.66666666666666696</v>
      </c>
      <c r="Q157" s="32">
        <f>Q148</f>
        <v>0</v>
      </c>
      <c r="R157" s="26">
        <f t="shared" si="52"/>
        <v>1</v>
      </c>
      <c r="S157" s="26">
        <f t="shared" si="62"/>
        <v>0</v>
      </c>
      <c r="T157" s="35">
        <f t="shared" si="51"/>
        <v>1</v>
      </c>
      <c r="U157" s="37"/>
      <c r="V157" s="34">
        <f t="shared" si="61"/>
        <v>0</v>
      </c>
      <c r="W157" s="26">
        <f t="shared" si="54"/>
        <v>1</v>
      </c>
      <c r="X157" s="26">
        <f t="shared" si="63"/>
        <v>0</v>
      </c>
      <c r="Y157" s="35">
        <f t="shared" si="56"/>
        <v>1</v>
      </c>
      <c r="Z157" s="37"/>
      <c r="AA157" s="34">
        <f t="shared" si="57"/>
        <v>3.0102999566398121</v>
      </c>
      <c r="AB157" s="26">
        <f t="shared" si="58"/>
        <v>2</v>
      </c>
      <c r="AC157" s="26">
        <f t="shared" si="64"/>
        <v>3.0102999566398121</v>
      </c>
      <c r="AD157" s="27">
        <f t="shared" si="60"/>
        <v>2</v>
      </c>
    </row>
    <row r="158" spans="16:30" x14ac:dyDescent="0.25">
      <c r="P158" s="31">
        <v>0.70833333333333304</v>
      </c>
      <c r="Q158" s="32">
        <f>Q148</f>
        <v>0</v>
      </c>
      <c r="R158" s="26">
        <f t="shared" si="52"/>
        <v>1</v>
      </c>
      <c r="S158" s="26">
        <f t="shared" si="62"/>
        <v>0</v>
      </c>
      <c r="T158" s="35">
        <f t="shared" si="51"/>
        <v>1</v>
      </c>
      <c r="U158" s="37"/>
      <c r="V158" s="34">
        <f t="shared" si="61"/>
        <v>0</v>
      </c>
      <c r="W158" s="26">
        <f t="shared" si="54"/>
        <v>1</v>
      </c>
      <c r="X158" s="26">
        <f t="shared" si="63"/>
        <v>0</v>
      </c>
      <c r="Y158" s="35">
        <f t="shared" si="56"/>
        <v>1</v>
      </c>
      <c r="Z158" s="37"/>
      <c r="AA158" s="34">
        <f t="shared" si="57"/>
        <v>3.0102999566398121</v>
      </c>
      <c r="AB158" s="26">
        <f t="shared" si="58"/>
        <v>2</v>
      </c>
      <c r="AC158" s="26">
        <f t="shared" si="64"/>
        <v>3.0102999566398121</v>
      </c>
      <c r="AD158" s="27">
        <f t="shared" si="60"/>
        <v>2</v>
      </c>
    </row>
    <row r="159" spans="16:30" x14ac:dyDescent="0.25">
      <c r="P159" s="31">
        <v>0.75</v>
      </c>
      <c r="Q159" s="32">
        <f>Q148</f>
        <v>0</v>
      </c>
      <c r="R159" s="26">
        <f t="shared" si="52"/>
        <v>1</v>
      </c>
      <c r="S159" s="26">
        <f t="shared" si="62"/>
        <v>0</v>
      </c>
      <c r="T159" s="35">
        <f t="shared" si="51"/>
        <v>1</v>
      </c>
      <c r="U159" s="37"/>
      <c r="V159" s="34">
        <f t="shared" si="61"/>
        <v>0</v>
      </c>
      <c r="W159" s="26">
        <f t="shared" si="54"/>
        <v>1</v>
      </c>
      <c r="X159" s="26">
        <f t="shared" si="63"/>
        <v>0</v>
      </c>
      <c r="Y159" s="35">
        <f t="shared" si="56"/>
        <v>1</v>
      </c>
      <c r="Z159" s="37"/>
      <c r="AA159" s="34">
        <f t="shared" si="57"/>
        <v>3.0102999566398121</v>
      </c>
      <c r="AB159" s="26">
        <f t="shared" si="58"/>
        <v>2</v>
      </c>
      <c r="AC159" s="26">
        <f t="shared" si="64"/>
        <v>3.0102999566398121</v>
      </c>
      <c r="AD159" s="27">
        <f t="shared" si="60"/>
        <v>2</v>
      </c>
    </row>
    <row r="160" spans="16:30" x14ac:dyDescent="0.25">
      <c r="P160" s="31">
        <v>0.79166666666666696</v>
      </c>
      <c r="Q160" s="32">
        <f>Q148</f>
        <v>0</v>
      </c>
      <c r="R160" s="26">
        <f t="shared" si="52"/>
        <v>1</v>
      </c>
      <c r="S160" s="26">
        <f t="shared" si="62"/>
        <v>0</v>
      </c>
      <c r="T160" s="35">
        <f t="shared" si="51"/>
        <v>1</v>
      </c>
      <c r="U160" s="37"/>
      <c r="V160" s="34">
        <v>0</v>
      </c>
      <c r="W160" s="26">
        <f t="shared" si="54"/>
        <v>1</v>
      </c>
      <c r="X160" s="26">
        <v>0</v>
      </c>
      <c r="Y160" s="35">
        <f t="shared" si="56"/>
        <v>1</v>
      </c>
      <c r="Z160" s="37"/>
      <c r="AA160" s="34">
        <f t="shared" si="57"/>
        <v>3.0102999566398121</v>
      </c>
      <c r="AB160" s="26">
        <f t="shared" si="58"/>
        <v>2</v>
      </c>
      <c r="AC160" s="26">
        <f>AA160</f>
        <v>3.0102999566398121</v>
      </c>
      <c r="AD160" s="27">
        <f t="shared" si="60"/>
        <v>2</v>
      </c>
    </row>
    <row r="161" spans="16:30" x14ac:dyDescent="0.25">
      <c r="P161" s="31">
        <v>0.83333333333333304</v>
      </c>
      <c r="Q161" s="32">
        <f>Q148</f>
        <v>0</v>
      </c>
      <c r="R161" s="26">
        <f t="shared" si="52"/>
        <v>1</v>
      </c>
      <c r="S161" s="26">
        <f t="shared" si="62"/>
        <v>0</v>
      </c>
      <c r="T161" s="35">
        <f t="shared" si="51"/>
        <v>1</v>
      </c>
      <c r="U161" s="37"/>
      <c r="V161" s="34">
        <f t="shared" si="61"/>
        <v>0</v>
      </c>
      <c r="W161" s="26">
        <f t="shared" si="54"/>
        <v>1</v>
      </c>
      <c r="X161" s="26">
        <v>0</v>
      </c>
      <c r="Y161" s="35">
        <f t="shared" si="56"/>
        <v>1</v>
      </c>
      <c r="Z161" s="37"/>
      <c r="AA161" s="34">
        <f t="shared" si="57"/>
        <v>3.0102999566398121</v>
      </c>
      <c r="AB161" s="26">
        <f>(10^(AA161/10))</f>
        <v>2</v>
      </c>
      <c r="AC161" s="26">
        <f>AA161</f>
        <v>3.0102999566398121</v>
      </c>
      <c r="AD161" s="27">
        <f t="shared" si="60"/>
        <v>2</v>
      </c>
    </row>
    <row r="162" spans="16:30" x14ac:dyDescent="0.25">
      <c r="P162" s="31">
        <v>0.875</v>
      </c>
      <c r="Q162" s="32">
        <f>Q148</f>
        <v>0</v>
      </c>
      <c r="R162" s="26">
        <f t="shared" si="52"/>
        <v>1</v>
      </c>
      <c r="S162" s="26">
        <f t="shared" si="62"/>
        <v>0</v>
      </c>
      <c r="T162" s="35">
        <f t="shared" si="51"/>
        <v>1</v>
      </c>
      <c r="U162" s="37"/>
      <c r="V162" s="34">
        <f>V161</f>
        <v>0</v>
      </c>
      <c r="W162" s="26">
        <f t="shared" si="54"/>
        <v>1</v>
      </c>
      <c r="X162" s="26">
        <v>0</v>
      </c>
      <c r="Y162" s="35">
        <f t="shared" si="56"/>
        <v>1</v>
      </c>
      <c r="Z162" s="37"/>
      <c r="AA162" s="34">
        <f t="shared" si="57"/>
        <v>3.0102999566398121</v>
      </c>
      <c r="AB162" s="26">
        <f t="shared" ref="AB162:AB164" si="65">(10^(AA162/10))</f>
        <v>2</v>
      </c>
      <c r="AC162" s="26">
        <f>AA162</f>
        <v>3.0102999566398121</v>
      </c>
      <c r="AD162" s="27">
        <f t="shared" si="60"/>
        <v>2</v>
      </c>
    </row>
    <row r="163" spans="16:30" x14ac:dyDescent="0.25">
      <c r="P163" s="31">
        <v>0.91666666666666696</v>
      </c>
      <c r="Q163" s="32">
        <f>Q141</f>
        <v>0</v>
      </c>
      <c r="R163" s="26">
        <f t="shared" si="52"/>
        <v>1</v>
      </c>
      <c r="S163" s="26">
        <f>Q163+10</f>
        <v>10</v>
      </c>
      <c r="T163" s="35">
        <f t="shared" si="51"/>
        <v>10</v>
      </c>
      <c r="U163" s="37"/>
      <c r="V163" s="34">
        <v>0</v>
      </c>
      <c r="W163" s="26">
        <f t="shared" si="54"/>
        <v>1</v>
      </c>
      <c r="X163" s="28">
        <f t="shared" ref="X163:X164" si="66">V163+10</f>
        <v>10</v>
      </c>
      <c r="Y163" s="35">
        <f t="shared" si="56"/>
        <v>10</v>
      </c>
      <c r="Z163" s="37"/>
      <c r="AA163" s="34">
        <f t="shared" si="57"/>
        <v>3.0102999566398121</v>
      </c>
      <c r="AB163" s="26">
        <f t="shared" si="65"/>
        <v>2</v>
      </c>
      <c r="AC163" s="26">
        <f>AA163+10</f>
        <v>13.010299956639813</v>
      </c>
      <c r="AD163" s="27">
        <f t="shared" si="60"/>
        <v>20.000000000000007</v>
      </c>
    </row>
    <row r="164" spans="16:30" ht="15.75" thickBot="1" x14ac:dyDescent="0.3">
      <c r="P164" s="44">
        <v>0.95833333333333304</v>
      </c>
      <c r="Q164" s="32">
        <f>Q141</f>
        <v>0</v>
      </c>
      <c r="R164" s="46">
        <f t="shared" si="52"/>
        <v>1</v>
      </c>
      <c r="S164" s="46">
        <f>Q164+10</f>
        <v>10</v>
      </c>
      <c r="T164" s="47">
        <f t="shared" si="51"/>
        <v>10</v>
      </c>
      <c r="U164" s="48"/>
      <c r="V164" s="45">
        <v>0</v>
      </c>
      <c r="W164" s="46">
        <f t="shared" si="54"/>
        <v>1</v>
      </c>
      <c r="X164" s="28">
        <f t="shared" si="66"/>
        <v>10</v>
      </c>
      <c r="Y164" s="47">
        <f t="shared" si="56"/>
        <v>10</v>
      </c>
      <c r="Z164" s="48"/>
      <c r="AA164" s="34">
        <f t="shared" si="57"/>
        <v>3.0102999566398121</v>
      </c>
      <c r="AB164" s="150">
        <f t="shared" si="65"/>
        <v>2</v>
      </c>
      <c r="AC164" s="150">
        <f>AA164+10</f>
        <v>13.010299956639813</v>
      </c>
      <c r="AD164" s="151">
        <f t="shared" si="60"/>
        <v>20.000000000000007</v>
      </c>
    </row>
    <row r="165" spans="16:30" ht="15.75" thickBot="1" x14ac:dyDescent="0.3">
      <c r="P165" s="50"/>
      <c r="Q165" s="51"/>
      <c r="R165" s="51"/>
      <c r="S165" s="51"/>
      <c r="T165" s="52"/>
      <c r="U165" s="51"/>
      <c r="V165" s="50"/>
      <c r="W165" s="51"/>
      <c r="X165" s="51"/>
      <c r="Y165" s="52"/>
      <c r="Z165" s="51"/>
      <c r="AA165" s="53" t="s">
        <v>13</v>
      </c>
      <c r="AB165" s="64">
        <f>10*LOG(1/(COUNT(AB148:AB161))*SUM(AB148:AB161))</f>
        <v>3.0102999566398121</v>
      </c>
      <c r="AC165" s="49"/>
      <c r="AD165" s="54"/>
    </row>
    <row r="166" spans="16:30" ht="15.75" thickBot="1" x14ac:dyDescent="0.3">
      <c r="P166" s="53"/>
      <c r="Q166" s="49"/>
      <c r="R166" s="49"/>
      <c r="S166" s="49"/>
      <c r="T166" s="54"/>
      <c r="U166" s="49"/>
      <c r="V166" s="53"/>
      <c r="W166" s="49"/>
      <c r="X166" s="49"/>
      <c r="Y166" s="54"/>
      <c r="Z166" s="49"/>
      <c r="AA166" s="53" t="s">
        <v>2</v>
      </c>
      <c r="AB166" s="64">
        <f>10*LOG(1/(COUNT(AB141:AB147,AB163:AB164))*SUM(AB141:AB147,AB163:AB164))</f>
        <v>3.0102999566398121</v>
      </c>
      <c r="AC166" s="49"/>
      <c r="AD166" s="54"/>
    </row>
    <row r="167" spans="16:30" x14ac:dyDescent="0.25">
      <c r="P167" s="53"/>
      <c r="Q167" s="49"/>
      <c r="R167" s="56" t="s">
        <v>12</v>
      </c>
      <c r="S167" s="57"/>
      <c r="T167" s="58" t="s">
        <v>11</v>
      </c>
      <c r="U167" s="57"/>
      <c r="V167" s="59"/>
      <c r="W167" s="56" t="s">
        <v>12</v>
      </c>
      <c r="X167" s="57"/>
      <c r="Y167" s="58" t="s">
        <v>11</v>
      </c>
      <c r="Z167" s="57"/>
      <c r="AA167" s="59"/>
      <c r="AB167" s="57" t="s">
        <v>12</v>
      </c>
      <c r="AC167" s="57"/>
      <c r="AD167" s="58" t="s">
        <v>11</v>
      </c>
    </row>
    <row r="168" spans="16:30" ht="15.75" thickBot="1" x14ac:dyDescent="0.3">
      <c r="P168" s="14"/>
      <c r="Q168" s="55"/>
      <c r="R168" s="60">
        <f>10*LOG(1/(COUNT(R141:R164))*SUM(R141:R164))</f>
        <v>0</v>
      </c>
      <c r="S168" s="61"/>
      <c r="T168" s="62">
        <f>10*LOG(1/(COUNT(T141:T164))*SUM(T141:T164))</f>
        <v>6.40978057358332</v>
      </c>
      <c r="U168" s="61"/>
      <c r="V168" s="63"/>
      <c r="W168" s="60">
        <f>10*LOG(1/(COUNT(W141:W164))*SUM(W141:W164))</f>
        <v>0</v>
      </c>
      <c r="X168" s="61"/>
      <c r="Y168" s="62">
        <f>10*LOG(1/(COUNT(Y141:Y164))*SUM(Y141:Y164))</f>
        <v>6.40978057358332</v>
      </c>
      <c r="Z168" s="61"/>
      <c r="AA168" s="63"/>
      <c r="AB168" s="64">
        <f>10*LOG(1/(COUNT(AB141:AB164))*SUM(AB141:AB164))</f>
        <v>3.0102999566398121</v>
      </c>
      <c r="AC168" s="61"/>
      <c r="AD168" s="62">
        <f>10*LOG(1/(COUNT(AD141:AD164))*SUM(AD141:AD164))</f>
        <v>9.4200805302231334</v>
      </c>
    </row>
    <row r="171" spans="16:30" x14ac:dyDescent="0.25">
      <c r="P171">
        <f>A15</f>
        <v>0</v>
      </c>
    </row>
    <row r="173" spans="16:30" ht="15.75" thickBot="1" x14ac:dyDescent="0.3">
      <c r="P173" s="303" t="s">
        <v>21</v>
      </c>
      <c r="Q173" s="303"/>
      <c r="R173" s="303"/>
      <c r="S173" s="303"/>
      <c r="T173" s="303"/>
    </row>
    <row r="174" spans="16:30" ht="45.75" thickBot="1" x14ac:dyDescent="0.3">
      <c r="P174" s="38" t="s">
        <v>14</v>
      </c>
      <c r="Q174" s="39" t="s">
        <v>15</v>
      </c>
      <c r="R174" s="40" t="s">
        <v>17</v>
      </c>
      <c r="S174" s="40" t="s">
        <v>16</v>
      </c>
      <c r="T174" s="41" t="s">
        <v>17</v>
      </c>
      <c r="U174" s="42"/>
      <c r="V174" s="39" t="s">
        <v>18</v>
      </c>
      <c r="W174" s="40" t="s">
        <v>17</v>
      </c>
      <c r="X174" s="40" t="s">
        <v>16</v>
      </c>
      <c r="Y174" s="41" t="s">
        <v>17</v>
      </c>
      <c r="Z174" s="43"/>
      <c r="AA174" s="39" t="s">
        <v>19</v>
      </c>
      <c r="AB174" s="40" t="s">
        <v>17</v>
      </c>
      <c r="AC174" s="40" t="s">
        <v>16</v>
      </c>
      <c r="AD174" s="41" t="s">
        <v>17</v>
      </c>
    </row>
    <row r="175" spans="16:30" ht="15.75" thickBot="1" x14ac:dyDescent="0.3">
      <c r="P175" s="30">
        <v>0</v>
      </c>
      <c r="Q175" s="32">
        <f>H15</f>
        <v>0</v>
      </c>
      <c r="R175" s="28">
        <f>(10^(Q175/10))</f>
        <v>1</v>
      </c>
      <c r="S175" s="28">
        <f>Q175+10</f>
        <v>10</v>
      </c>
      <c r="T175" s="33">
        <f t="shared" ref="T175:T198" si="67">(10^(S175/10))</f>
        <v>10</v>
      </c>
      <c r="U175" s="36"/>
      <c r="V175" s="32">
        <v>0</v>
      </c>
      <c r="W175" s="28">
        <f>(10^(V175/10))</f>
        <v>1</v>
      </c>
      <c r="X175" s="28">
        <f>V175+10</f>
        <v>10</v>
      </c>
      <c r="Y175" s="33">
        <f>(10^(X175/10))</f>
        <v>10</v>
      </c>
      <c r="Z175" s="36"/>
      <c r="AA175" s="34">
        <f>10*LOG10(10^(Q175/10)+10^(V175/10))</f>
        <v>3.0102999566398121</v>
      </c>
      <c r="AB175" s="147">
        <f>(10^(AA175/10))</f>
        <v>2</v>
      </c>
      <c r="AC175" s="147">
        <f>AA175+10</f>
        <v>13.010299956639813</v>
      </c>
      <c r="AD175" s="148">
        <f>(10^(AC175/10))</f>
        <v>20.000000000000007</v>
      </c>
    </row>
    <row r="176" spans="16:30" ht="15.75" thickBot="1" x14ac:dyDescent="0.3">
      <c r="P176" s="31">
        <v>4.1666666666666699E-2</v>
      </c>
      <c r="Q176" s="32">
        <f>Q175</f>
        <v>0</v>
      </c>
      <c r="R176" s="26">
        <f t="shared" ref="R176:R198" si="68">(10^(Q176/10))</f>
        <v>1</v>
      </c>
      <c r="S176" s="26">
        <f t="shared" ref="S176:S181" si="69">Q176+10</f>
        <v>10</v>
      </c>
      <c r="T176" s="35">
        <f t="shared" si="67"/>
        <v>10</v>
      </c>
      <c r="U176" s="37"/>
      <c r="V176" s="34">
        <f>V175</f>
        <v>0</v>
      </c>
      <c r="W176" s="26">
        <f t="shared" ref="W176:W198" si="70">(10^(V176/10))</f>
        <v>1</v>
      </c>
      <c r="X176" s="28">
        <f t="shared" ref="X176:X181" si="71">V176+10</f>
        <v>10</v>
      </c>
      <c r="Y176" s="35">
        <f t="shared" ref="Y176:Y198" si="72">(10^(X176/10))</f>
        <v>10</v>
      </c>
      <c r="Z176" s="37"/>
      <c r="AA176" s="34">
        <f t="shared" ref="AA176:AA198" si="73">10*LOG10(10^(Q176/10)+10^(V176/10))</f>
        <v>3.0102999566398121</v>
      </c>
      <c r="AB176" s="26">
        <f t="shared" ref="AB176:AB194" si="74">(10^(AA176/10))</f>
        <v>2</v>
      </c>
      <c r="AC176" s="147">
        <f t="shared" ref="AC176:AC181" si="75">AA176+10</f>
        <v>13.010299956639813</v>
      </c>
      <c r="AD176" s="27">
        <f t="shared" ref="AD176:AD198" si="76">(10^(AC176/10))</f>
        <v>20.000000000000007</v>
      </c>
    </row>
    <row r="177" spans="16:30" ht="15.75" thickBot="1" x14ac:dyDescent="0.3">
      <c r="P177" s="31">
        <v>8.3333333333333301E-2</v>
      </c>
      <c r="Q177" s="32">
        <f>Q175</f>
        <v>0</v>
      </c>
      <c r="R177" s="26">
        <f t="shared" si="68"/>
        <v>1</v>
      </c>
      <c r="S177" s="26">
        <f t="shared" si="69"/>
        <v>10</v>
      </c>
      <c r="T177" s="35">
        <f t="shared" si="67"/>
        <v>10</v>
      </c>
      <c r="U177" s="37"/>
      <c r="V177" s="34">
        <f t="shared" ref="V177:V195" si="77">V176</f>
        <v>0</v>
      </c>
      <c r="W177" s="26">
        <f t="shared" si="70"/>
        <v>1</v>
      </c>
      <c r="X177" s="28">
        <f t="shared" si="71"/>
        <v>10</v>
      </c>
      <c r="Y177" s="35">
        <f t="shared" si="72"/>
        <v>10</v>
      </c>
      <c r="Z177" s="37"/>
      <c r="AA177" s="34">
        <f t="shared" si="73"/>
        <v>3.0102999566398121</v>
      </c>
      <c r="AB177" s="26">
        <f t="shared" si="74"/>
        <v>2</v>
      </c>
      <c r="AC177" s="147">
        <f t="shared" si="75"/>
        <v>13.010299956639813</v>
      </c>
      <c r="AD177" s="27">
        <f t="shared" si="76"/>
        <v>20.000000000000007</v>
      </c>
    </row>
    <row r="178" spans="16:30" ht="15.75" thickBot="1" x14ac:dyDescent="0.3">
      <c r="P178" s="31">
        <v>0.125</v>
      </c>
      <c r="Q178" s="32">
        <f>Q175</f>
        <v>0</v>
      </c>
      <c r="R178" s="26">
        <f t="shared" si="68"/>
        <v>1</v>
      </c>
      <c r="S178" s="26">
        <f t="shared" si="69"/>
        <v>10</v>
      </c>
      <c r="T178" s="35">
        <f t="shared" si="67"/>
        <v>10</v>
      </c>
      <c r="U178" s="37"/>
      <c r="V178" s="34">
        <f t="shared" si="77"/>
        <v>0</v>
      </c>
      <c r="W178" s="26">
        <f t="shared" si="70"/>
        <v>1</v>
      </c>
      <c r="X178" s="28">
        <f t="shared" si="71"/>
        <v>10</v>
      </c>
      <c r="Y178" s="35">
        <f t="shared" si="72"/>
        <v>10</v>
      </c>
      <c r="Z178" s="37"/>
      <c r="AA178" s="34">
        <f t="shared" si="73"/>
        <v>3.0102999566398121</v>
      </c>
      <c r="AB178" s="26">
        <f t="shared" si="74"/>
        <v>2</v>
      </c>
      <c r="AC178" s="147">
        <f t="shared" si="75"/>
        <v>13.010299956639813</v>
      </c>
      <c r="AD178" s="27">
        <f t="shared" si="76"/>
        <v>20.000000000000007</v>
      </c>
    </row>
    <row r="179" spans="16:30" ht="15.75" thickBot="1" x14ac:dyDescent="0.3">
      <c r="P179" s="31">
        <v>0.16666666666666699</v>
      </c>
      <c r="Q179" s="32">
        <f>Q175</f>
        <v>0</v>
      </c>
      <c r="R179" s="26">
        <f t="shared" si="68"/>
        <v>1</v>
      </c>
      <c r="S179" s="26">
        <f t="shared" si="69"/>
        <v>10</v>
      </c>
      <c r="T179" s="35">
        <f t="shared" si="67"/>
        <v>10</v>
      </c>
      <c r="U179" s="37"/>
      <c r="V179" s="34">
        <f t="shared" si="77"/>
        <v>0</v>
      </c>
      <c r="W179" s="26">
        <f t="shared" si="70"/>
        <v>1</v>
      </c>
      <c r="X179" s="28">
        <f t="shared" si="71"/>
        <v>10</v>
      </c>
      <c r="Y179" s="35">
        <f t="shared" si="72"/>
        <v>10</v>
      </c>
      <c r="Z179" s="37"/>
      <c r="AA179" s="34">
        <f t="shared" si="73"/>
        <v>3.0102999566398121</v>
      </c>
      <c r="AB179" s="26">
        <f t="shared" si="74"/>
        <v>2</v>
      </c>
      <c r="AC179" s="147">
        <f t="shared" si="75"/>
        <v>13.010299956639813</v>
      </c>
      <c r="AD179" s="27">
        <f t="shared" si="76"/>
        <v>20.000000000000007</v>
      </c>
    </row>
    <row r="180" spans="16:30" ht="15.75" thickBot="1" x14ac:dyDescent="0.3">
      <c r="P180" s="31">
        <v>0.20833333333333301</v>
      </c>
      <c r="Q180" s="32">
        <f>Q175</f>
        <v>0</v>
      </c>
      <c r="R180" s="26">
        <f t="shared" si="68"/>
        <v>1</v>
      </c>
      <c r="S180" s="26">
        <f t="shared" si="69"/>
        <v>10</v>
      </c>
      <c r="T180" s="35">
        <f t="shared" si="67"/>
        <v>10</v>
      </c>
      <c r="U180" s="37"/>
      <c r="V180" s="34">
        <f t="shared" si="77"/>
        <v>0</v>
      </c>
      <c r="W180" s="26">
        <f t="shared" si="70"/>
        <v>1</v>
      </c>
      <c r="X180" s="28">
        <f t="shared" si="71"/>
        <v>10</v>
      </c>
      <c r="Y180" s="35">
        <f t="shared" si="72"/>
        <v>10</v>
      </c>
      <c r="Z180" s="37"/>
      <c r="AA180" s="34">
        <f t="shared" si="73"/>
        <v>3.0102999566398121</v>
      </c>
      <c r="AB180" s="26">
        <f t="shared" si="74"/>
        <v>2</v>
      </c>
      <c r="AC180" s="147">
        <f t="shared" si="75"/>
        <v>13.010299956639813</v>
      </c>
      <c r="AD180" s="27">
        <f t="shared" si="76"/>
        <v>20.000000000000007</v>
      </c>
    </row>
    <row r="181" spans="16:30" x14ac:dyDescent="0.25">
      <c r="P181" s="31">
        <v>0.25</v>
      </c>
      <c r="Q181" s="32">
        <f>Q175</f>
        <v>0</v>
      </c>
      <c r="R181" s="26">
        <f t="shared" si="68"/>
        <v>1</v>
      </c>
      <c r="S181" s="26">
        <f t="shared" si="69"/>
        <v>10</v>
      </c>
      <c r="T181" s="35">
        <f t="shared" si="67"/>
        <v>10</v>
      </c>
      <c r="U181" s="37"/>
      <c r="V181" s="34">
        <f t="shared" si="77"/>
        <v>0</v>
      </c>
      <c r="W181" s="26">
        <f t="shared" si="70"/>
        <v>1</v>
      </c>
      <c r="X181" s="28">
        <f t="shared" si="71"/>
        <v>10</v>
      </c>
      <c r="Y181" s="35">
        <f t="shared" si="72"/>
        <v>10</v>
      </c>
      <c r="Z181" s="37"/>
      <c r="AA181" s="34">
        <f t="shared" si="73"/>
        <v>3.0102999566398121</v>
      </c>
      <c r="AB181" s="26">
        <f t="shared" si="74"/>
        <v>2</v>
      </c>
      <c r="AC181" s="147">
        <f t="shared" si="75"/>
        <v>13.010299956639813</v>
      </c>
      <c r="AD181" s="27">
        <f t="shared" si="76"/>
        <v>20.000000000000007</v>
      </c>
    </row>
    <row r="182" spans="16:30" x14ac:dyDescent="0.25">
      <c r="P182" s="31">
        <v>0.29166666666666702</v>
      </c>
      <c r="Q182" s="32">
        <f>G15</f>
        <v>0</v>
      </c>
      <c r="R182" s="26">
        <f t="shared" si="68"/>
        <v>1</v>
      </c>
      <c r="S182" s="26">
        <f>Q182</f>
        <v>0</v>
      </c>
      <c r="T182" s="35">
        <f t="shared" si="67"/>
        <v>1</v>
      </c>
      <c r="U182" s="37"/>
      <c r="V182" s="34">
        <f>E74</f>
        <v>0</v>
      </c>
      <c r="W182" s="26">
        <f t="shared" si="70"/>
        <v>1</v>
      </c>
      <c r="X182" s="26">
        <f>V182</f>
        <v>0</v>
      </c>
      <c r="Y182" s="35">
        <f t="shared" si="72"/>
        <v>1</v>
      </c>
      <c r="Z182" s="37"/>
      <c r="AA182" s="34">
        <f t="shared" si="73"/>
        <v>3.0102999566398121</v>
      </c>
      <c r="AB182" s="26">
        <f t="shared" si="74"/>
        <v>2</v>
      </c>
      <c r="AC182" s="26">
        <f>AA182</f>
        <v>3.0102999566398121</v>
      </c>
      <c r="AD182" s="27">
        <f t="shared" si="76"/>
        <v>2</v>
      </c>
    </row>
    <row r="183" spans="16:30" x14ac:dyDescent="0.25">
      <c r="P183" s="31">
        <v>0.33333333333333298</v>
      </c>
      <c r="Q183" s="32">
        <f>Q182</f>
        <v>0</v>
      </c>
      <c r="R183" s="26">
        <f t="shared" si="68"/>
        <v>1</v>
      </c>
      <c r="S183" s="26">
        <f t="shared" ref="S183:S196" si="78">Q183</f>
        <v>0</v>
      </c>
      <c r="T183" s="35">
        <f t="shared" si="67"/>
        <v>1</v>
      </c>
      <c r="U183" s="37"/>
      <c r="V183" s="34">
        <f t="shared" si="77"/>
        <v>0</v>
      </c>
      <c r="W183" s="26">
        <f t="shared" si="70"/>
        <v>1</v>
      </c>
      <c r="X183" s="26">
        <f t="shared" ref="X183:X193" si="79">V183</f>
        <v>0</v>
      </c>
      <c r="Y183" s="35">
        <f t="shared" si="72"/>
        <v>1</v>
      </c>
      <c r="Z183" s="37"/>
      <c r="AA183" s="34">
        <f t="shared" si="73"/>
        <v>3.0102999566398121</v>
      </c>
      <c r="AB183" s="26">
        <f t="shared" si="74"/>
        <v>2</v>
      </c>
      <c r="AC183" s="26">
        <f t="shared" ref="AC183:AC193" si="80">AA183</f>
        <v>3.0102999566398121</v>
      </c>
      <c r="AD183" s="27">
        <f t="shared" si="76"/>
        <v>2</v>
      </c>
    </row>
    <row r="184" spans="16:30" x14ac:dyDescent="0.25">
      <c r="P184" s="31">
        <v>0.375</v>
      </c>
      <c r="Q184" s="32">
        <f>Q182</f>
        <v>0</v>
      </c>
      <c r="R184" s="26">
        <f t="shared" si="68"/>
        <v>1</v>
      </c>
      <c r="S184" s="26">
        <f t="shared" si="78"/>
        <v>0</v>
      </c>
      <c r="T184" s="35">
        <f t="shared" si="67"/>
        <v>1</v>
      </c>
      <c r="U184" s="37"/>
      <c r="V184" s="34">
        <f t="shared" si="77"/>
        <v>0</v>
      </c>
      <c r="W184" s="26">
        <f t="shared" si="70"/>
        <v>1</v>
      </c>
      <c r="X184" s="26">
        <f t="shared" si="79"/>
        <v>0</v>
      </c>
      <c r="Y184" s="35">
        <f t="shared" si="72"/>
        <v>1</v>
      </c>
      <c r="Z184" s="37"/>
      <c r="AA184" s="34">
        <f t="shared" si="73"/>
        <v>3.0102999566398121</v>
      </c>
      <c r="AB184" s="26">
        <f t="shared" si="74"/>
        <v>2</v>
      </c>
      <c r="AC184" s="26">
        <f t="shared" si="80"/>
        <v>3.0102999566398121</v>
      </c>
      <c r="AD184" s="27">
        <f t="shared" si="76"/>
        <v>2</v>
      </c>
    </row>
    <row r="185" spans="16:30" x14ac:dyDescent="0.25">
      <c r="P185" s="31">
        <v>0.41666666666666702</v>
      </c>
      <c r="Q185" s="32">
        <f>Q182</f>
        <v>0</v>
      </c>
      <c r="R185" s="26">
        <f t="shared" si="68"/>
        <v>1</v>
      </c>
      <c r="S185" s="26">
        <f t="shared" si="78"/>
        <v>0</v>
      </c>
      <c r="T185" s="35">
        <f t="shared" si="67"/>
        <v>1</v>
      </c>
      <c r="U185" s="37"/>
      <c r="V185" s="34">
        <f t="shared" si="77"/>
        <v>0</v>
      </c>
      <c r="W185" s="26">
        <f t="shared" si="70"/>
        <v>1</v>
      </c>
      <c r="X185" s="26">
        <f t="shared" si="79"/>
        <v>0</v>
      </c>
      <c r="Y185" s="35">
        <f t="shared" si="72"/>
        <v>1</v>
      </c>
      <c r="Z185" s="37"/>
      <c r="AA185" s="34">
        <f t="shared" si="73"/>
        <v>3.0102999566398121</v>
      </c>
      <c r="AB185" s="26">
        <f t="shared" si="74"/>
        <v>2</v>
      </c>
      <c r="AC185" s="26">
        <f t="shared" si="80"/>
        <v>3.0102999566398121</v>
      </c>
      <c r="AD185" s="27">
        <f t="shared" si="76"/>
        <v>2</v>
      </c>
    </row>
    <row r="186" spans="16:30" x14ac:dyDescent="0.25">
      <c r="P186" s="31">
        <v>0.45833333333333298</v>
      </c>
      <c r="Q186" s="32">
        <f>Q182</f>
        <v>0</v>
      </c>
      <c r="R186" s="26">
        <f t="shared" si="68"/>
        <v>1</v>
      </c>
      <c r="S186" s="26">
        <f t="shared" si="78"/>
        <v>0</v>
      </c>
      <c r="T186" s="35">
        <f t="shared" si="67"/>
        <v>1</v>
      </c>
      <c r="U186" s="37"/>
      <c r="V186" s="34">
        <f t="shared" si="77"/>
        <v>0</v>
      </c>
      <c r="W186" s="26">
        <f t="shared" si="70"/>
        <v>1</v>
      </c>
      <c r="X186" s="26">
        <f t="shared" si="79"/>
        <v>0</v>
      </c>
      <c r="Y186" s="35">
        <f t="shared" si="72"/>
        <v>1</v>
      </c>
      <c r="Z186" s="37"/>
      <c r="AA186" s="34">
        <f t="shared" si="73"/>
        <v>3.0102999566398121</v>
      </c>
      <c r="AB186" s="26">
        <f t="shared" si="74"/>
        <v>2</v>
      </c>
      <c r="AC186" s="26">
        <f t="shared" si="80"/>
        <v>3.0102999566398121</v>
      </c>
      <c r="AD186" s="27">
        <f t="shared" si="76"/>
        <v>2</v>
      </c>
    </row>
    <row r="187" spans="16:30" x14ac:dyDescent="0.25">
      <c r="P187" s="31">
        <v>0.5</v>
      </c>
      <c r="Q187" s="32">
        <f>Q182</f>
        <v>0</v>
      </c>
      <c r="R187" s="26">
        <f t="shared" si="68"/>
        <v>1</v>
      </c>
      <c r="S187" s="26">
        <f t="shared" si="78"/>
        <v>0</v>
      </c>
      <c r="T187" s="35">
        <f t="shared" si="67"/>
        <v>1</v>
      </c>
      <c r="U187" s="37"/>
      <c r="V187" s="34">
        <f t="shared" si="77"/>
        <v>0</v>
      </c>
      <c r="W187" s="26">
        <f t="shared" si="70"/>
        <v>1</v>
      </c>
      <c r="X187" s="26">
        <f t="shared" si="79"/>
        <v>0</v>
      </c>
      <c r="Y187" s="35">
        <f t="shared" si="72"/>
        <v>1</v>
      </c>
      <c r="Z187" s="37"/>
      <c r="AA187" s="34">
        <f t="shared" si="73"/>
        <v>3.0102999566398121</v>
      </c>
      <c r="AB187" s="26">
        <f t="shared" si="74"/>
        <v>2</v>
      </c>
      <c r="AC187" s="26">
        <f t="shared" si="80"/>
        <v>3.0102999566398121</v>
      </c>
      <c r="AD187" s="27">
        <f t="shared" si="76"/>
        <v>2</v>
      </c>
    </row>
    <row r="188" spans="16:30" x14ac:dyDescent="0.25">
      <c r="P188" s="31">
        <v>0.54166666666666696</v>
      </c>
      <c r="Q188" s="32">
        <f>Q182</f>
        <v>0</v>
      </c>
      <c r="R188" s="26">
        <f t="shared" si="68"/>
        <v>1</v>
      </c>
      <c r="S188" s="26">
        <f t="shared" si="78"/>
        <v>0</v>
      </c>
      <c r="T188" s="35">
        <f t="shared" si="67"/>
        <v>1</v>
      </c>
      <c r="U188" s="37"/>
      <c r="V188" s="34">
        <f t="shared" si="77"/>
        <v>0</v>
      </c>
      <c r="W188" s="26">
        <f t="shared" si="70"/>
        <v>1</v>
      </c>
      <c r="X188" s="26">
        <f t="shared" si="79"/>
        <v>0</v>
      </c>
      <c r="Y188" s="35">
        <f t="shared" si="72"/>
        <v>1</v>
      </c>
      <c r="Z188" s="37"/>
      <c r="AA188" s="34">
        <f t="shared" si="73"/>
        <v>3.0102999566398121</v>
      </c>
      <c r="AB188" s="26">
        <f t="shared" si="74"/>
        <v>2</v>
      </c>
      <c r="AC188" s="26">
        <f t="shared" si="80"/>
        <v>3.0102999566398121</v>
      </c>
      <c r="AD188" s="27">
        <f t="shared" si="76"/>
        <v>2</v>
      </c>
    </row>
    <row r="189" spans="16:30" x14ac:dyDescent="0.25">
      <c r="P189" s="31">
        <v>0.58333333333333304</v>
      </c>
      <c r="Q189" s="32">
        <f>Q182</f>
        <v>0</v>
      </c>
      <c r="R189" s="26">
        <f t="shared" si="68"/>
        <v>1</v>
      </c>
      <c r="S189" s="26">
        <f t="shared" si="78"/>
        <v>0</v>
      </c>
      <c r="T189" s="35">
        <f t="shared" si="67"/>
        <v>1</v>
      </c>
      <c r="U189" s="37"/>
      <c r="V189" s="34">
        <f t="shared" si="77"/>
        <v>0</v>
      </c>
      <c r="W189" s="26">
        <f t="shared" si="70"/>
        <v>1</v>
      </c>
      <c r="X189" s="26">
        <f t="shared" si="79"/>
        <v>0</v>
      </c>
      <c r="Y189" s="35">
        <f t="shared" si="72"/>
        <v>1</v>
      </c>
      <c r="Z189" s="37"/>
      <c r="AA189" s="34">
        <f t="shared" si="73"/>
        <v>3.0102999566398121</v>
      </c>
      <c r="AB189" s="26">
        <f t="shared" si="74"/>
        <v>2</v>
      </c>
      <c r="AC189" s="26">
        <f t="shared" si="80"/>
        <v>3.0102999566398121</v>
      </c>
      <c r="AD189" s="27">
        <f t="shared" si="76"/>
        <v>2</v>
      </c>
    </row>
    <row r="190" spans="16:30" x14ac:dyDescent="0.25">
      <c r="P190" s="31">
        <v>0.625</v>
      </c>
      <c r="Q190" s="32">
        <f>Q182</f>
        <v>0</v>
      </c>
      <c r="R190" s="26">
        <f t="shared" si="68"/>
        <v>1</v>
      </c>
      <c r="S190" s="26">
        <f t="shared" si="78"/>
        <v>0</v>
      </c>
      <c r="T190" s="35">
        <f t="shared" si="67"/>
        <v>1</v>
      </c>
      <c r="U190" s="37"/>
      <c r="V190" s="34">
        <f t="shared" si="77"/>
        <v>0</v>
      </c>
      <c r="W190" s="26">
        <f t="shared" si="70"/>
        <v>1</v>
      </c>
      <c r="X190" s="26">
        <f t="shared" si="79"/>
        <v>0</v>
      </c>
      <c r="Y190" s="35">
        <f t="shared" si="72"/>
        <v>1</v>
      </c>
      <c r="Z190" s="37"/>
      <c r="AA190" s="34">
        <f t="shared" si="73"/>
        <v>3.0102999566398121</v>
      </c>
      <c r="AB190" s="26">
        <f t="shared" si="74"/>
        <v>2</v>
      </c>
      <c r="AC190" s="26">
        <f t="shared" si="80"/>
        <v>3.0102999566398121</v>
      </c>
      <c r="AD190" s="27">
        <f t="shared" si="76"/>
        <v>2</v>
      </c>
    </row>
    <row r="191" spans="16:30" x14ac:dyDescent="0.25">
      <c r="P191" s="31">
        <v>0.66666666666666696</v>
      </c>
      <c r="Q191" s="32">
        <f>Q182</f>
        <v>0</v>
      </c>
      <c r="R191" s="26">
        <f t="shared" si="68"/>
        <v>1</v>
      </c>
      <c r="S191" s="26">
        <f t="shared" si="78"/>
        <v>0</v>
      </c>
      <c r="T191" s="35">
        <f t="shared" si="67"/>
        <v>1</v>
      </c>
      <c r="U191" s="37"/>
      <c r="V191" s="34">
        <f t="shared" si="77"/>
        <v>0</v>
      </c>
      <c r="W191" s="26">
        <f t="shared" si="70"/>
        <v>1</v>
      </c>
      <c r="X191" s="26">
        <f t="shared" si="79"/>
        <v>0</v>
      </c>
      <c r="Y191" s="35">
        <f t="shared" si="72"/>
        <v>1</v>
      </c>
      <c r="Z191" s="37"/>
      <c r="AA191" s="34">
        <f t="shared" si="73"/>
        <v>3.0102999566398121</v>
      </c>
      <c r="AB191" s="26">
        <f t="shared" si="74"/>
        <v>2</v>
      </c>
      <c r="AC191" s="26">
        <f t="shared" si="80"/>
        <v>3.0102999566398121</v>
      </c>
      <c r="AD191" s="27">
        <f t="shared" si="76"/>
        <v>2</v>
      </c>
    </row>
    <row r="192" spans="16:30" x14ac:dyDescent="0.25">
      <c r="P192" s="31">
        <v>0.70833333333333304</v>
      </c>
      <c r="Q192" s="32">
        <f>Q182</f>
        <v>0</v>
      </c>
      <c r="R192" s="26">
        <f t="shared" si="68"/>
        <v>1</v>
      </c>
      <c r="S192" s="26">
        <f t="shared" si="78"/>
        <v>0</v>
      </c>
      <c r="T192" s="35">
        <f t="shared" si="67"/>
        <v>1</v>
      </c>
      <c r="U192" s="37"/>
      <c r="V192" s="34">
        <f t="shared" si="77"/>
        <v>0</v>
      </c>
      <c r="W192" s="26">
        <f t="shared" si="70"/>
        <v>1</v>
      </c>
      <c r="X192" s="26">
        <f t="shared" si="79"/>
        <v>0</v>
      </c>
      <c r="Y192" s="35">
        <f t="shared" si="72"/>
        <v>1</v>
      </c>
      <c r="Z192" s="37"/>
      <c r="AA192" s="34">
        <f t="shared" si="73"/>
        <v>3.0102999566398121</v>
      </c>
      <c r="AB192" s="26">
        <f t="shared" si="74"/>
        <v>2</v>
      </c>
      <c r="AC192" s="26">
        <f t="shared" si="80"/>
        <v>3.0102999566398121</v>
      </c>
      <c r="AD192" s="27">
        <f t="shared" si="76"/>
        <v>2</v>
      </c>
    </row>
    <row r="193" spans="16:30" x14ac:dyDescent="0.25">
      <c r="P193" s="31">
        <v>0.75</v>
      </c>
      <c r="Q193" s="32">
        <f>Q182</f>
        <v>0</v>
      </c>
      <c r="R193" s="26">
        <f t="shared" si="68"/>
        <v>1</v>
      </c>
      <c r="S193" s="26">
        <f t="shared" si="78"/>
        <v>0</v>
      </c>
      <c r="T193" s="35">
        <f t="shared" si="67"/>
        <v>1</v>
      </c>
      <c r="U193" s="37"/>
      <c r="V193" s="34">
        <f t="shared" si="77"/>
        <v>0</v>
      </c>
      <c r="W193" s="26">
        <f t="shared" si="70"/>
        <v>1</v>
      </c>
      <c r="X193" s="26">
        <f t="shared" si="79"/>
        <v>0</v>
      </c>
      <c r="Y193" s="35">
        <f t="shared" si="72"/>
        <v>1</v>
      </c>
      <c r="Z193" s="37"/>
      <c r="AA193" s="34">
        <f t="shared" si="73"/>
        <v>3.0102999566398121</v>
      </c>
      <c r="AB193" s="26">
        <f t="shared" si="74"/>
        <v>2</v>
      </c>
      <c r="AC193" s="26">
        <f t="shared" si="80"/>
        <v>3.0102999566398121</v>
      </c>
      <c r="AD193" s="27">
        <f t="shared" si="76"/>
        <v>2</v>
      </c>
    </row>
    <row r="194" spans="16:30" x14ac:dyDescent="0.25">
      <c r="P194" s="31">
        <v>0.79166666666666696</v>
      </c>
      <c r="Q194" s="32">
        <f>Q182</f>
        <v>0</v>
      </c>
      <c r="R194" s="26">
        <f t="shared" si="68"/>
        <v>1</v>
      </c>
      <c r="S194" s="26">
        <f t="shared" si="78"/>
        <v>0</v>
      </c>
      <c r="T194" s="35">
        <f t="shared" si="67"/>
        <v>1</v>
      </c>
      <c r="U194" s="37"/>
      <c r="V194" s="34">
        <v>0</v>
      </c>
      <c r="W194" s="26">
        <f t="shared" si="70"/>
        <v>1</v>
      </c>
      <c r="X194" s="26">
        <v>0</v>
      </c>
      <c r="Y194" s="35">
        <f t="shared" si="72"/>
        <v>1</v>
      </c>
      <c r="Z194" s="37"/>
      <c r="AA194" s="34">
        <f t="shared" si="73"/>
        <v>3.0102999566398121</v>
      </c>
      <c r="AB194" s="26">
        <f t="shared" si="74"/>
        <v>2</v>
      </c>
      <c r="AC194" s="26">
        <f>AA194</f>
        <v>3.0102999566398121</v>
      </c>
      <c r="AD194" s="27">
        <f t="shared" si="76"/>
        <v>2</v>
      </c>
    </row>
    <row r="195" spans="16:30" x14ac:dyDescent="0.25">
      <c r="P195" s="31">
        <v>0.83333333333333304</v>
      </c>
      <c r="Q195" s="32">
        <f>Q182</f>
        <v>0</v>
      </c>
      <c r="R195" s="26">
        <f t="shared" si="68"/>
        <v>1</v>
      </c>
      <c r="S195" s="26">
        <f t="shared" si="78"/>
        <v>0</v>
      </c>
      <c r="T195" s="35">
        <f t="shared" si="67"/>
        <v>1</v>
      </c>
      <c r="U195" s="37"/>
      <c r="V195" s="34">
        <f t="shared" si="77"/>
        <v>0</v>
      </c>
      <c r="W195" s="26">
        <f t="shared" si="70"/>
        <v>1</v>
      </c>
      <c r="X195" s="26">
        <v>0</v>
      </c>
      <c r="Y195" s="35">
        <f t="shared" si="72"/>
        <v>1</v>
      </c>
      <c r="Z195" s="37"/>
      <c r="AA195" s="34">
        <f t="shared" si="73"/>
        <v>3.0102999566398121</v>
      </c>
      <c r="AB195" s="26">
        <f>(10^(AA195/10))</f>
        <v>2</v>
      </c>
      <c r="AC195" s="26">
        <f>AA195</f>
        <v>3.0102999566398121</v>
      </c>
      <c r="AD195" s="27">
        <f t="shared" si="76"/>
        <v>2</v>
      </c>
    </row>
    <row r="196" spans="16:30" x14ac:dyDescent="0.25">
      <c r="P196" s="31">
        <v>0.875</v>
      </c>
      <c r="Q196" s="32">
        <f>Q182</f>
        <v>0</v>
      </c>
      <c r="R196" s="26">
        <f t="shared" si="68"/>
        <v>1</v>
      </c>
      <c r="S196" s="26">
        <f t="shared" si="78"/>
        <v>0</v>
      </c>
      <c r="T196" s="35">
        <f t="shared" si="67"/>
        <v>1</v>
      </c>
      <c r="U196" s="37"/>
      <c r="V196" s="34">
        <f>V195</f>
        <v>0</v>
      </c>
      <c r="W196" s="26">
        <f t="shared" si="70"/>
        <v>1</v>
      </c>
      <c r="X196" s="26">
        <v>0</v>
      </c>
      <c r="Y196" s="35">
        <f t="shared" si="72"/>
        <v>1</v>
      </c>
      <c r="Z196" s="37"/>
      <c r="AA196" s="34">
        <f t="shared" si="73"/>
        <v>3.0102999566398121</v>
      </c>
      <c r="AB196" s="26">
        <f t="shared" ref="AB196:AB198" si="81">(10^(AA196/10))</f>
        <v>2</v>
      </c>
      <c r="AC196" s="26">
        <f>AA196</f>
        <v>3.0102999566398121</v>
      </c>
      <c r="AD196" s="27">
        <f t="shared" si="76"/>
        <v>2</v>
      </c>
    </row>
    <row r="197" spans="16:30" x14ac:dyDescent="0.25">
      <c r="P197" s="31">
        <v>0.91666666666666696</v>
      </c>
      <c r="Q197" s="32">
        <f>Q175</f>
        <v>0</v>
      </c>
      <c r="R197" s="26">
        <f t="shared" si="68"/>
        <v>1</v>
      </c>
      <c r="S197" s="26">
        <f>Q197+10</f>
        <v>10</v>
      </c>
      <c r="T197" s="35">
        <f t="shared" si="67"/>
        <v>10</v>
      </c>
      <c r="U197" s="37"/>
      <c r="V197" s="34">
        <v>0</v>
      </c>
      <c r="W197" s="26">
        <f t="shared" si="70"/>
        <v>1</v>
      </c>
      <c r="X197" s="28">
        <f t="shared" ref="X197:X198" si="82">V197+10</f>
        <v>10</v>
      </c>
      <c r="Y197" s="35">
        <f t="shared" si="72"/>
        <v>10</v>
      </c>
      <c r="Z197" s="37"/>
      <c r="AA197" s="34">
        <f t="shared" si="73"/>
        <v>3.0102999566398121</v>
      </c>
      <c r="AB197" s="26">
        <f t="shared" si="81"/>
        <v>2</v>
      </c>
      <c r="AC197" s="26">
        <f>AA197+10</f>
        <v>13.010299956639813</v>
      </c>
      <c r="AD197" s="27">
        <f t="shared" si="76"/>
        <v>20.000000000000007</v>
      </c>
    </row>
    <row r="198" spans="16:30" ht="15.75" thickBot="1" x14ac:dyDescent="0.3">
      <c r="P198" s="44">
        <v>0.95833333333333304</v>
      </c>
      <c r="Q198" s="32">
        <f>Q175</f>
        <v>0</v>
      </c>
      <c r="R198" s="46">
        <f t="shared" si="68"/>
        <v>1</v>
      </c>
      <c r="S198" s="46">
        <f>Q198+10</f>
        <v>10</v>
      </c>
      <c r="T198" s="47">
        <f t="shared" si="67"/>
        <v>10</v>
      </c>
      <c r="U198" s="48"/>
      <c r="V198" s="45">
        <v>0</v>
      </c>
      <c r="W198" s="46">
        <f t="shared" si="70"/>
        <v>1</v>
      </c>
      <c r="X198" s="28">
        <f t="shared" si="82"/>
        <v>10</v>
      </c>
      <c r="Y198" s="47">
        <f t="shared" si="72"/>
        <v>10</v>
      </c>
      <c r="Z198" s="48"/>
      <c r="AA198" s="34">
        <f t="shared" si="73"/>
        <v>3.0102999566398121</v>
      </c>
      <c r="AB198" s="150">
        <f t="shared" si="81"/>
        <v>2</v>
      </c>
      <c r="AC198" s="150">
        <f>AA198+10</f>
        <v>13.010299956639813</v>
      </c>
      <c r="AD198" s="151">
        <f t="shared" si="76"/>
        <v>20.000000000000007</v>
      </c>
    </row>
    <row r="199" spans="16:30" ht="15.75" thickBot="1" x14ac:dyDescent="0.3">
      <c r="P199" s="50"/>
      <c r="Q199" s="51"/>
      <c r="R199" s="51"/>
      <c r="S199" s="51"/>
      <c r="T199" s="52"/>
      <c r="U199" s="51"/>
      <c r="V199" s="50"/>
      <c r="W199" s="51"/>
      <c r="X199" s="51"/>
      <c r="Y199" s="52"/>
      <c r="Z199" s="51"/>
      <c r="AA199" s="53" t="s">
        <v>13</v>
      </c>
      <c r="AB199" s="64">
        <f>10*LOG(1/(COUNT(AB182:AB195))*SUM(AB182:AB195))</f>
        <v>3.0102999566398121</v>
      </c>
      <c r="AC199" s="49"/>
      <c r="AD199" s="54"/>
    </row>
    <row r="200" spans="16:30" ht="15.75" thickBot="1" x14ac:dyDescent="0.3">
      <c r="P200" s="53"/>
      <c r="Q200" s="49"/>
      <c r="R200" s="49"/>
      <c r="S200" s="49"/>
      <c r="T200" s="54"/>
      <c r="U200" s="49"/>
      <c r="V200" s="53"/>
      <c r="W200" s="49"/>
      <c r="X200" s="49"/>
      <c r="Y200" s="54"/>
      <c r="Z200" s="49"/>
      <c r="AA200" s="53" t="s">
        <v>2</v>
      </c>
      <c r="AB200" s="64">
        <f>10*LOG(1/(COUNT(AB175:AB181,AB197:AB198))*SUM(AB175:AB181,AB197:AB198))</f>
        <v>3.0102999566398121</v>
      </c>
      <c r="AC200" s="49"/>
      <c r="AD200" s="54"/>
    </row>
    <row r="201" spans="16:30" x14ac:dyDescent="0.25">
      <c r="P201" s="53"/>
      <c r="Q201" s="49"/>
      <c r="R201" s="56" t="s">
        <v>12</v>
      </c>
      <c r="S201" s="57"/>
      <c r="T201" s="58" t="s">
        <v>11</v>
      </c>
      <c r="U201" s="57"/>
      <c r="V201" s="59"/>
      <c r="W201" s="56" t="s">
        <v>12</v>
      </c>
      <c r="X201" s="57"/>
      <c r="Y201" s="58" t="s">
        <v>11</v>
      </c>
      <c r="Z201" s="57"/>
      <c r="AA201" s="59"/>
      <c r="AB201" s="57" t="s">
        <v>12</v>
      </c>
      <c r="AC201" s="57"/>
      <c r="AD201" s="58" t="s">
        <v>11</v>
      </c>
    </row>
    <row r="202" spans="16:30" ht="15.75" thickBot="1" x14ac:dyDescent="0.3">
      <c r="P202" s="14"/>
      <c r="Q202" s="55"/>
      <c r="R202" s="60">
        <f>10*LOG(1/(COUNT(R175:R198))*SUM(R175:R198))</f>
        <v>0</v>
      </c>
      <c r="S202" s="61"/>
      <c r="T202" s="62">
        <f>10*LOG(1/(COUNT(T175:T198))*SUM(T175:T198))</f>
        <v>6.40978057358332</v>
      </c>
      <c r="U202" s="61"/>
      <c r="V202" s="63"/>
      <c r="W202" s="60">
        <f>10*LOG(1/(COUNT(W175:W198))*SUM(W175:W198))</f>
        <v>0</v>
      </c>
      <c r="X202" s="61"/>
      <c r="Y202" s="62">
        <f>10*LOG(1/(COUNT(Y175:Y198))*SUM(Y175:Y198))</f>
        <v>6.40978057358332</v>
      </c>
      <c r="Z202" s="61"/>
      <c r="AA202" s="63"/>
      <c r="AB202" s="64">
        <f>10*LOG(1/(COUNT(AB175:AB198))*SUM(AB175:AB198))</f>
        <v>3.0102999566398121</v>
      </c>
      <c r="AC202" s="61"/>
      <c r="AD202" s="62">
        <f>10*LOG(1/(COUNT(AD175:AD198))*SUM(AD175:AD198))</f>
        <v>9.4200805302231334</v>
      </c>
    </row>
    <row r="205" spans="16:30" x14ac:dyDescent="0.25">
      <c r="P205">
        <f>A16</f>
        <v>0</v>
      </c>
    </row>
    <row r="207" spans="16:30" ht="15.75" thickBot="1" x14ac:dyDescent="0.3">
      <c r="P207" s="303" t="s">
        <v>21</v>
      </c>
      <c r="Q207" s="303"/>
      <c r="R207" s="303"/>
      <c r="S207" s="303"/>
      <c r="T207" s="303"/>
    </row>
    <row r="208" spans="16:30" ht="45.75" thickBot="1" x14ac:dyDescent="0.3">
      <c r="P208" s="38" t="s">
        <v>14</v>
      </c>
      <c r="Q208" s="39" t="s">
        <v>15</v>
      </c>
      <c r="R208" s="40" t="s">
        <v>17</v>
      </c>
      <c r="S208" s="40" t="s">
        <v>16</v>
      </c>
      <c r="T208" s="41" t="s">
        <v>17</v>
      </c>
      <c r="U208" s="42"/>
      <c r="V208" s="39" t="s">
        <v>18</v>
      </c>
      <c r="W208" s="40" t="s">
        <v>17</v>
      </c>
      <c r="X208" s="40" t="s">
        <v>16</v>
      </c>
      <c r="Y208" s="41" t="s">
        <v>17</v>
      </c>
      <c r="Z208" s="43"/>
      <c r="AA208" s="39" t="s">
        <v>19</v>
      </c>
      <c r="AB208" s="40" t="s">
        <v>17</v>
      </c>
      <c r="AC208" s="40" t="s">
        <v>16</v>
      </c>
      <c r="AD208" s="41" t="s">
        <v>17</v>
      </c>
    </row>
    <row r="209" spans="16:30" ht="15.75" thickBot="1" x14ac:dyDescent="0.3">
      <c r="P209" s="30">
        <v>0</v>
      </c>
      <c r="Q209" s="32">
        <f>H16</f>
        <v>0</v>
      </c>
      <c r="R209" s="28">
        <f>(10^(Q209/10))</f>
        <v>1</v>
      </c>
      <c r="S209" s="28">
        <f>Q209+10</f>
        <v>10</v>
      </c>
      <c r="T209" s="33">
        <f t="shared" ref="T209:T232" si="83">(10^(S209/10))</f>
        <v>10</v>
      </c>
      <c r="U209" s="36"/>
      <c r="V209" s="32">
        <v>0</v>
      </c>
      <c r="W209" s="28">
        <f>(10^(V209/10))</f>
        <v>1</v>
      </c>
      <c r="X209" s="28">
        <f>V209+10</f>
        <v>10</v>
      </c>
      <c r="Y209" s="33">
        <f>(10^(X209/10))</f>
        <v>10</v>
      </c>
      <c r="Z209" s="36"/>
      <c r="AA209" s="34">
        <f>10*LOG10(10^(Q209/10)+10^(V209/10))</f>
        <v>3.0102999566398121</v>
      </c>
      <c r="AB209" s="147">
        <f>(10^(AA209/10))</f>
        <v>2</v>
      </c>
      <c r="AC209" s="147">
        <f>AA209+10</f>
        <v>13.010299956639813</v>
      </c>
      <c r="AD209" s="148">
        <f>(10^(AC209/10))</f>
        <v>20.000000000000007</v>
      </c>
    </row>
    <row r="210" spans="16:30" ht="15.75" thickBot="1" x14ac:dyDescent="0.3">
      <c r="P210" s="31">
        <v>4.1666666666666699E-2</v>
      </c>
      <c r="Q210" s="32">
        <f>Q209</f>
        <v>0</v>
      </c>
      <c r="R210" s="26">
        <f t="shared" ref="R210:R232" si="84">(10^(Q210/10))</f>
        <v>1</v>
      </c>
      <c r="S210" s="26">
        <f t="shared" ref="S210:S215" si="85">Q210+10</f>
        <v>10</v>
      </c>
      <c r="T210" s="35">
        <f t="shared" si="83"/>
        <v>10</v>
      </c>
      <c r="U210" s="37"/>
      <c r="V210" s="34">
        <f>V209</f>
        <v>0</v>
      </c>
      <c r="W210" s="26">
        <f t="shared" ref="W210:W232" si="86">(10^(V210/10))</f>
        <v>1</v>
      </c>
      <c r="X210" s="28">
        <f t="shared" ref="X210:X215" si="87">V210+10</f>
        <v>10</v>
      </c>
      <c r="Y210" s="35">
        <f t="shared" ref="Y210:Y232" si="88">(10^(X210/10))</f>
        <v>10</v>
      </c>
      <c r="Z210" s="37"/>
      <c r="AA210" s="34">
        <f t="shared" ref="AA210:AA232" si="89">10*LOG10(10^(Q210/10)+10^(V210/10))</f>
        <v>3.0102999566398121</v>
      </c>
      <c r="AB210" s="26">
        <f t="shared" ref="AB210:AB228" si="90">(10^(AA210/10))</f>
        <v>2</v>
      </c>
      <c r="AC210" s="147">
        <f t="shared" ref="AC210:AC215" si="91">AA210+10</f>
        <v>13.010299956639813</v>
      </c>
      <c r="AD210" s="27">
        <f t="shared" ref="AD210:AD232" si="92">(10^(AC210/10))</f>
        <v>20.000000000000007</v>
      </c>
    </row>
    <row r="211" spans="16:30" ht="15.75" thickBot="1" x14ac:dyDescent="0.3">
      <c r="P211" s="31">
        <v>8.3333333333333301E-2</v>
      </c>
      <c r="Q211" s="32">
        <f>Q209</f>
        <v>0</v>
      </c>
      <c r="R211" s="26">
        <f t="shared" si="84"/>
        <v>1</v>
      </c>
      <c r="S211" s="26">
        <f t="shared" si="85"/>
        <v>10</v>
      </c>
      <c r="T211" s="35">
        <f t="shared" si="83"/>
        <v>10</v>
      </c>
      <c r="U211" s="37"/>
      <c r="V211" s="34">
        <f t="shared" ref="V211:V229" si="93">V210</f>
        <v>0</v>
      </c>
      <c r="W211" s="26">
        <f t="shared" si="86"/>
        <v>1</v>
      </c>
      <c r="X211" s="28">
        <f t="shared" si="87"/>
        <v>10</v>
      </c>
      <c r="Y211" s="35">
        <f t="shared" si="88"/>
        <v>10</v>
      </c>
      <c r="Z211" s="37"/>
      <c r="AA211" s="34">
        <f t="shared" si="89"/>
        <v>3.0102999566398121</v>
      </c>
      <c r="AB211" s="26">
        <f t="shared" si="90"/>
        <v>2</v>
      </c>
      <c r="AC211" s="147">
        <f t="shared" si="91"/>
        <v>13.010299956639813</v>
      </c>
      <c r="AD211" s="27">
        <f t="shared" si="92"/>
        <v>20.000000000000007</v>
      </c>
    </row>
    <row r="212" spans="16:30" ht="15.75" thickBot="1" x14ac:dyDescent="0.3">
      <c r="P212" s="31">
        <v>0.125</v>
      </c>
      <c r="Q212" s="32">
        <f>Q209</f>
        <v>0</v>
      </c>
      <c r="R212" s="26">
        <f t="shared" si="84"/>
        <v>1</v>
      </c>
      <c r="S212" s="26">
        <f t="shared" si="85"/>
        <v>10</v>
      </c>
      <c r="T212" s="35">
        <f t="shared" si="83"/>
        <v>10</v>
      </c>
      <c r="U212" s="37"/>
      <c r="V212" s="34">
        <f t="shared" si="93"/>
        <v>0</v>
      </c>
      <c r="W212" s="26">
        <f t="shared" si="86"/>
        <v>1</v>
      </c>
      <c r="X212" s="28">
        <f t="shared" si="87"/>
        <v>10</v>
      </c>
      <c r="Y212" s="35">
        <f t="shared" si="88"/>
        <v>10</v>
      </c>
      <c r="Z212" s="37"/>
      <c r="AA212" s="34">
        <f t="shared" si="89"/>
        <v>3.0102999566398121</v>
      </c>
      <c r="AB212" s="26">
        <f t="shared" si="90"/>
        <v>2</v>
      </c>
      <c r="AC212" s="147">
        <f t="shared" si="91"/>
        <v>13.010299956639813</v>
      </c>
      <c r="AD212" s="27">
        <f t="shared" si="92"/>
        <v>20.000000000000007</v>
      </c>
    </row>
    <row r="213" spans="16:30" ht="15.75" thickBot="1" x14ac:dyDescent="0.3">
      <c r="P213" s="31">
        <v>0.16666666666666699</v>
      </c>
      <c r="Q213" s="32">
        <f>Q209</f>
        <v>0</v>
      </c>
      <c r="R213" s="26">
        <f t="shared" si="84"/>
        <v>1</v>
      </c>
      <c r="S213" s="26">
        <f t="shared" si="85"/>
        <v>10</v>
      </c>
      <c r="T213" s="35">
        <f t="shared" si="83"/>
        <v>10</v>
      </c>
      <c r="U213" s="37"/>
      <c r="V213" s="34">
        <f t="shared" si="93"/>
        <v>0</v>
      </c>
      <c r="W213" s="26">
        <f t="shared" si="86"/>
        <v>1</v>
      </c>
      <c r="X213" s="28">
        <f t="shared" si="87"/>
        <v>10</v>
      </c>
      <c r="Y213" s="35">
        <f t="shared" si="88"/>
        <v>10</v>
      </c>
      <c r="Z213" s="37"/>
      <c r="AA213" s="34">
        <f t="shared" si="89"/>
        <v>3.0102999566398121</v>
      </c>
      <c r="AB213" s="26">
        <f t="shared" si="90"/>
        <v>2</v>
      </c>
      <c r="AC213" s="147">
        <f t="shared" si="91"/>
        <v>13.010299956639813</v>
      </c>
      <c r="AD213" s="27">
        <f t="shared" si="92"/>
        <v>20.000000000000007</v>
      </c>
    </row>
    <row r="214" spans="16:30" ht="15.75" thickBot="1" x14ac:dyDescent="0.3">
      <c r="P214" s="31">
        <v>0.20833333333333301</v>
      </c>
      <c r="Q214" s="32">
        <f>Q209</f>
        <v>0</v>
      </c>
      <c r="R214" s="26">
        <f t="shared" si="84"/>
        <v>1</v>
      </c>
      <c r="S214" s="26">
        <f t="shared" si="85"/>
        <v>10</v>
      </c>
      <c r="T214" s="35">
        <f t="shared" si="83"/>
        <v>10</v>
      </c>
      <c r="U214" s="37"/>
      <c r="V214" s="34">
        <f t="shared" si="93"/>
        <v>0</v>
      </c>
      <c r="W214" s="26">
        <f t="shared" si="86"/>
        <v>1</v>
      </c>
      <c r="X214" s="28">
        <f t="shared" si="87"/>
        <v>10</v>
      </c>
      <c r="Y214" s="35">
        <f t="shared" si="88"/>
        <v>10</v>
      </c>
      <c r="Z214" s="37"/>
      <c r="AA214" s="34">
        <f t="shared" si="89"/>
        <v>3.0102999566398121</v>
      </c>
      <c r="AB214" s="26">
        <f t="shared" si="90"/>
        <v>2</v>
      </c>
      <c r="AC214" s="147">
        <f t="shared" si="91"/>
        <v>13.010299956639813</v>
      </c>
      <c r="AD214" s="27">
        <f t="shared" si="92"/>
        <v>20.000000000000007</v>
      </c>
    </row>
    <row r="215" spans="16:30" x14ac:dyDescent="0.25">
      <c r="P215" s="31">
        <v>0.25</v>
      </c>
      <c r="Q215" s="32">
        <f>Q209</f>
        <v>0</v>
      </c>
      <c r="R215" s="26">
        <f t="shared" si="84"/>
        <v>1</v>
      </c>
      <c r="S215" s="26">
        <f t="shared" si="85"/>
        <v>10</v>
      </c>
      <c r="T215" s="35">
        <f t="shared" si="83"/>
        <v>10</v>
      </c>
      <c r="U215" s="37"/>
      <c r="V215" s="34">
        <f t="shared" si="93"/>
        <v>0</v>
      </c>
      <c r="W215" s="26">
        <f t="shared" si="86"/>
        <v>1</v>
      </c>
      <c r="X215" s="28">
        <f t="shared" si="87"/>
        <v>10</v>
      </c>
      <c r="Y215" s="35">
        <f t="shared" si="88"/>
        <v>10</v>
      </c>
      <c r="Z215" s="37"/>
      <c r="AA215" s="34">
        <f t="shared" si="89"/>
        <v>3.0102999566398121</v>
      </c>
      <c r="AB215" s="26">
        <f t="shared" si="90"/>
        <v>2</v>
      </c>
      <c r="AC215" s="147">
        <f t="shared" si="91"/>
        <v>13.010299956639813</v>
      </c>
      <c r="AD215" s="27">
        <f t="shared" si="92"/>
        <v>20.000000000000007</v>
      </c>
    </row>
    <row r="216" spans="16:30" x14ac:dyDescent="0.25">
      <c r="P216" s="31">
        <v>0.29166666666666702</v>
      </c>
      <c r="Q216" s="32">
        <f>G16</f>
        <v>0</v>
      </c>
      <c r="R216" s="26">
        <f t="shared" si="84"/>
        <v>1</v>
      </c>
      <c r="S216" s="26">
        <f>Q216</f>
        <v>0</v>
      </c>
      <c r="T216" s="35">
        <f t="shared" si="83"/>
        <v>1</v>
      </c>
      <c r="U216" s="37"/>
      <c r="V216" s="34">
        <f>F74</f>
        <v>0</v>
      </c>
      <c r="W216" s="26">
        <f t="shared" si="86"/>
        <v>1</v>
      </c>
      <c r="X216" s="26">
        <f>V216</f>
        <v>0</v>
      </c>
      <c r="Y216" s="35">
        <f t="shared" si="88"/>
        <v>1</v>
      </c>
      <c r="Z216" s="37"/>
      <c r="AA216" s="34">
        <f t="shared" si="89"/>
        <v>3.0102999566398121</v>
      </c>
      <c r="AB216" s="26">
        <f t="shared" si="90"/>
        <v>2</v>
      </c>
      <c r="AC216" s="26">
        <f>AA216</f>
        <v>3.0102999566398121</v>
      </c>
      <c r="AD216" s="27">
        <f t="shared" si="92"/>
        <v>2</v>
      </c>
    </row>
    <row r="217" spans="16:30" x14ac:dyDescent="0.25">
      <c r="P217" s="31">
        <v>0.33333333333333298</v>
      </c>
      <c r="Q217" s="32">
        <f>Q216</f>
        <v>0</v>
      </c>
      <c r="R217" s="26">
        <f t="shared" si="84"/>
        <v>1</v>
      </c>
      <c r="S217" s="26">
        <f t="shared" ref="S217:S230" si="94">Q217</f>
        <v>0</v>
      </c>
      <c r="T217" s="35">
        <f t="shared" si="83"/>
        <v>1</v>
      </c>
      <c r="U217" s="37"/>
      <c r="V217" s="34">
        <f t="shared" si="93"/>
        <v>0</v>
      </c>
      <c r="W217" s="26">
        <f t="shared" si="86"/>
        <v>1</v>
      </c>
      <c r="X217" s="26">
        <f t="shared" ref="X217:X227" si="95">V217</f>
        <v>0</v>
      </c>
      <c r="Y217" s="35">
        <f t="shared" si="88"/>
        <v>1</v>
      </c>
      <c r="Z217" s="37"/>
      <c r="AA217" s="34">
        <f t="shared" si="89"/>
        <v>3.0102999566398121</v>
      </c>
      <c r="AB217" s="26">
        <f t="shared" si="90"/>
        <v>2</v>
      </c>
      <c r="AC217" s="26">
        <f t="shared" ref="AC217:AC227" si="96">AA217</f>
        <v>3.0102999566398121</v>
      </c>
      <c r="AD217" s="27">
        <f t="shared" si="92"/>
        <v>2</v>
      </c>
    </row>
    <row r="218" spans="16:30" x14ac:dyDescent="0.25">
      <c r="P218" s="31">
        <v>0.375</v>
      </c>
      <c r="Q218" s="32">
        <f>Q216</f>
        <v>0</v>
      </c>
      <c r="R218" s="26">
        <f t="shared" si="84"/>
        <v>1</v>
      </c>
      <c r="S218" s="26">
        <f t="shared" si="94"/>
        <v>0</v>
      </c>
      <c r="T218" s="35">
        <f t="shared" si="83"/>
        <v>1</v>
      </c>
      <c r="U218" s="37"/>
      <c r="V218" s="34">
        <f t="shared" si="93"/>
        <v>0</v>
      </c>
      <c r="W218" s="26">
        <f t="shared" si="86"/>
        <v>1</v>
      </c>
      <c r="X218" s="26">
        <f t="shared" si="95"/>
        <v>0</v>
      </c>
      <c r="Y218" s="35">
        <f t="shared" si="88"/>
        <v>1</v>
      </c>
      <c r="Z218" s="37"/>
      <c r="AA218" s="34">
        <f t="shared" si="89"/>
        <v>3.0102999566398121</v>
      </c>
      <c r="AB218" s="26">
        <f t="shared" si="90"/>
        <v>2</v>
      </c>
      <c r="AC218" s="26">
        <f t="shared" si="96"/>
        <v>3.0102999566398121</v>
      </c>
      <c r="AD218" s="27">
        <f t="shared" si="92"/>
        <v>2</v>
      </c>
    </row>
    <row r="219" spans="16:30" x14ac:dyDescent="0.25">
      <c r="P219" s="31">
        <v>0.41666666666666702</v>
      </c>
      <c r="Q219" s="32">
        <f>Q216</f>
        <v>0</v>
      </c>
      <c r="R219" s="26">
        <f t="shared" si="84"/>
        <v>1</v>
      </c>
      <c r="S219" s="26">
        <f t="shared" si="94"/>
        <v>0</v>
      </c>
      <c r="T219" s="35">
        <f t="shared" si="83"/>
        <v>1</v>
      </c>
      <c r="U219" s="37"/>
      <c r="V219" s="34">
        <f t="shared" si="93"/>
        <v>0</v>
      </c>
      <c r="W219" s="26">
        <f t="shared" si="86"/>
        <v>1</v>
      </c>
      <c r="X219" s="26">
        <f t="shared" si="95"/>
        <v>0</v>
      </c>
      <c r="Y219" s="35">
        <f t="shared" si="88"/>
        <v>1</v>
      </c>
      <c r="Z219" s="37"/>
      <c r="AA219" s="34">
        <f t="shared" si="89"/>
        <v>3.0102999566398121</v>
      </c>
      <c r="AB219" s="26">
        <f t="shared" si="90"/>
        <v>2</v>
      </c>
      <c r="AC219" s="26">
        <f t="shared" si="96"/>
        <v>3.0102999566398121</v>
      </c>
      <c r="AD219" s="27">
        <f t="shared" si="92"/>
        <v>2</v>
      </c>
    </row>
    <row r="220" spans="16:30" x14ac:dyDescent="0.25">
      <c r="P220" s="31">
        <v>0.45833333333333298</v>
      </c>
      <c r="Q220" s="32">
        <f>Q216</f>
        <v>0</v>
      </c>
      <c r="R220" s="26">
        <f t="shared" si="84"/>
        <v>1</v>
      </c>
      <c r="S220" s="26">
        <f t="shared" si="94"/>
        <v>0</v>
      </c>
      <c r="T220" s="35">
        <f t="shared" si="83"/>
        <v>1</v>
      </c>
      <c r="U220" s="37"/>
      <c r="V220" s="34">
        <f t="shared" si="93"/>
        <v>0</v>
      </c>
      <c r="W220" s="26">
        <f t="shared" si="86"/>
        <v>1</v>
      </c>
      <c r="X220" s="26">
        <f t="shared" si="95"/>
        <v>0</v>
      </c>
      <c r="Y220" s="35">
        <f t="shared" si="88"/>
        <v>1</v>
      </c>
      <c r="Z220" s="37"/>
      <c r="AA220" s="34">
        <f t="shared" si="89"/>
        <v>3.0102999566398121</v>
      </c>
      <c r="AB220" s="26">
        <f t="shared" si="90"/>
        <v>2</v>
      </c>
      <c r="AC220" s="26">
        <f t="shared" si="96"/>
        <v>3.0102999566398121</v>
      </c>
      <c r="AD220" s="27">
        <f t="shared" si="92"/>
        <v>2</v>
      </c>
    </row>
    <row r="221" spans="16:30" x14ac:dyDescent="0.25">
      <c r="P221" s="31">
        <v>0.5</v>
      </c>
      <c r="Q221" s="32">
        <f>Q216</f>
        <v>0</v>
      </c>
      <c r="R221" s="26">
        <f t="shared" si="84"/>
        <v>1</v>
      </c>
      <c r="S221" s="26">
        <f t="shared" si="94"/>
        <v>0</v>
      </c>
      <c r="T221" s="35">
        <f t="shared" si="83"/>
        <v>1</v>
      </c>
      <c r="U221" s="37"/>
      <c r="V221" s="34">
        <f t="shared" si="93"/>
        <v>0</v>
      </c>
      <c r="W221" s="26">
        <f t="shared" si="86"/>
        <v>1</v>
      </c>
      <c r="X221" s="26">
        <f t="shared" si="95"/>
        <v>0</v>
      </c>
      <c r="Y221" s="35">
        <f t="shared" si="88"/>
        <v>1</v>
      </c>
      <c r="Z221" s="37"/>
      <c r="AA221" s="34">
        <f t="shared" si="89"/>
        <v>3.0102999566398121</v>
      </c>
      <c r="AB221" s="26">
        <f t="shared" si="90"/>
        <v>2</v>
      </c>
      <c r="AC221" s="26">
        <f t="shared" si="96"/>
        <v>3.0102999566398121</v>
      </c>
      <c r="AD221" s="27">
        <f t="shared" si="92"/>
        <v>2</v>
      </c>
    </row>
    <row r="222" spans="16:30" x14ac:dyDescent="0.25">
      <c r="P222" s="31">
        <v>0.54166666666666696</v>
      </c>
      <c r="Q222" s="32">
        <f>Q216</f>
        <v>0</v>
      </c>
      <c r="R222" s="26">
        <f t="shared" si="84"/>
        <v>1</v>
      </c>
      <c r="S222" s="26">
        <f t="shared" si="94"/>
        <v>0</v>
      </c>
      <c r="T222" s="35">
        <f t="shared" si="83"/>
        <v>1</v>
      </c>
      <c r="U222" s="37"/>
      <c r="V222" s="34">
        <f t="shared" si="93"/>
        <v>0</v>
      </c>
      <c r="W222" s="26">
        <f t="shared" si="86"/>
        <v>1</v>
      </c>
      <c r="X222" s="26">
        <f t="shared" si="95"/>
        <v>0</v>
      </c>
      <c r="Y222" s="35">
        <f t="shared" si="88"/>
        <v>1</v>
      </c>
      <c r="Z222" s="37"/>
      <c r="AA222" s="34">
        <f t="shared" si="89"/>
        <v>3.0102999566398121</v>
      </c>
      <c r="AB222" s="26">
        <f t="shared" si="90"/>
        <v>2</v>
      </c>
      <c r="AC222" s="26">
        <f t="shared" si="96"/>
        <v>3.0102999566398121</v>
      </c>
      <c r="AD222" s="27">
        <f t="shared" si="92"/>
        <v>2</v>
      </c>
    </row>
    <row r="223" spans="16:30" x14ac:dyDescent="0.25">
      <c r="P223" s="31">
        <v>0.58333333333333304</v>
      </c>
      <c r="Q223" s="32">
        <f>Q216</f>
        <v>0</v>
      </c>
      <c r="R223" s="26">
        <f t="shared" si="84"/>
        <v>1</v>
      </c>
      <c r="S223" s="26">
        <f t="shared" si="94"/>
        <v>0</v>
      </c>
      <c r="T223" s="35">
        <f t="shared" si="83"/>
        <v>1</v>
      </c>
      <c r="U223" s="37"/>
      <c r="V223" s="34">
        <f t="shared" si="93"/>
        <v>0</v>
      </c>
      <c r="W223" s="26">
        <f t="shared" si="86"/>
        <v>1</v>
      </c>
      <c r="X223" s="26">
        <f t="shared" si="95"/>
        <v>0</v>
      </c>
      <c r="Y223" s="35">
        <f t="shared" si="88"/>
        <v>1</v>
      </c>
      <c r="Z223" s="37"/>
      <c r="AA223" s="34">
        <f t="shared" si="89"/>
        <v>3.0102999566398121</v>
      </c>
      <c r="AB223" s="26">
        <f t="shared" si="90"/>
        <v>2</v>
      </c>
      <c r="AC223" s="26">
        <f t="shared" si="96"/>
        <v>3.0102999566398121</v>
      </c>
      <c r="AD223" s="27">
        <f t="shared" si="92"/>
        <v>2</v>
      </c>
    </row>
    <row r="224" spans="16:30" x14ac:dyDescent="0.25">
      <c r="P224" s="31">
        <v>0.625</v>
      </c>
      <c r="Q224" s="32">
        <f>Q216</f>
        <v>0</v>
      </c>
      <c r="R224" s="26">
        <f t="shared" si="84"/>
        <v>1</v>
      </c>
      <c r="S224" s="26">
        <f t="shared" si="94"/>
        <v>0</v>
      </c>
      <c r="T224" s="35">
        <f t="shared" si="83"/>
        <v>1</v>
      </c>
      <c r="U224" s="37"/>
      <c r="V224" s="34">
        <f t="shared" si="93"/>
        <v>0</v>
      </c>
      <c r="W224" s="26">
        <f t="shared" si="86"/>
        <v>1</v>
      </c>
      <c r="X224" s="26">
        <f t="shared" si="95"/>
        <v>0</v>
      </c>
      <c r="Y224" s="35">
        <f t="shared" si="88"/>
        <v>1</v>
      </c>
      <c r="Z224" s="37"/>
      <c r="AA224" s="34">
        <f t="shared" si="89"/>
        <v>3.0102999566398121</v>
      </c>
      <c r="AB224" s="26">
        <f t="shared" si="90"/>
        <v>2</v>
      </c>
      <c r="AC224" s="26">
        <f t="shared" si="96"/>
        <v>3.0102999566398121</v>
      </c>
      <c r="AD224" s="27">
        <f t="shared" si="92"/>
        <v>2</v>
      </c>
    </row>
    <row r="225" spans="16:30" x14ac:dyDescent="0.25">
      <c r="P225" s="31">
        <v>0.66666666666666696</v>
      </c>
      <c r="Q225" s="32">
        <f>Q216</f>
        <v>0</v>
      </c>
      <c r="R225" s="26">
        <f t="shared" si="84"/>
        <v>1</v>
      </c>
      <c r="S225" s="26">
        <f t="shared" si="94"/>
        <v>0</v>
      </c>
      <c r="T225" s="35">
        <f t="shared" si="83"/>
        <v>1</v>
      </c>
      <c r="U225" s="37"/>
      <c r="V225" s="34">
        <f t="shared" si="93"/>
        <v>0</v>
      </c>
      <c r="W225" s="26">
        <f t="shared" si="86"/>
        <v>1</v>
      </c>
      <c r="X225" s="26">
        <f t="shared" si="95"/>
        <v>0</v>
      </c>
      <c r="Y225" s="35">
        <f t="shared" si="88"/>
        <v>1</v>
      </c>
      <c r="Z225" s="37"/>
      <c r="AA225" s="34">
        <f t="shared" si="89"/>
        <v>3.0102999566398121</v>
      </c>
      <c r="AB225" s="26">
        <f t="shared" si="90"/>
        <v>2</v>
      </c>
      <c r="AC225" s="26">
        <f t="shared" si="96"/>
        <v>3.0102999566398121</v>
      </c>
      <c r="AD225" s="27">
        <f t="shared" si="92"/>
        <v>2</v>
      </c>
    </row>
    <row r="226" spans="16:30" x14ac:dyDescent="0.25">
      <c r="P226" s="31">
        <v>0.70833333333333304</v>
      </c>
      <c r="Q226" s="32">
        <f>Q216</f>
        <v>0</v>
      </c>
      <c r="R226" s="26">
        <f t="shared" si="84"/>
        <v>1</v>
      </c>
      <c r="S226" s="26">
        <f t="shared" si="94"/>
        <v>0</v>
      </c>
      <c r="T226" s="35">
        <f t="shared" si="83"/>
        <v>1</v>
      </c>
      <c r="U226" s="37"/>
      <c r="V226" s="34">
        <f t="shared" si="93"/>
        <v>0</v>
      </c>
      <c r="W226" s="26">
        <f t="shared" si="86"/>
        <v>1</v>
      </c>
      <c r="X226" s="26">
        <f t="shared" si="95"/>
        <v>0</v>
      </c>
      <c r="Y226" s="35">
        <f t="shared" si="88"/>
        <v>1</v>
      </c>
      <c r="Z226" s="37"/>
      <c r="AA226" s="34">
        <f t="shared" si="89"/>
        <v>3.0102999566398121</v>
      </c>
      <c r="AB226" s="26">
        <f t="shared" si="90"/>
        <v>2</v>
      </c>
      <c r="AC226" s="26">
        <f t="shared" si="96"/>
        <v>3.0102999566398121</v>
      </c>
      <c r="AD226" s="27">
        <f t="shared" si="92"/>
        <v>2</v>
      </c>
    </row>
    <row r="227" spans="16:30" x14ac:dyDescent="0.25">
      <c r="P227" s="31">
        <v>0.75</v>
      </c>
      <c r="Q227" s="32">
        <f>Q216</f>
        <v>0</v>
      </c>
      <c r="R227" s="26">
        <f t="shared" si="84"/>
        <v>1</v>
      </c>
      <c r="S227" s="26">
        <f t="shared" si="94"/>
        <v>0</v>
      </c>
      <c r="T227" s="35">
        <f t="shared" si="83"/>
        <v>1</v>
      </c>
      <c r="U227" s="37"/>
      <c r="V227" s="34">
        <f t="shared" si="93"/>
        <v>0</v>
      </c>
      <c r="W227" s="26">
        <f t="shared" si="86"/>
        <v>1</v>
      </c>
      <c r="X227" s="26">
        <f t="shared" si="95"/>
        <v>0</v>
      </c>
      <c r="Y227" s="35">
        <f t="shared" si="88"/>
        <v>1</v>
      </c>
      <c r="Z227" s="37"/>
      <c r="AA227" s="34">
        <f t="shared" si="89"/>
        <v>3.0102999566398121</v>
      </c>
      <c r="AB227" s="26">
        <f t="shared" si="90"/>
        <v>2</v>
      </c>
      <c r="AC227" s="26">
        <f t="shared" si="96"/>
        <v>3.0102999566398121</v>
      </c>
      <c r="AD227" s="27">
        <f t="shared" si="92"/>
        <v>2</v>
      </c>
    </row>
    <row r="228" spans="16:30" x14ac:dyDescent="0.25">
      <c r="P228" s="31">
        <v>0.79166666666666696</v>
      </c>
      <c r="Q228" s="32">
        <f>Q216</f>
        <v>0</v>
      </c>
      <c r="R228" s="26">
        <f t="shared" si="84"/>
        <v>1</v>
      </c>
      <c r="S228" s="26">
        <f t="shared" si="94"/>
        <v>0</v>
      </c>
      <c r="T228" s="35">
        <f t="shared" si="83"/>
        <v>1</v>
      </c>
      <c r="U228" s="37"/>
      <c r="V228" s="34">
        <v>0</v>
      </c>
      <c r="W228" s="26">
        <f t="shared" si="86"/>
        <v>1</v>
      </c>
      <c r="X228" s="26">
        <v>0</v>
      </c>
      <c r="Y228" s="35">
        <f t="shared" si="88"/>
        <v>1</v>
      </c>
      <c r="Z228" s="37"/>
      <c r="AA228" s="34">
        <f t="shared" si="89"/>
        <v>3.0102999566398121</v>
      </c>
      <c r="AB228" s="26">
        <f t="shared" si="90"/>
        <v>2</v>
      </c>
      <c r="AC228" s="26">
        <f>AA228</f>
        <v>3.0102999566398121</v>
      </c>
      <c r="AD228" s="27">
        <f t="shared" si="92"/>
        <v>2</v>
      </c>
    </row>
    <row r="229" spans="16:30" x14ac:dyDescent="0.25">
      <c r="P229" s="31">
        <v>0.83333333333333304</v>
      </c>
      <c r="Q229" s="32">
        <f>Q216</f>
        <v>0</v>
      </c>
      <c r="R229" s="26">
        <f t="shared" si="84"/>
        <v>1</v>
      </c>
      <c r="S229" s="26">
        <f t="shared" si="94"/>
        <v>0</v>
      </c>
      <c r="T229" s="35">
        <f t="shared" si="83"/>
        <v>1</v>
      </c>
      <c r="U229" s="37"/>
      <c r="V229" s="34">
        <f t="shared" si="93"/>
        <v>0</v>
      </c>
      <c r="W229" s="26">
        <f t="shared" si="86"/>
        <v>1</v>
      </c>
      <c r="X229" s="26">
        <v>0</v>
      </c>
      <c r="Y229" s="35">
        <f t="shared" si="88"/>
        <v>1</v>
      </c>
      <c r="Z229" s="37"/>
      <c r="AA229" s="34">
        <f t="shared" si="89"/>
        <v>3.0102999566398121</v>
      </c>
      <c r="AB229" s="26">
        <f>(10^(AA229/10))</f>
        <v>2</v>
      </c>
      <c r="AC229" s="26">
        <f>AA229</f>
        <v>3.0102999566398121</v>
      </c>
      <c r="AD229" s="27">
        <f t="shared" si="92"/>
        <v>2</v>
      </c>
    </row>
    <row r="230" spans="16:30" x14ac:dyDescent="0.25">
      <c r="P230" s="31">
        <v>0.875</v>
      </c>
      <c r="Q230" s="32">
        <f>Q216</f>
        <v>0</v>
      </c>
      <c r="R230" s="26">
        <f t="shared" si="84"/>
        <v>1</v>
      </c>
      <c r="S230" s="26">
        <f t="shared" si="94"/>
        <v>0</v>
      </c>
      <c r="T230" s="35">
        <f t="shared" si="83"/>
        <v>1</v>
      </c>
      <c r="U230" s="37"/>
      <c r="V230" s="34">
        <f>V229</f>
        <v>0</v>
      </c>
      <c r="W230" s="26">
        <f t="shared" si="86"/>
        <v>1</v>
      </c>
      <c r="X230" s="26">
        <v>0</v>
      </c>
      <c r="Y230" s="35">
        <f t="shared" si="88"/>
        <v>1</v>
      </c>
      <c r="Z230" s="37"/>
      <c r="AA230" s="34">
        <f t="shared" si="89"/>
        <v>3.0102999566398121</v>
      </c>
      <c r="AB230" s="26">
        <f t="shared" ref="AB230:AB232" si="97">(10^(AA230/10))</f>
        <v>2</v>
      </c>
      <c r="AC230" s="26">
        <f>AA230</f>
        <v>3.0102999566398121</v>
      </c>
      <c r="AD230" s="27">
        <f t="shared" si="92"/>
        <v>2</v>
      </c>
    </row>
    <row r="231" spans="16:30" x14ac:dyDescent="0.25">
      <c r="P231" s="31">
        <v>0.91666666666666696</v>
      </c>
      <c r="Q231" s="32">
        <f>Q209</f>
        <v>0</v>
      </c>
      <c r="R231" s="26">
        <f t="shared" si="84"/>
        <v>1</v>
      </c>
      <c r="S231" s="26">
        <f>Q231+10</f>
        <v>10</v>
      </c>
      <c r="T231" s="35">
        <f t="shared" si="83"/>
        <v>10</v>
      </c>
      <c r="U231" s="37"/>
      <c r="V231" s="34">
        <v>0</v>
      </c>
      <c r="W231" s="26">
        <f t="shared" si="86"/>
        <v>1</v>
      </c>
      <c r="X231" s="28">
        <f t="shared" ref="X231:X232" si="98">V231+10</f>
        <v>10</v>
      </c>
      <c r="Y231" s="35">
        <f t="shared" si="88"/>
        <v>10</v>
      </c>
      <c r="Z231" s="37"/>
      <c r="AA231" s="34">
        <f t="shared" si="89"/>
        <v>3.0102999566398121</v>
      </c>
      <c r="AB231" s="26">
        <f t="shared" si="97"/>
        <v>2</v>
      </c>
      <c r="AC231" s="26">
        <f>AA231+10</f>
        <v>13.010299956639813</v>
      </c>
      <c r="AD231" s="27">
        <f t="shared" si="92"/>
        <v>20.000000000000007</v>
      </c>
    </row>
    <row r="232" spans="16:30" ht="15.75" thickBot="1" x14ac:dyDescent="0.3">
      <c r="P232" s="44">
        <v>0.95833333333333304</v>
      </c>
      <c r="Q232" s="32">
        <f>Q209</f>
        <v>0</v>
      </c>
      <c r="R232" s="46">
        <f t="shared" si="84"/>
        <v>1</v>
      </c>
      <c r="S232" s="46">
        <f>Q232+10</f>
        <v>10</v>
      </c>
      <c r="T232" s="47">
        <f t="shared" si="83"/>
        <v>10</v>
      </c>
      <c r="U232" s="48"/>
      <c r="V232" s="45">
        <v>0</v>
      </c>
      <c r="W232" s="46">
        <f t="shared" si="86"/>
        <v>1</v>
      </c>
      <c r="X232" s="28">
        <f t="shared" si="98"/>
        <v>10</v>
      </c>
      <c r="Y232" s="47">
        <f t="shared" si="88"/>
        <v>10</v>
      </c>
      <c r="Z232" s="48"/>
      <c r="AA232" s="34">
        <f t="shared" si="89"/>
        <v>3.0102999566398121</v>
      </c>
      <c r="AB232" s="150">
        <f t="shared" si="97"/>
        <v>2</v>
      </c>
      <c r="AC232" s="150">
        <f>AA232+10</f>
        <v>13.010299956639813</v>
      </c>
      <c r="AD232" s="151">
        <f t="shared" si="92"/>
        <v>20.000000000000007</v>
      </c>
    </row>
    <row r="233" spans="16:30" ht="15.75" thickBot="1" x14ac:dyDescent="0.3">
      <c r="P233" s="50"/>
      <c r="Q233" s="51"/>
      <c r="R233" s="51"/>
      <c r="S233" s="51"/>
      <c r="T233" s="52"/>
      <c r="U233" s="51"/>
      <c r="V233" s="50"/>
      <c r="W233" s="51"/>
      <c r="X233" s="51"/>
      <c r="Y233" s="52"/>
      <c r="Z233" s="51"/>
      <c r="AA233" s="53" t="s">
        <v>13</v>
      </c>
      <c r="AB233" s="64">
        <f>10*LOG(1/(COUNT(AB216:AB229))*SUM(AB216:AB229))</f>
        <v>3.0102999566398121</v>
      </c>
      <c r="AC233" s="49"/>
      <c r="AD233" s="54"/>
    </row>
    <row r="234" spans="16:30" ht="15.75" thickBot="1" x14ac:dyDescent="0.3">
      <c r="P234" s="53"/>
      <c r="Q234" s="49"/>
      <c r="R234" s="49"/>
      <c r="S234" s="49"/>
      <c r="T234" s="54"/>
      <c r="U234" s="49"/>
      <c r="V234" s="53"/>
      <c r="W234" s="49"/>
      <c r="X234" s="49"/>
      <c r="Y234" s="54"/>
      <c r="Z234" s="49"/>
      <c r="AA234" s="53" t="s">
        <v>2</v>
      </c>
      <c r="AB234" s="64">
        <f>10*LOG(1/(COUNT(AB209:AB215,AB231:AB232))*SUM(AB209:AB215,AB231:AB232))</f>
        <v>3.0102999566398121</v>
      </c>
      <c r="AC234" s="49"/>
      <c r="AD234" s="54"/>
    </row>
    <row r="235" spans="16:30" x14ac:dyDescent="0.25">
      <c r="P235" s="53"/>
      <c r="Q235" s="49"/>
      <c r="R235" s="56" t="s">
        <v>12</v>
      </c>
      <c r="S235" s="57"/>
      <c r="T235" s="58" t="s">
        <v>11</v>
      </c>
      <c r="U235" s="57"/>
      <c r="V235" s="59"/>
      <c r="W235" s="56" t="s">
        <v>12</v>
      </c>
      <c r="X235" s="57"/>
      <c r="Y235" s="58" t="s">
        <v>11</v>
      </c>
      <c r="Z235" s="57"/>
      <c r="AA235" s="59"/>
      <c r="AB235" s="57" t="s">
        <v>12</v>
      </c>
      <c r="AC235" s="57"/>
      <c r="AD235" s="58" t="s">
        <v>11</v>
      </c>
    </row>
    <row r="236" spans="16:30" ht="15.75" thickBot="1" x14ac:dyDescent="0.3">
      <c r="P236" s="14"/>
      <c r="Q236" s="55"/>
      <c r="R236" s="60">
        <f>10*LOG(1/(COUNT(R209:R232))*SUM(R209:R232))</f>
        <v>0</v>
      </c>
      <c r="S236" s="61"/>
      <c r="T236" s="62">
        <f>10*LOG(1/(COUNT(T209:T232))*SUM(T209:T232))</f>
        <v>6.40978057358332</v>
      </c>
      <c r="U236" s="61"/>
      <c r="V236" s="63"/>
      <c r="W236" s="60">
        <f>10*LOG(1/(COUNT(W209:W232))*SUM(W209:W232))</f>
        <v>0</v>
      </c>
      <c r="X236" s="61"/>
      <c r="Y236" s="62">
        <f>10*LOG(1/(COUNT(Y209:Y232))*SUM(Y209:Y232))</f>
        <v>6.40978057358332</v>
      </c>
      <c r="Z236" s="61"/>
      <c r="AA236" s="63"/>
      <c r="AB236" s="64">
        <f>10*LOG(1/(COUNT(AB209:AB232))*SUM(AB209:AB232))</f>
        <v>3.0102999566398121</v>
      </c>
      <c r="AC236" s="61"/>
      <c r="AD236" s="62">
        <f>10*LOG(1/(COUNT(AD209:AD232))*SUM(AD209:AD232))</f>
        <v>9.4200805302231334</v>
      </c>
    </row>
    <row r="239" spans="16:30" x14ac:dyDescent="0.25">
      <c r="P239">
        <f>A17</f>
        <v>0</v>
      </c>
    </row>
    <row r="241" spans="16:30" ht="15.75" thickBot="1" x14ac:dyDescent="0.3">
      <c r="P241" s="303" t="s">
        <v>21</v>
      </c>
      <c r="Q241" s="303"/>
      <c r="R241" s="303"/>
      <c r="S241" s="303"/>
      <c r="T241" s="303"/>
    </row>
    <row r="242" spans="16:30" ht="45.75" thickBot="1" x14ac:dyDescent="0.3">
      <c r="P242" s="38" t="s">
        <v>14</v>
      </c>
      <c r="Q242" s="39" t="s">
        <v>15</v>
      </c>
      <c r="R242" s="40" t="s">
        <v>17</v>
      </c>
      <c r="S242" s="40" t="s">
        <v>16</v>
      </c>
      <c r="T242" s="41" t="s">
        <v>17</v>
      </c>
      <c r="U242" s="42"/>
      <c r="V242" s="39" t="s">
        <v>18</v>
      </c>
      <c r="W242" s="40" t="s">
        <v>17</v>
      </c>
      <c r="X242" s="40" t="s">
        <v>16</v>
      </c>
      <c r="Y242" s="41" t="s">
        <v>17</v>
      </c>
      <c r="Z242" s="43"/>
      <c r="AA242" s="39" t="s">
        <v>19</v>
      </c>
      <c r="AB242" s="40" t="s">
        <v>17</v>
      </c>
      <c r="AC242" s="40" t="s">
        <v>16</v>
      </c>
      <c r="AD242" s="41" t="s">
        <v>17</v>
      </c>
    </row>
    <row r="243" spans="16:30" ht="15.75" thickBot="1" x14ac:dyDescent="0.3">
      <c r="P243" s="30">
        <v>0</v>
      </c>
      <c r="Q243" s="32">
        <f>H17</f>
        <v>0</v>
      </c>
      <c r="R243" s="28">
        <f>(10^(Q243/10))</f>
        <v>1</v>
      </c>
      <c r="S243" s="28">
        <f>Q243+10</f>
        <v>10</v>
      </c>
      <c r="T243" s="33">
        <f t="shared" ref="T243:T266" si="99">(10^(S243/10))</f>
        <v>10</v>
      </c>
      <c r="U243" s="36"/>
      <c r="V243" s="32">
        <v>0</v>
      </c>
      <c r="W243" s="28">
        <f>(10^(V243/10))</f>
        <v>1</v>
      </c>
      <c r="X243" s="28">
        <f>V243+10</f>
        <v>10</v>
      </c>
      <c r="Y243" s="33">
        <f>(10^(X243/10))</f>
        <v>10</v>
      </c>
      <c r="Z243" s="36"/>
      <c r="AA243" s="34">
        <f>10*LOG10(10^(Q243/10)+10^(V243/10))</f>
        <v>3.0102999566398121</v>
      </c>
      <c r="AB243" s="147">
        <f>(10^(AA243/10))</f>
        <v>2</v>
      </c>
      <c r="AC243" s="147">
        <f>AA243+10</f>
        <v>13.010299956639813</v>
      </c>
      <c r="AD243" s="148">
        <f>(10^(AC243/10))</f>
        <v>20.000000000000007</v>
      </c>
    </row>
    <row r="244" spans="16:30" ht="15.75" thickBot="1" x14ac:dyDescent="0.3">
      <c r="P244" s="31">
        <v>4.1666666666666699E-2</v>
      </c>
      <c r="Q244" s="32">
        <f>Q243</f>
        <v>0</v>
      </c>
      <c r="R244" s="26">
        <f t="shared" ref="R244:R266" si="100">(10^(Q244/10))</f>
        <v>1</v>
      </c>
      <c r="S244" s="26">
        <f t="shared" ref="S244:S249" si="101">Q244+10</f>
        <v>10</v>
      </c>
      <c r="T244" s="35">
        <f t="shared" si="99"/>
        <v>10</v>
      </c>
      <c r="U244" s="37"/>
      <c r="V244" s="34">
        <f>V243</f>
        <v>0</v>
      </c>
      <c r="W244" s="26">
        <f t="shared" ref="W244:W266" si="102">(10^(V244/10))</f>
        <v>1</v>
      </c>
      <c r="X244" s="28">
        <f t="shared" ref="X244:X249" si="103">V244+10</f>
        <v>10</v>
      </c>
      <c r="Y244" s="35">
        <f t="shared" ref="Y244:Y266" si="104">(10^(X244/10))</f>
        <v>10</v>
      </c>
      <c r="Z244" s="37"/>
      <c r="AA244" s="34">
        <f t="shared" ref="AA244:AA266" si="105">10*LOG10(10^(Q244/10)+10^(V244/10))</f>
        <v>3.0102999566398121</v>
      </c>
      <c r="AB244" s="26">
        <f t="shared" ref="AB244:AB262" si="106">(10^(AA244/10))</f>
        <v>2</v>
      </c>
      <c r="AC244" s="147">
        <f t="shared" ref="AC244:AC249" si="107">AA244+10</f>
        <v>13.010299956639813</v>
      </c>
      <c r="AD244" s="27">
        <f t="shared" ref="AD244:AD266" si="108">(10^(AC244/10))</f>
        <v>20.000000000000007</v>
      </c>
    </row>
    <row r="245" spans="16:30" ht="15.75" thickBot="1" x14ac:dyDescent="0.3">
      <c r="P245" s="31">
        <v>8.3333333333333301E-2</v>
      </c>
      <c r="Q245" s="32">
        <f>Q243</f>
        <v>0</v>
      </c>
      <c r="R245" s="26">
        <f t="shared" si="100"/>
        <v>1</v>
      </c>
      <c r="S245" s="26">
        <f t="shared" si="101"/>
        <v>10</v>
      </c>
      <c r="T245" s="35">
        <f t="shared" si="99"/>
        <v>10</v>
      </c>
      <c r="U245" s="37"/>
      <c r="V245" s="34">
        <f t="shared" ref="V245:V263" si="109">V244</f>
        <v>0</v>
      </c>
      <c r="W245" s="26">
        <f t="shared" si="102"/>
        <v>1</v>
      </c>
      <c r="X245" s="28">
        <f t="shared" si="103"/>
        <v>10</v>
      </c>
      <c r="Y245" s="35">
        <f t="shared" si="104"/>
        <v>10</v>
      </c>
      <c r="Z245" s="37"/>
      <c r="AA245" s="34">
        <f t="shared" si="105"/>
        <v>3.0102999566398121</v>
      </c>
      <c r="AB245" s="26">
        <f t="shared" si="106"/>
        <v>2</v>
      </c>
      <c r="AC245" s="147">
        <f t="shared" si="107"/>
        <v>13.010299956639813</v>
      </c>
      <c r="AD245" s="27">
        <f t="shared" si="108"/>
        <v>20.000000000000007</v>
      </c>
    </row>
    <row r="246" spans="16:30" ht="15.75" thickBot="1" x14ac:dyDescent="0.3">
      <c r="P246" s="31">
        <v>0.125</v>
      </c>
      <c r="Q246" s="32">
        <f>Q243</f>
        <v>0</v>
      </c>
      <c r="R246" s="26">
        <f t="shared" si="100"/>
        <v>1</v>
      </c>
      <c r="S246" s="26">
        <f t="shared" si="101"/>
        <v>10</v>
      </c>
      <c r="T246" s="35">
        <f t="shared" si="99"/>
        <v>10</v>
      </c>
      <c r="U246" s="37"/>
      <c r="V246" s="34">
        <f t="shared" si="109"/>
        <v>0</v>
      </c>
      <c r="W246" s="26">
        <f t="shared" si="102"/>
        <v>1</v>
      </c>
      <c r="X246" s="28">
        <f t="shared" si="103"/>
        <v>10</v>
      </c>
      <c r="Y246" s="35">
        <f t="shared" si="104"/>
        <v>10</v>
      </c>
      <c r="Z246" s="37"/>
      <c r="AA246" s="34">
        <f t="shared" si="105"/>
        <v>3.0102999566398121</v>
      </c>
      <c r="AB246" s="26">
        <f t="shared" si="106"/>
        <v>2</v>
      </c>
      <c r="AC246" s="147">
        <f t="shared" si="107"/>
        <v>13.010299956639813</v>
      </c>
      <c r="AD246" s="27">
        <f t="shared" si="108"/>
        <v>20.000000000000007</v>
      </c>
    </row>
    <row r="247" spans="16:30" ht="15.75" thickBot="1" x14ac:dyDescent="0.3">
      <c r="P247" s="31">
        <v>0.16666666666666699</v>
      </c>
      <c r="Q247" s="32">
        <f>Q243</f>
        <v>0</v>
      </c>
      <c r="R247" s="26">
        <f t="shared" si="100"/>
        <v>1</v>
      </c>
      <c r="S247" s="26">
        <f t="shared" si="101"/>
        <v>10</v>
      </c>
      <c r="T247" s="35">
        <f t="shared" si="99"/>
        <v>10</v>
      </c>
      <c r="U247" s="37"/>
      <c r="V247" s="34">
        <f t="shared" si="109"/>
        <v>0</v>
      </c>
      <c r="W247" s="26">
        <f t="shared" si="102"/>
        <v>1</v>
      </c>
      <c r="X247" s="28">
        <f t="shared" si="103"/>
        <v>10</v>
      </c>
      <c r="Y247" s="35">
        <f t="shared" si="104"/>
        <v>10</v>
      </c>
      <c r="Z247" s="37"/>
      <c r="AA247" s="34">
        <f t="shared" si="105"/>
        <v>3.0102999566398121</v>
      </c>
      <c r="AB247" s="26">
        <f t="shared" si="106"/>
        <v>2</v>
      </c>
      <c r="AC247" s="147">
        <f t="shared" si="107"/>
        <v>13.010299956639813</v>
      </c>
      <c r="AD247" s="27">
        <f t="shared" si="108"/>
        <v>20.000000000000007</v>
      </c>
    </row>
    <row r="248" spans="16:30" ht="15.75" thickBot="1" x14ac:dyDescent="0.3">
      <c r="P248" s="31">
        <v>0.20833333333333301</v>
      </c>
      <c r="Q248" s="32">
        <f>Q243</f>
        <v>0</v>
      </c>
      <c r="R248" s="26">
        <f t="shared" si="100"/>
        <v>1</v>
      </c>
      <c r="S248" s="26">
        <f t="shared" si="101"/>
        <v>10</v>
      </c>
      <c r="T248" s="35">
        <f t="shared" si="99"/>
        <v>10</v>
      </c>
      <c r="U248" s="37"/>
      <c r="V248" s="34">
        <f t="shared" si="109"/>
        <v>0</v>
      </c>
      <c r="W248" s="26">
        <f t="shared" si="102"/>
        <v>1</v>
      </c>
      <c r="X248" s="28">
        <f t="shared" si="103"/>
        <v>10</v>
      </c>
      <c r="Y248" s="35">
        <f t="shared" si="104"/>
        <v>10</v>
      </c>
      <c r="Z248" s="37"/>
      <c r="AA248" s="34">
        <f t="shared" si="105"/>
        <v>3.0102999566398121</v>
      </c>
      <c r="AB248" s="26">
        <f t="shared" si="106"/>
        <v>2</v>
      </c>
      <c r="AC248" s="147">
        <f t="shared" si="107"/>
        <v>13.010299956639813</v>
      </c>
      <c r="AD248" s="27">
        <f t="shared" si="108"/>
        <v>20.000000000000007</v>
      </c>
    </row>
    <row r="249" spans="16:30" x14ac:dyDescent="0.25">
      <c r="P249" s="31">
        <v>0.25</v>
      </c>
      <c r="Q249" s="32">
        <f>Q243</f>
        <v>0</v>
      </c>
      <c r="R249" s="26">
        <f t="shared" si="100"/>
        <v>1</v>
      </c>
      <c r="S249" s="26">
        <f t="shared" si="101"/>
        <v>10</v>
      </c>
      <c r="T249" s="35">
        <f t="shared" si="99"/>
        <v>10</v>
      </c>
      <c r="U249" s="37"/>
      <c r="V249" s="34">
        <f t="shared" si="109"/>
        <v>0</v>
      </c>
      <c r="W249" s="26">
        <f t="shared" si="102"/>
        <v>1</v>
      </c>
      <c r="X249" s="28">
        <f t="shared" si="103"/>
        <v>10</v>
      </c>
      <c r="Y249" s="35">
        <f t="shared" si="104"/>
        <v>10</v>
      </c>
      <c r="Z249" s="37"/>
      <c r="AA249" s="34">
        <f t="shared" si="105"/>
        <v>3.0102999566398121</v>
      </c>
      <c r="AB249" s="26">
        <f t="shared" si="106"/>
        <v>2</v>
      </c>
      <c r="AC249" s="147">
        <f t="shared" si="107"/>
        <v>13.010299956639813</v>
      </c>
      <c r="AD249" s="27">
        <f t="shared" si="108"/>
        <v>20.000000000000007</v>
      </c>
    </row>
    <row r="250" spans="16:30" x14ac:dyDescent="0.25">
      <c r="P250" s="31">
        <v>0.29166666666666702</v>
      </c>
      <c r="Q250" s="32">
        <f>G17</f>
        <v>0</v>
      </c>
      <c r="R250" s="26">
        <f t="shared" si="100"/>
        <v>1</v>
      </c>
      <c r="S250" s="26">
        <f>Q250</f>
        <v>0</v>
      </c>
      <c r="T250" s="35">
        <f t="shared" si="99"/>
        <v>1</v>
      </c>
      <c r="U250" s="37"/>
      <c r="V250" s="34">
        <f>G74</f>
        <v>0</v>
      </c>
      <c r="W250" s="26">
        <f t="shared" si="102"/>
        <v>1</v>
      </c>
      <c r="X250" s="26">
        <f>V250</f>
        <v>0</v>
      </c>
      <c r="Y250" s="35">
        <f t="shared" si="104"/>
        <v>1</v>
      </c>
      <c r="Z250" s="37"/>
      <c r="AA250" s="34">
        <f t="shared" si="105"/>
        <v>3.0102999566398121</v>
      </c>
      <c r="AB250" s="26">
        <f t="shared" si="106"/>
        <v>2</v>
      </c>
      <c r="AC250" s="26">
        <f>AA250</f>
        <v>3.0102999566398121</v>
      </c>
      <c r="AD250" s="27">
        <f t="shared" si="108"/>
        <v>2</v>
      </c>
    </row>
    <row r="251" spans="16:30" x14ac:dyDescent="0.25">
      <c r="P251" s="31">
        <v>0.33333333333333298</v>
      </c>
      <c r="Q251" s="32">
        <f>Q250</f>
        <v>0</v>
      </c>
      <c r="R251" s="26">
        <f t="shared" si="100"/>
        <v>1</v>
      </c>
      <c r="S251" s="26">
        <f t="shared" ref="S251:S264" si="110">Q251</f>
        <v>0</v>
      </c>
      <c r="T251" s="35">
        <f t="shared" si="99"/>
        <v>1</v>
      </c>
      <c r="U251" s="37"/>
      <c r="V251" s="34">
        <f t="shared" si="109"/>
        <v>0</v>
      </c>
      <c r="W251" s="26">
        <f t="shared" si="102"/>
        <v>1</v>
      </c>
      <c r="X251" s="26">
        <f t="shared" ref="X251:X261" si="111">V251</f>
        <v>0</v>
      </c>
      <c r="Y251" s="35">
        <f t="shared" si="104"/>
        <v>1</v>
      </c>
      <c r="Z251" s="37"/>
      <c r="AA251" s="34">
        <f t="shared" si="105"/>
        <v>3.0102999566398121</v>
      </c>
      <c r="AB251" s="26">
        <f t="shared" si="106"/>
        <v>2</v>
      </c>
      <c r="AC251" s="26">
        <f t="shared" ref="AC251:AC261" si="112">AA251</f>
        <v>3.0102999566398121</v>
      </c>
      <c r="AD251" s="27">
        <f t="shared" si="108"/>
        <v>2</v>
      </c>
    </row>
    <row r="252" spans="16:30" x14ac:dyDescent="0.25">
      <c r="P252" s="31">
        <v>0.375</v>
      </c>
      <c r="Q252" s="32">
        <f>Q250</f>
        <v>0</v>
      </c>
      <c r="R252" s="26">
        <f t="shared" si="100"/>
        <v>1</v>
      </c>
      <c r="S252" s="26">
        <f t="shared" si="110"/>
        <v>0</v>
      </c>
      <c r="T252" s="35">
        <f t="shared" si="99"/>
        <v>1</v>
      </c>
      <c r="U252" s="37"/>
      <c r="V252" s="34">
        <f t="shared" si="109"/>
        <v>0</v>
      </c>
      <c r="W252" s="26">
        <f t="shared" si="102"/>
        <v>1</v>
      </c>
      <c r="X252" s="26">
        <f t="shared" si="111"/>
        <v>0</v>
      </c>
      <c r="Y252" s="35">
        <f t="shared" si="104"/>
        <v>1</v>
      </c>
      <c r="Z252" s="37"/>
      <c r="AA252" s="34">
        <f t="shared" si="105"/>
        <v>3.0102999566398121</v>
      </c>
      <c r="AB252" s="26">
        <f t="shared" si="106"/>
        <v>2</v>
      </c>
      <c r="AC252" s="26">
        <f t="shared" si="112"/>
        <v>3.0102999566398121</v>
      </c>
      <c r="AD252" s="27">
        <f t="shared" si="108"/>
        <v>2</v>
      </c>
    </row>
    <row r="253" spans="16:30" x14ac:dyDescent="0.25">
      <c r="P253" s="31">
        <v>0.41666666666666702</v>
      </c>
      <c r="Q253" s="32">
        <f>Q250</f>
        <v>0</v>
      </c>
      <c r="R253" s="26">
        <f t="shared" si="100"/>
        <v>1</v>
      </c>
      <c r="S253" s="26">
        <f t="shared" si="110"/>
        <v>0</v>
      </c>
      <c r="T253" s="35">
        <f t="shared" si="99"/>
        <v>1</v>
      </c>
      <c r="U253" s="37"/>
      <c r="V253" s="34">
        <f t="shared" si="109"/>
        <v>0</v>
      </c>
      <c r="W253" s="26">
        <f t="shared" si="102"/>
        <v>1</v>
      </c>
      <c r="X253" s="26">
        <f t="shared" si="111"/>
        <v>0</v>
      </c>
      <c r="Y253" s="35">
        <f t="shared" si="104"/>
        <v>1</v>
      </c>
      <c r="Z253" s="37"/>
      <c r="AA253" s="34">
        <f t="shared" si="105"/>
        <v>3.0102999566398121</v>
      </c>
      <c r="AB253" s="26">
        <f t="shared" si="106"/>
        <v>2</v>
      </c>
      <c r="AC253" s="26">
        <f t="shared" si="112"/>
        <v>3.0102999566398121</v>
      </c>
      <c r="AD253" s="27">
        <f t="shared" si="108"/>
        <v>2</v>
      </c>
    </row>
    <row r="254" spans="16:30" x14ac:dyDescent="0.25">
      <c r="P254" s="31">
        <v>0.45833333333333298</v>
      </c>
      <c r="Q254" s="32">
        <f>Q250</f>
        <v>0</v>
      </c>
      <c r="R254" s="26">
        <f t="shared" si="100"/>
        <v>1</v>
      </c>
      <c r="S254" s="26">
        <f t="shared" si="110"/>
        <v>0</v>
      </c>
      <c r="T254" s="35">
        <f t="shared" si="99"/>
        <v>1</v>
      </c>
      <c r="U254" s="37"/>
      <c r="V254" s="34">
        <f t="shared" si="109"/>
        <v>0</v>
      </c>
      <c r="W254" s="26">
        <f t="shared" si="102"/>
        <v>1</v>
      </c>
      <c r="X254" s="26">
        <f t="shared" si="111"/>
        <v>0</v>
      </c>
      <c r="Y254" s="35">
        <f t="shared" si="104"/>
        <v>1</v>
      </c>
      <c r="Z254" s="37"/>
      <c r="AA254" s="34">
        <f t="shared" si="105"/>
        <v>3.0102999566398121</v>
      </c>
      <c r="AB254" s="26">
        <f t="shared" si="106"/>
        <v>2</v>
      </c>
      <c r="AC254" s="26">
        <f t="shared" si="112"/>
        <v>3.0102999566398121</v>
      </c>
      <c r="AD254" s="27">
        <f t="shared" si="108"/>
        <v>2</v>
      </c>
    </row>
    <row r="255" spans="16:30" x14ac:dyDescent="0.25">
      <c r="P255" s="31">
        <v>0.5</v>
      </c>
      <c r="Q255" s="32">
        <f>Q250</f>
        <v>0</v>
      </c>
      <c r="R255" s="26">
        <f t="shared" si="100"/>
        <v>1</v>
      </c>
      <c r="S255" s="26">
        <f t="shared" si="110"/>
        <v>0</v>
      </c>
      <c r="T255" s="35">
        <f t="shared" si="99"/>
        <v>1</v>
      </c>
      <c r="U255" s="37"/>
      <c r="V255" s="34">
        <f t="shared" si="109"/>
        <v>0</v>
      </c>
      <c r="W255" s="26">
        <f t="shared" si="102"/>
        <v>1</v>
      </c>
      <c r="X255" s="26">
        <f t="shared" si="111"/>
        <v>0</v>
      </c>
      <c r="Y255" s="35">
        <f t="shared" si="104"/>
        <v>1</v>
      </c>
      <c r="Z255" s="37"/>
      <c r="AA255" s="34">
        <f t="shared" si="105"/>
        <v>3.0102999566398121</v>
      </c>
      <c r="AB255" s="26">
        <f t="shared" si="106"/>
        <v>2</v>
      </c>
      <c r="AC255" s="26">
        <f t="shared" si="112"/>
        <v>3.0102999566398121</v>
      </c>
      <c r="AD255" s="27">
        <f t="shared" si="108"/>
        <v>2</v>
      </c>
    </row>
    <row r="256" spans="16:30" x14ac:dyDescent="0.25">
      <c r="P256" s="31">
        <v>0.54166666666666696</v>
      </c>
      <c r="Q256" s="32">
        <f>Q250</f>
        <v>0</v>
      </c>
      <c r="R256" s="26">
        <f t="shared" si="100"/>
        <v>1</v>
      </c>
      <c r="S256" s="26">
        <f t="shared" si="110"/>
        <v>0</v>
      </c>
      <c r="T256" s="35">
        <f t="shared" si="99"/>
        <v>1</v>
      </c>
      <c r="U256" s="37"/>
      <c r="V256" s="34">
        <f t="shared" si="109"/>
        <v>0</v>
      </c>
      <c r="W256" s="26">
        <f t="shared" si="102"/>
        <v>1</v>
      </c>
      <c r="X256" s="26">
        <f t="shared" si="111"/>
        <v>0</v>
      </c>
      <c r="Y256" s="35">
        <f t="shared" si="104"/>
        <v>1</v>
      </c>
      <c r="Z256" s="37"/>
      <c r="AA256" s="34">
        <f t="shared" si="105"/>
        <v>3.0102999566398121</v>
      </c>
      <c r="AB256" s="26">
        <f t="shared" si="106"/>
        <v>2</v>
      </c>
      <c r="AC256" s="26">
        <f t="shared" si="112"/>
        <v>3.0102999566398121</v>
      </c>
      <c r="AD256" s="27">
        <f t="shared" si="108"/>
        <v>2</v>
      </c>
    </row>
    <row r="257" spans="16:30" x14ac:dyDescent="0.25">
      <c r="P257" s="31">
        <v>0.58333333333333304</v>
      </c>
      <c r="Q257" s="32">
        <f>Q250</f>
        <v>0</v>
      </c>
      <c r="R257" s="26">
        <f t="shared" si="100"/>
        <v>1</v>
      </c>
      <c r="S257" s="26">
        <f t="shared" si="110"/>
        <v>0</v>
      </c>
      <c r="T257" s="35">
        <f t="shared" si="99"/>
        <v>1</v>
      </c>
      <c r="U257" s="37"/>
      <c r="V257" s="34">
        <f t="shared" si="109"/>
        <v>0</v>
      </c>
      <c r="W257" s="26">
        <f t="shared" si="102"/>
        <v>1</v>
      </c>
      <c r="X257" s="26">
        <f t="shared" si="111"/>
        <v>0</v>
      </c>
      <c r="Y257" s="35">
        <f t="shared" si="104"/>
        <v>1</v>
      </c>
      <c r="Z257" s="37"/>
      <c r="AA257" s="34">
        <f t="shared" si="105"/>
        <v>3.0102999566398121</v>
      </c>
      <c r="AB257" s="26">
        <f t="shared" si="106"/>
        <v>2</v>
      </c>
      <c r="AC257" s="26">
        <f t="shared" si="112"/>
        <v>3.0102999566398121</v>
      </c>
      <c r="AD257" s="27">
        <f t="shared" si="108"/>
        <v>2</v>
      </c>
    </row>
    <row r="258" spans="16:30" x14ac:dyDescent="0.25">
      <c r="P258" s="31">
        <v>0.625</v>
      </c>
      <c r="Q258" s="32">
        <f>Q250</f>
        <v>0</v>
      </c>
      <c r="R258" s="26">
        <f t="shared" si="100"/>
        <v>1</v>
      </c>
      <c r="S258" s="26">
        <f t="shared" si="110"/>
        <v>0</v>
      </c>
      <c r="T258" s="35">
        <f t="shared" si="99"/>
        <v>1</v>
      </c>
      <c r="U258" s="37"/>
      <c r="V258" s="34">
        <f t="shared" si="109"/>
        <v>0</v>
      </c>
      <c r="W258" s="26">
        <f t="shared" si="102"/>
        <v>1</v>
      </c>
      <c r="X258" s="26">
        <f t="shared" si="111"/>
        <v>0</v>
      </c>
      <c r="Y258" s="35">
        <f t="shared" si="104"/>
        <v>1</v>
      </c>
      <c r="Z258" s="37"/>
      <c r="AA258" s="34">
        <f t="shared" si="105"/>
        <v>3.0102999566398121</v>
      </c>
      <c r="AB258" s="26">
        <f t="shared" si="106"/>
        <v>2</v>
      </c>
      <c r="AC258" s="26">
        <f t="shared" si="112"/>
        <v>3.0102999566398121</v>
      </c>
      <c r="AD258" s="27">
        <f t="shared" si="108"/>
        <v>2</v>
      </c>
    </row>
    <row r="259" spans="16:30" x14ac:dyDescent="0.25">
      <c r="P259" s="31">
        <v>0.66666666666666696</v>
      </c>
      <c r="Q259" s="32">
        <f>Q250</f>
        <v>0</v>
      </c>
      <c r="R259" s="26">
        <f t="shared" si="100"/>
        <v>1</v>
      </c>
      <c r="S259" s="26">
        <f t="shared" si="110"/>
        <v>0</v>
      </c>
      <c r="T259" s="35">
        <f t="shared" si="99"/>
        <v>1</v>
      </c>
      <c r="U259" s="37"/>
      <c r="V259" s="34">
        <f t="shared" si="109"/>
        <v>0</v>
      </c>
      <c r="W259" s="26">
        <f t="shared" si="102"/>
        <v>1</v>
      </c>
      <c r="X259" s="26">
        <f t="shared" si="111"/>
        <v>0</v>
      </c>
      <c r="Y259" s="35">
        <f t="shared" si="104"/>
        <v>1</v>
      </c>
      <c r="Z259" s="37"/>
      <c r="AA259" s="34">
        <f t="shared" si="105"/>
        <v>3.0102999566398121</v>
      </c>
      <c r="AB259" s="26">
        <f t="shared" si="106"/>
        <v>2</v>
      </c>
      <c r="AC259" s="26">
        <f t="shared" si="112"/>
        <v>3.0102999566398121</v>
      </c>
      <c r="AD259" s="27">
        <f t="shared" si="108"/>
        <v>2</v>
      </c>
    </row>
    <row r="260" spans="16:30" x14ac:dyDescent="0.25">
      <c r="P260" s="31">
        <v>0.70833333333333304</v>
      </c>
      <c r="Q260" s="32">
        <f>Q250</f>
        <v>0</v>
      </c>
      <c r="R260" s="26">
        <f t="shared" si="100"/>
        <v>1</v>
      </c>
      <c r="S260" s="26">
        <f t="shared" si="110"/>
        <v>0</v>
      </c>
      <c r="T260" s="35">
        <f t="shared" si="99"/>
        <v>1</v>
      </c>
      <c r="U260" s="37"/>
      <c r="V260" s="34">
        <f t="shared" si="109"/>
        <v>0</v>
      </c>
      <c r="W260" s="26">
        <f t="shared" si="102"/>
        <v>1</v>
      </c>
      <c r="X260" s="26">
        <f t="shared" si="111"/>
        <v>0</v>
      </c>
      <c r="Y260" s="35">
        <f t="shared" si="104"/>
        <v>1</v>
      </c>
      <c r="Z260" s="37"/>
      <c r="AA260" s="34">
        <f t="shared" si="105"/>
        <v>3.0102999566398121</v>
      </c>
      <c r="AB260" s="26">
        <f t="shared" si="106"/>
        <v>2</v>
      </c>
      <c r="AC260" s="26">
        <f t="shared" si="112"/>
        <v>3.0102999566398121</v>
      </c>
      <c r="AD260" s="27">
        <f t="shared" si="108"/>
        <v>2</v>
      </c>
    </row>
    <row r="261" spans="16:30" x14ac:dyDescent="0.25">
      <c r="P261" s="31">
        <v>0.75</v>
      </c>
      <c r="Q261" s="32">
        <f>Q250</f>
        <v>0</v>
      </c>
      <c r="R261" s="26">
        <f t="shared" si="100"/>
        <v>1</v>
      </c>
      <c r="S261" s="26">
        <f t="shared" si="110"/>
        <v>0</v>
      </c>
      <c r="T261" s="35">
        <f t="shared" si="99"/>
        <v>1</v>
      </c>
      <c r="U261" s="37"/>
      <c r="V261" s="34">
        <f t="shared" si="109"/>
        <v>0</v>
      </c>
      <c r="W261" s="26">
        <f t="shared" si="102"/>
        <v>1</v>
      </c>
      <c r="X261" s="26">
        <f t="shared" si="111"/>
        <v>0</v>
      </c>
      <c r="Y261" s="35">
        <f t="shared" si="104"/>
        <v>1</v>
      </c>
      <c r="Z261" s="37"/>
      <c r="AA261" s="34">
        <f t="shared" si="105"/>
        <v>3.0102999566398121</v>
      </c>
      <c r="AB261" s="26">
        <f t="shared" si="106"/>
        <v>2</v>
      </c>
      <c r="AC261" s="26">
        <f t="shared" si="112"/>
        <v>3.0102999566398121</v>
      </c>
      <c r="AD261" s="27">
        <f t="shared" si="108"/>
        <v>2</v>
      </c>
    </row>
    <row r="262" spans="16:30" x14ac:dyDescent="0.25">
      <c r="P262" s="31">
        <v>0.79166666666666696</v>
      </c>
      <c r="Q262" s="32">
        <f>Q250</f>
        <v>0</v>
      </c>
      <c r="R262" s="26">
        <f t="shared" si="100"/>
        <v>1</v>
      </c>
      <c r="S262" s="26">
        <f t="shared" si="110"/>
        <v>0</v>
      </c>
      <c r="T262" s="35">
        <f t="shared" si="99"/>
        <v>1</v>
      </c>
      <c r="U262" s="37"/>
      <c r="V262" s="34">
        <v>0</v>
      </c>
      <c r="W262" s="26">
        <f t="shared" si="102"/>
        <v>1</v>
      </c>
      <c r="X262" s="26">
        <v>0</v>
      </c>
      <c r="Y262" s="35">
        <f t="shared" si="104"/>
        <v>1</v>
      </c>
      <c r="Z262" s="37"/>
      <c r="AA262" s="34">
        <f t="shared" si="105"/>
        <v>3.0102999566398121</v>
      </c>
      <c r="AB262" s="26">
        <f t="shared" si="106"/>
        <v>2</v>
      </c>
      <c r="AC262" s="26">
        <f>AA262</f>
        <v>3.0102999566398121</v>
      </c>
      <c r="AD262" s="27">
        <f t="shared" si="108"/>
        <v>2</v>
      </c>
    </row>
    <row r="263" spans="16:30" x14ac:dyDescent="0.25">
      <c r="P263" s="31">
        <v>0.83333333333333304</v>
      </c>
      <c r="Q263" s="32">
        <f>Q250</f>
        <v>0</v>
      </c>
      <c r="R263" s="26">
        <f t="shared" si="100"/>
        <v>1</v>
      </c>
      <c r="S263" s="26">
        <f t="shared" si="110"/>
        <v>0</v>
      </c>
      <c r="T263" s="35">
        <f t="shared" si="99"/>
        <v>1</v>
      </c>
      <c r="U263" s="37"/>
      <c r="V263" s="34">
        <f t="shared" si="109"/>
        <v>0</v>
      </c>
      <c r="W263" s="26">
        <f t="shared" si="102"/>
        <v>1</v>
      </c>
      <c r="X263" s="26">
        <v>0</v>
      </c>
      <c r="Y263" s="35">
        <f t="shared" si="104"/>
        <v>1</v>
      </c>
      <c r="Z263" s="37"/>
      <c r="AA263" s="34">
        <f t="shared" si="105"/>
        <v>3.0102999566398121</v>
      </c>
      <c r="AB263" s="26">
        <f>(10^(AA263/10))</f>
        <v>2</v>
      </c>
      <c r="AC263" s="26">
        <f>AA263</f>
        <v>3.0102999566398121</v>
      </c>
      <c r="AD263" s="27">
        <f t="shared" si="108"/>
        <v>2</v>
      </c>
    </row>
    <row r="264" spans="16:30" x14ac:dyDescent="0.25">
      <c r="P264" s="31">
        <v>0.875</v>
      </c>
      <c r="Q264" s="32">
        <f>Q250</f>
        <v>0</v>
      </c>
      <c r="R264" s="26">
        <f t="shared" si="100"/>
        <v>1</v>
      </c>
      <c r="S264" s="26">
        <f t="shared" si="110"/>
        <v>0</v>
      </c>
      <c r="T264" s="35">
        <f t="shared" si="99"/>
        <v>1</v>
      </c>
      <c r="U264" s="37"/>
      <c r="V264" s="34">
        <f>V263</f>
        <v>0</v>
      </c>
      <c r="W264" s="26">
        <f t="shared" si="102"/>
        <v>1</v>
      </c>
      <c r="X264" s="26">
        <v>0</v>
      </c>
      <c r="Y264" s="35">
        <f t="shared" si="104"/>
        <v>1</v>
      </c>
      <c r="Z264" s="37"/>
      <c r="AA264" s="34">
        <f t="shared" si="105"/>
        <v>3.0102999566398121</v>
      </c>
      <c r="AB264" s="26">
        <f t="shared" ref="AB264:AB266" si="113">(10^(AA264/10))</f>
        <v>2</v>
      </c>
      <c r="AC264" s="26">
        <f>AA264</f>
        <v>3.0102999566398121</v>
      </c>
      <c r="AD264" s="27">
        <f t="shared" si="108"/>
        <v>2</v>
      </c>
    </row>
    <row r="265" spans="16:30" x14ac:dyDescent="0.25">
      <c r="P265" s="31">
        <v>0.91666666666666696</v>
      </c>
      <c r="Q265" s="32">
        <f>Q243</f>
        <v>0</v>
      </c>
      <c r="R265" s="26">
        <f t="shared" si="100"/>
        <v>1</v>
      </c>
      <c r="S265" s="26">
        <f>Q265+10</f>
        <v>10</v>
      </c>
      <c r="T265" s="35">
        <f t="shared" si="99"/>
        <v>10</v>
      </c>
      <c r="U265" s="37"/>
      <c r="V265" s="34">
        <v>0</v>
      </c>
      <c r="W265" s="26">
        <f t="shared" si="102"/>
        <v>1</v>
      </c>
      <c r="X265" s="28">
        <f t="shared" ref="X265:X266" si="114">V265+10</f>
        <v>10</v>
      </c>
      <c r="Y265" s="35">
        <f t="shared" si="104"/>
        <v>10</v>
      </c>
      <c r="Z265" s="37"/>
      <c r="AA265" s="34">
        <f t="shared" si="105"/>
        <v>3.0102999566398121</v>
      </c>
      <c r="AB265" s="26">
        <f t="shared" si="113"/>
        <v>2</v>
      </c>
      <c r="AC265" s="26">
        <f>AA265+10</f>
        <v>13.010299956639813</v>
      </c>
      <c r="AD265" s="27">
        <f t="shared" si="108"/>
        <v>20.000000000000007</v>
      </c>
    </row>
    <row r="266" spans="16:30" ht="15.75" thickBot="1" x14ac:dyDescent="0.3">
      <c r="P266" s="44">
        <v>0.95833333333333304</v>
      </c>
      <c r="Q266" s="32">
        <f>Q243</f>
        <v>0</v>
      </c>
      <c r="R266" s="46">
        <f t="shared" si="100"/>
        <v>1</v>
      </c>
      <c r="S266" s="46">
        <f>Q266+10</f>
        <v>10</v>
      </c>
      <c r="T266" s="47">
        <f t="shared" si="99"/>
        <v>10</v>
      </c>
      <c r="U266" s="48"/>
      <c r="V266" s="45">
        <v>0</v>
      </c>
      <c r="W266" s="46">
        <f t="shared" si="102"/>
        <v>1</v>
      </c>
      <c r="X266" s="28">
        <f t="shared" si="114"/>
        <v>10</v>
      </c>
      <c r="Y266" s="47">
        <f t="shared" si="104"/>
        <v>10</v>
      </c>
      <c r="Z266" s="48"/>
      <c r="AA266" s="34">
        <f t="shared" si="105"/>
        <v>3.0102999566398121</v>
      </c>
      <c r="AB266" s="150">
        <f t="shared" si="113"/>
        <v>2</v>
      </c>
      <c r="AC266" s="150">
        <f>AA266+10</f>
        <v>13.010299956639813</v>
      </c>
      <c r="AD266" s="151">
        <f t="shared" si="108"/>
        <v>20.000000000000007</v>
      </c>
    </row>
    <row r="267" spans="16:30" ht="15.75" thickBot="1" x14ac:dyDescent="0.3">
      <c r="P267" s="50"/>
      <c r="Q267" s="51"/>
      <c r="R267" s="51"/>
      <c r="S267" s="51"/>
      <c r="T267" s="52"/>
      <c r="U267" s="51"/>
      <c r="V267" s="50"/>
      <c r="W267" s="51"/>
      <c r="X267" s="51"/>
      <c r="Y267" s="52"/>
      <c r="Z267" s="51"/>
      <c r="AA267" s="53" t="s">
        <v>13</v>
      </c>
      <c r="AB267" s="64">
        <f>10*LOG(1/(COUNT(AB250:AB263))*SUM(AB250:AB263))</f>
        <v>3.0102999566398121</v>
      </c>
      <c r="AC267" s="49"/>
      <c r="AD267" s="54"/>
    </row>
    <row r="268" spans="16:30" ht="15.75" thickBot="1" x14ac:dyDescent="0.3">
      <c r="P268" s="53"/>
      <c r="Q268" s="49"/>
      <c r="R268" s="49"/>
      <c r="S268" s="49"/>
      <c r="T268" s="54"/>
      <c r="U268" s="49"/>
      <c r="V268" s="53"/>
      <c r="W268" s="49"/>
      <c r="X268" s="49"/>
      <c r="Y268" s="54"/>
      <c r="Z268" s="49"/>
      <c r="AA268" s="53" t="s">
        <v>2</v>
      </c>
      <c r="AB268" s="64">
        <f>10*LOG(1/(COUNT(AB243:AB249,AB265:AB266))*SUM(AB243:AB249,AB265:AB266))</f>
        <v>3.0102999566398121</v>
      </c>
      <c r="AC268" s="49"/>
      <c r="AD268" s="54"/>
    </row>
    <row r="269" spans="16:30" x14ac:dyDescent="0.25">
      <c r="P269" s="53"/>
      <c r="Q269" s="49"/>
      <c r="R269" s="56" t="s">
        <v>12</v>
      </c>
      <c r="S269" s="57"/>
      <c r="T269" s="58" t="s">
        <v>11</v>
      </c>
      <c r="U269" s="57"/>
      <c r="V269" s="59"/>
      <c r="W269" s="56" t="s">
        <v>12</v>
      </c>
      <c r="X269" s="57"/>
      <c r="Y269" s="58" t="s">
        <v>11</v>
      </c>
      <c r="Z269" s="57"/>
      <c r="AA269" s="59"/>
      <c r="AB269" s="57" t="s">
        <v>12</v>
      </c>
      <c r="AC269" s="57"/>
      <c r="AD269" s="58" t="s">
        <v>11</v>
      </c>
    </row>
    <row r="270" spans="16:30" ht="15.75" thickBot="1" x14ac:dyDescent="0.3">
      <c r="P270" s="14"/>
      <c r="Q270" s="55"/>
      <c r="R270" s="60">
        <f>10*LOG(1/(COUNT(R243:R266))*SUM(R243:R266))</f>
        <v>0</v>
      </c>
      <c r="S270" s="61"/>
      <c r="T270" s="62">
        <f>10*LOG(1/(COUNT(T243:T266))*SUM(T243:T266))</f>
        <v>6.40978057358332</v>
      </c>
      <c r="U270" s="61"/>
      <c r="V270" s="63"/>
      <c r="W270" s="60">
        <f>10*LOG(1/(COUNT(W243:W266))*SUM(W243:W266))</f>
        <v>0</v>
      </c>
      <c r="X270" s="61"/>
      <c r="Y270" s="62">
        <f>10*LOG(1/(COUNT(Y243:Y266))*SUM(Y243:Y266))</f>
        <v>6.40978057358332</v>
      </c>
      <c r="Z270" s="61"/>
      <c r="AA270" s="63"/>
      <c r="AB270" s="64">
        <f>10*LOG(1/(COUNT(AB243:AB266))*SUM(AB243:AB266))</f>
        <v>3.0102999566398121</v>
      </c>
      <c r="AC270" s="61"/>
      <c r="AD270" s="62">
        <f>10*LOG(1/(COUNT(AD243:AD266))*SUM(AD243:AD266))</f>
        <v>9.4200805302231334</v>
      </c>
    </row>
    <row r="273" spans="16:30" x14ac:dyDescent="0.25">
      <c r="P273">
        <f>A18</f>
        <v>0</v>
      </c>
    </row>
    <row r="275" spans="16:30" ht="15.75" thickBot="1" x14ac:dyDescent="0.3">
      <c r="P275" s="303" t="s">
        <v>21</v>
      </c>
      <c r="Q275" s="303"/>
      <c r="R275" s="303"/>
      <c r="S275" s="303"/>
      <c r="T275" s="303"/>
    </row>
    <row r="276" spans="16:30" ht="45.75" thickBot="1" x14ac:dyDescent="0.3">
      <c r="P276" s="38" t="s">
        <v>14</v>
      </c>
      <c r="Q276" s="39" t="s">
        <v>15</v>
      </c>
      <c r="R276" s="40" t="s">
        <v>17</v>
      </c>
      <c r="S276" s="40" t="s">
        <v>16</v>
      </c>
      <c r="T276" s="41" t="s">
        <v>17</v>
      </c>
      <c r="U276" s="42"/>
      <c r="V276" s="39" t="s">
        <v>18</v>
      </c>
      <c r="W276" s="40" t="s">
        <v>17</v>
      </c>
      <c r="X276" s="40" t="s">
        <v>16</v>
      </c>
      <c r="Y276" s="41" t="s">
        <v>17</v>
      </c>
      <c r="Z276" s="43"/>
      <c r="AA276" s="39" t="s">
        <v>19</v>
      </c>
      <c r="AB276" s="40" t="s">
        <v>17</v>
      </c>
      <c r="AC276" s="40" t="s">
        <v>16</v>
      </c>
      <c r="AD276" s="41" t="s">
        <v>17</v>
      </c>
    </row>
    <row r="277" spans="16:30" ht="15.75" thickBot="1" x14ac:dyDescent="0.3">
      <c r="P277" s="30">
        <v>0</v>
      </c>
      <c r="Q277" s="32">
        <f>H18</f>
        <v>0</v>
      </c>
      <c r="R277" s="28">
        <f>(10^(Q277/10))</f>
        <v>1</v>
      </c>
      <c r="S277" s="28">
        <f>Q277+10</f>
        <v>10</v>
      </c>
      <c r="T277" s="33">
        <f t="shared" ref="T277:T300" si="115">(10^(S277/10))</f>
        <v>10</v>
      </c>
      <c r="U277" s="36"/>
      <c r="V277" s="32">
        <v>0</v>
      </c>
      <c r="W277" s="28">
        <f>(10^(V277/10))</f>
        <v>1</v>
      </c>
      <c r="X277" s="28">
        <f>V277+10</f>
        <v>10</v>
      </c>
      <c r="Y277" s="33">
        <f>(10^(X277/10))</f>
        <v>10</v>
      </c>
      <c r="Z277" s="36"/>
      <c r="AA277" s="34">
        <f>10*LOG10(10^(Q277/10)+10^(V277/10))</f>
        <v>3.0102999566398121</v>
      </c>
      <c r="AB277" s="147">
        <f>(10^(AA277/10))</f>
        <v>2</v>
      </c>
      <c r="AC277" s="147">
        <f>AA277+10</f>
        <v>13.010299956639813</v>
      </c>
      <c r="AD277" s="148">
        <f>(10^(AC277/10))</f>
        <v>20.000000000000007</v>
      </c>
    </row>
    <row r="278" spans="16:30" ht="15.75" thickBot="1" x14ac:dyDescent="0.3">
      <c r="P278" s="31">
        <v>4.1666666666666699E-2</v>
      </c>
      <c r="Q278" s="32">
        <f>Q277</f>
        <v>0</v>
      </c>
      <c r="R278" s="26">
        <f t="shared" ref="R278:R300" si="116">(10^(Q278/10))</f>
        <v>1</v>
      </c>
      <c r="S278" s="26">
        <f t="shared" ref="S278:S283" si="117">Q278+10</f>
        <v>10</v>
      </c>
      <c r="T278" s="35">
        <f t="shared" si="115"/>
        <v>10</v>
      </c>
      <c r="U278" s="37"/>
      <c r="V278" s="34">
        <f>V277</f>
        <v>0</v>
      </c>
      <c r="W278" s="26">
        <f t="shared" ref="W278:W300" si="118">(10^(V278/10))</f>
        <v>1</v>
      </c>
      <c r="X278" s="28">
        <f t="shared" ref="X278:X283" si="119">V278+10</f>
        <v>10</v>
      </c>
      <c r="Y278" s="35">
        <f t="shared" ref="Y278:Y300" si="120">(10^(X278/10))</f>
        <v>10</v>
      </c>
      <c r="Z278" s="37"/>
      <c r="AA278" s="34">
        <f t="shared" ref="AA278:AA300" si="121">10*LOG10(10^(Q278/10)+10^(V278/10))</f>
        <v>3.0102999566398121</v>
      </c>
      <c r="AB278" s="26">
        <f t="shared" ref="AB278:AB296" si="122">(10^(AA278/10))</f>
        <v>2</v>
      </c>
      <c r="AC278" s="147">
        <f t="shared" ref="AC278:AC283" si="123">AA278+10</f>
        <v>13.010299956639813</v>
      </c>
      <c r="AD278" s="27">
        <f t="shared" ref="AD278:AD300" si="124">(10^(AC278/10))</f>
        <v>20.000000000000007</v>
      </c>
    </row>
    <row r="279" spans="16:30" ht="15.75" thickBot="1" x14ac:dyDescent="0.3">
      <c r="P279" s="31">
        <v>8.3333333333333301E-2</v>
      </c>
      <c r="Q279" s="32">
        <f>Q277</f>
        <v>0</v>
      </c>
      <c r="R279" s="26">
        <f t="shared" si="116"/>
        <v>1</v>
      </c>
      <c r="S279" s="26">
        <f t="shared" si="117"/>
        <v>10</v>
      </c>
      <c r="T279" s="35">
        <f t="shared" si="115"/>
        <v>10</v>
      </c>
      <c r="U279" s="37"/>
      <c r="V279" s="34">
        <f t="shared" ref="V279:V297" si="125">V278</f>
        <v>0</v>
      </c>
      <c r="W279" s="26">
        <f t="shared" si="118"/>
        <v>1</v>
      </c>
      <c r="X279" s="28">
        <f t="shared" si="119"/>
        <v>10</v>
      </c>
      <c r="Y279" s="35">
        <f t="shared" si="120"/>
        <v>10</v>
      </c>
      <c r="Z279" s="37"/>
      <c r="AA279" s="34">
        <f t="shared" si="121"/>
        <v>3.0102999566398121</v>
      </c>
      <c r="AB279" s="26">
        <f t="shared" si="122"/>
        <v>2</v>
      </c>
      <c r="AC279" s="147">
        <f t="shared" si="123"/>
        <v>13.010299956639813</v>
      </c>
      <c r="AD279" s="27">
        <f t="shared" si="124"/>
        <v>20.000000000000007</v>
      </c>
    </row>
    <row r="280" spans="16:30" ht="15.75" thickBot="1" x14ac:dyDescent="0.3">
      <c r="P280" s="31">
        <v>0.125</v>
      </c>
      <c r="Q280" s="32">
        <f>Q277</f>
        <v>0</v>
      </c>
      <c r="R280" s="26">
        <f t="shared" si="116"/>
        <v>1</v>
      </c>
      <c r="S280" s="26">
        <f t="shared" si="117"/>
        <v>10</v>
      </c>
      <c r="T280" s="35">
        <f t="shared" si="115"/>
        <v>10</v>
      </c>
      <c r="U280" s="37"/>
      <c r="V280" s="34">
        <f t="shared" si="125"/>
        <v>0</v>
      </c>
      <c r="W280" s="26">
        <f t="shared" si="118"/>
        <v>1</v>
      </c>
      <c r="X280" s="28">
        <f t="shared" si="119"/>
        <v>10</v>
      </c>
      <c r="Y280" s="35">
        <f t="shared" si="120"/>
        <v>10</v>
      </c>
      <c r="Z280" s="37"/>
      <c r="AA280" s="34">
        <f t="shared" si="121"/>
        <v>3.0102999566398121</v>
      </c>
      <c r="AB280" s="26">
        <f t="shared" si="122"/>
        <v>2</v>
      </c>
      <c r="AC280" s="147">
        <f t="shared" si="123"/>
        <v>13.010299956639813</v>
      </c>
      <c r="AD280" s="27">
        <f t="shared" si="124"/>
        <v>20.000000000000007</v>
      </c>
    </row>
    <row r="281" spans="16:30" ht="15.75" thickBot="1" x14ac:dyDescent="0.3">
      <c r="P281" s="31">
        <v>0.16666666666666699</v>
      </c>
      <c r="Q281" s="32">
        <f>Q277</f>
        <v>0</v>
      </c>
      <c r="R281" s="26">
        <f t="shared" si="116"/>
        <v>1</v>
      </c>
      <c r="S281" s="26">
        <f t="shared" si="117"/>
        <v>10</v>
      </c>
      <c r="T281" s="35">
        <f t="shared" si="115"/>
        <v>10</v>
      </c>
      <c r="U281" s="37"/>
      <c r="V281" s="34">
        <f t="shared" si="125"/>
        <v>0</v>
      </c>
      <c r="W281" s="26">
        <f t="shared" si="118"/>
        <v>1</v>
      </c>
      <c r="X281" s="28">
        <f t="shared" si="119"/>
        <v>10</v>
      </c>
      <c r="Y281" s="35">
        <f t="shared" si="120"/>
        <v>10</v>
      </c>
      <c r="Z281" s="37"/>
      <c r="AA281" s="34">
        <f t="shared" si="121"/>
        <v>3.0102999566398121</v>
      </c>
      <c r="AB281" s="26">
        <f t="shared" si="122"/>
        <v>2</v>
      </c>
      <c r="AC281" s="147">
        <f t="shared" si="123"/>
        <v>13.010299956639813</v>
      </c>
      <c r="AD281" s="27">
        <f t="shared" si="124"/>
        <v>20.000000000000007</v>
      </c>
    </row>
    <row r="282" spans="16:30" ht="15.75" thickBot="1" x14ac:dyDescent="0.3">
      <c r="P282" s="31">
        <v>0.20833333333333301</v>
      </c>
      <c r="Q282" s="32">
        <f>Q277</f>
        <v>0</v>
      </c>
      <c r="R282" s="26">
        <f t="shared" si="116"/>
        <v>1</v>
      </c>
      <c r="S282" s="26">
        <f t="shared" si="117"/>
        <v>10</v>
      </c>
      <c r="T282" s="35">
        <f t="shared" si="115"/>
        <v>10</v>
      </c>
      <c r="U282" s="37"/>
      <c r="V282" s="34">
        <f t="shared" si="125"/>
        <v>0</v>
      </c>
      <c r="W282" s="26">
        <f t="shared" si="118"/>
        <v>1</v>
      </c>
      <c r="X282" s="28">
        <f t="shared" si="119"/>
        <v>10</v>
      </c>
      <c r="Y282" s="35">
        <f t="shared" si="120"/>
        <v>10</v>
      </c>
      <c r="Z282" s="37"/>
      <c r="AA282" s="34">
        <f t="shared" si="121"/>
        <v>3.0102999566398121</v>
      </c>
      <c r="AB282" s="26">
        <f t="shared" si="122"/>
        <v>2</v>
      </c>
      <c r="AC282" s="147">
        <f t="shared" si="123"/>
        <v>13.010299956639813</v>
      </c>
      <c r="AD282" s="27">
        <f t="shared" si="124"/>
        <v>20.000000000000007</v>
      </c>
    </row>
    <row r="283" spans="16:30" x14ac:dyDescent="0.25">
      <c r="P283" s="31">
        <v>0.25</v>
      </c>
      <c r="Q283" s="32">
        <f>Q277</f>
        <v>0</v>
      </c>
      <c r="R283" s="26">
        <f t="shared" si="116"/>
        <v>1</v>
      </c>
      <c r="S283" s="26">
        <f t="shared" si="117"/>
        <v>10</v>
      </c>
      <c r="T283" s="35">
        <f t="shared" si="115"/>
        <v>10</v>
      </c>
      <c r="U283" s="37"/>
      <c r="V283" s="34">
        <f t="shared" si="125"/>
        <v>0</v>
      </c>
      <c r="W283" s="26">
        <f t="shared" si="118"/>
        <v>1</v>
      </c>
      <c r="X283" s="28">
        <f t="shared" si="119"/>
        <v>10</v>
      </c>
      <c r="Y283" s="35">
        <f t="shared" si="120"/>
        <v>10</v>
      </c>
      <c r="Z283" s="37"/>
      <c r="AA283" s="34">
        <f t="shared" si="121"/>
        <v>3.0102999566398121</v>
      </c>
      <c r="AB283" s="26">
        <f t="shared" si="122"/>
        <v>2</v>
      </c>
      <c r="AC283" s="147">
        <f t="shared" si="123"/>
        <v>13.010299956639813</v>
      </c>
      <c r="AD283" s="27">
        <f t="shared" si="124"/>
        <v>20.000000000000007</v>
      </c>
    </row>
    <row r="284" spans="16:30" x14ac:dyDescent="0.25">
      <c r="P284" s="31">
        <v>0.29166666666666702</v>
      </c>
      <c r="Q284" s="32">
        <f>G18</f>
        <v>0</v>
      </c>
      <c r="R284" s="26">
        <f t="shared" si="116"/>
        <v>1</v>
      </c>
      <c r="S284" s="26">
        <f>Q284</f>
        <v>0</v>
      </c>
      <c r="T284" s="35">
        <f t="shared" si="115"/>
        <v>1</v>
      </c>
      <c r="U284" s="37"/>
      <c r="V284" s="34">
        <f>H74</f>
        <v>0</v>
      </c>
      <c r="W284" s="26">
        <f t="shared" si="118"/>
        <v>1</v>
      </c>
      <c r="X284" s="26">
        <f>V284</f>
        <v>0</v>
      </c>
      <c r="Y284" s="35">
        <f t="shared" si="120"/>
        <v>1</v>
      </c>
      <c r="Z284" s="37"/>
      <c r="AA284" s="34">
        <f t="shared" si="121"/>
        <v>3.0102999566398121</v>
      </c>
      <c r="AB284" s="26">
        <f t="shared" si="122"/>
        <v>2</v>
      </c>
      <c r="AC284" s="26">
        <f>AA284</f>
        <v>3.0102999566398121</v>
      </c>
      <c r="AD284" s="27">
        <f t="shared" si="124"/>
        <v>2</v>
      </c>
    </row>
    <row r="285" spans="16:30" x14ac:dyDescent="0.25">
      <c r="P285" s="31">
        <v>0.33333333333333298</v>
      </c>
      <c r="Q285" s="32">
        <f>Q284</f>
        <v>0</v>
      </c>
      <c r="R285" s="26">
        <f t="shared" si="116"/>
        <v>1</v>
      </c>
      <c r="S285" s="26">
        <f t="shared" ref="S285:S298" si="126">Q285</f>
        <v>0</v>
      </c>
      <c r="T285" s="35">
        <f t="shared" si="115"/>
        <v>1</v>
      </c>
      <c r="U285" s="37"/>
      <c r="V285" s="34">
        <f t="shared" si="125"/>
        <v>0</v>
      </c>
      <c r="W285" s="26">
        <f t="shared" si="118"/>
        <v>1</v>
      </c>
      <c r="X285" s="26">
        <f t="shared" ref="X285:X295" si="127">V285</f>
        <v>0</v>
      </c>
      <c r="Y285" s="35">
        <f t="shared" si="120"/>
        <v>1</v>
      </c>
      <c r="Z285" s="37"/>
      <c r="AA285" s="34">
        <f t="shared" si="121"/>
        <v>3.0102999566398121</v>
      </c>
      <c r="AB285" s="26">
        <f t="shared" si="122"/>
        <v>2</v>
      </c>
      <c r="AC285" s="26">
        <f t="shared" ref="AC285:AC295" si="128">AA285</f>
        <v>3.0102999566398121</v>
      </c>
      <c r="AD285" s="27">
        <f t="shared" si="124"/>
        <v>2</v>
      </c>
    </row>
    <row r="286" spans="16:30" x14ac:dyDescent="0.25">
      <c r="P286" s="31">
        <v>0.375</v>
      </c>
      <c r="Q286" s="32">
        <f>Q284</f>
        <v>0</v>
      </c>
      <c r="R286" s="26">
        <f t="shared" si="116"/>
        <v>1</v>
      </c>
      <c r="S286" s="26">
        <f t="shared" si="126"/>
        <v>0</v>
      </c>
      <c r="T286" s="35">
        <f t="shared" si="115"/>
        <v>1</v>
      </c>
      <c r="U286" s="37"/>
      <c r="V286" s="34">
        <f t="shared" si="125"/>
        <v>0</v>
      </c>
      <c r="W286" s="26">
        <f t="shared" si="118"/>
        <v>1</v>
      </c>
      <c r="X286" s="26">
        <f t="shared" si="127"/>
        <v>0</v>
      </c>
      <c r="Y286" s="35">
        <f t="shared" si="120"/>
        <v>1</v>
      </c>
      <c r="Z286" s="37"/>
      <c r="AA286" s="34">
        <f t="shared" si="121"/>
        <v>3.0102999566398121</v>
      </c>
      <c r="AB286" s="26">
        <f t="shared" si="122"/>
        <v>2</v>
      </c>
      <c r="AC286" s="26">
        <f t="shared" si="128"/>
        <v>3.0102999566398121</v>
      </c>
      <c r="AD286" s="27">
        <f t="shared" si="124"/>
        <v>2</v>
      </c>
    </row>
    <row r="287" spans="16:30" x14ac:dyDescent="0.25">
      <c r="P287" s="31">
        <v>0.41666666666666702</v>
      </c>
      <c r="Q287" s="32">
        <f>Q284</f>
        <v>0</v>
      </c>
      <c r="R287" s="26">
        <f t="shared" si="116"/>
        <v>1</v>
      </c>
      <c r="S287" s="26">
        <f t="shared" si="126"/>
        <v>0</v>
      </c>
      <c r="T287" s="35">
        <f t="shared" si="115"/>
        <v>1</v>
      </c>
      <c r="U287" s="37"/>
      <c r="V287" s="34">
        <f t="shared" si="125"/>
        <v>0</v>
      </c>
      <c r="W287" s="26">
        <f t="shared" si="118"/>
        <v>1</v>
      </c>
      <c r="X287" s="26">
        <f t="shared" si="127"/>
        <v>0</v>
      </c>
      <c r="Y287" s="35">
        <f t="shared" si="120"/>
        <v>1</v>
      </c>
      <c r="Z287" s="37"/>
      <c r="AA287" s="34">
        <f t="shared" si="121"/>
        <v>3.0102999566398121</v>
      </c>
      <c r="AB287" s="26">
        <f t="shared" si="122"/>
        <v>2</v>
      </c>
      <c r="AC287" s="26">
        <f t="shared" si="128"/>
        <v>3.0102999566398121</v>
      </c>
      <c r="AD287" s="27">
        <f t="shared" si="124"/>
        <v>2</v>
      </c>
    </row>
    <row r="288" spans="16:30" x14ac:dyDescent="0.25">
      <c r="P288" s="31">
        <v>0.45833333333333298</v>
      </c>
      <c r="Q288" s="32">
        <f>Q284</f>
        <v>0</v>
      </c>
      <c r="R288" s="26">
        <f t="shared" si="116"/>
        <v>1</v>
      </c>
      <c r="S288" s="26">
        <f t="shared" si="126"/>
        <v>0</v>
      </c>
      <c r="T288" s="35">
        <f t="shared" si="115"/>
        <v>1</v>
      </c>
      <c r="U288" s="37"/>
      <c r="V288" s="34">
        <f t="shared" si="125"/>
        <v>0</v>
      </c>
      <c r="W288" s="26">
        <f t="shared" si="118"/>
        <v>1</v>
      </c>
      <c r="X288" s="26">
        <f t="shared" si="127"/>
        <v>0</v>
      </c>
      <c r="Y288" s="35">
        <f t="shared" si="120"/>
        <v>1</v>
      </c>
      <c r="Z288" s="37"/>
      <c r="AA288" s="34">
        <f t="shared" si="121"/>
        <v>3.0102999566398121</v>
      </c>
      <c r="AB288" s="26">
        <f t="shared" si="122"/>
        <v>2</v>
      </c>
      <c r="AC288" s="26">
        <f t="shared" si="128"/>
        <v>3.0102999566398121</v>
      </c>
      <c r="AD288" s="27">
        <f t="shared" si="124"/>
        <v>2</v>
      </c>
    </row>
    <row r="289" spans="16:30" x14ac:dyDescent="0.25">
      <c r="P289" s="31">
        <v>0.5</v>
      </c>
      <c r="Q289" s="32">
        <f>Q284</f>
        <v>0</v>
      </c>
      <c r="R289" s="26">
        <f t="shared" si="116"/>
        <v>1</v>
      </c>
      <c r="S289" s="26">
        <f t="shared" si="126"/>
        <v>0</v>
      </c>
      <c r="T289" s="35">
        <f t="shared" si="115"/>
        <v>1</v>
      </c>
      <c r="U289" s="37"/>
      <c r="V289" s="34">
        <f t="shared" si="125"/>
        <v>0</v>
      </c>
      <c r="W289" s="26">
        <f t="shared" si="118"/>
        <v>1</v>
      </c>
      <c r="X289" s="26">
        <f t="shared" si="127"/>
        <v>0</v>
      </c>
      <c r="Y289" s="35">
        <f t="shared" si="120"/>
        <v>1</v>
      </c>
      <c r="Z289" s="37"/>
      <c r="AA289" s="34">
        <f t="shared" si="121"/>
        <v>3.0102999566398121</v>
      </c>
      <c r="AB289" s="26">
        <f t="shared" si="122"/>
        <v>2</v>
      </c>
      <c r="AC289" s="26">
        <f t="shared" si="128"/>
        <v>3.0102999566398121</v>
      </c>
      <c r="AD289" s="27">
        <f t="shared" si="124"/>
        <v>2</v>
      </c>
    </row>
    <row r="290" spans="16:30" x14ac:dyDescent="0.25">
      <c r="P290" s="31">
        <v>0.54166666666666696</v>
      </c>
      <c r="Q290" s="32">
        <f>Q284</f>
        <v>0</v>
      </c>
      <c r="R290" s="26">
        <f t="shared" si="116"/>
        <v>1</v>
      </c>
      <c r="S290" s="26">
        <f t="shared" si="126"/>
        <v>0</v>
      </c>
      <c r="T290" s="35">
        <f t="shared" si="115"/>
        <v>1</v>
      </c>
      <c r="U290" s="37"/>
      <c r="V290" s="34">
        <f t="shared" si="125"/>
        <v>0</v>
      </c>
      <c r="W290" s="26">
        <f t="shared" si="118"/>
        <v>1</v>
      </c>
      <c r="X290" s="26">
        <f t="shared" si="127"/>
        <v>0</v>
      </c>
      <c r="Y290" s="35">
        <f t="shared" si="120"/>
        <v>1</v>
      </c>
      <c r="Z290" s="37"/>
      <c r="AA290" s="34">
        <f t="shared" si="121"/>
        <v>3.0102999566398121</v>
      </c>
      <c r="AB290" s="26">
        <f t="shared" si="122"/>
        <v>2</v>
      </c>
      <c r="AC290" s="26">
        <f t="shared" si="128"/>
        <v>3.0102999566398121</v>
      </c>
      <c r="AD290" s="27">
        <f t="shared" si="124"/>
        <v>2</v>
      </c>
    </row>
    <row r="291" spans="16:30" x14ac:dyDescent="0.25">
      <c r="P291" s="31">
        <v>0.58333333333333304</v>
      </c>
      <c r="Q291" s="32">
        <f>Q284</f>
        <v>0</v>
      </c>
      <c r="R291" s="26">
        <f t="shared" si="116"/>
        <v>1</v>
      </c>
      <c r="S291" s="26">
        <f t="shared" si="126"/>
        <v>0</v>
      </c>
      <c r="T291" s="35">
        <f t="shared" si="115"/>
        <v>1</v>
      </c>
      <c r="U291" s="37"/>
      <c r="V291" s="34">
        <f t="shared" si="125"/>
        <v>0</v>
      </c>
      <c r="W291" s="26">
        <f t="shared" si="118"/>
        <v>1</v>
      </c>
      <c r="X291" s="26">
        <f t="shared" si="127"/>
        <v>0</v>
      </c>
      <c r="Y291" s="35">
        <f t="shared" si="120"/>
        <v>1</v>
      </c>
      <c r="Z291" s="37"/>
      <c r="AA291" s="34">
        <f t="shared" si="121"/>
        <v>3.0102999566398121</v>
      </c>
      <c r="AB291" s="26">
        <f t="shared" si="122"/>
        <v>2</v>
      </c>
      <c r="AC291" s="26">
        <f t="shared" si="128"/>
        <v>3.0102999566398121</v>
      </c>
      <c r="AD291" s="27">
        <f t="shared" si="124"/>
        <v>2</v>
      </c>
    </row>
    <row r="292" spans="16:30" x14ac:dyDescent="0.25">
      <c r="P292" s="31">
        <v>0.625</v>
      </c>
      <c r="Q292" s="32">
        <f>Q284</f>
        <v>0</v>
      </c>
      <c r="R292" s="26">
        <f t="shared" si="116"/>
        <v>1</v>
      </c>
      <c r="S292" s="26">
        <f t="shared" si="126"/>
        <v>0</v>
      </c>
      <c r="T292" s="35">
        <f t="shared" si="115"/>
        <v>1</v>
      </c>
      <c r="U292" s="37"/>
      <c r="V292" s="34">
        <f t="shared" si="125"/>
        <v>0</v>
      </c>
      <c r="W292" s="26">
        <f t="shared" si="118"/>
        <v>1</v>
      </c>
      <c r="X292" s="26">
        <f t="shared" si="127"/>
        <v>0</v>
      </c>
      <c r="Y292" s="35">
        <f t="shared" si="120"/>
        <v>1</v>
      </c>
      <c r="Z292" s="37"/>
      <c r="AA292" s="34">
        <f t="shared" si="121"/>
        <v>3.0102999566398121</v>
      </c>
      <c r="AB292" s="26">
        <f t="shared" si="122"/>
        <v>2</v>
      </c>
      <c r="AC292" s="26">
        <f t="shared" si="128"/>
        <v>3.0102999566398121</v>
      </c>
      <c r="AD292" s="27">
        <f t="shared" si="124"/>
        <v>2</v>
      </c>
    </row>
    <row r="293" spans="16:30" x14ac:dyDescent="0.25">
      <c r="P293" s="31">
        <v>0.66666666666666696</v>
      </c>
      <c r="Q293" s="32">
        <f>Q284</f>
        <v>0</v>
      </c>
      <c r="R293" s="26">
        <f t="shared" si="116"/>
        <v>1</v>
      </c>
      <c r="S293" s="26">
        <f t="shared" si="126"/>
        <v>0</v>
      </c>
      <c r="T293" s="35">
        <f t="shared" si="115"/>
        <v>1</v>
      </c>
      <c r="U293" s="37"/>
      <c r="V293" s="34">
        <f t="shared" si="125"/>
        <v>0</v>
      </c>
      <c r="W293" s="26">
        <f t="shared" si="118"/>
        <v>1</v>
      </c>
      <c r="X293" s="26">
        <f t="shared" si="127"/>
        <v>0</v>
      </c>
      <c r="Y293" s="35">
        <f t="shared" si="120"/>
        <v>1</v>
      </c>
      <c r="Z293" s="37"/>
      <c r="AA293" s="34">
        <f t="shared" si="121"/>
        <v>3.0102999566398121</v>
      </c>
      <c r="AB293" s="26">
        <f t="shared" si="122"/>
        <v>2</v>
      </c>
      <c r="AC293" s="26">
        <f t="shared" si="128"/>
        <v>3.0102999566398121</v>
      </c>
      <c r="AD293" s="27">
        <f t="shared" si="124"/>
        <v>2</v>
      </c>
    </row>
    <row r="294" spans="16:30" x14ac:dyDescent="0.25">
      <c r="P294" s="31">
        <v>0.70833333333333304</v>
      </c>
      <c r="Q294" s="32">
        <f>Q284</f>
        <v>0</v>
      </c>
      <c r="R294" s="26">
        <f t="shared" si="116"/>
        <v>1</v>
      </c>
      <c r="S294" s="26">
        <f t="shared" si="126"/>
        <v>0</v>
      </c>
      <c r="T294" s="35">
        <f t="shared" si="115"/>
        <v>1</v>
      </c>
      <c r="U294" s="37"/>
      <c r="V294" s="34">
        <f t="shared" si="125"/>
        <v>0</v>
      </c>
      <c r="W294" s="26">
        <f t="shared" si="118"/>
        <v>1</v>
      </c>
      <c r="X294" s="26">
        <f t="shared" si="127"/>
        <v>0</v>
      </c>
      <c r="Y294" s="35">
        <f t="shared" si="120"/>
        <v>1</v>
      </c>
      <c r="Z294" s="37"/>
      <c r="AA294" s="34">
        <f t="shared" si="121"/>
        <v>3.0102999566398121</v>
      </c>
      <c r="AB294" s="26">
        <f t="shared" si="122"/>
        <v>2</v>
      </c>
      <c r="AC294" s="26">
        <f t="shared" si="128"/>
        <v>3.0102999566398121</v>
      </c>
      <c r="AD294" s="27">
        <f t="shared" si="124"/>
        <v>2</v>
      </c>
    </row>
    <row r="295" spans="16:30" x14ac:dyDescent="0.25">
      <c r="P295" s="31">
        <v>0.75</v>
      </c>
      <c r="Q295" s="32">
        <f>Q284</f>
        <v>0</v>
      </c>
      <c r="R295" s="26">
        <f t="shared" si="116"/>
        <v>1</v>
      </c>
      <c r="S295" s="26">
        <f t="shared" si="126"/>
        <v>0</v>
      </c>
      <c r="T295" s="35">
        <f t="shared" si="115"/>
        <v>1</v>
      </c>
      <c r="U295" s="37"/>
      <c r="V295" s="34">
        <f t="shared" si="125"/>
        <v>0</v>
      </c>
      <c r="W295" s="26">
        <f t="shared" si="118"/>
        <v>1</v>
      </c>
      <c r="X295" s="26">
        <f t="shared" si="127"/>
        <v>0</v>
      </c>
      <c r="Y295" s="35">
        <f t="shared" si="120"/>
        <v>1</v>
      </c>
      <c r="Z295" s="37"/>
      <c r="AA295" s="34">
        <f t="shared" si="121"/>
        <v>3.0102999566398121</v>
      </c>
      <c r="AB295" s="26">
        <f t="shared" si="122"/>
        <v>2</v>
      </c>
      <c r="AC295" s="26">
        <f t="shared" si="128"/>
        <v>3.0102999566398121</v>
      </c>
      <c r="AD295" s="27">
        <f t="shared" si="124"/>
        <v>2</v>
      </c>
    </row>
    <row r="296" spans="16:30" x14ac:dyDescent="0.25">
      <c r="P296" s="31">
        <v>0.79166666666666696</v>
      </c>
      <c r="Q296" s="32">
        <f>Q284</f>
        <v>0</v>
      </c>
      <c r="R296" s="26">
        <f t="shared" si="116"/>
        <v>1</v>
      </c>
      <c r="S296" s="26">
        <f t="shared" si="126"/>
        <v>0</v>
      </c>
      <c r="T296" s="35">
        <f t="shared" si="115"/>
        <v>1</v>
      </c>
      <c r="U296" s="37"/>
      <c r="V296" s="34">
        <v>0</v>
      </c>
      <c r="W296" s="26">
        <f t="shared" si="118"/>
        <v>1</v>
      </c>
      <c r="X296" s="26">
        <v>0</v>
      </c>
      <c r="Y296" s="35">
        <f t="shared" si="120"/>
        <v>1</v>
      </c>
      <c r="Z296" s="37"/>
      <c r="AA296" s="34">
        <f t="shared" si="121"/>
        <v>3.0102999566398121</v>
      </c>
      <c r="AB296" s="26">
        <f t="shared" si="122"/>
        <v>2</v>
      </c>
      <c r="AC296" s="26">
        <f>AA296</f>
        <v>3.0102999566398121</v>
      </c>
      <c r="AD296" s="27">
        <f t="shared" si="124"/>
        <v>2</v>
      </c>
    </row>
    <row r="297" spans="16:30" x14ac:dyDescent="0.25">
      <c r="P297" s="31">
        <v>0.83333333333333304</v>
      </c>
      <c r="Q297" s="32">
        <f>Q284</f>
        <v>0</v>
      </c>
      <c r="R297" s="26">
        <f t="shared" si="116"/>
        <v>1</v>
      </c>
      <c r="S297" s="26">
        <f t="shared" si="126"/>
        <v>0</v>
      </c>
      <c r="T297" s="35">
        <f t="shared" si="115"/>
        <v>1</v>
      </c>
      <c r="U297" s="37"/>
      <c r="V297" s="34">
        <f t="shared" si="125"/>
        <v>0</v>
      </c>
      <c r="W297" s="26">
        <f t="shared" si="118"/>
        <v>1</v>
      </c>
      <c r="X297" s="26">
        <v>0</v>
      </c>
      <c r="Y297" s="35">
        <f t="shared" si="120"/>
        <v>1</v>
      </c>
      <c r="Z297" s="37"/>
      <c r="AA297" s="34">
        <f t="shared" si="121"/>
        <v>3.0102999566398121</v>
      </c>
      <c r="AB297" s="26">
        <f>(10^(AA297/10))</f>
        <v>2</v>
      </c>
      <c r="AC297" s="26">
        <f>AA297</f>
        <v>3.0102999566398121</v>
      </c>
      <c r="AD297" s="27">
        <f t="shared" si="124"/>
        <v>2</v>
      </c>
    </row>
    <row r="298" spans="16:30" x14ac:dyDescent="0.25">
      <c r="P298" s="31">
        <v>0.875</v>
      </c>
      <c r="Q298" s="32">
        <f>Q284</f>
        <v>0</v>
      </c>
      <c r="R298" s="26">
        <f t="shared" si="116"/>
        <v>1</v>
      </c>
      <c r="S298" s="26">
        <f t="shared" si="126"/>
        <v>0</v>
      </c>
      <c r="T298" s="35">
        <f t="shared" si="115"/>
        <v>1</v>
      </c>
      <c r="U298" s="37"/>
      <c r="V298" s="34">
        <f>V297</f>
        <v>0</v>
      </c>
      <c r="W298" s="26">
        <f t="shared" si="118"/>
        <v>1</v>
      </c>
      <c r="X298" s="26">
        <v>0</v>
      </c>
      <c r="Y298" s="35">
        <f t="shared" si="120"/>
        <v>1</v>
      </c>
      <c r="Z298" s="37"/>
      <c r="AA298" s="34">
        <f t="shared" si="121"/>
        <v>3.0102999566398121</v>
      </c>
      <c r="AB298" s="26">
        <f t="shared" ref="AB298:AB300" si="129">(10^(AA298/10))</f>
        <v>2</v>
      </c>
      <c r="AC298" s="26">
        <f>AA298</f>
        <v>3.0102999566398121</v>
      </c>
      <c r="AD298" s="27">
        <f t="shared" si="124"/>
        <v>2</v>
      </c>
    </row>
    <row r="299" spans="16:30" x14ac:dyDescent="0.25">
      <c r="P299" s="31">
        <v>0.91666666666666696</v>
      </c>
      <c r="Q299" s="32">
        <f>Q277</f>
        <v>0</v>
      </c>
      <c r="R299" s="26">
        <f t="shared" si="116"/>
        <v>1</v>
      </c>
      <c r="S299" s="26">
        <f>Q299+10</f>
        <v>10</v>
      </c>
      <c r="T299" s="35">
        <f t="shared" si="115"/>
        <v>10</v>
      </c>
      <c r="U299" s="37"/>
      <c r="V299" s="34">
        <v>0</v>
      </c>
      <c r="W299" s="26">
        <f t="shared" si="118"/>
        <v>1</v>
      </c>
      <c r="X299" s="28">
        <f t="shared" ref="X299:X300" si="130">V299+10</f>
        <v>10</v>
      </c>
      <c r="Y299" s="35">
        <f t="shared" si="120"/>
        <v>10</v>
      </c>
      <c r="Z299" s="37"/>
      <c r="AA299" s="34">
        <f t="shared" si="121"/>
        <v>3.0102999566398121</v>
      </c>
      <c r="AB299" s="26">
        <f t="shared" si="129"/>
        <v>2</v>
      </c>
      <c r="AC299" s="26">
        <f>AA299+10</f>
        <v>13.010299956639813</v>
      </c>
      <c r="AD299" s="27">
        <f t="shared" si="124"/>
        <v>20.000000000000007</v>
      </c>
    </row>
    <row r="300" spans="16:30" ht="15.75" thickBot="1" x14ac:dyDescent="0.3">
      <c r="P300" s="44">
        <v>0.95833333333333304</v>
      </c>
      <c r="Q300" s="32">
        <f>Q277</f>
        <v>0</v>
      </c>
      <c r="R300" s="46">
        <f t="shared" si="116"/>
        <v>1</v>
      </c>
      <c r="S300" s="46">
        <f>Q300+10</f>
        <v>10</v>
      </c>
      <c r="T300" s="47">
        <f t="shared" si="115"/>
        <v>10</v>
      </c>
      <c r="U300" s="48"/>
      <c r="V300" s="45">
        <v>0</v>
      </c>
      <c r="W300" s="46">
        <f t="shared" si="118"/>
        <v>1</v>
      </c>
      <c r="X300" s="28">
        <f t="shared" si="130"/>
        <v>10</v>
      </c>
      <c r="Y300" s="47">
        <f t="shared" si="120"/>
        <v>10</v>
      </c>
      <c r="Z300" s="48"/>
      <c r="AA300" s="34">
        <f t="shared" si="121"/>
        <v>3.0102999566398121</v>
      </c>
      <c r="AB300" s="150">
        <f t="shared" si="129"/>
        <v>2</v>
      </c>
      <c r="AC300" s="150">
        <f>AA300+10</f>
        <v>13.010299956639813</v>
      </c>
      <c r="AD300" s="151">
        <f t="shared" si="124"/>
        <v>20.000000000000007</v>
      </c>
    </row>
    <row r="301" spans="16:30" ht="15.75" thickBot="1" x14ac:dyDescent="0.3">
      <c r="P301" s="50"/>
      <c r="Q301" s="51"/>
      <c r="R301" s="51"/>
      <c r="S301" s="51"/>
      <c r="T301" s="52"/>
      <c r="U301" s="51"/>
      <c r="V301" s="50"/>
      <c r="W301" s="51"/>
      <c r="X301" s="51"/>
      <c r="Y301" s="52"/>
      <c r="Z301" s="51"/>
      <c r="AA301" s="53" t="s">
        <v>13</v>
      </c>
      <c r="AB301" s="64">
        <f>10*LOG(1/(COUNT(AB284:AB297))*SUM(AB284:AB297))</f>
        <v>3.0102999566398121</v>
      </c>
      <c r="AC301" s="49"/>
      <c r="AD301" s="54"/>
    </row>
    <row r="302" spans="16:30" ht="15.75" thickBot="1" x14ac:dyDescent="0.3">
      <c r="P302" s="53"/>
      <c r="Q302" s="49"/>
      <c r="R302" s="49"/>
      <c r="S302" s="49"/>
      <c r="T302" s="54"/>
      <c r="U302" s="49"/>
      <c r="V302" s="53"/>
      <c r="W302" s="49"/>
      <c r="X302" s="49"/>
      <c r="Y302" s="54"/>
      <c r="Z302" s="49"/>
      <c r="AA302" s="53" t="s">
        <v>2</v>
      </c>
      <c r="AB302" s="64">
        <f>10*LOG(1/(COUNT(AB277:AB283,AB299:AB300))*SUM(AB277:AB283,AB299:AB300))</f>
        <v>3.0102999566398121</v>
      </c>
      <c r="AC302" s="49"/>
      <c r="AD302" s="54"/>
    </row>
    <row r="303" spans="16:30" x14ac:dyDescent="0.25">
      <c r="P303" s="53"/>
      <c r="Q303" s="49"/>
      <c r="R303" s="56" t="s">
        <v>12</v>
      </c>
      <c r="S303" s="57"/>
      <c r="T303" s="58" t="s">
        <v>11</v>
      </c>
      <c r="U303" s="57"/>
      <c r="V303" s="59"/>
      <c r="W303" s="56" t="s">
        <v>12</v>
      </c>
      <c r="X303" s="57"/>
      <c r="Y303" s="58" t="s">
        <v>11</v>
      </c>
      <c r="Z303" s="57"/>
      <c r="AA303" s="59"/>
      <c r="AB303" s="57" t="s">
        <v>12</v>
      </c>
      <c r="AC303" s="57"/>
      <c r="AD303" s="58" t="s">
        <v>11</v>
      </c>
    </row>
    <row r="304" spans="16:30" ht="15.75" thickBot="1" x14ac:dyDescent="0.3">
      <c r="P304" s="14"/>
      <c r="Q304" s="55"/>
      <c r="R304" s="60">
        <f>10*LOG(1/(COUNT(R277:R300))*SUM(R277:R300))</f>
        <v>0</v>
      </c>
      <c r="S304" s="61"/>
      <c r="T304" s="62">
        <f>10*LOG(1/(COUNT(T277:T300))*SUM(T277:T300))</f>
        <v>6.40978057358332</v>
      </c>
      <c r="U304" s="61"/>
      <c r="V304" s="63"/>
      <c r="W304" s="60">
        <f>10*LOG(1/(COUNT(W277:W300))*SUM(W277:W300))</f>
        <v>0</v>
      </c>
      <c r="X304" s="61"/>
      <c r="Y304" s="62">
        <f>10*LOG(1/(COUNT(Y277:Y300))*SUM(Y277:Y300))</f>
        <v>6.40978057358332</v>
      </c>
      <c r="Z304" s="61"/>
      <c r="AA304" s="63"/>
      <c r="AB304" s="64">
        <f>10*LOG(1/(COUNT(AB277:AB300))*SUM(AB277:AB300))</f>
        <v>3.0102999566398121</v>
      </c>
      <c r="AC304" s="61"/>
      <c r="AD304" s="62">
        <f>10*LOG(1/(COUNT(AD277:AD300))*SUM(AD277:AD300))</f>
        <v>9.4200805302231334</v>
      </c>
    </row>
  </sheetData>
  <mergeCells count="26">
    <mergeCell ref="A1:H1"/>
    <mergeCell ref="AA1:AB2"/>
    <mergeCell ref="AC1:AE1"/>
    <mergeCell ref="A2:H2"/>
    <mergeCell ref="A3:H3"/>
    <mergeCell ref="L3:L5"/>
    <mergeCell ref="AA3:AA6"/>
    <mergeCell ref="A4:H4"/>
    <mergeCell ref="P105:T105"/>
    <mergeCell ref="A9:A11"/>
    <mergeCell ref="B9:B11"/>
    <mergeCell ref="C9:D9"/>
    <mergeCell ref="E9:H9"/>
    <mergeCell ref="A22:A24"/>
    <mergeCell ref="B22:C22"/>
    <mergeCell ref="E22:H22"/>
    <mergeCell ref="A38:A39"/>
    <mergeCell ref="B38:B39"/>
    <mergeCell ref="A58:A59"/>
    <mergeCell ref="P71:T71"/>
    <mergeCell ref="A77:A78"/>
    <mergeCell ref="P139:T139"/>
    <mergeCell ref="P173:T173"/>
    <mergeCell ref="P207:T207"/>
    <mergeCell ref="P241:T241"/>
    <mergeCell ref="P275:T275"/>
  </mergeCells>
  <conditionalFormatting sqref="B60:B73 D60:H73">
    <cfRule type="expression" dxfId="4" priority="1">
      <formula>B60=0</formula>
    </cfRule>
  </conditionalFormatting>
  <dataValidations count="3">
    <dataValidation type="list" allowBlank="1" showInputMessage="1" showErrorMessage="1" sqref="A40:A53" xr:uid="{53D1B56D-3323-43B9-AC77-925F9199A7D3}">
      <formula1>$AJ$2:$AJ$65</formula1>
    </dataValidation>
    <dataValidation type="list" allowBlank="1" showInputMessage="1" showErrorMessage="1" sqref="B32:B35 B12:B20 B6" xr:uid="{75A909E0-7479-470A-B810-9FBEABC59CBE}">
      <formula1>$AB$3:$AB$6</formula1>
    </dataValidation>
    <dataValidation type="list" allowBlank="1" showInputMessage="1" showErrorMessage="1" sqref="B40:B53" xr:uid="{EFAA87E8-910C-4A3E-9D5A-7F7FD7DA801D}">
      <formula1>$AP$1:$AP$16</formula1>
    </dataValidation>
  </dataValidations>
  <pageMargins left="0.7" right="0.7" top="0.75" bottom="0.75" header="0.3" footer="0.3"/>
  <pageSetup scale="40" orientation="portrait" horizontalDpi="1200" verticalDpi="12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CF08B-3C9A-42C9-822A-1D2AB804A9AD}">
  <dimension ref="A1:AR304"/>
  <sheetViews>
    <sheetView topLeftCell="A2" zoomScaleNormal="100" workbookViewId="0">
      <selection activeCell="F28" sqref="F28"/>
    </sheetView>
  </sheetViews>
  <sheetFormatPr defaultRowHeight="15" x14ac:dyDescent="0.25"/>
  <cols>
    <col min="1" max="1" width="31.140625" customWidth="1"/>
    <col min="2" max="2" width="27" bestFit="1" customWidth="1"/>
    <col min="3" max="4" width="23.140625" customWidth="1"/>
    <col min="5" max="5" width="27.85546875" customWidth="1"/>
    <col min="6" max="6" width="30.28515625" customWidth="1"/>
    <col min="7" max="7" width="22.85546875" customWidth="1"/>
    <col min="8" max="8" width="24.7109375" customWidth="1"/>
    <col min="9" max="11" width="9.140625" customWidth="1"/>
    <col min="12" max="12" width="18.7109375" hidden="1" customWidth="1"/>
    <col min="13" max="14" width="20" hidden="1" customWidth="1"/>
    <col min="15" max="15" width="9.140625" hidden="1" customWidth="1"/>
    <col min="16" max="20" width="12.7109375" hidden="1" customWidth="1"/>
    <col min="21" max="21" width="2.7109375" hidden="1" customWidth="1"/>
    <col min="22" max="22" width="12.7109375" hidden="1" customWidth="1"/>
    <col min="23" max="23" width="15.42578125" hidden="1" customWidth="1"/>
    <col min="24" max="25" width="12.7109375" hidden="1" customWidth="1"/>
    <col min="26" max="26" width="2.5703125" hidden="1" customWidth="1"/>
    <col min="27" max="27" width="17" hidden="1" customWidth="1"/>
    <col min="28" max="28" width="17.42578125" hidden="1" customWidth="1"/>
    <col min="29" max="30" width="12.7109375" hidden="1" customWidth="1"/>
    <col min="31" max="35" width="9.140625" hidden="1" customWidth="1"/>
    <col min="36" max="36" width="33.42578125" hidden="1" customWidth="1"/>
    <col min="37" max="37" width="12.140625" hidden="1" customWidth="1"/>
    <col min="38" max="40" width="16.140625" hidden="1" customWidth="1"/>
    <col min="41" max="44" width="9.140625" hidden="1" customWidth="1"/>
    <col min="45" max="117" width="9.140625" customWidth="1"/>
  </cols>
  <sheetData>
    <row r="1" spans="1:42" ht="21.75" thickBot="1" x14ac:dyDescent="0.4">
      <c r="A1" s="304" t="s">
        <v>181</v>
      </c>
      <c r="B1" s="304"/>
      <c r="C1" s="304"/>
      <c r="D1" s="304"/>
      <c r="E1" s="304"/>
      <c r="F1" s="304"/>
      <c r="G1" s="304"/>
      <c r="H1" s="304"/>
      <c r="AA1" s="295" t="s">
        <v>36</v>
      </c>
      <c r="AB1" s="296"/>
      <c r="AC1" s="280" t="s">
        <v>35</v>
      </c>
      <c r="AD1" s="281"/>
      <c r="AE1" s="282"/>
      <c r="AJ1" s="188" t="s">
        <v>70</v>
      </c>
      <c r="AK1" s="189" t="s">
        <v>71</v>
      </c>
      <c r="AL1" s="189" t="s">
        <v>72</v>
      </c>
      <c r="AM1" s="189" t="s">
        <v>73</v>
      </c>
      <c r="AN1" s="190" t="s">
        <v>74</v>
      </c>
      <c r="AP1">
        <v>1</v>
      </c>
    </row>
    <row r="2" spans="1:42" ht="21.75" thickBot="1" x14ac:dyDescent="0.4">
      <c r="A2" s="304" t="s">
        <v>148</v>
      </c>
      <c r="B2" s="304"/>
      <c r="C2" s="304"/>
      <c r="D2" s="304"/>
      <c r="E2" s="304"/>
      <c r="F2" s="304"/>
      <c r="G2" s="304"/>
      <c r="H2" s="304"/>
      <c r="AA2" s="297"/>
      <c r="AB2" s="298"/>
      <c r="AC2" s="123" t="s">
        <v>3</v>
      </c>
      <c r="AD2" s="124" t="s">
        <v>32</v>
      </c>
      <c r="AE2" s="125" t="s">
        <v>33</v>
      </c>
      <c r="AJ2" s="186" t="s">
        <v>75</v>
      </c>
      <c r="AK2" s="187" t="s">
        <v>76</v>
      </c>
      <c r="AL2" s="187">
        <v>50</v>
      </c>
      <c r="AM2" s="187">
        <v>85</v>
      </c>
      <c r="AN2" s="29" t="s">
        <v>77</v>
      </c>
      <c r="AP2">
        <v>2</v>
      </c>
    </row>
    <row r="3" spans="1:42" ht="22.15" customHeight="1" x14ac:dyDescent="0.35">
      <c r="A3" s="304" t="s">
        <v>147</v>
      </c>
      <c r="B3" s="304"/>
      <c r="C3" s="304"/>
      <c r="D3" s="304"/>
      <c r="E3" s="304"/>
      <c r="F3" s="304"/>
      <c r="G3" s="304"/>
      <c r="H3" s="304"/>
      <c r="L3" s="306" t="s">
        <v>42</v>
      </c>
      <c r="M3" s="25" t="s">
        <v>25</v>
      </c>
      <c r="N3" s="15" t="s">
        <v>26</v>
      </c>
      <c r="O3" s="15" t="s">
        <v>27</v>
      </c>
      <c r="P3" s="15" t="s">
        <v>28</v>
      </c>
      <c r="Q3" s="15" t="s">
        <v>29</v>
      </c>
      <c r="R3" s="15" t="s">
        <v>30</v>
      </c>
      <c r="S3" s="16" t="s">
        <v>31</v>
      </c>
      <c r="AA3" s="283" t="s">
        <v>34</v>
      </c>
      <c r="AB3" s="120" t="s">
        <v>3</v>
      </c>
      <c r="AC3" s="127">
        <v>55</v>
      </c>
      <c r="AD3" s="128">
        <v>57</v>
      </c>
      <c r="AE3" s="129">
        <v>60</v>
      </c>
      <c r="AF3" s="119">
        <v>1</v>
      </c>
      <c r="AJ3" s="183" t="s">
        <v>78</v>
      </c>
      <c r="AK3" s="167" t="s">
        <v>76</v>
      </c>
      <c r="AL3" s="167">
        <v>20</v>
      </c>
      <c r="AM3" s="167">
        <v>85</v>
      </c>
      <c r="AN3" s="27">
        <v>84</v>
      </c>
      <c r="AP3">
        <v>3</v>
      </c>
    </row>
    <row r="4" spans="1:42" ht="19.5" customHeight="1" x14ac:dyDescent="0.35">
      <c r="A4" s="304" t="s">
        <v>144</v>
      </c>
      <c r="B4" s="304"/>
      <c r="C4" s="304"/>
      <c r="D4" s="304"/>
      <c r="E4" s="304"/>
      <c r="F4" s="304"/>
      <c r="G4" s="304"/>
      <c r="H4" s="304"/>
      <c r="L4" s="307"/>
      <c r="M4" s="135"/>
      <c r="N4" s="136"/>
      <c r="O4" s="136"/>
      <c r="P4" s="136"/>
      <c r="Q4" s="136"/>
      <c r="R4" s="136"/>
      <c r="S4" s="137"/>
      <c r="AA4" s="284"/>
      <c r="AB4" s="138"/>
      <c r="AC4" s="139"/>
      <c r="AD4" s="140"/>
      <c r="AE4" s="141"/>
      <c r="AF4" s="119"/>
      <c r="AJ4" s="183" t="s">
        <v>79</v>
      </c>
      <c r="AK4" s="167" t="s">
        <v>76</v>
      </c>
      <c r="AL4" s="167">
        <v>40</v>
      </c>
      <c r="AM4" s="167">
        <v>80</v>
      </c>
      <c r="AN4" s="27">
        <v>78</v>
      </c>
      <c r="AP4">
        <v>4</v>
      </c>
    </row>
    <row r="5" spans="1:42" ht="15" customHeight="1" thickBot="1" x14ac:dyDescent="0.4">
      <c r="A5" s="116"/>
      <c r="B5" s="116"/>
      <c r="C5" s="235"/>
      <c r="D5" s="235"/>
      <c r="E5" s="235"/>
      <c r="F5" s="235"/>
      <c r="G5" s="235"/>
      <c r="H5" s="235"/>
      <c r="L5" s="307"/>
      <c r="M5" s="13" t="s">
        <v>20</v>
      </c>
      <c r="N5" s="5" t="s">
        <v>20</v>
      </c>
      <c r="O5" s="5" t="s">
        <v>20</v>
      </c>
      <c r="P5" s="5" t="s">
        <v>20</v>
      </c>
      <c r="Q5" s="5" t="s">
        <v>20</v>
      </c>
      <c r="R5" s="5" t="s">
        <v>20</v>
      </c>
      <c r="S5" s="6" t="s">
        <v>20</v>
      </c>
      <c r="AA5" s="285"/>
      <c r="AB5" s="121" t="s">
        <v>32</v>
      </c>
      <c r="AC5" s="130">
        <v>57</v>
      </c>
      <c r="AD5" s="126">
        <v>60</v>
      </c>
      <c r="AE5" s="131">
        <v>65</v>
      </c>
      <c r="AF5" s="119">
        <v>2</v>
      </c>
      <c r="AJ5" s="183" t="s">
        <v>80</v>
      </c>
      <c r="AK5" s="167" t="s">
        <v>76</v>
      </c>
      <c r="AL5" s="167">
        <v>20</v>
      </c>
      <c r="AM5" s="167">
        <v>80</v>
      </c>
      <c r="AN5" s="27" t="s">
        <v>77</v>
      </c>
      <c r="AP5">
        <v>5</v>
      </c>
    </row>
    <row r="6" spans="1:42" ht="15" customHeight="1" thickBot="1" x14ac:dyDescent="0.4">
      <c r="A6" s="118" t="s">
        <v>49</v>
      </c>
      <c r="B6" s="117" t="s">
        <v>33</v>
      </c>
      <c r="C6" s="235"/>
      <c r="D6" s="235"/>
      <c r="E6" s="235"/>
      <c r="F6" s="235"/>
      <c r="G6" s="235"/>
      <c r="H6" s="235"/>
      <c r="L6" s="171" t="str">
        <f t="shared" ref="L6:L19" si="0">A60</f>
        <v>Crane</v>
      </c>
      <c r="M6" s="88">
        <f>IF(AND($E40&gt;=0.5,$C$12&gt;0),SQRT((($C$12-$B$25)^2)+(($C$25-$D$12)^2)),"")</f>
        <v>143.22900334748826</v>
      </c>
      <c r="N6" s="89" t="str">
        <f t="shared" ref="N6:N19" si="1">IF(AND($E40&gt;=0.5,$C$13&gt;0),SQRT((($C$13-$B$26)^2)+(($C$26-$D$13)^2)),"")</f>
        <v/>
      </c>
      <c r="O6" s="89" t="str">
        <f t="shared" ref="O6:P19" si="2">IF(AND($E40&gt;=0.5,$C$15&gt;0),SQRT((($C$15-$B$28)^2)+(($C$28-$D$15)^2)),"")</f>
        <v/>
      </c>
      <c r="P6" s="89" t="str">
        <f t="shared" si="2"/>
        <v/>
      </c>
      <c r="Q6" s="89" t="str">
        <f t="shared" ref="Q6:Q19" si="3">IF(AND($E40&gt;=0.5,$C$16&gt;0),SQRT((($C$16-$B$29)^2)+(($C$29-$D$16)^2)),"")</f>
        <v/>
      </c>
      <c r="R6" s="89" t="str">
        <f t="shared" ref="R6:R19" si="4">IF(AND($E40&gt;=0.5,$C$17&gt;0),SQRT((($C$17-$B$30)^2)+(($C$30-$D$17)^2)),"")</f>
        <v/>
      </c>
      <c r="S6" s="90" t="str">
        <f t="shared" ref="S6:S19" si="5">IF(AND($E40&gt;=0.5,$C$18&gt;0),SQRT((($C$18-$B$31)^2)+(($C$31-$D$18)^2)),"")</f>
        <v/>
      </c>
      <c r="AA6" s="286"/>
      <c r="AB6" s="122" t="s">
        <v>33</v>
      </c>
      <c r="AC6" s="132">
        <v>60</v>
      </c>
      <c r="AD6" s="133">
        <v>65</v>
      </c>
      <c r="AE6" s="134">
        <v>70</v>
      </c>
      <c r="AF6" s="119">
        <v>3</v>
      </c>
      <c r="AJ6" s="183" t="s">
        <v>81</v>
      </c>
      <c r="AK6" s="167" t="s">
        <v>82</v>
      </c>
      <c r="AL6" s="167">
        <v>100</v>
      </c>
      <c r="AM6" s="167">
        <v>94</v>
      </c>
      <c r="AN6" s="27" t="s">
        <v>77</v>
      </c>
      <c r="AP6">
        <v>6</v>
      </c>
    </row>
    <row r="7" spans="1:42" ht="15" customHeight="1" x14ac:dyDescent="0.35">
      <c r="A7" s="235"/>
      <c r="B7" s="235"/>
      <c r="C7" s="235"/>
      <c r="D7" s="235"/>
      <c r="E7" s="235"/>
      <c r="F7" s="235"/>
      <c r="G7" s="235"/>
      <c r="H7" s="235"/>
      <c r="L7" s="172" t="str">
        <f t="shared" si="0"/>
        <v>Vibratory Pile Driver</v>
      </c>
      <c r="M7" s="91">
        <f>IF(AND($E41&gt;=0.5,$C$12&gt;0),SQRT((($C$12-$B$25)^2)+(($C$25-$D$12)^2)),"")</f>
        <v>143.22900334748826</v>
      </c>
      <c r="N7" s="92" t="str">
        <f t="shared" si="1"/>
        <v/>
      </c>
      <c r="O7" s="92" t="str">
        <f t="shared" si="2"/>
        <v/>
      </c>
      <c r="P7" s="92" t="str">
        <f t="shared" si="2"/>
        <v/>
      </c>
      <c r="Q7" s="92" t="str">
        <f t="shared" si="3"/>
        <v/>
      </c>
      <c r="R7" s="92" t="str">
        <f t="shared" si="4"/>
        <v/>
      </c>
      <c r="S7" s="93" t="str">
        <f t="shared" si="5"/>
        <v/>
      </c>
      <c r="AC7" s="119">
        <v>1</v>
      </c>
      <c r="AD7" s="119">
        <v>2</v>
      </c>
      <c r="AE7" s="119">
        <v>3</v>
      </c>
      <c r="AF7" s="119"/>
      <c r="AJ7" s="183" t="s">
        <v>83</v>
      </c>
      <c r="AK7" s="167" t="s">
        <v>76</v>
      </c>
      <c r="AL7" s="167">
        <v>50</v>
      </c>
      <c r="AM7" s="167">
        <v>80</v>
      </c>
      <c r="AN7" s="27">
        <v>83</v>
      </c>
      <c r="AP7">
        <v>7</v>
      </c>
    </row>
    <row r="8" spans="1:42" ht="15" customHeight="1" thickBot="1" x14ac:dyDescent="0.3">
      <c r="A8" s="8" t="s">
        <v>45</v>
      </c>
      <c r="L8" s="172" t="str">
        <f t="shared" si="0"/>
        <v>Pickup Truck</v>
      </c>
      <c r="M8" s="91">
        <f>IF(AND($E42&gt;=0.5,$C$12&gt;0),SQRT((($C$12-$B$25)^2)+(($C$25-$D$12)^2)),"")</f>
        <v>143.22900334748826</v>
      </c>
      <c r="N8" s="92" t="str">
        <f t="shared" si="1"/>
        <v/>
      </c>
      <c r="O8" s="92" t="str">
        <f t="shared" si="2"/>
        <v/>
      </c>
      <c r="P8" s="92" t="str">
        <f t="shared" si="2"/>
        <v/>
      </c>
      <c r="Q8" s="92" t="str">
        <f t="shared" si="3"/>
        <v/>
      </c>
      <c r="R8" s="92" t="str">
        <f t="shared" si="4"/>
        <v/>
      </c>
      <c r="S8" s="93" t="str">
        <f t="shared" si="5"/>
        <v/>
      </c>
      <c r="AJ8" s="183" t="s">
        <v>84</v>
      </c>
      <c r="AK8" s="167" t="s">
        <v>76</v>
      </c>
      <c r="AL8" s="167">
        <v>20</v>
      </c>
      <c r="AM8" s="167">
        <v>85</v>
      </c>
      <c r="AN8" s="27">
        <v>84</v>
      </c>
      <c r="AP8">
        <v>8</v>
      </c>
    </row>
    <row r="9" spans="1:42" ht="15" customHeight="1" thickBot="1" x14ac:dyDescent="0.3">
      <c r="A9" s="293" t="s">
        <v>0</v>
      </c>
      <c r="B9" s="293" t="s">
        <v>1</v>
      </c>
      <c r="C9" s="289" t="s">
        <v>22</v>
      </c>
      <c r="D9" s="290"/>
      <c r="E9" s="291" t="s">
        <v>53</v>
      </c>
      <c r="F9" s="291"/>
      <c r="G9" s="291"/>
      <c r="H9" s="292"/>
      <c r="L9" s="172" t="str">
        <f t="shared" si="0"/>
        <v>Front End Loader</v>
      </c>
      <c r="M9" s="91">
        <f>IF(AND($E43&gt;=0.5,$C$12&gt;0),SQRT((($C$12-$B$25)^2)+(($C$25-$D$12)^2)),"")</f>
        <v>143.22900334748826</v>
      </c>
      <c r="N9" s="92" t="str">
        <f t="shared" si="1"/>
        <v/>
      </c>
      <c r="O9" s="92" t="str">
        <f t="shared" si="2"/>
        <v/>
      </c>
      <c r="P9" s="92" t="str">
        <f t="shared" si="2"/>
        <v/>
      </c>
      <c r="Q9" s="92" t="str">
        <f t="shared" si="3"/>
        <v/>
      </c>
      <c r="R9" s="92" t="str">
        <f t="shared" si="4"/>
        <v/>
      </c>
      <c r="S9" s="93" t="str">
        <f t="shared" si="5"/>
        <v/>
      </c>
      <c r="AB9" s="119">
        <f t="shared" ref="AB9:AB15" si="6">IF(B12="Residential",1,IF(B12="Commercial",2,IF(B12="industrial",3,0)))</f>
        <v>1</v>
      </c>
      <c r="AJ9" s="183" t="s">
        <v>85</v>
      </c>
      <c r="AK9" s="167" t="s">
        <v>82</v>
      </c>
      <c r="AL9" s="167">
        <v>20</v>
      </c>
      <c r="AM9" s="167">
        <v>93</v>
      </c>
      <c r="AN9" s="27">
        <v>87</v>
      </c>
      <c r="AP9">
        <v>9</v>
      </c>
    </row>
    <row r="10" spans="1:42" ht="15" customHeight="1" x14ac:dyDescent="0.25">
      <c r="A10" s="300"/>
      <c r="B10" s="300"/>
      <c r="C10" s="114" t="s">
        <v>23</v>
      </c>
      <c r="D10" s="115" t="s">
        <v>24</v>
      </c>
      <c r="E10" s="162" t="s">
        <v>12</v>
      </c>
      <c r="F10" s="163" t="s">
        <v>11</v>
      </c>
      <c r="G10" s="23" t="s">
        <v>13</v>
      </c>
      <c r="H10" s="24" t="s">
        <v>2</v>
      </c>
      <c r="L10" s="172" t="str">
        <f t="shared" si="0"/>
        <v>Trencher</v>
      </c>
      <c r="M10" s="91">
        <f>IF(AND($E44&gt;=0.5,$C$12&gt;0),SQRT((($C$12-$B$25)^2)+(($C$25-$D$12)^2)),"")</f>
        <v>143.22900334748826</v>
      </c>
      <c r="N10" s="92" t="str">
        <f t="shared" si="1"/>
        <v/>
      </c>
      <c r="O10" s="92" t="str">
        <f t="shared" si="2"/>
        <v/>
      </c>
      <c r="P10" s="92" t="str">
        <f t="shared" si="2"/>
        <v/>
      </c>
      <c r="Q10" s="92" t="str">
        <f t="shared" si="3"/>
        <v/>
      </c>
      <c r="R10" s="92" t="str">
        <f t="shared" si="4"/>
        <v/>
      </c>
      <c r="S10" s="93" t="str">
        <f t="shared" si="5"/>
        <v/>
      </c>
      <c r="AB10" s="119">
        <f t="shared" si="6"/>
        <v>0</v>
      </c>
      <c r="AJ10" s="183" t="s">
        <v>86</v>
      </c>
      <c r="AK10" s="167" t="s">
        <v>76</v>
      </c>
      <c r="AL10" s="167">
        <v>20</v>
      </c>
      <c r="AM10" s="167">
        <v>80</v>
      </c>
      <c r="AN10" s="27">
        <v>83</v>
      </c>
      <c r="AP10">
        <v>10</v>
      </c>
    </row>
    <row r="11" spans="1:42" ht="15" customHeight="1" thickBot="1" x14ac:dyDescent="0.3">
      <c r="A11" s="301"/>
      <c r="B11" s="301"/>
      <c r="C11" s="86" t="s">
        <v>20</v>
      </c>
      <c r="D11" s="87" t="s">
        <v>20</v>
      </c>
      <c r="E11" s="13" t="s">
        <v>5</v>
      </c>
      <c r="F11" s="6" t="s">
        <v>5</v>
      </c>
      <c r="G11" s="13" t="s">
        <v>5</v>
      </c>
      <c r="H11" s="6" t="s">
        <v>5</v>
      </c>
      <c r="L11" s="172" t="str">
        <f t="shared" si="0"/>
        <v>Crane</v>
      </c>
      <c r="M11" s="91">
        <f>IF(AND($E45&gt;=0.5,$C$12&gt;0),SQRT((($C$12-$B$26)^2)+(($C$26-$D$12)^2)),"")</f>
        <v>283.9197980062666</v>
      </c>
      <c r="N11" s="92" t="str">
        <f t="shared" si="1"/>
        <v/>
      </c>
      <c r="O11" s="92" t="str">
        <f t="shared" si="2"/>
        <v/>
      </c>
      <c r="P11" s="92" t="str">
        <f t="shared" si="2"/>
        <v/>
      </c>
      <c r="Q11" s="92" t="str">
        <f t="shared" si="3"/>
        <v/>
      </c>
      <c r="R11" s="92" t="str">
        <f t="shared" si="4"/>
        <v/>
      </c>
      <c r="S11" s="93" t="str">
        <f t="shared" si="5"/>
        <v/>
      </c>
      <c r="AB11" s="119">
        <f t="shared" si="6"/>
        <v>0</v>
      </c>
      <c r="AJ11" s="183" t="s">
        <v>87</v>
      </c>
      <c r="AK11" s="167" t="s">
        <v>76</v>
      </c>
      <c r="AL11" s="167">
        <v>40</v>
      </c>
      <c r="AM11" s="167">
        <v>80</v>
      </c>
      <c r="AN11" s="27">
        <v>78</v>
      </c>
      <c r="AP11">
        <v>11</v>
      </c>
    </row>
    <row r="12" spans="1:42" ht="15" customHeight="1" thickBot="1" x14ac:dyDescent="0.3">
      <c r="A12" s="240" t="s">
        <v>182</v>
      </c>
      <c r="B12" s="241" t="s">
        <v>3</v>
      </c>
      <c r="C12" s="242">
        <v>255962.55</v>
      </c>
      <c r="D12" s="243">
        <v>4256460.1500000004</v>
      </c>
      <c r="E12" s="244">
        <v>38.6</v>
      </c>
      <c r="F12" s="245">
        <v>42</v>
      </c>
      <c r="G12" s="246">
        <v>40</v>
      </c>
      <c r="H12" s="247">
        <v>34</v>
      </c>
      <c r="L12" s="172" t="str">
        <f t="shared" si="0"/>
        <v>Vibratory Pile Driver</v>
      </c>
      <c r="M12" s="91">
        <f>IF(AND($E46&gt;=0.5,$C$12&gt;0),SQRT((($C$12-$B$26)^2)+(($C$26-$D$12)^2)),"")</f>
        <v>283.9197980062666</v>
      </c>
      <c r="N12" s="92" t="str">
        <f t="shared" si="1"/>
        <v/>
      </c>
      <c r="O12" s="92" t="str">
        <f t="shared" si="2"/>
        <v/>
      </c>
      <c r="P12" s="92" t="str">
        <f t="shared" si="2"/>
        <v/>
      </c>
      <c r="Q12" s="92" t="str">
        <f t="shared" si="3"/>
        <v/>
      </c>
      <c r="R12" s="92" t="str">
        <f t="shared" si="4"/>
        <v/>
      </c>
      <c r="S12" s="93" t="str">
        <f t="shared" si="5"/>
        <v/>
      </c>
      <c r="AB12" s="119">
        <f t="shared" si="6"/>
        <v>0</v>
      </c>
      <c r="AJ12" s="183" t="s">
        <v>88</v>
      </c>
      <c r="AK12" s="167" t="s">
        <v>76</v>
      </c>
      <c r="AL12" s="167">
        <v>15</v>
      </c>
      <c r="AM12" s="167">
        <v>83</v>
      </c>
      <c r="AN12" s="27" t="s">
        <v>77</v>
      </c>
      <c r="AP12">
        <v>12</v>
      </c>
    </row>
    <row r="13" spans="1:42" ht="15" hidden="1" customHeight="1" x14ac:dyDescent="0.25">
      <c r="A13" s="228"/>
      <c r="B13" s="238"/>
      <c r="C13" s="174"/>
      <c r="D13" s="211"/>
      <c r="E13" s="17"/>
      <c r="F13" s="160"/>
      <c r="G13" s="239"/>
      <c r="H13" s="78"/>
      <c r="L13" s="172" t="str">
        <f t="shared" si="0"/>
        <v>Pickup Truck</v>
      </c>
      <c r="M13" s="91">
        <f>IF(AND($E47&gt;=0.5,$C$12&gt;0),SQRT((($C$12-$B$26)^2)+(($C$26-$D$12)^2)),"")</f>
        <v>283.9197980062666</v>
      </c>
      <c r="N13" s="92" t="str">
        <f t="shared" si="1"/>
        <v/>
      </c>
      <c r="O13" s="92" t="str">
        <f t="shared" si="2"/>
        <v/>
      </c>
      <c r="P13" s="92" t="str">
        <f t="shared" si="2"/>
        <v/>
      </c>
      <c r="Q13" s="92" t="str">
        <f t="shared" si="3"/>
        <v/>
      </c>
      <c r="R13" s="92" t="str">
        <f t="shared" si="4"/>
        <v/>
      </c>
      <c r="S13" s="93" t="str">
        <f t="shared" si="5"/>
        <v/>
      </c>
      <c r="AB13" s="119">
        <f t="shared" si="6"/>
        <v>0</v>
      </c>
      <c r="AJ13" s="183" t="s">
        <v>89</v>
      </c>
      <c r="AK13" s="167" t="s">
        <v>76</v>
      </c>
      <c r="AL13" s="167">
        <v>40</v>
      </c>
      <c r="AM13" s="167">
        <v>85</v>
      </c>
      <c r="AN13" s="27">
        <v>79</v>
      </c>
      <c r="AP13">
        <v>13</v>
      </c>
    </row>
    <row r="14" spans="1:42" ht="15" hidden="1" customHeight="1" x14ac:dyDescent="0.25">
      <c r="A14" s="212"/>
      <c r="B14" s="84"/>
      <c r="C14" s="176"/>
      <c r="D14" s="213"/>
      <c r="E14" s="112"/>
      <c r="F14" s="109"/>
      <c r="G14" s="75"/>
      <c r="H14" s="2"/>
      <c r="L14" s="172" t="str">
        <f t="shared" si="0"/>
        <v>Front End Loader</v>
      </c>
      <c r="M14" s="91">
        <f>IF(AND($E48&gt;=0.5,$C$12&gt;0),SQRT((($C$12-$B$26)^2)+(($C$26-$D$12)^2)),"")</f>
        <v>283.9197980062666</v>
      </c>
      <c r="N14" s="92" t="str">
        <f t="shared" si="1"/>
        <v/>
      </c>
      <c r="O14" s="92" t="str">
        <f t="shared" si="2"/>
        <v/>
      </c>
      <c r="P14" s="92" t="str">
        <f t="shared" si="2"/>
        <v/>
      </c>
      <c r="Q14" s="92" t="str">
        <f t="shared" si="3"/>
        <v/>
      </c>
      <c r="R14" s="92" t="str">
        <f t="shared" si="4"/>
        <v/>
      </c>
      <c r="S14" s="93" t="str">
        <f t="shared" si="5"/>
        <v/>
      </c>
      <c r="AB14" s="119">
        <f t="shared" si="6"/>
        <v>0</v>
      </c>
      <c r="AJ14" s="183" t="s">
        <v>90</v>
      </c>
      <c r="AK14" s="167" t="s">
        <v>76</v>
      </c>
      <c r="AL14" s="167">
        <v>20</v>
      </c>
      <c r="AM14" s="167">
        <v>82</v>
      </c>
      <c r="AN14" s="27">
        <v>81</v>
      </c>
      <c r="AP14">
        <v>14</v>
      </c>
    </row>
    <row r="15" spans="1:42" ht="15" hidden="1" customHeight="1" x14ac:dyDescent="0.25">
      <c r="A15" s="212"/>
      <c r="B15" s="84"/>
      <c r="C15" s="176"/>
      <c r="D15" s="213"/>
      <c r="E15" s="112"/>
      <c r="F15" s="109"/>
      <c r="G15" s="75"/>
      <c r="H15" s="2"/>
      <c r="L15" s="172" t="str">
        <f t="shared" si="0"/>
        <v>Trencher</v>
      </c>
      <c r="M15" s="91">
        <f>IF(AND($E49&gt;=0.5,$C$12&gt;0),SQRT((($C$12-$B$26)^2)+(($C$26-$D$12)^2)),"")</f>
        <v>283.9197980062666</v>
      </c>
      <c r="N15" s="92" t="str">
        <f t="shared" si="1"/>
        <v/>
      </c>
      <c r="O15" s="92" t="str">
        <f t="shared" si="2"/>
        <v/>
      </c>
      <c r="P15" s="92" t="str">
        <f t="shared" si="2"/>
        <v/>
      </c>
      <c r="Q15" s="92" t="str">
        <f t="shared" si="3"/>
        <v/>
      </c>
      <c r="R15" s="92" t="str">
        <f t="shared" si="4"/>
        <v/>
      </c>
      <c r="S15" s="93" t="str">
        <f t="shared" si="5"/>
        <v/>
      </c>
      <c r="AB15" s="119">
        <f t="shared" si="6"/>
        <v>0</v>
      </c>
      <c r="AJ15" s="183" t="s">
        <v>91</v>
      </c>
      <c r="AK15" s="167" t="s">
        <v>76</v>
      </c>
      <c r="AL15" s="167">
        <v>20</v>
      </c>
      <c r="AM15" s="167">
        <v>90</v>
      </c>
      <c r="AN15" s="27">
        <v>90</v>
      </c>
      <c r="AP15">
        <v>15</v>
      </c>
    </row>
    <row r="16" spans="1:42" ht="15" hidden="1" customHeight="1" x14ac:dyDescent="0.25">
      <c r="A16" s="212"/>
      <c r="B16" s="84"/>
      <c r="C16" s="176"/>
      <c r="D16" s="213"/>
      <c r="E16" s="112"/>
      <c r="F16" s="109"/>
      <c r="G16" s="75"/>
      <c r="H16" s="2"/>
      <c r="L16" s="172" t="str">
        <f t="shared" si="0"/>
        <v/>
      </c>
      <c r="M16" s="91">
        <f>IF(AND($E50&gt;=0.5,$C$12&gt;0),SQRT((($C$12-$B$25)^2)+(($C$25-$D$12)^2)),"")</f>
        <v>143.22900334748826</v>
      </c>
      <c r="N16" s="92" t="str">
        <f t="shared" si="1"/>
        <v/>
      </c>
      <c r="O16" s="92" t="str">
        <f t="shared" si="2"/>
        <v/>
      </c>
      <c r="P16" s="92" t="str">
        <f t="shared" si="2"/>
        <v/>
      </c>
      <c r="Q16" s="92" t="str">
        <f t="shared" si="3"/>
        <v/>
      </c>
      <c r="R16" s="92" t="str">
        <f t="shared" si="4"/>
        <v/>
      </c>
      <c r="S16" s="93" t="str">
        <f t="shared" si="5"/>
        <v/>
      </c>
      <c r="AB16" s="119"/>
      <c r="AJ16" s="183" t="s">
        <v>92</v>
      </c>
      <c r="AK16" s="167" t="s">
        <v>76</v>
      </c>
      <c r="AL16" s="167">
        <v>16</v>
      </c>
      <c r="AM16" s="167">
        <v>85</v>
      </c>
      <c r="AN16" s="27">
        <v>81</v>
      </c>
      <c r="AP16">
        <v>0</v>
      </c>
    </row>
    <row r="17" spans="1:40" s="49" customFormat="1" hidden="1" x14ac:dyDescent="0.25">
      <c r="A17" s="212"/>
      <c r="B17" s="84"/>
      <c r="C17" s="176"/>
      <c r="D17" s="213"/>
      <c r="E17" s="112" t="str">
        <f>IF(G17&gt;0,R270,"")</f>
        <v/>
      </c>
      <c r="F17" s="109" t="str">
        <f>IF(G17&gt;0,T270,"")</f>
        <v/>
      </c>
      <c r="G17" s="75"/>
      <c r="H17" s="2"/>
      <c r="L17" s="172" t="str">
        <f t="shared" si="0"/>
        <v/>
      </c>
      <c r="M17" s="91">
        <f>IF(AND($E51&gt;=0.5,$C$12&gt;0),SQRT((($C$12-$B$25)^2)+(($C$25-$D$12)^2)),"")</f>
        <v>143.22900334748826</v>
      </c>
      <c r="N17" s="92" t="str">
        <f t="shared" si="1"/>
        <v/>
      </c>
      <c r="O17" s="92" t="str">
        <f t="shared" si="2"/>
        <v/>
      </c>
      <c r="P17" s="92" t="str">
        <f t="shared" si="2"/>
        <v/>
      </c>
      <c r="Q17" s="92" t="str">
        <f t="shared" si="3"/>
        <v/>
      </c>
      <c r="R17" s="92" t="str">
        <f t="shared" si="4"/>
        <v/>
      </c>
      <c r="S17" s="93" t="str">
        <f t="shared" si="5"/>
        <v/>
      </c>
      <c r="T17"/>
      <c r="AB17" s="119">
        <f>IF(B6="Residential",1,IF(B6="Commercial",2,IF(B6="industrial",3,0)))</f>
        <v>3</v>
      </c>
      <c r="AJ17" s="183" t="s">
        <v>93</v>
      </c>
      <c r="AK17" s="167" t="s">
        <v>76</v>
      </c>
      <c r="AL17" s="167">
        <v>40</v>
      </c>
      <c r="AM17" s="167">
        <v>85</v>
      </c>
      <c r="AN17" s="27">
        <v>82</v>
      </c>
    </row>
    <row r="18" spans="1:40" ht="15.75" hidden="1" thickBot="1" x14ac:dyDescent="0.3">
      <c r="A18" s="214"/>
      <c r="B18" s="85"/>
      <c r="C18" s="178"/>
      <c r="D18" s="215"/>
      <c r="E18" s="113" t="str">
        <f>IF(G18&gt;0,R304,"")</f>
        <v/>
      </c>
      <c r="F18" s="110" t="str">
        <f>IF(G18&gt;0,T304,"")</f>
        <v/>
      </c>
      <c r="G18" s="76"/>
      <c r="H18" s="3"/>
      <c r="L18" s="172" t="str">
        <f t="shared" si="0"/>
        <v/>
      </c>
      <c r="M18" s="91">
        <f>IF(AND($E52&gt;=0.5,$C$12&gt;0),SQRT((($C$12-$B$25)^2)+(($C$25-$D$12)^2)),"")</f>
        <v>143.22900334748826</v>
      </c>
      <c r="N18" s="92" t="str">
        <f t="shared" si="1"/>
        <v/>
      </c>
      <c r="O18" s="92" t="str">
        <f t="shared" si="2"/>
        <v/>
      </c>
      <c r="P18" s="92" t="str">
        <f t="shared" si="2"/>
        <v/>
      </c>
      <c r="Q18" s="92" t="str">
        <f t="shared" si="3"/>
        <v/>
      </c>
      <c r="R18" s="92" t="str">
        <f t="shared" si="4"/>
        <v/>
      </c>
      <c r="S18" s="93" t="str">
        <f t="shared" si="5"/>
        <v/>
      </c>
      <c r="AJ18" s="183" t="s">
        <v>94</v>
      </c>
      <c r="AK18" s="167" t="s">
        <v>76</v>
      </c>
      <c r="AL18" s="167">
        <v>20</v>
      </c>
      <c r="AM18" s="167">
        <v>84</v>
      </c>
      <c r="AN18" s="27">
        <v>79</v>
      </c>
    </row>
    <row r="19" spans="1:40" ht="15.75" x14ac:dyDescent="0.25">
      <c r="A19" s="19" t="s">
        <v>61</v>
      </c>
      <c r="B19" s="143"/>
      <c r="C19" s="144"/>
      <c r="D19" s="144"/>
      <c r="E19" s="145"/>
      <c r="F19" s="145"/>
      <c r="G19" s="82"/>
      <c r="H19" s="82"/>
      <c r="L19" s="172" t="str">
        <f t="shared" si="0"/>
        <v/>
      </c>
      <c r="M19" s="91">
        <f>IF(AND($E53&gt;=0.5,$C$12&gt;0),SQRT((($C$12-$B$25)^2)+(($C$25-$D$12)^2)),"")</f>
        <v>143.22900334748826</v>
      </c>
      <c r="N19" s="92" t="str">
        <f t="shared" si="1"/>
        <v/>
      </c>
      <c r="O19" s="92" t="str">
        <f t="shared" si="2"/>
        <v/>
      </c>
      <c r="P19" s="92" t="str">
        <f t="shared" si="2"/>
        <v/>
      </c>
      <c r="Q19" s="92" t="str">
        <f t="shared" si="3"/>
        <v/>
      </c>
      <c r="R19" s="92" t="str">
        <f t="shared" si="4"/>
        <v/>
      </c>
      <c r="S19" s="93" t="str">
        <f t="shared" si="5"/>
        <v/>
      </c>
      <c r="AJ19" s="183" t="s">
        <v>95</v>
      </c>
      <c r="AK19" s="167" t="s">
        <v>76</v>
      </c>
      <c r="AL19" s="167">
        <v>50</v>
      </c>
      <c r="AM19" s="167">
        <v>80</v>
      </c>
      <c r="AN19" s="27">
        <v>80</v>
      </c>
    </row>
    <row r="20" spans="1:40" ht="14.25" customHeight="1" thickBot="1" x14ac:dyDescent="0.3">
      <c r="A20" s="19"/>
      <c r="B20" s="143"/>
      <c r="C20" s="144"/>
      <c r="D20" s="144"/>
      <c r="E20" s="145"/>
      <c r="F20" s="145"/>
      <c r="G20" s="82"/>
      <c r="H20" s="82"/>
      <c r="L20" s="97"/>
      <c r="AJ20" s="183" t="s">
        <v>96</v>
      </c>
      <c r="AK20" s="167" t="s">
        <v>76</v>
      </c>
      <c r="AL20" s="167">
        <v>40</v>
      </c>
      <c r="AM20" s="167">
        <v>84</v>
      </c>
      <c r="AN20" s="27">
        <v>76</v>
      </c>
    </row>
    <row r="21" spans="1:40" ht="75.75" thickBot="1" x14ac:dyDescent="0.3">
      <c r="A21" s="8" t="s">
        <v>69</v>
      </c>
      <c r="L21" s="236" t="s">
        <v>42</v>
      </c>
      <c r="M21" s="25" t="s">
        <v>25</v>
      </c>
      <c r="N21" s="15" t="s">
        <v>26</v>
      </c>
      <c r="O21" s="15" t="s">
        <v>27</v>
      </c>
      <c r="P21" s="15" t="s">
        <v>28</v>
      </c>
      <c r="Q21" s="15" t="s">
        <v>29</v>
      </c>
      <c r="R21" s="15" t="s">
        <v>30</v>
      </c>
      <c r="S21" s="16" t="s">
        <v>31</v>
      </c>
      <c r="AJ21" s="183" t="s">
        <v>97</v>
      </c>
      <c r="AK21" s="167" t="s">
        <v>76</v>
      </c>
      <c r="AL21" s="167">
        <v>40</v>
      </c>
      <c r="AM21" s="167">
        <v>85</v>
      </c>
      <c r="AN21" s="27">
        <v>81</v>
      </c>
    </row>
    <row r="22" spans="1:40" ht="15.75" thickBot="1" x14ac:dyDescent="0.3">
      <c r="A22" s="293" t="s">
        <v>154</v>
      </c>
      <c r="B22" s="289" t="s">
        <v>22</v>
      </c>
      <c r="C22" s="290"/>
      <c r="E22" s="302"/>
      <c r="F22" s="302"/>
      <c r="G22" s="302"/>
      <c r="H22" s="302"/>
      <c r="L22" s="220"/>
      <c r="M22" s="13" t="s">
        <v>6</v>
      </c>
      <c r="N22" s="5" t="s">
        <v>6</v>
      </c>
      <c r="O22" s="5" t="s">
        <v>6</v>
      </c>
      <c r="P22" s="5" t="s">
        <v>6</v>
      </c>
      <c r="Q22" s="5" t="s">
        <v>6</v>
      </c>
      <c r="R22" s="5" t="s">
        <v>6</v>
      </c>
      <c r="S22" s="6" t="s">
        <v>6</v>
      </c>
      <c r="AJ22" s="183" t="s">
        <v>98</v>
      </c>
      <c r="AK22" s="167" t="s">
        <v>76</v>
      </c>
      <c r="AL22" s="167">
        <v>40</v>
      </c>
      <c r="AM22" s="167">
        <v>84</v>
      </c>
      <c r="AN22" s="27">
        <v>74</v>
      </c>
    </row>
    <row r="23" spans="1:40" x14ac:dyDescent="0.25">
      <c r="A23" s="300"/>
      <c r="B23" s="114" t="s">
        <v>23</v>
      </c>
      <c r="C23" s="115" t="s">
        <v>24</v>
      </c>
      <c r="E23" s="237"/>
      <c r="H23" s="237"/>
      <c r="L23" s="101" t="str">
        <f t="shared" ref="L23:L36" si="7">IF(ISBLANK(A40),"",A40)</f>
        <v>Crane</v>
      </c>
      <c r="M23" s="98">
        <f t="shared" ref="M23:S36" si="8">IFERROR(CONVERT(M6,"m","ft"),"")</f>
        <v>469.91142830540764</v>
      </c>
      <c r="N23" s="89" t="str">
        <f t="shared" si="8"/>
        <v/>
      </c>
      <c r="O23" s="89" t="str">
        <f t="shared" si="8"/>
        <v/>
      </c>
      <c r="P23" s="89" t="str">
        <f t="shared" si="8"/>
        <v/>
      </c>
      <c r="Q23" s="89" t="str">
        <f t="shared" si="8"/>
        <v/>
      </c>
      <c r="R23" s="89" t="str">
        <f t="shared" si="8"/>
        <v/>
      </c>
      <c r="S23" s="90" t="str">
        <f t="shared" si="8"/>
        <v/>
      </c>
      <c r="AJ23" s="183" t="s">
        <v>99</v>
      </c>
      <c r="AK23" s="167" t="s">
        <v>76</v>
      </c>
      <c r="AL23" s="167">
        <v>40</v>
      </c>
      <c r="AM23" s="167">
        <v>80</v>
      </c>
      <c r="AN23" s="27">
        <v>79</v>
      </c>
    </row>
    <row r="24" spans="1:40" ht="15.75" thickBot="1" x14ac:dyDescent="0.3">
      <c r="A24" s="301"/>
      <c r="B24" s="86" t="s">
        <v>20</v>
      </c>
      <c r="C24" s="87" t="s">
        <v>20</v>
      </c>
      <c r="E24" s="237"/>
      <c r="H24" s="237"/>
      <c r="L24" s="102" t="str">
        <f t="shared" si="7"/>
        <v>Vibratory Pile Driver</v>
      </c>
      <c r="M24" s="99">
        <f t="shared" si="8"/>
        <v>469.91142830540764</v>
      </c>
      <c r="N24" s="92" t="str">
        <f t="shared" si="8"/>
        <v/>
      </c>
      <c r="O24" s="92" t="str">
        <f t="shared" si="8"/>
        <v/>
      </c>
      <c r="P24" s="92" t="str">
        <f t="shared" si="8"/>
        <v/>
      </c>
      <c r="Q24" s="92" t="str">
        <f t="shared" si="8"/>
        <v/>
      </c>
      <c r="R24" s="92" t="str">
        <f t="shared" si="8"/>
        <v/>
      </c>
      <c r="S24" s="93" t="str">
        <f t="shared" si="8"/>
        <v/>
      </c>
      <c r="AJ24" s="183" t="s">
        <v>100</v>
      </c>
      <c r="AK24" s="167" t="s">
        <v>76</v>
      </c>
      <c r="AL24" s="167">
        <v>50</v>
      </c>
      <c r="AM24" s="167">
        <v>82</v>
      </c>
      <c r="AN24" s="27">
        <v>81</v>
      </c>
    </row>
    <row r="25" spans="1:40" x14ac:dyDescent="0.25">
      <c r="A25" s="168" t="s">
        <v>150</v>
      </c>
      <c r="B25" s="229">
        <v>255971.8</v>
      </c>
      <c r="C25" s="175">
        <v>4256603.08</v>
      </c>
      <c r="E25" s="166"/>
      <c r="H25" s="20"/>
      <c r="L25" s="102" t="str">
        <f t="shared" si="7"/>
        <v>Pickup Truck</v>
      </c>
      <c r="M25" s="99">
        <f t="shared" si="8"/>
        <v>469.91142830540764</v>
      </c>
      <c r="N25" s="92" t="str">
        <f t="shared" si="8"/>
        <v/>
      </c>
      <c r="O25" s="92" t="str">
        <f t="shared" si="8"/>
        <v/>
      </c>
      <c r="P25" s="92" t="str">
        <f t="shared" si="8"/>
        <v/>
      </c>
      <c r="Q25" s="92" t="str">
        <f t="shared" si="8"/>
        <v/>
      </c>
      <c r="R25" s="92" t="str">
        <f t="shared" si="8"/>
        <v/>
      </c>
      <c r="S25" s="93" t="str">
        <f t="shared" si="8"/>
        <v/>
      </c>
      <c r="AJ25" s="183" t="s">
        <v>101</v>
      </c>
      <c r="AK25" s="167" t="s">
        <v>76</v>
      </c>
      <c r="AL25" s="167">
        <v>50</v>
      </c>
      <c r="AM25" s="167">
        <v>70</v>
      </c>
      <c r="AN25" s="27">
        <v>73</v>
      </c>
    </row>
    <row r="26" spans="1:40" x14ac:dyDescent="0.25">
      <c r="A26" s="169" t="s">
        <v>153</v>
      </c>
      <c r="B26" s="230">
        <v>256051.61</v>
      </c>
      <c r="C26" s="177">
        <v>4256729.74</v>
      </c>
      <c r="E26" s="166"/>
      <c r="H26" s="20"/>
      <c r="L26" s="102" t="str">
        <f t="shared" si="7"/>
        <v>Front End Loader</v>
      </c>
      <c r="M26" s="99">
        <f t="shared" si="8"/>
        <v>469.91142830540764</v>
      </c>
      <c r="N26" s="92" t="str">
        <f t="shared" si="8"/>
        <v/>
      </c>
      <c r="O26" s="92" t="str">
        <f t="shared" si="8"/>
        <v/>
      </c>
      <c r="P26" s="92" t="str">
        <f t="shared" si="8"/>
        <v/>
      </c>
      <c r="Q26" s="92" t="str">
        <f t="shared" si="8"/>
        <v/>
      </c>
      <c r="R26" s="92" t="str">
        <f t="shared" si="8"/>
        <v/>
      </c>
      <c r="S26" s="93" t="str">
        <f t="shared" si="8"/>
        <v/>
      </c>
      <c r="AJ26" s="183" t="s">
        <v>102</v>
      </c>
      <c r="AK26" s="167" t="s">
        <v>76</v>
      </c>
      <c r="AL26" s="167">
        <v>40</v>
      </c>
      <c r="AM26" s="167">
        <v>85</v>
      </c>
      <c r="AN26" s="27">
        <v>83</v>
      </c>
    </row>
    <row r="27" spans="1:40" x14ac:dyDescent="0.25">
      <c r="A27" s="169"/>
      <c r="B27" s="230"/>
      <c r="C27" s="177"/>
      <c r="E27" s="166"/>
      <c r="H27" s="20"/>
      <c r="L27" s="102" t="str">
        <f t="shared" si="7"/>
        <v>Trencher</v>
      </c>
      <c r="M27" s="99">
        <f t="shared" si="8"/>
        <v>469.91142830540764</v>
      </c>
      <c r="N27" s="92" t="str">
        <f t="shared" si="8"/>
        <v/>
      </c>
      <c r="O27" s="92" t="str">
        <f t="shared" si="8"/>
        <v/>
      </c>
      <c r="P27" s="92" t="str">
        <f t="shared" si="8"/>
        <v/>
      </c>
      <c r="Q27" s="92" t="str">
        <f t="shared" si="8"/>
        <v/>
      </c>
      <c r="R27" s="92" t="str">
        <f t="shared" si="8"/>
        <v/>
      </c>
      <c r="S27" s="93" t="str">
        <f t="shared" si="8"/>
        <v/>
      </c>
      <c r="AJ27" s="183" t="s">
        <v>103</v>
      </c>
      <c r="AK27" s="167" t="s">
        <v>76</v>
      </c>
      <c r="AL27" s="167">
        <v>40</v>
      </c>
      <c r="AM27" s="167">
        <v>85</v>
      </c>
      <c r="AN27" s="27" t="s">
        <v>77</v>
      </c>
    </row>
    <row r="28" spans="1:40" x14ac:dyDescent="0.25">
      <c r="A28" s="169" t="str">
        <f t="shared" ref="A28:A31" si="9">IF(ISBLANK(A15),"",A15)</f>
        <v/>
      </c>
      <c r="B28" s="230"/>
      <c r="C28" s="177"/>
      <c r="E28" s="166"/>
      <c r="H28" s="20"/>
      <c r="L28" s="102" t="str">
        <f t="shared" si="7"/>
        <v>Crane</v>
      </c>
      <c r="M28" s="99">
        <f t="shared" si="8"/>
        <v>931.49540028302692</v>
      </c>
      <c r="N28" s="92" t="str">
        <f t="shared" si="8"/>
        <v/>
      </c>
      <c r="O28" s="92" t="str">
        <f t="shared" si="8"/>
        <v/>
      </c>
      <c r="P28" s="92" t="str">
        <f t="shared" si="8"/>
        <v/>
      </c>
      <c r="Q28" s="92" t="str">
        <f t="shared" si="8"/>
        <v/>
      </c>
      <c r="R28" s="92" t="str">
        <f t="shared" si="8"/>
        <v/>
      </c>
      <c r="S28" s="93" t="str">
        <f t="shared" si="8"/>
        <v/>
      </c>
      <c r="AJ28" s="183" t="s">
        <v>104</v>
      </c>
      <c r="AK28" s="167" t="s">
        <v>76</v>
      </c>
      <c r="AL28" s="167">
        <v>40</v>
      </c>
      <c r="AM28" s="167">
        <v>85</v>
      </c>
      <c r="AN28" s="27">
        <v>87</v>
      </c>
    </row>
    <row r="29" spans="1:40" x14ac:dyDescent="0.25">
      <c r="A29" s="169" t="str">
        <f t="shared" si="9"/>
        <v/>
      </c>
      <c r="B29" s="230"/>
      <c r="C29" s="177"/>
      <c r="E29" s="166"/>
      <c r="H29" s="20"/>
      <c r="L29" s="102" t="str">
        <f t="shared" si="7"/>
        <v>Vibratory Pile Driver</v>
      </c>
      <c r="M29" s="99">
        <f t="shared" si="8"/>
        <v>931.49540028302692</v>
      </c>
      <c r="N29" s="92" t="str">
        <f t="shared" si="8"/>
        <v/>
      </c>
      <c r="O29" s="92" t="str">
        <f t="shared" si="8"/>
        <v/>
      </c>
      <c r="P29" s="92" t="str">
        <f t="shared" si="8"/>
        <v/>
      </c>
      <c r="Q29" s="92" t="str">
        <f t="shared" si="8"/>
        <v/>
      </c>
      <c r="R29" s="92" t="str">
        <f t="shared" si="8"/>
        <v/>
      </c>
      <c r="S29" s="93" t="str">
        <f t="shared" si="8"/>
        <v/>
      </c>
      <c r="AJ29" s="183" t="s">
        <v>105</v>
      </c>
      <c r="AK29" s="167" t="s">
        <v>76</v>
      </c>
      <c r="AL29" s="167">
        <v>25</v>
      </c>
      <c r="AM29" s="167">
        <v>80</v>
      </c>
      <c r="AN29" s="27">
        <v>82</v>
      </c>
    </row>
    <row r="30" spans="1:40" x14ac:dyDescent="0.25">
      <c r="A30" s="169" t="str">
        <f t="shared" si="9"/>
        <v/>
      </c>
      <c r="B30" s="230"/>
      <c r="C30" s="177"/>
      <c r="E30" s="166"/>
      <c r="H30" s="20"/>
      <c r="L30" s="102" t="str">
        <f t="shared" si="7"/>
        <v>Pickup Truck</v>
      </c>
      <c r="M30" s="99">
        <f t="shared" si="8"/>
        <v>931.49540028302692</v>
      </c>
      <c r="N30" s="92" t="str">
        <f t="shared" si="8"/>
        <v/>
      </c>
      <c r="O30" s="92" t="str">
        <f t="shared" si="8"/>
        <v/>
      </c>
      <c r="P30" s="92" t="str">
        <f t="shared" si="8"/>
        <v/>
      </c>
      <c r="Q30" s="92" t="str">
        <f t="shared" si="8"/>
        <v/>
      </c>
      <c r="R30" s="92" t="str">
        <f t="shared" si="8"/>
        <v/>
      </c>
      <c r="S30" s="93" t="str">
        <f t="shared" si="8"/>
        <v/>
      </c>
      <c r="AJ30" s="183" t="s">
        <v>106</v>
      </c>
      <c r="AK30" s="167" t="s">
        <v>82</v>
      </c>
      <c r="AL30" s="167">
        <v>10</v>
      </c>
      <c r="AM30" s="167">
        <v>90</v>
      </c>
      <c r="AN30" s="27" t="s">
        <v>77</v>
      </c>
    </row>
    <row r="31" spans="1:40" ht="15.75" thickBot="1" x14ac:dyDescent="0.3">
      <c r="A31" s="170" t="str">
        <f t="shared" si="9"/>
        <v/>
      </c>
      <c r="B31" s="231"/>
      <c r="C31" s="179"/>
      <c r="E31" s="166"/>
      <c r="H31" s="20"/>
      <c r="L31" s="102" t="str">
        <f t="shared" si="7"/>
        <v>Front End Loader</v>
      </c>
      <c r="M31" s="99">
        <f t="shared" si="8"/>
        <v>931.49540028302692</v>
      </c>
      <c r="N31" s="92" t="str">
        <f t="shared" si="8"/>
        <v/>
      </c>
      <c r="O31" s="92" t="str">
        <f t="shared" si="8"/>
        <v/>
      </c>
      <c r="P31" s="92" t="str">
        <f t="shared" si="8"/>
        <v/>
      </c>
      <c r="Q31" s="92" t="str">
        <f t="shared" si="8"/>
        <v/>
      </c>
      <c r="R31" s="92" t="str">
        <f t="shared" si="8"/>
        <v/>
      </c>
      <c r="S31" s="93" t="str">
        <f t="shared" si="8"/>
        <v/>
      </c>
      <c r="AJ31" s="183" t="s">
        <v>107</v>
      </c>
      <c r="AK31" s="167" t="s">
        <v>82</v>
      </c>
      <c r="AL31" s="167">
        <v>20</v>
      </c>
      <c r="AM31" s="167">
        <v>95</v>
      </c>
      <c r="AN31" s="27">
        <v>101</v>
      </c>
    </row>
    <row r="32" spans="1:40" ht="15.75" x14ac:dyDescent="0.25">
      <c r="A32" s="19" t="s">
        <v>155</v>
      </c>
      <c r="B32" s="143"/>
      <c r="C32" s="144"/>
      <c r="D32" s="144"/>
      <c r="E32" s="145"/>
      <c r="H32" s="82"/>
      <c r="L32" s="102" t="str">
        <f t="shared" si="7"/>
        <v>Trencher</v>
      </c>
      <c r="M32" s="99">
        <f t="shared" si="8"/>
        <v>931.49540028302692</v>
      </c>
      <c r="N32" s="92" t="str">
        <f t="shared" si="8"/>
        <v/>
      </c>
      <c r="O32" s="92" t="str">
        <f t="shared" si="8"/>
        <v/>
      </c>
      <c r="P32" s="92" t="str">
        <f t="shared" si="8"/>
        <v/>
      </c>
      <c r="Q32" s="92" t="str">
        <f t="shared" si="8"/>
        <v/>
      </c>
      <c r="R32" s="92" t="str">
        <f t="shared" si="8"/>
        <v/>
      </c>
      <c r="S32" s="93" t="str">
        <f t="shared" si="8"/>
        <v/>
      </c>
      <c r="AJ32" s="183" t="s">
        <v>108</v>
      </c>
      <c r="AK32" s="167" t="s">
        <v>82</v>
      </c>
      <c r="AL32" s="167">
        <v>20</v>
      </c>
      <c r="AM32" s="167">
        <v>85</v>
      </c>
      <c r="AN32" s="27">
        <v>89</v>
      </c>
    </row>
    <row r="33" spans="1:40" ht="15.75" x14ac:dyDescent="0.25">
      <c r="A33" s="19" t="s">
        <v>156</v>
      </c>
      <c r="B33" s="143"/>
      <c r="C33" s="144"/>
      <c r="D33" s="144"/>
      <c r="E33" s="145"/>
      <c r="F33" s="145"/>
      <c r="G33" s="82"/>
      <c r="H33" s="82"/>
      <c r="L33" s="102" t="str">
        <f t="shared" si="7"/>
        <v/>
      </c>
      <c r="M33" s="99">
        <f t="shared" si="8"/>
        <v>469.91142830540764</v>
      </c>
      <c r="N33" s="92" t="str">
        <f t="shared" si="8"/>
        <v/>
      </c>
      <c r="O33" s="92" t="str">
        <f t="shared" si="8"/>
        <v/>
      </c>
      <c r="P33" s="92" t="str">
        <f t="shared" si="8"/>
        <v/>
      </c>
      <c r="Q33" s="92" t="str">
        <f t="shared" si="8"/>
        <v/>
      </c>
      <c r="R33" s="92" t="str">
        <f t="shared" si="8"/>
        <v/>
      </c>
      <c r="S33" s="93" t="str">
        <f t="shared" si="8"/>
        <v/>
      </c>
      <c r="AJ33" s="183" t="s">
        <v>109</v>
      </c>
      <c r="AK33" s="167" t="s">
        <v>76</v>
      </c>
      <c r="AL33" s="167">
        <v>20</v>
      </c>
      <c r="AM33" s="167">
        <v>85</v>
      </c>
      <c r="AN33" s="27">
        <v>75</v>
      </c>
    </row>
    <row r="34" spans="1:40" ht="16.5" customHeight="1" x14ac:dyDescent="0.25">
      <c r="A34" s="9"/>
      <c r="B34" s="143"/>
      <c r="C34" s="144"/>
      <c r="D34" s="144"/>
      <c r="E34" s="145"/>
      <c r="F34" s="145"/>
      <c r="G34" s="82"/>
      <c r="H34" s="82"/>
      <c r="L34" s="102" t="str">
        <f t="shared" si="7"/>
        <v/>
      </c>
      <c r="M34" s="99">
        <f t="shared" si="8"/>
        <v>469.91142830540764</v>
      </c>
      <c r="N34" s="92" t="str">
        <f t="shared" si="8"/>
        <v/>
      </c>
      <c r="O34" s="92" t="str">
        <f t="shared" si="8"/>
        <v/>
      </c>
      <c r="P34" s="92" t="str">
        <f t="shared" si="8"/>
        <v/>
      </c>
      <c r="Q34" s="92" t="str">
        <f t="shared" si="8"/>
        <v/>
      </c>
      <c r="R34" s="92" t="str">
        <f t="shared" si="8"/>
        <v/>
      </c>
      <c r="S34" s="93" t="str">
        <f t="shared" si="8"/>
        <v/>
      </c>
      <c r="AJ34" s="183" t="s">
        <v>110</v>
      </c>
      <c r="AK34" s="167" t="s">
        <v>82</v>
      </c>
      <c r="AL34" s="167">
        <v>20</v>
      </c>
      <c r="AM34" s="167">
        <v>90</v>
      </c>
      <c r="AN34" s="27">
        <v>90</v>
      </c>
    </row>
    <row r="35" spans="1:40" x14ac:dyDescent="0.25">
      <c r="A35" s="19"/>
      <c r="B35" s="143"/>
      <c r="C35" s="144"/>
      <c r="D35" s="144"/>
      <c r="E35" s="145"/>
      <c r="F35" s="145"/>
      <c r="G35" s="82"/>
      <c r="H35" s="82"/>
      <c r="L35" s="102" t="str">
        <f t="shared" si="7"/>
        <v/>
      </c>
      <c r="M35" s="99">
        <f t="shared" si="8"/>
        <v>469.91142830540764</v>
      </c>
      <c r="N35" s="92" t="str">
        <f t="shared" si="8"/>
        <v/>
      </c>
      <c r="O35" s="92" t="str">
        <f t="shared" si="8"/>
        <v/>
      </c>
      <c r="P35" s="92" t="str">
        <f t="shared" si="8"/>
        <v/>
      </c>
      <c r="Q35" s="92" t="str">
        <f t="shared" si="8"/>
        <v/>
      </c>
      <c r="R35" s="92" t="str">
        <f t="shared" si="8"/>
        <v/>
      </c>
      <c r="S35" s="93" t="str">
        <f t="shared" si="8"/>
        <v/>
      </c>
      <c r="AJ35" s="183" t="s">
        <v>111</v>
      </c>
      <c r="AK35" s="167" t="s">
        <v>76</v>
      </c>
      <c r="AL35" s="167">
        <v>20</v>
      </c>
      <c r="AM35" s="167">
        <v>85</v>
      </c>
      <c r="AN35" s="27">
        <v>90</v>
      </c>
    </row>
    <row r="36" spans="1:40" ht="15.75" thickBot="1" x14ac:dyDescent="0.3">
      <c r="A36" s="82"/>
      <c r="B36" s="82"/>
      <c r="C36" s="82"/>
      <c r="D36" s="82"/>
      <c r="E36" s="82"/>
      <c r="F36" s="49"/>
      <c r="G36" s="49"/>
      <c r="H36" s="49"/>
      <c r="L36" s="103" t="str">
        <f t="shared" si="7"/>
        <v/>
      </c>
      <c r="M36" s="100">
        <f t="shared" si="8"/>
        <v>469.91142830540764</v>
      </c>
      <c r="N36" s="95" t="str">
        <f t="shared" si="8"/>
        <v/>
      </c>
      <c r="O36" s="95" t="str">
        <f t="shared" si="8"/>
        <v/>
      </c>
      <c r="P36" s="95" t="str">
        <f t="shared" si="8"/>
        <v/>
      </c>
      <c r="Q36" s="95" t="str">
        <f t="shared" si="8"/>
        <v/>
      </c>
      <c r="R36" s="95" t="str">
        <f t="shared" si="8"/>
        <v/>
      </c>
      <c r="S36" s="96" t="str">
        <f t="shared" si="8"/>
        <v/>
      </c>
      <c r="AJ36" s="183" t="s">
        <v>112</v>
      </c>
      <c r="AK36" s="167" t="s">
        <v>76</v>
      </c>
      <c r="AL36" s="167">
        <v>50</v>
      </c>
      <c r="AM36" s="167">
        <v>85</v>
      </c>
      <c r="AN36" s="27">
        <v>77</v>
      </c>
    </row>
    <row r="37" spans="1:40" ht="15.75" thickBot="1" x14ac:dyDescent="0.3">
      <c r="A37" s="9" t="s">
        <v>44</v>
      </c>
      <c r="B37" s="1"/>
      <c r="C37" s="1"/>
      <c r="D37" s="1"/>
      <c r="E37" s="82"/>
      <c r="F37" s="49"/>
      <c r="G37" s="49"/>
      <c r="H37" s="49"/>
      <c r="L37" s="221"/>
      <c r="M37" s="222"/>
      <c r="N37" s="222"/>
      <c r="O37" s="222"/>
      <c r="P37" s="222"/>
      <c r="Q37" s="222"/>
      <c r="R37" s="222"/>
      <c r="S37" s="222"/>
      <c r="AJ37" s="183" t="s">
        <v>113</v>
      </c>
      <c r="AK37" s="167" t="s">
        <v>76</v>
      </c>
      <c r="AL37" s="167">
        <v>40</v>
      </c>
      <c r="AM37" s="167">
        <v>55</v>
      </c>
      <c r="AN37" s="27">
        <v>75</v>
      </c>
    </row>
    <row r="38" spans="1:40" ht="32.25" x14ac:dyDescent="0.25">
      <c r="A38" s="293" t="s">
        <v>0</v>
      </c>
      <c r="B38" s="287" t="s">
        <v>63</v>
      </c>
      <c r="C38" s="162" t="s">
        <v>141</v>
      </c>
      <c r="D38" s="15" t="s">
        <v>55</v>
      </c>
      <c r="E38" s="16" t="s">
        <v>54</v>
      </c>
      <c r="H38" s="182"/>
      <c r="L38" s="221"/>
      <c r="M38" s="222"/>
      <c r="N38" s="222"/>
      <c r="O38" s="222"/>
      <c r="P38" s="222"/>
      <c r="Q38" s="222"/>
      <c r="R38" s="222"/>
      <c r="S38" s="222"/>
      <c r="AJ38" s="183" t="s">
        <v>114</v>
      </c>
      <c r="AK38" s="167" t="s">
        <v>76</v>
      </c>
      <c r="AL38" s="167">
        <v>50</v>
      </c>
      <c r="AM38" s="167">
        <v>85</v>
      </c>
      <c r="AN38" s="27">
        <v>85</v>
      </c>
    </row>
    <row r="39" spans="1:40" ht="15.75" thickBot="1" x14ac:dyDescent="0.3">
      <c r="A39" s="294"/>
      <c r="B39" s="299"/>
      <c r="C39" s="164" t="s">
        <v>68</v>
      </c>
      <c r="D39" s="209" t="s">
        <v>6</v>
      </c>
      <c r="E39" s="7" t="s">
        <v>5</v>
      </c>
      <c r="H39" s="180"/>
      <c r="L39" s="221"/>
      <c r="M39" s="222"/>
      <c r="N39" s="222"/>
      <c r="O39" s="222"/>
      <c r="P39" s="222"/>
      <c r="Q39" s="222"/>
      <c r="R39" s="222"/>
      <c r="S39" s="222"/>
      <c r="AJ39" s="183" t="s">
        <v>115</v>
      </c>
      <c r="AK39" s="167" t="s">
        <v>76</v>
      </c>
      <c r="AL39" s="167">
        <v>50</v>
      </c>
      <c r="AM39" s="167">
        <v>77</v>
      </c>
      <c r="AN39" s="27">
        <v>81</v>
      </c>
    </row>
    <row r="40" spans="1:40" x14ac:dyDescent="0.25">
      <c r="A40" s="77" t="s">
        <v>92</v>
      </c>
      <c r="B40" s="191">
        <v>1</v>
      </c>
      <c r="C40" s="201">
        <f t="shared" ref="C40:C46" si="10">IFERROR(VLOOKUP(A40,$AJ$1:$AN$64,3,FALSE),"")</f>
        <v>16</v>
      </c>
      <c r="D40" s="218">
        <f t="shared" ref="D40:D46" si="11">IF(ISBLANK(A40),"",50)</f>
        <v>50</v>
      </c>
      <c r="E40" s="202">
        <f>IFERROR(IF(VLOOKUP(A40,$AJ$1:$AN$64,5,FALSE)="N/A",VLOOKUP(A40,$AJ$1:$AN$64,4,FALSE),VLOOKUP(A40,$AJ$1:$AN$64,5,FALSE)),"")</f>
        <v>81</v>
      </c>
      <c r="H40" s="181"/>
      <c r="AJ40" s="183" t="s">
        <v>116</v>
      </c>
      <c r="AK40" s="167" t="s">
        <v>76</v>
      </c>
      <c r="AL40" s="167">
        <v>100</v>
      </c>
      <c r="AM40" s="167">
        <v>82</v>
      </c>
      <c r="AN40" s="27">
        <v>73</v>
      </c>
    </row>
    <row r="41" spans="1:40" x14ac:dyDescent="0.25">
      <c r="A41" s="77" t="s">
        <v>132</v>
      </c>
      <c r="B41" s="71">
        <v>1</v>
      </c>
      <c r="C41" s="201">
        <f t="shared" si="10"/>
        <v>20</v>
      </c>
      <c r="D41" s="198">
        <f t="shared" si="11"/>
        <v>50</v>
      </c>
      <c r="E41" s="202">
        <f>IFERROR(IF(VLOOKUP(A41,$AJ$1:$AN$64,5,FALSE)="N/A",VLOOKUP(A41,$AJ$1:$AN$64,4,FALSE),VLOOKUP(A41,$AJ$1:$AN$64,5,FALSE)),"")</f>
        <v>101</v>
      </c>
      <c r="G41" s="22"/>
      <c r="H41" s="181"/>
      <c r="AJ41" s="183" t="s">
        <v>117</v>
      </c>
      <c r="AK41" s="167" t="s">
        <v>82</v>
      </c>
      <c r="AL41" s="167">
        <v>20</v>
      </c>
      <c r="AM41" s="167">
        <v>85</v>
      </c>
      <c r="AN41" s="27">
        <v>79</v>
      </c>
    </row>
    <row r="42" spans="1:40" x14ac:dyDescent="0.25">
      <c r="A42" s="77" t="s">
        <v>113</v>
      </c>
      <c r="B42" s="71">
        <v>1</v>
      </c>
      <c r="C42" s="201">
        <f t="shared" si="10"/>
        <v>40</v>
      </c>
      <c r="D42" s="198">
        <f t="shared" si="11"/>
        <v>50</v>
      </c>
      <c r="E42" s="202">
        <f>IFERROR(IF(VLOOKUP(A42,$AJ$1:$AN$64,5,FALSE)="N/A",VLOOKUP(A42,$AJ$1:$AN$64,4,FALSE),VLOOKUP(A42,$AJ$1:$AN$64,5,FALSE)),"")</f>
        <v>75</v>
      </c>
      <c r="H42" s="181"/>
      <c r="AJ42" s="183" t="s">
        <v>118</v>
      </c>
      <c r="AK42" s="167" t="s">
        <v>76</v>
      </c>
      <c r="AL42" s="167">
        <v>20</v>
      </c>
      <c r="AM42" s="167">
        <v>85</v>
      </c>
      <c r="AN42" s="27">
        <v>81</v>
      </c>
    </row>
    <row r="43" spans="1:40" x14ac:dyDescent="0.25">
      <c r="A43" s="77" t="s">
        <v>99</v>
      </c>
      <c r="B43" s="71">
        <v>1</v>
      </c>
      <c r="C43" s="201">
        <f t="shared" si="10"/>
        <v>40</v>
      </c>
      <c r="D43" s="198">
        <f t="shared" si="11"/>
        <v>50</v>
      </c>
      <c r="E43" s="202">
        <f>IFERROR(IF(VLOOKUP(A43,$AJ$1:$AN$64,5,FALSE)="N/A",VLOOKUP(A43,$AJ$1:$AN$64,4,FALSE),VLOOKUP(A43,$AJ$1:$AN$64,5,FALSE)),"")</f>
        <v>79</v>
      </c>
      <c r="H43" s="181"/>
      <c r="AC43" s="22"/>
      <c r="AJ43" s="183" t="s">
        <v>119</v>
      </c>
      <c r="AK43" s="167" t="s">
        <v>76</v>
      </c>
      <c r="AL43" s="167">
        <v>20</v>
      </c>
      <c r="AM43" s="167">
        <v>85</v>
      </c>
      <c r="AN43" s="27">
        <v>80</v>
      </c>
    </row>
    <row r="44" spans="1:40" x14ac:dyDescent="0.25">
      <c r="A44" s="77" t="s">
        <v>152</v>
      </c>
      <c r="B44" s="71">
        <v>1</v>
      </c>
      <c r="C44" s="201">
        <f t="shared" si="10"/>
        <v>50</v>
      </c>
      <c r="D44" s="198">
        <f t="shared" si="11"/>
        <v>50</v>
      </c>
      <c r="E44" s="202">
        <f>IFERROR(IF(VLOOKUP(A44,$AJ$1:$AN$64,5,FALSE)="N/A",VLOOKUP(A44,$AJ$1:$AN$64,4,FALSE),VLOOKUP(A44,$AJ$1:$AN$64,5,FALSE)),"")</f>
        <v>80</v>
      </c>
      <c r="H44" s="181"/>
      <c r="AJ44" s="183" t="s">
        <v>120</v>
      </c>
      <c r="AK44" s="167" t="s">
        <v>76</v>
      </c>
      <c r="AL44" s="167">
        <v>20</v>
      </c>
      <c r="AM44" s="167">
        <v>85</v>
      </c>
      <c r="AN44" s="27">
        <v>96</v>
      </c>
    </row>
    <row r="45" spans="1:40" x14ac:dyDescent="0.25">
      <c r="A45" s="77" t="s">
        <v>92</v>
      </c>
      <c r="B45" s="71">
        <v>2</v>
      </c>
      <c r="C45" s="201">
        <f t="shared" si="10"/>
        <v>16</v>
      </c>
      <c r="D45" s="198">
        <f t="shared" si="11"/>
        <v>50</v>
      </c>
      <c r="E45" s="202">
        <f t="shared" ref="E45:E49" si="12">IFERROR(IF(VLOOKUP(A45,$AJ$1:$AN$64,5,FALSE)="N/A",VLOOKUP(A45,$AJ$1:$AN$64,4,FALSE),VLOOKUP(A45,$AJ$1:$AN$64,5,FALSE)),"")</f>
        <v>81</v>
      </c>
      <c r="H45" s="181"/>
      <c r="AJ45" s="183" t="s">
        <v>121</v>
      </c>
      <c r="AK45" s="167" t="s">
        <v>76</v>
      </c>
      <c r="AL45" s="167">
        <v>40</v>
      </c>
      <c r="AM45" s="167">
        <v>85</v>
      </c>
      <c r="AN45" s="27">
        <v>84</v>
      </c>
    </row>
    <row r="46" spans="1:40" x14ac:dyDescent="0.25">
      <c r="A46" s="77" t="s">
        <v>132</v>
      </c>
      <c r="B46" s="71">
        <v>2</v>
      </c>
      <c r="C46" s="201">
        <f t="shared" si="10"/>
        <v>20</v>
      </c>
      <c r="D46" s="198">
        <f t="shared" si="11"/>
        <v>50</v>
      </c>
      <c r="E46" s="202">
        <f t="shared" si="12"/>
        <v>101</v>
      </c>
      <c r="H46" s="181"/>
      <c r="AJ46" s="183" t="s">
        <v>122</v>
      </c>
      <c r="AK46" s="167" t="s">
        <v>76</v>
      </c>
      <c r="AL46" s="167">
        <v>40</v>
      </c>
      <c r="AM46" s="167">
        <v>85</v>
      </c>
      <c r="AN46" s="27">
        <v>96</v>
      </c>
    </row>
    <row r="47" spans="1:40" x14ac:dyDescent="0.25">
      <c r="A47" s="77" t="s">
        <v>113</v>
      </c>
      <c r="B47" s="71">
        <v>2</v>
      </c>
      <c r="C47" s="201">
        <v>40</v>
      </c>
      <c r="D47" s="198">
        <v>50</v>
      </c>
      <c r="E47" s="202">
        <f t="shared" si="12"/>
        <v>75</v>
      </c>
      <c r="H47" s="181"/>
      <c r="AJ47" s="183" t="s">
        <v>123</v>
      </c>
      <c r="AK47" s="167" t="s">
        <v>76</v>
      </c>
      <c r="AL47" s="167">
        <v>100</v>
      </c>
      <c r="AM47" s="167">
        <v>78</v>
      </c>
      <c r="AN47" s="27">
        <v>78</v>
      </c>
    </row>
    <row r="48" spans="1:40" x14ac:dyDescent="0.25">
      <c r="A48" s="77" t="s">
        <v>99</v>
      </c>
      <c r="B48" s="71">
        <v>2</v>
      </c>
      <c r="C48" s="201">
        <f t="shared" ref="C48:C53" si="13">IFERROR(VLOOKUP(A48,$AJ$1:$AN$64,3,FALSE),"")</f>
        <v>40</v>
      </c>
      <c r="D48" s="198">
        <f t="shared" ref="D48:D53" si="14">IF(ISBLANK(A48),"",50)</f>
        <v>50</v>
      </c>
      <c r="E48" s="202">
        <f t="shared" si="12"/>
        <v>79</v>
      </c>
      <c r="H48" s="181"/>
      <c r="AJ48" s="183" t="s">
        <v>152</v>
      </c>
      <c r="AK48" s="167" t="s">
        <v>76</v>
      </c>
      <c r="AL48" s="167">
        <v>50</v>
      </c>
      <c r="AM48" s="167">
        <v>82</v>
      </c>
      <c r="AN48" s="27">
        <v>80</v>
      </c>
    </row>
    <row r="49" spans="1:40" x14ac:dyDescent="0.25">
      <c r="A49" s="77" t="s">
        <v>152</v>
      </c>
      <c r="B49" s="71">
        <v>2</v>
      </c>
      <c r="C49" s="201">
        <f t="shared" si="13"/>
        <v>50</v>
      </c>
      <c r="D49" s="198">
        <f t="shared" si="14"/>
        <v>50</v>
      </c>
      <c r="E49" s="202">
        <f t="shared" si="12"/>
        <v>80</v>
      </c>
      <c r="H49" s="181"/>
      <c r="AJ49" s="183" t="s">
        <v>125</v>
      </c>
      <c r="AK49" s="167" t="s">
        <v>76</v>
      </c>
      <c r="AL49" s="167">
        <v>50</v>
      </c>
      <c r="AM49" s="167">
        <v>80</v>
      </c>
      <c r="AN49" s="27" t="s">
        <v>77</v>
      </c>
    </row>
    <row r="50" spans="1:40" x14ac:dyDescent="0.25">
      <c r="A50" s="77"/>
      <c r="B50" s="71"/>
      <c r="C50" s="201" t="str">
        <f t="shared" si="13"/>
        <v/>
      </c>
      <c r="D50" s="198" t="str">
        <f t="shared" si="14"/>
        <v/>
      </c>
      <c r="E50" s="202" t="str">
        <f>IFERROR(IF(VLOOKUP(A50,$AJ$1:$AN$64,5,FALSE)="N/A",VLOOKUP(A50,$AJ$1:$AN$64,4,FALSE),VLOOKUP(A50,$AJ$1:$AN$64,5,FALSE)),"")</f>
        <v/>
      </c>
      <c r="H50" s="181"/>
      <c r="AJ50" s="183" t="s">
        <v>126</v>
      </c>
      <c r="AK50" s="167" t="s">
        <v>76</v>
      </c>
      <c r="AL50" s="167">
        <v>40</v>
      </c>
      <c r="AM50" s="167">
        <v>84</v>
      </c>
      <c r="AN50" s="27" t="s">
        <v>77</v>
      </c>
    </row>
    <row r="51" spans="1:40" x14ac:dyDescent="0.25">
      <c r="A51" s="77"/>
      <c r="B51" s="71"/>
      <c r="C51" s="201" t="str">
        <f t="shared" si="13"/>
        <v/>
      </c>
      <c r="D51" s="198" t="str">
        <f t="shared" si="14"/>
        <v/>
      </c>
      <c r="E51" s="202" t="str">
        <f>IFERROR(IF(VLOOKUP(A51,$AJ$1:$AN$64,5,FALSE)="N/A",VLOOKUP(A51,$AJ$1:$AN$64,4,FALSE),VLOOKUP(A51,$AJ$1:$AN$64,5,FALSE)),"")</f>
        <v/>
      </c>
      <c r="H51" s="181"/>
      <c r="AJ51" s="183" t="s">
        <v>127</v>
      </c>
      <c r="AK51" s="167" t="s">
        <v>76</v>
      </c>
      <c r="AL51" s="167">
        <v>40</v>
      </c>
      <c r="AM51" s="167">
        <v>85</v>
      </c>
      <c r="AN51" s="27">
        <v>85</v>
      </c>
    </row>
    <row r="52" spans="1:40" x14ac:dyDescent="0.25">
      <c r="A52" s="77"/>
      <c r="B52" s="71"/>
      <c r="C52" s="201" t="str">
        <f t="shared" si="13"/>
        <v/>
      </c>
      <c r="D52" s="198" t="str">
        <f t="shared" si="14"/>
        <v/>
      </c>
      <c r="E52" s="202" t="str">
        <f>IFERROR(IF(VLOOKUP(A52,$AJ$1:$AN$64,5,FALSE)="N/A",VLOOKUP(A52,$AJ$1:$AN$64,4,FALSE),VLOOKUP(A52,$AJ$1:$AN$64,5,FALSE)),"")</f>
        <v/>
      </c>
      <c r="H52" s="181"/>
      <c r="AJ52" s="183" t="s">
        <v>128</v>
      </c>
      <c r="AK52" s="167" t="s">
        <v>76</v>
      </c>
      <c r="AL52" s="167">
        <v>10</v>
      </c>
      <c r="AM52" s="167">
        <v>80</v>
      </c>
      <c r="AN52" s="27">
        <v>82</v>
      </c>
    </row>
    <row r="53" spans="1:40" ht="15.75" thickBot="1" x14ac:dyDescent="0.3">
      <c r="A53" s="14"/>
      <c r="B53" s="72"/>
      <c r="C53" s="203" t="str">
        <f t="shared" si="13"/>
        <v/>
      </c>
      <c r="D53" s="204" t="str">
        <f t="shared" si="14"/>
        <v/>
      </c>
      <c r="E53" s="205" t="str">
        <f>IFERROR(IF(VLOOKUP(A53,$AJ$1:$AN$64,5,FALSE)="N/A",VLOOKUP(A53,$AJ$1:$AN$64,4,FALSE),VLOOKUP(A53,$AJ$1:$AN$64,5,FALSE)),"")</f>
        <v/>
      </c>
      <c r="H53" s="181"/>
      <c r="AJ53" s="183" t="s">
        <v>129</v>
      </c>
      <c r="AK53" s="167" t="s">
        <v>76</v>
      </c>
      <c r="AL53" s="167">
        <v>100</v>
      </c>
      <c r="AM53" s="167">
        <v>85</v>
      </c>
      <c r="AN53" s="27">
        <v>79</v>
      </c>
    </row>
    <row r="54" spans="1:40" ht="15.75" x14ac:dyDescent="0.25">
      <c r="A54" s="19" t="s">
        <v>142</v>
      </c>
      <c r="AJ54" s="183" t="s">
        <v>130</v>
      </c>
      <c r="AK54" s="167" t="s">
        <v>76</v>
      </c>
      <c r="AL54" s="167">
        <v>50</v>
      </c>
      <c r="AM54" s="167">
        <v>85</v>
      </c>
      <c r="AN54" s="27">
        <v>87</v>
      </c>
    </row>
    <row r="55" spans="1:40" x14ac:dyDescent="0.25">
      <c r="A55" s="19"/>
      <c r="AJ55" s="183" t="s">
        <v>131</v>
      </c>
      <c r="AK55" s="167" t="s">
        <v>76</v>
      </c>
      <c r="AL55" s="167">
        <v>20</v>
      </c>
      <c r="AM55" s="167">
        <v>80</v>
      </c>
      <c r="AN55" s="27">
        <v>80</v>
      </c>
    </row>
    <row r="56" spans="1:40" x14ac:dyDescent="0.25">
      <c r="AJ56" s="183" t="s">
        <v>132</v>
      </c>
      <c r="AK56" s="167" t="s">
        <v>76</v>
      </c>
      <c r="AL56" s="167">
        <v>20</v>
      </c>
      <c r="AM56" s="167">
        <v>95</v>
      </c>
      <c r="AN56" s="27">
        <v>101</v>
      </c>
    </row>
    <row r="57" spans="1:40" ht="15.75" thickBot="1" x14ac:dyDescent="0.3">
      <c r="A57" s="8" t="s">
        <v>7</v>
      </c>
      <c r="AJ57" s="183" t="s">
        <v>133</v>
      </c>
      <c r="AK57" s="167" t="s">
        <v>76</v>
      </c>
      <c r="AL57" s="167">
        <v>5</v>
      </c>
      <c r="AM57" s="167">
        <v>85</v>
      </c>
      <c r="AN57" s="27">
        <v>83</v>
      </c>
    </row>
    <row r="58" spans="1:40" ht="30" x14ac:dyDescent="0.25">
      <c r="A58" s="293" t="s">
        <v>4</v>
      </c>
      <c r="B58" s="106" t="str">
        <f>IF(ISBLANK(A12),"",CONCATENATE("Leq - @ ",A12))</f>
        <v>Leq - @ NSA 32 - Residence</v>
      </c>
      <c r="C58" s="106" t="str">
        <f>IF(ISBLANK(A12),"",CONCATENATE("Leq - @ ",A12))</f>
        <v>Leq - @ NSA 32 - Residence</v>
      </c>
      <c r="D58" s="248"/>
      <c r="E58" s="248"/>
      <c r="F58" s="248"/>
      <c r="G58" s="248"/>
      <c r="H58" s="248"/>
      <c r="AJ58" s="183" t="s">
        <v>134</v>
      </c>
      <c r="AK58" s="167" t="s">
        <v>76</v>
      </c>
      <c r="AL58" s="167">
        <v>40</v>
      </c>
      <c r="AM58" s="167">
        <v>73</v>
      </c>
      <c r="AN58" s="27">
        <v>74</v>
      </c>
    </row>
    <row r="59" spans="1:40" ht="18.75" thickBot="1" x14ac:dyDescent="0.3">
      <c r="A59" s="301"/>
      <c r="B59" s="226" t="s">
        <v>185</v>
      </c>
      <c r="C59" s="226" t="s">
        <v>186</v>
      </c>
      <c r="D59" s="269"/>
      <c r="E59" s="269"/>
      <c r="F59" s="269"/>
      <c r="G59" s="269"/>
      <c r="H59" s="269"/>
      <c r="AJ59" s="183" t="s">
        <v>135</v>
      </c>
      <c r="AK59" s="167" t="s">
        <v>76</v>
      </c>
      <c r="AL59" s="167">
        <v>100</v>
      </c>
      <c r="AM59" s="167"/>
      <c r="AN59" s="27">
        <v>77</v>
      </c>
    </row>
    <row r="60" spans="1:40" x14ac:dyDescent="0.25">
      <c r="A60" s="223" t="str">
        <f>IF(ISBLANK(A40),"",A40)</f>
        <v>Crane</v>
      </c>
      <c r="B60" s="273">
        <f>IFERROR($E40-(20*LOG10(M23/$D40))+10*LOG($C40/100)+10*LOG($B40),0)</f>
        <v>53.580279768316558</v>
      </c>
      <c r="C60" s="274">
        <f>IFERROR($E40-(20*LOG10(M23/$D40))+10*LOG(100/100)+10*LOG($B40),0)</f>
        <v>61.539079941757308</v>
      </c>
      <c r="D60" s="166"/>
      <c r="E60" s="166"/>
      <c r="F60" s="166"/>
      <c r="G60" s="166"/>
      <c r="H60" s="166"/>
      <c r="AJ60" s="183" t="s">
        <v>136</v>
      </c>
      <c r="AK60" s="167"/>
      <c r="AL60" s="167">
        <v>100</v>
      </c>
      <c r="AM60" s="167"/>
      <c r="AN60" s="27">
        <v>84</v>
      </c>
    </row>
    <row r="61" spans="1:40" x14ac:dyDescent="0.25">
      <c r="A61" s="224" t="str">
        <f>IF(ISBLANK(A41),"",A41)</f>
        <v>Vibratory Pile Driver</v>
      </c>
      <c r="B61" s="275">
        <f t="shared" ref="B61:C69" si="15">IFERROR($E41-(20*LOG10(M24/$D41))+10*LOG($C41/100)+10*LOG($B41),0)</f>
        <v>74.54937989839712</v>
      </c>
      <c r="C61" s="276">
        <f t="shared" ref="C61:C64" si="16">IFERROR($E41-(20*LOG10(M24/$D41))+10*LOG(100/100)+10*LOG($B41),0)</f>
        <v>81.539079941757308</v>
      </c>
      <c r="D61" s="166"/>
      <c r="E61" s="166"/>
      <c r="F61" s="166"/>
      <c r="G61" s="166"/>
      <c r="H61" s="166"/>
      <c r="AJ61" s="183" t="s">
        <v>137</v>
      </c>
      <c r="AK61" s="167"/>
      <c r="AL61" s="167">
        <v>100</v>
      </c>
      <c r="AM61" s="167"/>
      <c r="AN61" s="27">
        <v>80</v>
      </c>
    </row>
    <row r="62" spans="1:40" x14ac:dyDescent="0.25">
      <c r="A62" s="224" t="str">
        <f t="shared" ref="A62:A73" si="17">IF(ISBLANK(A42),"",A42)</f>
        <v>Pickup Truck</v>
      </c>
      <c r="B62" s="275">
        <f t="shared" si="15"/>
        <v>51.559679855036933</v>
      </c>
      <c r="C62" s="276">
        <f t="shared" si="16"/>
        <v>55.539079941757308</v>
      </c>
      <c r="D62" s="166"/>
      <c r="E62" s="166"/>
      <c r="F62" s="166"/>
      <c r="G62" s="166"/>
      <c r="H62" s="166"/>
      <c r="AJ62" s="183" t="s">
        <v>138</v>
      </c>
      <c r="AK62" s="167"/>
      <c r="AL62" s="167">
        <v>100</v>
      </c>
      <c r="AM62" s="167"/>
      <c r="AN62" s="27">
        <v>85</v>
      </c>
    </row>
    <row r="63" spans="1:40" x14ac:dyDescent="0.25">
      <c r="A63" s="224" t="str">
        <f t="shared" si="17"/>
        <v>Front End Loader</v>
      </c>
      <c r="B63" s="275">
        <f t="shared" si="15"/>
        <v>55.559679855036933</v>
      </c>
      <c r="C63" s="276">
        <f t="shared" si="16"/>
        <v>59.539079941757308</v>
      </c>
      <c r="D63" s="166"/>
      <c r="E63" s="166"/>
      <c r="F63" s="166"/>
      <c r="G63" s="166"/>
      <c r="H63" s="166"/>
      <c r="AJ63" s="183" t="s">
        <v>139</v>
      </c>
      <c r="AK63" s="167"/>
      <c r="AL63" s="167">
        <v>100</v>
      </c>
      <c r="AM63" s="167"/>
      <c r="AN63" s="27">
        <v>82</v>
      </c>
    </row>
    <row r="64" spans="1:40" ht="15" customHeight="1" thickBot="1" x14ac:dyDescent="0.3">
      <c r="A64" s="224" t="str">
        <f t="shared" si="17"/>
        <v>Trencher</v>
      </c>
      <c r="B64" s="275">
        <f t="shared" si="15"/>
        <v>57.528779985117495</v>
      </c>
      <c r="C64" s="276">
        <f t="shared" si="16"/>
        <v>60.539079941757308</v>
      </c>
      <c r="D64" s="166"/>
      <c r="E64" s="166"/>
      <c r="F64" s="166"/>
      <c r="G64" s="166"/>
      <c r="H64" s="166"/>
      <c r="AJ64" s="184" t="s">
        <v>140</v>
      </c>
      <c r="AK64" s="185"/>
      <c r="AL64" s="185">
        <v>100</v>
      </c>
      <c r="AM64" s="185"/>
      <c r="AN64" s="151">
        <v>83</v>
      </c>
    </row>
    <row r="65" spans="1:30" x14ac:dyDescent="0.25">
      <c r="A65" s="224" t="str">
        <f t="shared" si="17"/>
        <v>Crane</v>
      </c>
      <c r="B65" s="275">
        <f t="shared" si="15"/>
        <v>50.647285576023151</v>
      </c>
      <c r="C65" s="276">
        <f>IFERROR($E45-(20*LOG10(N28/$D45))+10*LOG($C45/100)+10*LOG($B45),0)</f>
        <v>0</v>
      </c>
      <c r="D65" s="166"/>
      <c r="E65" s="166"/>
      <c r="F65" s="166"/>
      <c r="G65" s="166"/>
      <c r="H65" s="166"/>
    </row>
    <row r="66" spans="1:30" x14ac:dyDescent="0.25">
      <c r="A66" s="224" t="str">
        <f t="shared" si="17"/>
        <v>Vibratory Pile Driver</v>
      </c>
      <c r="B66" s="275">
        <f t="shared" si="15"/>
        <v>71.616385706103713</v>
      </c>
      <c r="C66" s="276">
        <f t="shared" si="15"/>
        <v>0</v>
      </c>
      <c r="D66" s="166"/>
      <c r="E66" s="166"/>
      <c r="F66" s="166"/>
      <c r="G66" s="166"/>
      <c r="H66" s="166"/>
    </row>
    <row r="67" spans="1:30" x14ac:dyDescent="0.25">
      <c r="A67" s="224" t="str">
        <f t="shared" si="17"/>
        <v>Pickup Truck</v>
      </c>
      <c r="B67" s="275">
        <f t="shared" si="15"/>
        <v>48.626685662743526</v>
      </c>
      <c r="C67" s="276">
        <f t="shared" si="15"/>
        <v>0</v>
      </c>
      <c r="D67" s="166"/>
      <c r="E67" s="166"/>
      <c r="F67" s="166"/>
      <c r="G67" s="166"/>
      <c r="H67" s="166"/>
    </row>
    <row r="68" spans="1:30" x14ac:dyDescent="0.25">
      <c r="A68" s="224" t="str">
        <f t="shared" si="17"/>
        <v>Front End Loader</v>
      </c>
      <c r="B68" s="275">
        <f t="shared" si="15"/>
        <v>52.626685662743526</v>
      </c>
      <c r="C68" s="276">
        <f t="shared" si="15"/>
        <v>0</v>
      </c>
      <c r="D68" s="166"/>
      <c r="E68" s="166"/>
      <c r="F68" s="166"/>
      <c r="G68" s="166"/>
      <c r="H68" s="166"/>
    </row>
    <row r="69" spans="1:30" x14ac:dyDescent="0.25">
      <c r="A69" s="224" t="str">
        <f t="shared" si="17"/>
        <v>Trencher</v>
      </c>
      <c r="B69" s="275">
        <f t="shared" si="15"/>
        <v>54.595785792824088</v>
      </c>
      <c r="C69" s="276">
        <f t="shared" si="15"/>
        <v>0</v>
      </c>
      <c r="D69" s="166"/>
      <c r="E69" s="166"/>
      <c r="F69" s="166"/>
      <c r="G69" s="166"/>
      <c r="H69" s="166"/>
      <c r="P69" t="str">
        <f>A12</f>
        <v>NSA 32 - Residence</v>
      </c>
    </row>
    <row r="70" spans="1:30" x14ac:dyDescent="0.25">
      <c r="A70" s="224" t="str">
        <f t="shared" si="17"/>
        <v/>
      </c>
      <c r="B70" s="275">
        <f>IFERROR($E50-(20*LOG10(M33/$D50))+10*LOG($C50/100)+10*LOG(#REF!/12)+10*LOG($B50),0)</f>
        <v>0</v>
      </c>
      <c r="C70" s="278">
        <f>IFERROR($E50-(20*LOG10(N33/$D50))+10*LOG($C50/100)+10*LOG(#REF!/12)+10*LOG($B50),0)</f>
        <v>0</v>
      </c>
      <c r="D70" s="166"/>
      <c r="E70" s="166"/>
      <c r="F70" s="166"/>
      <c r="G70" s="166"/>
      <c r="H70" s="166"/>
    </row>
    <row r="71" spans="1:30" ht="15.75" thickBot="1" x14ac:dyDescent="0.3">
      <c r="A71" s="224" t="str">
        <f t="shared" si="17"/>
        <v/>
      </c>
      <c r="B71" s="275">
        <f>IFERROR($E51-(20*LOG10(M34/$D51))+10*LOG($C51/100)+10*LOG(#REF!/12)+10*LOG($B51),0)</f>
        <v>0</v>
      </c>
      <c r="C71" s="278">
        <f>IFERROR($E51-(20*LOG10(N34/$D51))+10*LOG($C51/100)+10*LOG(#REF!/12)+10*LOG($B51),0)</f>
        <v>0</v>
      </c>
      <c r="D71" s="166"/>
      <c r="E71" s="166"/>
      <c r="F71" s="166"/>
      <c r="G71" s="166"/>
      <c r="H71" s="166"/>
      <c r="P71" s="303" t="s">
        <v>21</v>
      </c>
      <c r="Q71" s="303"/>
      <c r="R71" s="303"/>
      <c r="S71" s="303"/>
      <c r="T71" s="303"/>
    </row>
    <row r="72" spans="1:30" ht="17.25" customHeight="1" thickBot="1" x14ac:dyDescent="0.3">
      <c r="A72" s="224" t="str">
        <f t="shared" si="17"/>
        <v/>
      </c>
      <c r="B72" s="275">
        <f>IFERROR($E52-(20*LOG10(M35/$D52))+10*LOG($C52/100)+10*LOG(#REF!/12)+10*LOG($B52),0)</f>
        <v>0</v>
      </c>
      <c r="C72" s="278">
        <f>IFERROR($E52-(20*LOG10(N35/$D52))+10*LOG($C52/100)+10*LOG(#REF!/12)+10*LOG($B52),0)</f>
        <v>0</v>
      </c>
      <c r="D72" s="166"/>
      <c r="E72" s="166"/>
      <c r="F72" s="166"/>
      <c r="G72" s="166"/>
      <c r="H72" s="166"/>
      <c r="P72" s="38" t="s">
        <v>14</v>
      </c>
      <c r="Q72" s="39" t="s">
        <v>15</v>
      </c>
      <c r="R72" s="40" t="s">
        <v>17</v>
      </c>
      <c r="S72" s="40" t="s">
        <v>16</v>
      </c>
      <c r="T72" s="41" t="s">
        <v>17</v>
      </c>
      <c r="U72" s="42"/>
      <c r="V72" s="39" t="s">
        <v>18</v>
      </c>
      <c r="W72" s="40" t="s">
        <v>17</v>
      </c>
      <c r="X72" s="40" t="s">
        <v>16</v>
      </c>
      <c r="Y72" s="41" t="s">
        <v>17</v>
      </c>
      <c r="Z72" s="43"/>
      <c r="AA72" s="39" t="s">
        <v>19</v>
      </c>
      <c r="AB72" s="40" t="s">
        <v>17</v>
      </c>
      <c r="AC72" s="40" t="s">
        <v>16</v>
      </c>
      <c r="AD72" s="41" t="s">
        <v>17</v>
      </c>
    </row>
    <row r="73" spans="1:30" ht="15.75" thickBot="1" x14ac:dyDescent="0.3">
      <c r="A73" s="225" t="str">
        <f t="shared" si="17"/>
        <v/>
      </c>
      <c r="B73" s="277">
        <f>IFERROR($E53-(20*LOG10(M36/$D53))+10*LOG($C53/100)+10*LOG(#REF!/12)+10*LOG($B53),0)</f>
        <v>0</v>
      </c>
      <c r="C73" s="279">
        <f>IFERROR($E53-(20*LOG10(N36/$D53))+10*LOG($C53/100)+10*LOG(#REF!/12)+10*LOG($B53),0)</f>
        <v>0</v>
      </c>
      <c r="D73" s="166"/>
      <c r="E73" s="166"/>
      <c r="F73" s="166"/>
      <c r="G73" s="166"/>
      <c r="H73" s="166"/>
      <c r="P73" s="30">
        <v>0</v>
      </c>
      <c r="Q73" s="32">
        <f>H12</f>
        <v>34</v>
      </c>
      <c r="R73" s="28">
        <f>(10^(Q73/10))</f>
        <v>2511.8864315095811</v>
      </c>
      <c r="S73" s="28">
        <f>Q73+10</f>
        <v>44</v>
      </c>
      <c r="T73" s="33">
        <f t="shared" ref="T73:T96" si="18">(10^(S73/10))</f>
        <v>25118.86431509586</v>
      </c>
      <c r="U73" s="36"/>
      <c r="V73" s="32">
        <v>0</v>
      </c>
      <c r="W73" s="28">
        <f>(10^(V73/10))</f>
        <v>1</v>
      </c>
      <c r="X73" s="28">
        <f>V73+10</f>
        <v>10</v>
      </c>
      <c r="Y73" s="33">
        <f>(10^(X73/10))</f>
        <v>10</v>
      </c>
      <c r="Z73" s="36"/>
      <c r="AA73" s="34">
        <f>10*LOG10(10^(Q73/10)+10^(V73/10))</f>
        <v>34.001728613409902</v>
      </c>
      <c r="AB73" s="147">
        <f>(10^(AA73/10))</f>
        <v>2512.8864315095802</v>
      </c>
      <c r="AC73" s="147">
        <f>AA73+10</f>
        <v>44.001728613409902</v>
      </c>
      <c r="AD73" s="148">
        <f>(10^(AC73/10))</f>
        <v>25128.864315095783</v>
      </c>
    </row>
    <row r="74" spans="1:30" ht="18" thickBot="1" x14ac:dyDescent="0.3">
      <c r="A74" s="219" t="s">
        <v>43</v>
      </c>
      <c r="B74" s="227">
        <f>IF(B60=0,0,10*LOG10(10^(B60/10)+10^(B61/10)+10^(B62/10)+10^(B63/10)+10^(B64/10)+10^(B65/10)+10^(B66/10)+10^(B67/10)+10^(B68/10)+10^(B69/10)+10^(B70/10)+10^(B71/10)+10^(B72/10)+10^(B73/10)))</f>
        <v>76.529459707974453</v>
      </c>
      <c r="C74" s="227">
        <f>MAX(C60:C73)</f>
        <v>81.539079941757308</v>
      </c>
      <c r="D74" s="249"/>
      <c r="E74" s="249"/>
      <c r="F74" s="249"/>
      <c r="G74" s="249"/>
      <c r="H74" s="249"/>
      <c r="P74" s="31">
        <v>4.1666666666666699E-2</v>
      </c>
      <c r="Q74" s="34">
        <f>H12</f>
        <v>34</v>
      </c>
      <c r="R74" s="26">
        <f t="shared" ref="R74:R96" si="19">(10^(Q74/10))</f>
        <v>2511.8864315095811</v>
      </c>
      <c r="S74" s="26">
        <f t="shared" ref="S74:S79" si="20">Q74+10</f>
        <v>44</v>
      </c>
      <c r="T74" s="35">
        <f t="shared" si="18"/>
        <v>25118.86431509586</v>
      </c>
      <c r="U74" s="37"/>
      <c r="V74" s="34">
        <f>V73</f>
        <v>0</v>
      </c>
      <c r="W74" s="26">
        <f t="shared" ref="W74:W96" si="21">(10^(V74/10))</f>
        <v>1</v>
      </c>
      <c r="X74" s="28">
        <f t="shared" ref="X74:X79" si="22">V74+10</f>
        <v>10</v>
      </c>
      <c r="Y74" s="35">
        <f t="shared" ref="Y74:Y96" si="23">(10^(X74/10))</f>
        <v>10</v>
      </c>
      <c r="Z74" s="37"/>
      <c r="AA74" s="34">
        <f t="shared" ref="AA74:AA96" si="24">10*LOG10(10^(Q74/10)+10^(V74/10))</f>
        <v>34.001728613409902</v>
      </c>
      <c r="AB74" s="26">
        <f t="shared" ref="AB74:AB96" si="25">(10^(AA74/10))</f>
        <v>2512.8864315095802</v>
      </c>
      <c r="AC74" s="147">
        <f t="shared" ref="AC74:AC79" si="26">AA74+10</f>
        <v>44.001728613409902</v>
      </c>
      <c r="AD74" s="27">
        <f t="shared" ref="AD74:AD96" si="27">(10^(AC74/10))</f>
        <v>25128.864315095783</v>
      </c>
    </row>
    <row r="75" spans="1:30" ht="16.5" thickBot="1" x14ac:dyDescent="0.3">
      <c r="A75" s="19" t="s">
        <v>57</v>
      </c>
      <c r="P75" s="31">
        <v>8.3333333333333301E-2</v>
      </c>
      <c r="Q75" s="34">
        <f>H12</f>
        <v>34</v>
      </c>
      <c r="R75" s="26">
        <f t="shared" si="19"/>
        <v>2511.8864315095811</v>
      </c>
      <c r="S75" s="26">
        <f t="shared" si="20"/>
        <v>44</v>
      </c>
      <c r="T75" s="35">
        <f t="shared" si="18"/>
        <v>25118.86431509586</v>
      </c>
      <c r="U75" s="37"/>
      <c r="V75" s="34">
        <f>V74</f>
        <v>0</v>
      </c>
      <c r="W75" s="26">
        <f t="shared" si="21"/>
        <v>1</v>
      </c>
      <c r="X75" s="28">
        <f t="shared" si="22"/>
        <v>10</v>
      </c>
      <c r="Y75" s="35">
        <f t="shared" si="23"/>
        <v>10</v>
      </c>
      <c r="Z75" s="37"/>
      <c r="AA75" s="34">
        <f t="shared" si="24"/>
        <v>34.001728613409902</v>
      </c>
      <c r="AB75" s="26">
        <f t="shared" si="25"/>
        <v>2512.8864315095802</v>
      </c>
      <c r="AC75" s="147">
        <f t="shared" si="26"/>
        <v>44.001728613409902</v>
      </c>
      <c r="AD75" s="27">
        <f t="shared" si="27"/>
        <v>25128.864315095783</v>
      </c>
    </row>
    <row r="76" spans="1:30" ht="15.75" thickBot="1" x14ac:dyDescent="0.3">
      <c r="P76" s="31">
        <v>0.125</v>
      </c>
      <c r="Q76" s="34">
        <f>H12</f>
        <v>34</v>
      </c>
      <c r="R76" s="26">
        <f t="shared" si="19"/>
        <v>2511.8864315095811</v>
      </c>
      <c r="S76" s="26">
        <f t="shared" si="20"/>
        <v>44</v>
      </c>
      <c r="T76" s="35">
        <f t="shared" si="18"/>
        <v>25118.86431509586</v>
      </c>
      <c r="U76" s="37"/>
      <c r="V76" s="34">
        <f t="shared" ref="V76:V93" si="28">V75</f>
        <v>0</v>
      </c>
      <c r="W76" s="26">
        <f t="shared" si="21"/>
        <v>1</v>
      </c>
      <c r="X76" s="28">
        <f t="shared" si="22"/>
        <v>10</v>
      </c>
      <c r="Y76" s="35">
        <f t="shared" si="23"/>
        <v>10</v>
      </c>
      <c r="Z76" s="37"/>
      <c r="AA76" s="34">
        <f t="shared" si="24"/>
        <v>34.001728613409902</v>
      </c>
      <c r="AB76" s="26">
        <f t="shared" si="25"/>
        <v>2512.8864315095802</v>
      </c>
      <c r="AC76" s="147">
        <f t="shared" si="26"/>
        <v>44.001728613409902</v>
      </c>
      <c r="AD76" s="27">
        <f t="shared" si="27"/>
        <v>25128.864315095783</v>
      </c>
    </row>
    <row r="77" spans="1:30" ht="45.75" thickBot="1" x14ac:dyDescent="0.3">
      <c r="A77" s="287" t="s">
        <v>10</v>
      </c>
      <c r="B77" s="162" t="s">
        <v>145</v>
      </c>
      <c r="C77" s="163" t="s">
        <v>146</v>
      </c>
      <c r="D77" s="73" t="s">
        <v>48</v>
      </c>
      <c r="E77" s="73" t="s">
        <v>59</v>
      </c>
      <c r="F77" s="73" t="s">
        <v>158</v>
      </c>
      <c r="G77" s="15" t="s">
        <v>47</v>
      </c>
      <c r="H77" s="16" t="s">
        <v>46</v>
      </c>
      <c r="P77" s="31">
        <v>0.16666666666666699</v>
      </c>
      <c r="Q77" s="34">
        <f>H12</f>
        <v>34</v>
      </c>
      <c r="R77" s="26">
        <f t="shared" si="19"/>
        <v>2511.8864315095811</v>
      </c>
      <c r="S77" s="26">
        <f t="shared" si="20"/>
        <v>44</v>
      </c>
      <c r="T77" s="35">
        <f t="shared" si="18"/>
        <v>25118.86431509586</v>
      </c>
      <c r="U77" s="37"/>
      <c r="V77" s="34">
        <f t="shared" si="28"/>
        <v>0</v>
      </c>
      <c r="W77" s="26">
        <f t="shared" si="21"/>
        <v>1</v>
      </c>
      <c r="X77" s="28">
        <f t="shared" si="22"/>
        <v>10</v>
      </c>
      <c r="Y77" s="35">
        <f t="shared" si="23"/>
        <v>10</v>
      </c>
      <c r="Z77" s="37"/>
      <c r="AA77" s="34">
        <f t="shared" si="24"/>
        <v>34.001728613409902</v>
      </c>
      <c r="AB77" s="26">
        <f t="shared" si="25"/>
        <v>2512.8864315095802</v>
      </c>
      <c r="AC77" s="147">
        <f t="shared" si="26"/>
        <v>44.001728613409902</v>
      </c>
      <c r="AD77" s="27">
        <f t="shared" si="27"/>
        <v>25128.864315095783</v>
      </c>
    </row>
    <row r="78" spans="1:30" ht="15.75" thickBot="1" x14ac:dyDescent="0.3">
      <c r="A78" s="288"/>
      <c r="B78" s="80" t="s">
        <v>5</v>
      </c>
      <c r="C78" s="81" t="s">
        <v>5</v>
      </c>
      <c r="D78" s="156" t="s">
        <v>5</v>
      </c>
      <c r="E78" s="156" t="s">
        <v>5</v>
      </c>
      <c r="F78" s="156" t="s">
        <v>5</v>
      </c>
      <c r="G78" s="155" t="s">
        <v>5</v>
      </c>
      <c r="H78" s="81" t="s">
        <v>5</v>
      </c>
      <c r="P78" s="31">
        <v>0.20833333333333301</v>
      </c>
      <c r="Q78" s="34">
        <f>H12</f>
        <v>34</v>
      </c>
      <c r="R78" s="26">
        <f t="shared" si="19"/>
        <v>2511.8864315095811</v>
      </c>
      <c r="S78" s="26">
        <f t="shared" si="20"/>
        <v>44</v>
      </c>
      <c r="T78" s="35">
        <f t="shared" si="18"/>
        <v>25118.86431509586</v>
      </c>
      <c r="U78" s="37"/>
      <c r="V78" s="34">
        <f t="shared" si="28"/>
        <v>0</v>
      </c>
      <c r="W78" s="26">
        <f t="shared" si="21"/>
        <v>1</v>
      </c>
      <c r="X78" s="28">
        <f t="shared" si="22"/>
        <v>10</v>
      </c>
      <c r="Y78" s="35">
        <f t="shared" si="23"/>
        <v>10</v>
      </c>
      <c r="Z78" s="37"/>
      <c r="AA78" s="34">
        <f t="shared" si="24"/>
        <v>34.001728613409902</v>
      </c>
      <c r="AB78" s="26">
        <f t="shared" si="25"/>
        <v>2512.8864315095802</v>
      </c>
      <c r="AC78" s="147">
        <f t="shared" si="26"/>
        <v>44.001728613409902</v>
      </c>
      <c r="AD78" s="27">
        <f t="shared" si="27"/>
        <v>25128.864315095783</v>
      </c>
    </row>
    <row r="79" spans="1:30" x14ac:dyDescent="0.25">
      <c r="A79" s="77" t="str">
        <f t="shared" ref="A79:A85" si="29">IF(ISBLANK(A12),"",A12)</f>
        <v>NSA 32 - Residence</v>
      </c>
      <c r="B79" s="17">
        <f>IF(B$74&lt;=0,"",B$74)</f>
        <v>76.529459707974453</v>
      </c>
      <c r="C79" s="160">
        <f>C74</f>
        <v>81.539079941757308</v>
      </c>
      <c r="D79" s="157">
        <f>IF(G12&gt;0,AB100,"")</f>
        <v>73.520548667995314</v>
      </c>
      <c r="E79" s="157">
        <f>IF(G12&gt;0,AB97,"")</f>
        <v>75.86111832155494</v>
      </c>
      <c r="F79" s="157">
        <f>IF(G12&gt;0,AB98,"")</f>
        <v>34.001728613409902</v>
      </c>
      <c r="G79" s="154">
        <f>IF(G12&gt;0,AD100,"")</f>
        <v>73.522185839668893</v>
      </c>
      <c r="H79" s="160">
        <f t="shared" ref="H79:H85" si="30">IF(B79="","",G79-F12)</f>
        <v>31.522185839668893</v>
      </c>
      <c r="P79" s="31">
        <v>0.25</v>
      </c>
      <c r="Q79" s="34">
        <f>H12</f>
        <v>34</v>
      </c>
      <c r="R79" s="26">
        <f t="shared" si="19"/>
        <v>2511.8864315095811</v>
      </c>
      <c r="S79" s="26">
        <f t="shared" si="20"/>
        <v>44</v>
      </c>
      <c r="T79" s="35">
        <f t="shared" si="18"/>
        <v>25118.86431509586</v>
      </c>
      <c r="U79" s="37"/>
      <c r="V79" s="34">
        <f t="shared" si="28"/>
        <v>0</v>
      </c>
      <c r="W79" s="26">
        <f t="shared" si="21"/>
        <v>1</v>
      </c>
      <c r="X79" s="28">
        <f t="shared" si="22"/>
        <v>10</v>
      </c>
      <c r="Y79" s="35">
        <f t="shared" si="23"/>
        <v>10</v>
      </c>
      <c r="Z79" s="37"/>
      <c r="AA79" s="34">
        <f t="shared" si="24"/>
        <v>34.001728613409902</v>
      </c>
      <c r="AB79" s="26">
        <f t="shared" si="25"/>
        <v>2512.8864315095802</v>
      </c>
      <c r="AC79" s="147">
        <f t="shared" si="26"/>
        <v>44.001728613409902</v>
      </c>
      <c r="AD79" s="27">
        <f t="shared" si="27"/>
        <v>25128.864315095783</v>
      </c>
    </row>
    <row r="80" spans="1:30" ht="14.45" hidden="1" customHeight="1" x14ac:dyDescent="0.25">
      <c r="A80" s="11" t="str">
        <f t="shared" si="29"/>
        <v/>
      </c>
      <c r="B80" s="112">
        <f>IF(C$74&lt;=0,"",C$74)</f>
        <v>81.539079941757308</v>
      </c>
      <c r="C80" s="109">
        <f>IF(C$74=0,"",MAX(C60:C73))</f>
        <v>81.539079941757308</v>
      </c>
      <c r="D80" s="158" t="str">
        <f>IF(G13&gt;0,AB134,"")</f>
        <v/>
      </c>
      <c r="E80" s="158" t="str">
        <f>IF(G13&gt;0,AB131,"")</f>
        <v/>
      </c>
      <c r="F80" s="157" t="str">
        <f>IF(G13&gt;0,AB132,"")</f>
        <v/>
      </c>
      <c r="G80" s="152" t="str">
        <f>IF(G13&gt;0,AD134,"")</f>
        <v/>
      </c>
      <c r="H80" s="109" t="e">
        <f t="shared" si="30"/>
        <v>#VALUE!</v>
      </c>
      <c r="P80" s="31">
        <v>0.29166666666666702</v>
      </c>
      <c r="Q80" s="34">
        <f>G12</f>
        <v>40</v>
      </c>
      <c r="R80" s="26">
        <f t="shared" si="19"/>
        <v>10000</v>
      </c>
      <c r="S80" s="26">
        <f>Q80</f>
        <v>40</v>
      </c>
      <c r="T80" s="35">
        <f t="shared" si="18"/>
        <v>10000</v>
      </c>
      <c r="U80" s="37"/>
      <c r="V80" s="34">
        <f>B74</f>
        <v>76.529459707974453</v>
      </c>
      <c r="W80" s="26">
        <f t="shared" si="21"/>
        <v>44972390.268496037</v>
      </c>
      <c r="X80" s="26">
        <f>V80</f>
        <v>76.529459707974453</v>
      </c>
      <c r="Y80" s="35">
        <f t="shared" si="23"/>
        <v>44972390.268496037</v>
      </c>
      <c r="Z80" s="37"/>
      <c r="AA80" s="34">
        <f t="shared" si="24"/>
        <v>76.530425291973657</v>
      </c>
      <c r="AB80" s="26">
        <f t="shared" si="25"/>
        <v>44982390.268496051</v>
      </c>
      <c r="AC80" s="26">
        <f>AA80</f>
        <v>76.530425291973657</v>
      </c>
      <c r="AD80" s="27">
        <f t="shared" si="27"/>
        <v>44982390.268496051</v>
      </c>
    </row>
    <row r="81" spans="1:30" ht="14.45" hidden="1" customHeight="1" x14ac:dyDescent="0.25">
      <c r="A81" s="11" t="str">
        <f t="shared" si="29"/>
        <v/>
      </c>
      <c r="B81" s="112" t="str">
        <f>IF(D$74&lt;=0,"",D$74)</f>
        <v/>
      </c>
      <c r="C81" s="109" t="str">
        <f>IF(D$74=0,"",MAX(D60:D73))</f>
        <v/>
      </c>
      <c r="D81" s="158" t="str">
        <f>IF(G14&gt;0,AB168,"")</f>
        <v/>
      </c>
      <c r="E81" s="158" t="str">
        <f>IF(G14&gt;0,AB165,"")</f>
        <v/>
      </c>
      <c r="F81" s="157" t="str">
        <f>IF(G14&gt;0,AB166,"")</f>
        <v/>
      </c>
      <c r="G81" s="152" t="str">
        <f>IF(G14&gt;0,AD168,"")</f>
        <v/>
      </c>
      <c r="H81" s="109" t="str">
        <f t="shared" si="30"/>
        <v/>
      </c>
      <c r="P81" s="31">
        <v>0.33333333333333298</v>
      </c>
      <c r="Q81" s="34">
        <f>G12</f>
        <v>40</v>
      </c>
      <c r="R81" s="26">
        <f t="shared" si="19"/>
        <v>10000</v>
      </c>
      <c r="S81" s="26">
        <f t="shared" ref="S81:S94" si="31">Q81</f>
        <v>40</v>
      </c>
      <c r="T81" s="35">
        <f t="shared" si="18"/>
        <v>10000</v>
      </c>
      <c r="U81" s="37"/>
      <c r="V81" s="34">
        <f t="shared" si="28"/>
        <v>76.529459707974453</v>
      </c>
      <c r="W81" s="26">
        <f t="shared" si="21"/>
        <v>44972390.268496037</v>
      </c>
      <c r="X81" s="26">
        <f t="shared" ref="X81:X91" si="32">V81</f>
        <v>76.529459707974453</v>
      </c>
      <c r="Y81" s="35">
        <f t="shared" si="23"/>
        <v>44972390.268496037</v>
      </c>
      <c r="Z81" s="37"/>
      <c r="AA81" s="34">
        <f t="shared" si="24"/>
        <v>76.530425291973657</v>
      </c>
      <c r="AB81" s="26">
        <f t="shared" si="25"/>
        <v>44982390.268496051</v>
      </c>
      <c r="AC81" s="26">
        <f t="shared" ref="AC81:AC91" si="33">AA81</f>
        <v>76.530425291973657</v>
      </c>
      <c r="AD81" s="27">
        <f t="shared" si="27"/>
        <v>44982390.268496051</v>
      </c>
    </row>
    <row r="82" spans="1:30" ht="14.45" hidden="1" customHeight="1" x14ac:dyDescent="0.25">
      <c r="A82" s="11" t="str">
        <f t="shared" si="29"/>
        <v/>
      </c>
      <c r="B82" s="112" t="str">
        <f>IF(E$74&lt;=0,"",E$74)</f>
        <v/>
      </c>
      <c r="C82" s="109" t="str">
        <f>IF(E$74=0,"",MAX(E60:E73))</f>
        <v/>
      </c>
      <c r="D82" s="158" t="str">
        <f>IF(G15&gt;0,AB202,"")</f>
        <v/>
      </c>
      <c r="E82" s="158" t="str">
        <f>IF(G15&gt;0,AB199,"")</f>
        <v/>
      </c>
      <c r="F82" s="157" t="str">
        <f>IF(G15&gt;0,AB200,"")</f>
        <v/>
      </c>
      <c r="G82" s="152" t="str">
        <f>IF(G15&gt;0,AD202,"")</f>
        <v/>
      </c>
      <c r="H82" s="109" t="str">
        <f t="shared" si="30"/>
        <v/>
      </c>
      <c r="P82" s="31">
        <v>0.375</v>
      </c>
      <c r="Q82" s="34">
        <f>G12</f>
        <v>40</v>
      </c>
      <c r="R82" s="26">
        <f t="shared" si="19"/>
        <v>10000</v>
      </c>
      <c r="S82" s="26">
        <f t="shared" si="31"/>
        <v>40</v>
      </c>
      <c r="T82" s="35">
        <f t="shared" si="18"/>
        <v>10000</v>
      </c>
      <c r="U82" s="37"/>
      <c r="V82" s="34">
        <f t="shared" si="28"/>
        <v>76.529459707974453</v>
      </c>
      <c r="W82" s="26">
        <f t="shared" si="21"/>
        <v>44972390.268496037</v>
      </c>
      <c r="X82" s="26">
        <f t="shared" si="32"/>
        <v>76.529459707974453</v>
      </c>
      <c r="Y82" s="35">
        <f t="shared" si="23"/>
        <v>44972390.268496037</v>
      </c>
      <c r="Z82" s="37"/>
      <c r="AA82" s="34">
        <f t="shared" si="24"/>
        <v>76.530425291973657</v>
      </c>
      <c r="AB82" s="26">
        <f t="shared" si="25"/>
        <v>44982390.268496051</v>
      </c>
      <c r="AC82" s="26">
        <f t="shared" si="33"/>
        <v>76.530425291973657</v>
      </c>
      <c r="AD82" s="27">
        <f t="shared" si="27"/>
        <v>44982390.268496051</v>
      </c>
    </row>
    <row r="83" spans="1:30" ht="14.45" hidden="1" customHeight="1" x14ac:dyDescent="0.25">
      <c r="A83" s="11" t="str">
        <f t="shared" si="29"/>
        <v/>
      </c>
      <c r="B83" s="112" t="str">
        <f>IF(F$74&lt;=0,"",F$74)</f>
        <v/>
      </c>
      <c r="C83" s="109" t="str">
        <f>IF(F$74=0,"",MAX(F60:F73))</f>
        <v/>
      </c>
      <c r="D83" s="158" t="str">
        <f>IF(G16&gt;0,AB236,"")</f>
        <v/>
      </c>
      <c r="E83" s="158" t="str">
        <f>IF(G16&gt;0,AB233,"")</f>
        <v/>
      </c>
      <c r="F83" s="157" t="str">
        <f>IF(G16&gt;0,AB234,"")</f>
        <v/>
      </c>
      <c r="G83" s="152" t="str">
        <f>IF(G16&gt;0,AD236,"")</f>
        <v/>
      </c>
      <c r="H83" s="109" t="str">
        <f t="shared" si="30"/>
        <v/>
      </c>
      <c r="P83" s="31">
        <v>0.41666666666666702</v>
      </c>
      <c r="Q83" s="34">
        <f>G12</f>
        <v>40</v>
      </c>
      <c r="R83" s="26">
        <f t="shared" si="19"/>
        <v>10000</v>
      </c>
      <c r="S83" s="26">
        <f t="shared" si="31"/>
        <v>40</v>
      </c>
      <c r="T83" s="35">
        <f t="shared" si="18"/>
        <v>10000</v>
      </c>
      <c r="U83" s="37"/>
      <c r="V83" s="34">
        <f t="shared" si="28"/>
        <v>76.529459707974453</v>
      </c>
      <c r="W83" s="26">
        <f t="shared" si="21"/>
        <v>44972390.268496037</v>
      </c>
      <c r="X83" s="26">
        <f t="shared" si="32"/>
        <v>76.529459707974453</v>
      </c>
      <c r="Y83" s="35">
        <f t="shared" si="23"/>
        <v>44972390.268496037</v>
      </c>
      <c r="Z83" s="37"/>
      <c r="AA83" s="34">
        <f t="shared" si="24"/>
        <v>76.530425291973657</v>
      </c>
      <c r="AB83" s="26">
        <f t="shared" si="25"/>
        <v>44982390.268496051</v>
      </c>
      <c r="AC83" s="26">
        <f t="shared" si="33"/>
        <v>76.530425291973657</v>
      </c>
      <c r="AD83" s="27">
        <f t="shared" si="27"/>
        <v>44982390.268496051</v>
      </c>
    </row>
    <row r="84" spans="1:30" ht="14.45" hidden="1" customHeight="1" x14ac:dyDescent="0.25">
      <c r="A84" s="11" t="str">
        <f t="shared" si="29"/>
        <v/>
      </c>
      <c r="B84" s="112" t="str">
        <f>IF(G$74&lt;=0,"",G$74)</f>
        <v/>
      </c>
      <c r="C84" s="109" t="str">
        <f>IF(G$74&lt;=0,"",MAX(G60:G73))</f>
        <v/>
      </c>
      <c r="D84" s="158" t="str">
        <f>IF(G17&gt;0,AB270,"")</f>
        <v/>
      </c>
      <c r="E84" s="158" t="str">
        <f>IF(G17&gt;0,AB267,"")</f>
        <v/>
      </c>
      <c r="F84" s="157" t="str">
        <f>IF(G17&gt;0,AB268,"")</f>
        <v/>
      </c>
      <c r="G84" s="152" t="str">
        <f>IF(G17&gt;0,AD270,"")</f>
        <v/>
      </c>
      <c r="H84" s="109" t="str">
        <f t="shared" si="30"/>
        <v/>
      </c>
      <c r="P84" s="31">
        <v>0.45833333333333298</v>
      </c>
      <c r="Q84" s="34">
        <f>G12</f>
        <v>40</v>
      </c>
      <c r="R84" s="26">
        <f t="shared" si="19"/>
        <v>10000</v>
      </c>
      <c r="S84" s="26">
        <f t="shared" si="31"/>
        <v>40</v>
      </c>
      <c r="T84" s="35">
        <f t="shared" si="18"/>
        <v>10000</v>
      </c>
      <c r="U84" s="37"/>
      <c r="V84" s="34">
        <f t="shared" si="28"/>
        <v>76.529459707974453</v>
      </c>
      <c r="W84" s="26">
        <f t="shared" si="21"/>
        <v>44972390.268496037</v>
      </c>
      <c r="X84" s="26">
        <f t="shared" si="32"/>
        <v>76.529459707974453</v>
      </c>
      <c r="Y84" s="35">
        <f t="shared" si="23"/>
        <v>44972390.268496037</v>
      </c>
      <c r="Z84" s="37"/>
      <c r="AA84" s="34">
        <f t="shared" si="24"/>
        <v>76.530425291973657</v>
      </c>
      <c r="AB84" s="26">
        <f t="shared" si="25"/>
        <v>44982390.268496051</v>
      </c>
      <c r="AC84" s="26">
        <f t="shared" si="33"/>
        <v>76.530425291973657</v>
      </c>
      <c r="AD84" s="27">
        <f t="shared" si="27"/>
        <v>44982390.268496051</v>
      </c>
    </row>
    <row r="85" spans="1:30" ht="15" hidden="1" customHeight="1" thickBot="1" x14ac:dyDescent="0.3">
      <c r="A85" s="12" t="str">
        <f t="shared" si="29"/>
        <v/>
      </c>
      <c r="B85" s="113" t="str">
        <f>IF(H$74&lt;=0,"",H$74)</f>
        <v/>
      </c>
      <c r="C85" s="110" t="str">
        <f>IF(H$74=0,"",MAX(H60:H73))</f>
        <v/>
      </c>
      <c r="D85" s="159" t="str">
        <f>IF(G18&gt;0,AB304,"")</f>
        <v/>
      </c>
      <c r="E85" s="159" t="str">
        <f>IF(G18&gt;0,AB301,"")</f>
        <v/>
      </c>
      <c r="F85" s="161" t="str">
        <f>IF(G18&gt;0,AB302,"")</f>
        <v/>
      </c>
      <c r="G85" s="153" t="str">
        <f>IF(G18&gt;0,AD304,"")</f>
        <v/>
      </c>
      <c r="H85" s="110" t="str">
        <f t="shared" si="30"/>
        <v/>
      </c>
      <c r="P85" s="31">
        <v>0.5</v>
      </c>
      <c r="Q85" s="34">
        <f>G12</f>
        <v>40</v>
      </c>
      <c r="R85" s="26">
        <f t="shared" si="19"/>
        <v>10000</v>
      </c>
      <c r="S85" s="26">
        <f t="shared" si="31"/>
        <v>40</v>
      </c>
      <c r="T85" s="35">
        <f t="shared" si="18"/>
        <v>10000</v>
      </c>
      <c r="U85" s="37"/>
      <c r="V85" s="34">
        <f t="shared" si="28"/>
        <v>76.529459707974453</v>
      </c>
      <c r="W85" s="26">
        <f t="shared" si="21"/>
        <v>44972390.268496037</v>
      </c>
      <c r="X85" s="26">
        <f t="shared" si="32"/>
        <v>76.529459707974453</v>
      </c>
      <c r="Y85" s="35">
        <f t="shared" si="23"/>
        <v>44972390.268496037</v>
      </c>
      <c r="Z85" s="37"/>
      <c r="AA85" s="34">
        <f t="shared" si="24"/>
        <v>76.530425291973657</v>
      </c>
      <c r="AB85" s="26">
        <f t="shared" si="25"/>
        <v>44982390.268496051</v>
      </c>
      <c r="AC85" s="26">
        <f t="shared" si="33"/>
        <v>76.530425291973657</v>
      </c>
      <c r="AD85" s="27">
        <f t="shared" si="27"/>
        <v>44982390.268496051</v>
      </c>
    </row>
    <row r="86" spans="1:30" ht="15.75" x14ac:dyDescent="0.25">
      <c r="A86" s="142" t="s">
        <v>58</v>
      </c>
      <c r="P86" s="31">
        <v>0.54166666666666696</v>
      </c>
      <c r="Q86" s="34">
        <f>G12</f>
        <v>40</v>
      </c>
      <c r="R86" s="26">
        <f t="shared" si="19"/>
        <v>10000</v>
      </c>
      <c r="S86" s="26">
        <f t="shared" si="31"/>
        <v>40</v>
      </c>
      <c r="T86" s="35">
        <f t="shared" si="18"/>
        <v>10000</v>
      </c>
      <c r="U86" s="37"/>
      <c r="V86" s="34">
        <f t="shared" si="28"/>
        <v>76.529459707974453</v>
      </c>
      <c r="W86" s="26">
        <f t="shared" si="21"/>
        <v>44972390.268496037</v>
      </c>
      <c r="X86" s="26">
        <f t="shared" si="32"/>
        <v>76.529459707974453</v>
      </c>
      <c r="Y86" s="35">
        <f t="shared" si="23"/>
        <v>44972390.268496037</v>
      </c>
      <c r="Z86" s="37"/>
      <c r="AA86" s="34">
        <f t="shared" si="24"/>
        <v>76.530425291973657</v>
      </c>
      <c r="AB86" s="26">
        <f t="shared" si="25"/>
        <v>44982390.268496051</v>
      </c>
      <c r="AC86" s="26">
        <f t="shared" si="33"/>
        <v>76.530425291973657</v>
      </c>
      <c r="AD86" s="27">
        <f t="shared" si="27"/>
        <v>44982390.268496051</v>
      </c>
    </row>
    <row r="87" spans="1:30" ht="15.75" x14ac:dyDescent="0.25">
      <c r="A87" s="142" t="s">
        <v>157</v>
      </c>
      <c r="P87" s="31">
        <v>0.58333333333333304</v>
      </c>
      <c r="Q87" s="34">
        <f>G12</f>
        <v>40</v>
      </c>
      <c r="R87" s="26">
        <f t="shared" si="19"/>
        <v>10000</v>
      </c>
      <c r="S87" s="26">
        <f t="shared" si="31"/>
        <v>40</v>
      </c>
      <c r="T87" s="35">
        <f t="shared" si="18"/>
        <v>10000</v>
      </c>
      <c r="U87" s="37"/>
      <c r="V87" s="34">
        <f t="shared" si="28"/>
        <v>76.529459707974453</v>
      </c>
      <c r="W87" s="26">
        <f t="shared" si="21"/>
        <v>44972390.268496037</v>
      </c>
      <c r="X87" s="26">
        <f t="shared" si="32"/>
        <v>76.529459707974453</v>
      </c>
      <c r="Y87" s="35">
        <f t="shared" si="23"/>
        <v>44972390.268496037</v>
      </c>
      <c r="Z87" s="37"/>
      <c r="AA87" s="34">
        <f t="shared" si="24"/>
        <v>76.530425291973657</v>
      </c>
      <c r="AB87" s="26">
        <f t="shared" si="25"/>
        <v>44982390.268496051</v>
      </c>
      <c r="AC87" s="26">
        <f t="shared" si="33"/>
        <v>76.530425291973657</v>
      </c>
      <c r="AD87" s="27">
        <f t="shared" si="27"/>
        <v>44982390.268496051</v>
      </c>
    </row>
    <row r="88" spans="1:30" x14ac:dyDescent="0.25">
      <c r="P88" s="31">
        <v>0.625</v>
      </c>
      <c r="Q88" s="34">
        <f>G12</f>
        <v>40</v>
      </c>
      <c r="R88" s="26">
        <f t="shared" si="19"/>
        <v>10000</v>
      </c>
      <c r="S88" s="26">
        <f t="shared" si="31"/>
        <v>40</v>
      </c>
      <c r="T88" s="35">
        <f t="shared" si="18"/>
        <v>10000</v>
      </c>
      <c r="U88" s="37"/>
      <c r="V88" s="34">
        <f t="shared" si="28"/>
        <v>76.529459707974453</v>
      </c>
      <c r="W88" s="26">
        <f t="shared" si="21"/>
        <v>44972390.268496037</v>
      </c>
      <c r="X88" s="26">
        <f t="shared" si="32"/>
        <v>76.529459707974453</v>
      </c>
      <c r="Y88" s="35">
        <f t="shared" si="23"/>
        <v>44972390.268496037</v>
      </c>
      <c r="Z88" s="37"/>
      <c r="AA88" s="34">
        <f t="shared" si="24"/>
        <v>76.530425291973657</v>
      </c>
      <c r="AB88" s="26">
        <f t="shared" si="25"/>
        <v>44982390.268496051</v>
      </c>
      <c r="AC88" s="26">
        <f t="shared" si="33"/>
        <v>76.530425291973657</v>
      </c>
      <c r="AD88" s="27">
        <f t="shared" si="27"/>
        <v>44982390.268496051</v>
      </c>
    </row>
    <row r="89" spans="1:30" x14ac:dyDescent="0.25">
      <c r="P89" s="31">
        <v>0.66666666666666696</v>
      </c>
      <c r="Q89" s="34">
        <f>G12</f>
        <v>40</v>
      </c>
      <c r="R89" s="26">
        <f t="shared" si="19"/>
        <v>10000</v>
      </c>
      <c r="S89" s="26">
        <f t="shared" si="31"/>
        <v>40</v>
      </c>
      <c r="T89" s="35">
        <f t="shared" si="18"/>
        <v>10000</v>
      </c>
      <c r="U89" s="37"/>
      <c r="V89" s="34">
        <f t="shared" si="28"/>
        <v>76.529459707974453</v>
      </c>
      <c r="W89" s="26">
        <f t="shared" si="21"/>
        <v>44972390.268496037</v>
      </c>
      <c r="X89" s="26">
        <f t="shared" si="32"/>
        <v>76.529459707974453</v>
      </c>
      <c r="Y89" s="35">
        <f t="shared" si="23"/>
        <v>44972390.268496037</v>
      </c>
      <c r="Z89" s="37"/>
      <c r="AA89" s="34">
        <f t="shared" si="24"/>
        <v>76.530425291973657</v>
      </c>
      <c r="AB89" s="26">
        <f t="shared" si="25"/>
        <v>44982390.268496051</v>
      </c>
      <c r="AC89" s="26">
        <f t="shared" si="33"/>
        <v>76.530425291973657</v>
      </c>
      <c r="AD89" s="27">
        <f t="shared" si="27"/>
        <v>44982390.268496051</v>
      </c>
    </row>
    <row r="90" spans="1:30" x14ac:dyDescent="0.25">
      <c r="F90" s="22"/>
      <c r="P90" s="31">
        <v>0.70833333333333304</v>
      </c>
      <c r="Q90" s="34">
        <f>G12</f>
        <v>40</v>
      </c>
      <c r="R90" s="26">
        <f t="shared" si="19"/>
        <v>10000</v>
      </c>
      <c r="S90" s="26">
        <f t="shared" si="31"/>
        <v>40</v>
      </c>
      <c r="T90" s="35">
        <f t="shared" si="18"/>
        <v>10000</v>
      </c>
      <c r="U90" s="37"/>
      <c r="V90" s="34">
        <f t="shared" si="28"/>
        <v>76.529459707974453</v>
      </c>
      <c r="W90" s="26">
        <f t="shared" si="21"/>
        <v>44972390.268496037</v>
      </c>
      <c r="X90" s="26">
        <f t="shared" si="32"/>
        <v>76.529459707974453</v>
      </c>
      <c r="Y90" s="35">
        <f t="shared" si="23"/>
        <v>44972390.268496037</v>
      </c>
      <c r="Z90" s="37"/>
      <c r="AA90" s="34">
        <f t="shared" si="24"/>
        <v>76.530425291973657</v>
      </c>
      <c r="AB90" s="26">
        <f t="shared" si="25"/>
        <v>44982390.268496051</v>
      </c>
      <c r="AC90" s="26">
        <f t="shared" si="33"/>
        <v>76.530425291973657</v>
      </c>
      <c r="AD90" s="27">
        <f t="shared" si="27"/>
        <v>44982390.268496051</v>
      </c>
    </row>
    <row r="91" spans="1:30" x14ac:dyDescent="0.25">
      <c r="P91" s="31">
        <v>0.75</v>
      </c>
      <c r="Q91" s="34">
        <f>G12</f>
        <v>40</v>
      </c>
      <c r="R91" s="26">
        <f t="shared" si="19"/>
        <v>10000</v>
      </c>
      <c r="S91" s="26">
        <f t="shared" si="31"/>
        <v>40</v>
      </c>
      <c r="T91" s="35">
        <f t="shared" si="18"/>
        <v>10000</v>
      </c>
      <c r="U91" s="37"/>
      <c r="V91" s="34">
        <f t="shared" si="28"/>
        <v>76.529459707974453</v>
      </c>
      <c r="W91" s="26">
        <f t="shared" si="21"/>
        <v>44972390.268496037</v>
      </c>
      <c r="X91" s="26">
        <f t="shared" si="32"/>
        <v>76.529459707974453</v>
      </c>
      <c r="Y91" s="35">
        <f t="shared" si="23"/>
        <v>44972390.268496037</v>
      </c>
      <c r="Z91" s="37"/>
      <c r="AA91" s="34">
        <f t="shared" si="24"/>
        <v>76.530425291973657</v>
      </c>
      <c r="AB91" s="26">
        <f t="shared" si="25"/>
        <v>44982390.268496051</v>
      </c>
      <c r="AC91" s="26">
        <f t="shared" si="33"/>
        <v>76.530425291973657</v>
      </c>
      <c r="AD91" s="27">
        <f t="shared" si="27"/>
        <v>44982390.268496051</v>
      </c>
    </row>
    <row r="92" spans="1:30" x14ac:dyDescent="0.25">
      <c r="P92" s="31">
        <v>0.79166666666666696</v>
      </c>
      <c r="Q92" s="34">
        <f>G12</f>
        <v>40</v>
      </c>
      <c r="R92" s="26">
        <f t="shared" si="19"/>
        <v>10000</v>
      </c>
      <c r="S92" s="26">
        <f t="shared" si="31"/>
        <v>40</v>
      </c>
      <c r="T92" s="35">
        <f t="shared" si="18"/>
        <v>10000</v>
      </c>
      <c r="U92" s="37"/>
      <c r="V92" s="34">
        <v>0</v>
      </c>
      <c r="W92" s="26">
        <f t="shared" si="21"/>
        <v>1</v>
      </c>
      <c r="X92" s="26">
        <v>0</v>
      </c>
      <c r="Y92" s="35">
        <f t="shared" si="23"/>
        <v>1</v>
      </c>
      <c r="Z92" s="37"/>
      <c r="AA92" s="34">
        <f t="shared" si="24"/>
        <v>40.000434272768629</v>
      </c>
      <c r="AB92" s="26">
        <f t="shared" si="25"/>
        <v>10001.000000000009</v>
      </c>
      <c r="AC92" s="26">
        <f>AA92</f>
        <v>40.000434272768629</v>
      </c>
      <c r="AD92" s="27">
        <f t="shared" si="27"/>
        <v>10001.000000000009</v>
      </c>
    </row>
    <row r="93" spans="1:30" x14ac:dyDescent="0.25">
      <c r="P93" s="31">
        <v>0.83333333333333304</v>
      </c>
      <c r="Q93" s="34">
        <f>G12</f>
        <v>40</v>
      </c>
      <c r="R93" s="26">
        <f t="shared" si="19"/>
        <v>10000</v>
      </c>
      <c r="S93" s="26">
        <f t="shared" si="31"/>
        <v>40</v>
      </c>
      <c r="T93" s="35">
        <f t="shared" si="18"/>
        <v>10000</v>
      </c>
      <c r="U93" s="37"/>
      <c r="V93" s="34">
        <f t="shared" si="28"/>
        <v>0</v>
      </c>
      <c r="W93" s="26">
        <f t="shared" si="21"/>
        <v>1</v>
      </c>
      <c r="X93" s="26">
        <v>0</v>
      </c>
      <c r="Y93" s="35">
        <f t="shared" si="23"/>
        <v>1</v>
      </c>
      <c r="Z93" s="37"/>
      <c r="AA93" s="34">
        <f t="shared" si="24"/>
        <v>40.000434272768629</v>
      </c>
      <c r="AB93" s="26">
        <f>(10^(AA93/10))</f>
        <v>10001.000000000009</v>
      </c>
      <c r="AC93" s="26">
        <f>AA93</f>
        <v>40.000434272768629</v>
      </c>
      <c r="AD93" s="27">
        <f t="shared" si="27"/>
        <v>10001.000000000009</v>
      </c>
    </row>
    <row r="94" spans="1:30" x14ac:dyDescent="0.25">
      <c r="P94" s="31">
        <v>0.875</v>
      </c>
      <c r="Q94" s="34">
        <f>G12</f>
        <v>40</v>
      </c>
      <c r="R94" s="26">
        <f t="shared" si="19"/>
        <v>10000</v>
      </c>
      <c r="S94" s="26">
        <f t="shared" si="31"/>
        <v>40</v>
      </c>
      <c r="T94" s="35">
        <f t="shared" si="18"/>
        <v>10000</v>
      </c>
      <c r="U94" s="37"/>
      <c r="V94" s="34">
        <f>V93</f>
        <v>0</v>
      </c>
      <c r="W94" s="26">
        <f t="shared" si="21"/>
        <v>1</v>
      </c>
      <c r="X94" s="26">
        <v>0</v>
      </c>
      <c r="Y94" s="35">
        <f t="shared" si="23"/>
        <v>1</v>
      </c>
      <c r="Z94" s="37"/>
      <c r="AA94" s="34">
        <f t="shared" si="24"/>
        <v>40.000434272768629</v>
      </c>
      <c r="AB94" s="26">
        <f t="shared" si="25"/>
        <v>10001.000000000009</v>
      </c>
      <c r="AC94" s="26">
        <f>AA94</f>
        <v>40.000434272768629</v>
      </c>
      <c r="AD94" s="27">
        <f t="shared" si="27"/>
        <v>10001.000000000009</v>
      </c>
    </row>
    <row r="95" spans="1:30" x14ac:dyDescent="0.25">
      <c r="P95" s="31">
        <v>0.91666666666666696</v>
      </c>
      <c r="Q95" s="34">
        <f>H12</f>
        <v>34</v>
      </c>
      <c r="R95" s="26">
        <f t="shared" si="19"/>
        <v>2511.8864315095811</v>
      </c>
      <c r="S95" s="26">
        <f>Q95+10</f>
        <v>44</v>
      </c>
      <c r="T95" s="35">
        <f t="shared" si="18"/>
        <v>25118.86431509586</v>
      </c>
      <c r="U95" s="37"/>
      <c r="V95" s="34">
        <v>0</v>
      </c>
      <c r="W95" s="26">
        <f t="shared" si="21"/>
        <v>1</v>
      </c>
      <c r="X95" s="28">
        <f t="shared" ref="X95:X96" si="34">V95+10</f>
        <v>10</v>
      </c>
      <c r="Y95" s="35">
        <f t="shared" si="23"/>
        <v>10</v>
      </c>
      <c r="Z95" s="37"/>
      <c r="AA95" s="34">
        <f t="shared" si="24"/>
        <v>34.001728613409902</v>
      </c>
      <c r="AB95" s="26">
        <f t="shared" si="25"/>
        <v>2512.8864315095802</v>
      </c>
      <c r="AC95" s="26">
        <f>AA95+10</f>
        <v>44.001728613409902</v>
      </c>
      <c r="AD95" s="27">
        <f t="shared" si="27"/>
        <v>25128.864315095783</v>
      </c>
    </row>
    <row r="96" spans="1:30" ht="15.75" thickBot="1" x14ac:dyDescent="0.3">
      <c r="P96" s="44">
        <v>0.95833333333333304</v>
      </c>
      <c r="Q96" s="45">
        <f>H12</f>
        <v>34</v>
      </c>
      <c r="R96" s="46">
        <f t="shared" si="19"/>
        <v>2511.8864315095811</v>
      </c>
      <c r="S96" s="46">
        <f>Q96+10</f>
        <v>44</v>
      </c>
      <c r="T96" s="47">
        <f t="shared" si="18"/>
        <v>25118.86431509586</v>
      </c>
      <c r="U96" s="48"/>
      <c r="V96" s="45">
        <v>0</v>
      </c>
      <c r="W96" s="46">
        <f t="shared" si="21"/>
        <v>1</v>
      </c>
      <c r="X96" s="28">
        <f t="shared" si="34"/>
        <v>10</v>
      </c>
      <c r="Y96" s="47">
        <f t="shared" si="23"/>
        <v>10</v>
      </c>
      <c r="Z96" s="48"/>
      <c r="AA96" s="34">
        <f t="shared" si="24"/>
        <v>34.001728613409902</v>
      </c>
      <c r="AB96" s="150">
        <f t="shared" si="25"/>
        <v>2512.8864315095802</v>
      </c>
      <c r="AC96" s="150">
        <f>AA96+10</f>
        <v>44.001728613409902</v>
      </c>
      <c r="AD96" s="151">
        <f t="shared" si="27"/>
        <v>25128.864315095783</v>
      </c>
    </row>
    <row r="97" spans="16:30" ht="15.75" thickBot="1" x14ac:dyDescent="0.3">
      <c r="P97" s="50"/>
      <c r="Q97" s="51"/>
      <c r="R97" s="51"/>
      <c r="S97" s="51"/>
      <c r="T97" s="52"/>
      <c r="U97" s="51"/>
      <c r="V97" s="50"/>
      <c r="W97" s="51"/>
      <c r="X97" s="51"/>
      <c r="Y97" s="52"/>
      <c r="Z97" s="51"/>
      <c r="AA97" s="53" t="s">
        <v>13</v>
      </c>
      <c r="AB97" s="64">
        <f>10*LOG(1/(COUNT(AB80:AB93))*SUM(AB80:AB93))</f>
        <v>75.86111832155494</v>
      </c>
      <c r="AC97" s="49"/>
      <c r="AD97" s="54"/>
    </row>
    <row r="98" spans="16:30" ht="15.75" thickBot="1" x14ac:dyDescent="0.3">
      <c r="P98" s="53"/>
      <c r="Q98" s="49"/>
      <c r="R98" s="49"/>
      <c r="S98" s="49"/>
      <c r="T98" s="54"/>
      <c r="U98" s="49"/>
      <c r="V98" s="53"/>
      <c r="W98" s="49"/>
      <c r="X98" s="49"/>
      <c r="Y98" s="54"/>
      <c r="Z98" s="49"/>
      <c r="AA98" s="53" t="s">
        <v>2</v>
      </c>
      <c r="AB98" s="64">
        <f>10*LOG(1/(COUNT(AB73:AB79,AB95:AB96))*SUM(AB73:AB79,AB95:AB96))</f>
        <v>34.001728613409902</v>
      </c>
      <c r="AC98" s="49"/>
      <c r="AD98" s="54"/>
    </row>
    <row r="99" spans="16:30" x14ac:dyDescent="0.25">
      <c r="P99" s="53"/>
      <c r="Q99" s="49"/>
      <c r="R99" s="56" t="s">
        <v>12</v>
      </c>
      <c r="S99" s="57"/>
      <c r="T99" s="58" t="s">
        <v>11</v>
      </c>
      <c r="U99" s="57"/>
      <c r="V99" s="59"/>
      <c r="W99" s="56" t="s">
        <v>12</v>
      </c>
      <c r="X99" s="57"/>
      <c r="Y99" s="58" t="s">
        <v>11</v>
      </c>
      <c r="Z99" s="57"/>
      <c r="AA99" s="59"/>
      <c r="AB99" s="57" t="s">
        <v>12</v>
      </c>
      <c r="AC99" s="57"/>
      <c r="AD99" s="58" t="s">
        <v>11</v>
      </c>
    </row>
    <row r="100" spans="16:30" ht="15.75" thickBot="1" x14ac:dyDescent="0.3">
      <c r="P100" s="14"/>
      <c r="Q100" s="55"/>
      <c r="R100" s="60">
        <f>10*LOG(1/(COUNT(R73:R96))*SUM(R73:R96))</f>
        <v>38.568471069971373</v>
      </c>
      <c r="S100" s="61"/>
      <c r="T100" s="62">
        <f>10*LOG(1/(COUNT(T73:T96))*SUM(T73:T96))</f>
        <v>41.950571929812824</v>
      </c>
      <c r="U100" s="61"/>
      <c r="V100" s="63"/>
      <c r="W100" s="60">
        <f>10*LOG(1/(COUNT(W73:W96))*SUM(W73:W96))</f>
        <v>73.519159847903779</v>
      </c>
      <c r="X100" s="61"/>
      <c r="Y100" s="62">
        <f>10*LOG(1/(COUNT(Y73:Y96))*SUM(Y73:Y96))</f>
        <v>73.519160499745368</v>
      </c>
      <c r="Z100" s="61"/>
      <c r="AA100" s="63"/>
      <c r="AB100" s="64">
        <f>10*LOG(1/(COUNT(AB73:AB96))*SUM(AB73:AB96))</f>
        <v>73.520548667995314</v>
      </c>
      <c r="AC100" s="61"/>
      <c r="AD100" s="62">
        <f>10*LOG(1/(COUNT(AD73:AD96))*SUM(AD73:AD96))</f>
        <v>73.522185839668893</v>
      </c>
    </row>
    <row r="103" spans="16:30" x14ac:dyDescent="0.25">
      <c r="P103">
        <f>A13</f>
        <v>0</v>
      </c>
    </row>
    <row r="105" spans="16:30" ht="15.75" thickBot="1" x14ac:dyDescent="0.3">
      <c r="P105" s="303" t="s">
        <v>21</v>
      </c>
      <c r="Q105" s="303"/>
      <c r="R105" s="303"/>
      <c r="S105" s="303"/>
      <c r="T105" s="303"/>
    </row>
    <row r="106" spans="16:30" ht="45.75" thickBot="1" x14ac:dyDescent="0.3">
      <c r="P106" s="38" t="s">
        <v>14</v>
      </c>
      <c r="Q106" s="39" t="s">
        <v>15</v>
      </c>
      <c r="R106" s="40" t="s">
        <v>17</v>
      </c>
      <c r="S106" s="40" t="s">
        <v>16</v>
      </c>
      <c r="T106" s="41" t="s">
        <v>17</v>
      </c>
      <c r="U106" s="42"/>
      <c r="V106" s="39" t="s">
        <v>18</v>
      </c>
      <c r="W106" s="40" t="s">
        <v>17</v>
      </c>
      <c r="X106" s="40" t="s">
        <v>16</v>
      </c>
      <c r="Y106" s="41" t="s">
        <v>17</v>
      </c>
      <c r="Z106" s="43"/>
      <c r="AA106" s="39" t="s">
        <v>19</v>
      </c>
      <c r="AB106" s="40" t="s">
        <v>17</v>
      </c>
      <c r="AC106" s="40" t="s">
        <v>16</v>
      </c>
      <c r="AD106" s="41" t="s">
        <v>17</v>
      </c>
    </row>
    <row r="107" spans="16:30" ht="15.75" thickBot="1" x14ac:dyDescent="0.3">
      <c r="P107" s="30">
        <v>0</v>
      </c>
      <c r="Q107" s="32">
        <f>H13</f>
        <v>0</v>
      </c>
      <c r="R107" s="28">
        <f>(10^(Q107/10))</f>
        <v>1</v>
      </c>
      <c r="S107" s="28">
        <f>Q107+10</f>
        <v>10</v>
      </c>
      <c r="T107" s="33">
        <f t="shared" ref="T107:T130" si="35">(10^(S107/10))</f>
        <v>10</v>
      </c>
      <c r="U107" s="36"/>
      <c r="V107" s="32">
        <v>0</v>
      </c>
      <c r="W107" s="28">
        <f>(10^(V107/10))</f>
        <v>1</v>
      </c>
      <c r="X107" s="28">
        <f>V107+10</f>
        <v>10</v>
      </c>
      <c r="Y107" s="33">
        <f>(10^(X107/10))</f>
        <v>10</v>
      </c>
      <c r="Z107" s="36"/>
      <c r="AA107" s="34">
        <f>10*LOG10(10^(Q107/10)+10^(V107/10))</f>
        <v>3.0102999566398121</v>
      </c>
      <c r="AB107" s="147">
        <f>(10^(AA107/10))</f>
        <v>2</v>
      </c>
      <c r="AC107" s="147">
        <f>AA107+10</f>
        <v>13.010299956639813</v>
      </c>
      <c r="AD107" s="148">
        <f>(10^(AC107/10))</f>
        <v>20.000000000000007</v>
      </c>
    </row>
    <row r="108" spans="16:30" ht="15.75" thickBot="1" x14ac:dyDescent="0.3">
      <c r="P108" s="31">
        <v>4.1666666666666699E-2</v>
      </c>
      <c r="Q108" s="32">
        <f>Q107</f>
        <v>0</v>
      </c>
      <c r="R108" s="26">
        <f t="shared" ref="R108:R130" si="36">(10^(Q108/10))</f>
        <v>1</v>
      </c>
      <c r="S108" s="26">
        <f t="shared" ref="S108:S113" si="37">Q108+10</f>
        <v>10</v>
      </c>
      <c r="T108" s="35">
        <f t="shared" si="35"/>
        <v>10</v>
      </c>
      <c r="U108" s="37"/>
      <c r="V108" s="34">
        <f>V107</f>
        <v>0</v>
      </c>
      <c r="W108" s="26">
        <f t="shared" ref="W108:W130" si="38">(10^(V108/10))</f>
        <v>1</v>
      </c>
      <c r="X108" s="28">
        <f t="shared" ref="X108:X113" si="39">V108+10</f>
        <v>10</v>
      </c>
      <c r="Y108" s="35">
        <f t="shared" ref="Y108:Y130" si="40">(10^(X108/10))</f>
        <v>10</v>
      </c>
      <c r="Z108" s="37"/>
      <c r="AA108" s="34">
        <f t="shared" ref="AA108:AA130" si="41">10*LOG10(10^(Q108/10)+10^(V108/10))</f>
        <v>3.0102999566398121</v>
      </c>
      <c r="AB108" s="26">
        <f t="shared" ref="AB108:AB126" si="42">(10^(AA108/10))</f>
        <v>2</v>
      </c>
      <c r="AC108" s="147">
        <f t="shared" ref="AC108:AC113" si="43">AA108+10</f>
        <v>13.010299956639813</v>
      </c>
      <c r="AD108" s="27">
        <f t="shared" ref="AD108:AD130" si="44">(10^(AC108/10))</f>
        <v>20.000000000000007</v>
      </c>
    </row>
    <row r="109" spans="16:30" ht="15.75" thickBot="1" x14ac:dyDescent="0.3">
      <c r="P109" s="31">
        <v>8.3333333333333301E-2</v>
      </c>
      <c r="Q109" s="32">
        <f>Q107</f>
        <v>0</v>
      </c>
      <c r="R109" s="26">
        <f t="shared" si="36"/>
        <v>1</v>
      </c>
      <c r="S109" s="26">
        <f t="shared" si="37"/>
        <v>10</v>
      </c>
      <c r="T109" s="35">
        <f t="shared" si="35"/>
        <v>10</v>
      </c>
      <c r="U109" s="37"/>
      <c r="V109" s="34">
        <f t="shared" ref="V109:V127" si="45">V108</f>
        <v>0</v>
      </c>
      <c r="W109" s="26">
        <f t="shared" si="38"/>
        <v>1</v>
      </c>
      <c r="X109" s="28">
        <f t="shared" si="39"/>
        <v>10</v>
      </c>
      <c r="Y109" s="35">
        <f t="shared" si="40"/>
        <v>10</v>
      </c>
      <c r="Z109" s="37"/>
      <c r="AA109" s="34">
        <f t="shared" si="41"/>
        <v>3.0102999566398121</v>
      </c>
      <c r="AB109" s="26">
        <f t="shared" si="42"/>
        <v>2</v>
      </c>
      <c r="AC109" s="147">
        <f t="shared" si="43"/>
        <v>13.010299956639813</v>
      </c>
      <c r="AD109" s="27">
        <f t="shared" si="44"/>
        <v>20.000000000000007</v>
      </c>
    </row>
    <row r="110" spans="16:30" ht="15.75" thickBot="1" x14ac:dyDescent="0.3">
      <c r="P110" s="31">
        <v>0.125</v>
      </c>
      <c r="Q110" s="32">
        <f>Q107</f>
        <v>0</v>
      </c>
      <c r="R110" s="26">
        <f t="shared" si="36"/>
        <v>1</v>
      </c>
      <c r="S110" s="26">
        <f t="shared" si="37"/>
        <v>10</v>
      </c>
      <c r="T110" s="35">
        <f t="shared" si="35"/>
        <v>10</v>
      </c>
      <c r="U110" s="37"/>
      <c r="V110" s="34">
        <f t="shared" si="45"/>
        <v>0</v>
      </c>
      <c r="W110" s="26">
        <f t="shared" si="38"/>
        <v>1</v>
      </c>
      <c r="X110" s="28">
        <f t="shared" si="39"/>
        <v>10</v>
      </c>
      <c r="Y110" s="35">
        <f t="shared" si="40"/>
        <v>10</v>
      </c>
      <c r="Z110" s="37"/>
      <c r="AA110" s="34">
        <f t="shared" si="41"/>
        <v>3.0102999566398121</v>
      </c>
      <c r="AB110" s="26">
        <f t="shared" si="42"/>
        <v>2</v>
      </c>
      <c r="AC110" s="147">
        <f t="shared" si="43"/>
        <v>13.010299956639813</v>
      </c>
      <c r="AD110" s="27">
        <f t="shared" si="44"/>
        <v>20.000000000000007</v>
      </c>
    </row>
    <row r="111" spans="16:30" ht="15.75" thickBot="1" x14ac:dyDescent="0.3">
      <c r="P111" s="31">
        <v>0.16666666666666699</v>
      </c>
      <c r="Q111" s="32">
        <f>Q107</f>
        <v>0</v>
      </c>
      <c r="R111" s="26">
        <f t="shared" si="36"/>
        <v>1</v>
      </c>
      <c r="S111" s="26">
        <f t="shared" si="37"/>
        <v>10</v>
      </c>
      <c r="T111" s="35">
        <f t="shared" si="35"/>
        <v>10</v>
      </c>
      <c r="U111" s="37"/>
      <c r="V111" s="34">
        <f t="shared" si="45"/>
        <v>0</v>
      </c>
      <c r="W111" s="26">
        <f t="shared" si="38"/>
        <v>1</v>
      </c>
      <c r="X111" s="28">
        <f t="shared" si="39"/>
        <v>10</v>
      </c>
      <c r="Y111" s="35">
        <f t="shared" si="40"/>
        <v>10</v>
      </c>
      <c r="Z111" s="37"/>
      <c r="AA111" s="34">
        <f t="shared" si="41"/>
        <v>3.0102999566398121</v>
      </c>
      <c r="AB111" s="26">
        <f t="shared" si="42"/>
        <v>2</v>
      </c>
      <c r="AC111" s="147">
        <f t="shared" si="43"/>
        <v>13.010299956639813</v>
      </c>
      <c r="AD111" s="27">
        <f t="shared" si="44"/>
        <v>20.000000000000007</v>
      </c>
    </row>
    <row r="112" spans="16:30" ht="15.75" thickBot="1" x14ac:dyDescent="0.3">
      <c r="P112" s="31">
        <v>0.20833333333333301</v>
      </c>
      <c r="Q112" s="32">
        <f>Q107</f>
        <v>0</v>
      </c>
      <c r="R112" s="26">
        <f t="shared" si="36"/>
        <v>1</v>
      </c>
      <c r="S112" s="26">
        <f t="shared" si="37"/>
        <v>10</v>
      </c>
      <c r="T112" s="35">
        <f t="shared" si="35"/>
        <v>10</v>
      </c>
      <c r="U112" s="37"/>
      <c r="V112" s="34">
        <f t="shared" si="45"/>
        <v>0</v>
      </c>
      <c r="W112" s="26">
        <f t="shared" si="38"/>
        <v>1</v>
      </c>
      <c r="X112" s="28">
        <f t="shared" si="39"/>
        <v>10</v>
      </c>
      <c r="Y112" s="35">
        <f t="shared" si="40"/>
        <v>10</v>
      </c>
      <c r="Z112" s="37"/>
      <c r="AA112" s="34">
        <f t="shared" si="41"/>
        <v>3.0102999566398121</v>
      </c>
      <c r="AB112" s="26">
        <f t="shared" si="42"/>
        <v>2</v>
      </c>
      <c r="AC112" s="147">
        <f t="shared" si="43"/>
        <v>13.010299956639813</v>
      </c>
      <c r="AD112" s="27">
        <f t="shared" si="44"/>
        <v>20.000000000000007</v>
      </c>
    </row>
    <row r="113" spans="16:30" x14ac:dyDescent="0.25">
      <c r="P113" s="31">
        <v>0.25</v>
      </c>
      <c r="Q113" s="32">
        <f>Q107</f>
        <v>0</v>
      </c>
      <c r="R113" s="26">
        <f t="shared" si="36"/>
        <v>1</v>
      </c>
      <c r="S113" s="26">
        <f t="shared" si="37"/>
        <v>10</v>
      </c>
      <c r="T113" s="35">
        <f t="shared" si="35"/>
        <v>10</v>
      </c>
      <c r="U113" s="37"/>
      <c r="V113" s="34">
        <f t="shared" si="45"/>
        <v>0</v>
      </c>
      <c r="W113" s="26">
        <f t="shared" si="38"/>
        <v>1</v>
      </c>
      <c r="X113" s="28">
        <f t="shared" si="39"/>
        <v>10</v>
      </c>
      <c r="Y113" s="35">
        <f t="shared" si="40"/>
        <v>10</v>
      </c>
      <c r="Z113" s="37"/>
      <c r="AA113" s="34">
        <f t="shared" si="41"/>
        <v>3.0102999566398121</v>
      </c>
      <c r="AB113" s="26">
        <f t="shared" si="42"/>
        <v>2</v>
      </c>
      <c r="AC113" s="147">
        <f t="shared" si="43"/>
        <v>13.010299956639813</v>
      </c>
      <c r="AD113" s="27">
        <f t="shared" si="44"/>
        <v>20.000000000000007</v>
      </c>
    </row>
    <row r="114" spans="16:30" x14ac:dyDescent="0.25">
      <c r="P114" s="31">
        <v>0.29166666666666702</v>
      </c>
      <c r="Q114" s="32">
        <f>G13</f>
        <v>0</v>
      </c>
      <c r="R114" s="26">
        <f t="shared" si="36"/>
        <v>1</v>
      </c>
      <c r="S114" s="26">
        <f>Q114</f>
        <v>0</v>
      </c>
      <c r="T114" s="35">
        <f t="shared" si="35"/>
        <v>1</v>
      </c>
      <c r="U114" s="37"/>
      <c r="V114" s="34">
        <f>C74</f>
        <v>81.539079941757308</v>
      </c>
      <c r="W114" s="26">
        <f t="shared" si="38"/>
        <v>142530560.88555914</v>
      </c>
      <c r="X114" s="26">
        <f>V114</f>
        <v>81.539079941757308</v>
      </c>
      <c r="Y114" s="35">
        <f t="shared" si="40"/>
        <v>142530560.88555914</v>
      </c>
      <c r="Z114" s="37"/>
      <c r="AA114" s="34">
        <f t="shared" si="41"/>
        <v>81.539079972227583</v>
      </c>
      <c r="AB114" s="26">
        <f t="shared" si="42"/>
        <v>142530561.88555941</v>
      </c>
      <c r="AC114" s="26">
        <f>AA114</f>
        <v>81.539079972227583</v>
      </c>
      <c r="AD114" s="27">
        <f t="shared" si="44"/>
        <v>142530561.88555941</v>
      </c>
    </row>
    <row r="115" spans="16:30" x14ac:dyDescent="0.25">
      <c r="P115" s="31">
        <v>0.33333333333333298</v>
      </c>
      <c r="Q115" s="32">
        <f>Q114</f>
        <v>0</v>
      </c>
      <c r="R115" s="26">
        <f t="shared" si="36"/>
        <v>1</v>
      </c>
      <c r="S115" s="26">
        <f t="shared" ref="S115:S128" si="46">Q115</f>
        <v>0</v>
      </c>
      <c r="T115" s="35">
        <f t="shared" si="35"/>
        <v>1</v>
      </c>
      <c r="U115" s="37"/>
      <c r="V115" s="34">
        <f t="shared" si="45"/>
        <v>81.539079941757308</v>
      </c>
      <c r="W115" s="26">
        <f t="shared" si="38"/>
        <v>142530560.88555914</v>
      </c>
      <c r="X115" s="26">
        <f t="shared" ref="X115:X125" si="47">V115</f>
        <v>81.539079941757308</v>
      </c>
      <c r="Y115" s="35">
        <f t="shared" si="40"/>
        <v>142530560.88555914</v>
      </c>
      <c r="Z115" s="37"/>
      <c r="AA115" s="34">
        <f t="shared" si="41"/>
        <v>81.539079972227583</v>
      </c>
      <c r="AB115" s="26">
        <f t="shared" si="42"/>
        <v>142530561.88555941</v>
      </c>
      <c r="AC115" s="26">
        <f t="shared" ref="AC115:AC125" si="48">AA115</f>
        <v>81.539079972227583</v>
      </c>
      <c r="AD115" s="27">
        <f t="shared" si="44"/>
        <v>142530561.88555941</v>
      </c>
    </row>
    <row r="116" spans="16:30" x14ac:dyDescent="0.25">
      <c r="P116" s="31">
        <v>0.375</v>
      </c>
      <c r="Q116" s="32">
        <f>Q114</f>
        <v>0</v>
      </c>
      <c r="R116" s="26">
        <f t="shared" si="36"/>
        <v>1</v>
      </c>
      <c r="S116" s="26">
        <f t="shared" si="46"/>
        <v>0</v>
      </c>
      <c r="T116" s="35">
        <f t="shared" si="35"/>
        <v>1</v>
      </c>
      <c r="U116" s="37"/>
      <c r="V116" s="34">
        <f t="shared" si="45"/>
        <v>81.539079941757308</v>
      </c>
      <c r="W116" s="26">
        <f t="shared" si="38"/>
        <v>142530560.88555914</v>
      </c>
      <c r="X116" s="26">
        <f t="shared" si="47"/>
        <v>81.539079941757308</v>
      </c>
      <c r="Y116" s="35">
        <f t="shared" si="40"/>
        <v>142530560.88555914</v>
      </c>
      <c r="Z116" s="37"/>
      <c r="AA116" s="34">
        <f t="shared" si="41"/>
        <v>81.539079972227583</v>
      </c>
      <c r="AB116" s="26">
        <f t="shared" si="42"/>
        <v>142530561.88555941</v>
      </c>
      <c r="AC116" s="26">
        <f t="shared" si="48"/>
        <v>81.539079972227583</v>
      </c>
      <c r="AD116" s="27">
        <f t="shared" si="44"/>
        <v>142530561.88555941</v>
      </c>
    </row>
    <row r="117" spans="16:30" x14ac:dyDescent="0.25">
      <c r="P117" s="31">
        <v>0.41666666666666702</v>
      </c>
      <c r="Q117" s="32">
        <f>Q114</f>
        <v>0</v>
      </c>
      <c r="R117" s="26">
        <f t="shared" si="36"/>
        <v>1</v>
      </c>
      <c r="S117" s="26">
        <f t="shared" si="46"/>
        <v>0</v>
      </c>
      <c r="T117" s="35">
        <f t="shared" si="35"/>
        <v>1</v>
      </c>
      <c r="U117" s="37"/>
      <c r="V117" s="34">
        <f t="shared" si="45"/>
        <v>81.539079941757308</v>
      </c>
      <c r="W117" s="26">
        <f t="shared" si="38"/>
        <v>142530560.88555914</v>
      </c>
      <c r="X117" s="26">
        <f t="shared" si="47"/>
        <v>81.539079941757308</v>
      </c>
      <c r="Y117" s="35">
        <f t="shared" si="40"/>
        <v>142530560.88555914</v>
      </c>
      <c r="Z117" s="37"/>
      <c r="AA117" s="34">
        <f t="shared" si="41"/>
        <v>81.539079972227583</v>
      </c>
      <c r="AB117" s="26">
        <f t="shared" si="42"/>
        <v>142530561.88555941</v>
      </c>
      <c r="AC117" s="26">
        <f t="shared" si="48"/>
        <v>81.539079972227583</v>
      </c>
      <c r="AD117" s="27">
        <f t="shared" si="44"/>
        <v>142530561.88555941</v>
      </c>
    </row>
    <row r="118" spans="16:30" x14ac:dyDescent="0.25">
      <c r="P118" s="31">
        <v>0.45833333333333298</v>
      </c>
      <c r="Q118" s="32">
        <f>Q114</f>
        <v>0</v>
      </c>
      <c r="R118" s="26">
        <f t="shared" si="36"/>
        <v>1</v>
      </c>
      <c r="S118" s="26">
        <f t="shared" si="46"/>
        <v>0</v>
      </c>
      <c r="T118" s="35">
        <f t="shared" si="35"/>
        <v>1</v>
      </c>
      <c r="U118" s="37"/>
      <c r="V118" s="34">
        <f t="shared" si="45"/>
        <v>81.539079941757308</v>
      </c>
      <c r="W118" s="26">
        <f t="shared" si="38"/>
        <v>142530560.88555914</v>
      </c>
      <c r="X118" s="26">
        <f t="shared" si="47"/>
        <v>81.539079941757308</v>
      </c>
      <c r="Y118" s="35">
        <f t="shared" si="40"/>
        <v>142530560.88555914</v>
      </c>
      <c r="Z118" s="37"/>
      <c r="AA118" s="34">
        <f t="shared" si="41"/>
        <v>81.539079972227583</v>
      </c>
      <c r="AB118" s="26">
        <f t="shared" si="42"/>
        <v>142530561.88555941</v>
      </c>
      <c r="AC118" s="26">
        <f t="shared" si="48"/>
        <v>81.539079972227583</v>
      </c>
      <c r="AD118" s="27">
        <f t="shared" si="44"/>
        <v>142530561.88555941</v>
      </c>
    </row>
    <row r="119" spans="16:30" x14ac:dyDescent="0.25">
      <c r="P119" s="31">
        <v>0.5</v>
      </c>
      <c r="Q119" s="32">
        <f>Q114</f>
        <v>0</v>
      </c>
      <c r="R119" s="26">
        <f t="shared" si="36"/>
        <v>1</v>
      </c>
      <c r="S119" s="26">
        <f t="shared" si="46"/>
        <v>0</v>
      </c>
      <c r="T119" s="35">
        <f t="shared" si="35"/>
        <v>1</v>
      </c>
      <c r="U119" s="37"/>
      <c r="V119" s="34">
        <f t="shared" si="45"/>
        <v>81.539079941757308</v>
      </c>
      <c r="W119" s="26">
        <f t="shared" si="38"/>
        <v>142530560.88555914</v>
      </c>
      <c r="X119" s="26">
        <f t="shared" si="47"/>
        <v>81.539079941757308</v>
      </c>
      <c r="Y119" s="35">
        <f t="shared" si="40"/>
        <v>142530560.88555914</v>
      </c>
      <c r="Z119" s="37"/>
      <c r="AA119" s="34">
        <f t="shared" si="41"/>
        <v>81.539079972227583</v>
      </c>
      <c r="AB119" s="26">
        <f t="shared" si="42"/>
        <v>142530561.88555941</v>
      </c>
      <c r="AC119" s="26">
        <f t="shared" si="48"/>
        <v>81.539079972227583</v>
      </c>
      <c r="AD119" s="27">
        <f t="shared" si="44"/>
        <v>142530561.88555941</v>
      </c>
    </row>
    <row r="120" spans="16:30" x14ac:dyDescent="0.25">
      <c r="P120" s="31">
        <v>0.54166666666666696</v>
      </c>
      <c r="Q120" s="32">
        <f>Q114</f>
        <v>0</v>
      </c>
      <c r="R120" s="26">
        <f t="shared" si="36"/>
        <v>1</v>
      </c>
      <c r="S120" s="26">
        <f t="shared" si="46"/>
        <v>0</v>
      </c>
      <c r="T120" s="35">
        <f t="shared" si="35"/>
        <v>1</v>
      </c>
      <c r="U120" s="37"/>
      <c r="V120" s="34">
        <f t="shared" si="45"/>
        <v>81.539079941757308</v>
      </c>
      <c r="W120" s="26">
        <f t="shared" si="38"/>
        <v>142530560.88555914</v>
      </c>
      <c r="X120" s="26">
        <f t="shared" si="47"/>
        <v>81.539079941757308</v>
      </c>
      <c r="Y120" s="35">
        <f t="shared" si="40"/>
        <v>142530560.88555914</v>
      </c>
      <c r="Z120" s="37"/>
      <c r="AA120" s="34">
        <f t="shared" si="41"/>
        <v>81.539079972227583</v>
      </c>
      <c r="AB120" s="26">
        <f t="shared" si="42"/>
        <v>142530561.88555941</v>
      </c>
      <c r="AC120" s="26">
        <f t="shared" si="48"/>
        <v>81.539079972227583</v>
      </c>
      <c r="AD120" s="27">
        <f t="shared" si="44"/>
        <v>142530561.88555941</v>
      </c>
    </row>
    <row r="121" spans="16:30" x14ac:dyDescent="0.25">
      <c r="P121" s="31">
        <v>0.58333333333333304</v>
      </c>
      <c r="Q121" s="32">
        <f>Q114</f>
        <v>0</v>
      </c>
      <c r="R121" s="26">
        <f t="shared" si="36"/>
        <v>1</v>
      </c>
      <c r="S121" s="26">
        <f t="shared" si="46"/>
        <v>0</v>
      </c>
      <c r="T121" s="35">
        <f t="shared" si="35"/>
        <v>1</v>
      </c>
      <c r="U121" s="37"/>
      <c r="V121" s="34">
        <f t="shared" si="45"/>
        <v>81.539079941757308</v>
      </c>
      <c r="W121" s="26">
        <f t="shared" si="38"/>
        <v>142530560.88555914</v>
      </c>
      <c r="X121" s="26">
        <f t="shared" si="47"/>
        <v>81.539079941757308</v>
      </c>
      <c r="Y121" s="35">
        <f t="shared" si="40"/>
        <v>142530560.88555914</v>
      </c>
      <c r="Z121" s="37"/>
      <c r="AA121" s="34">
        <f t="shared" si="41"/>
        <v>81.539079972227583</v>
      </c>
      <c r="AB121" s="26">
        <f t="shared" si="42"/>
        <v>142530561.88555941</v>
      </c>
      <c r="AC121" s="26">
        <f t="shared" si="48"/>
        <v>81.539079972227583</v>
      </c>
      <c r="AD121" s="27">
        <f t="shared" si="44"/>
        <v>142530561.88555941</v>
      </c>
    </row>
    <row r="122" spans="16:30" x14ac:dyDescent="0.25">
      <c r="P122" s="31">
        <v>0.625</v>
      </c>
      <c r="Q122" s="32">
        <f>Q114</f>
        <v>0</v>
      </c>
      <c r="R122" s="26">
        <f t="shared" si="36"/>
        <v>1</v>
      </c>
      <c r="S122" s="26">
        <f t="shared" si="46"/>
        <v>0</v>
      </c>
      <c r="T122" s="35">
        <f t="shared" si="35"/>
        <v>1</v>
      </c>
      <c r="U122" s="37"/>
      <c r="V122" s="34">
        <f t="shared" si="45"/>
        <v>81.539079941757308</v>
      </c>
      <c r="W122" s="26">
        <f t="shared" si="38"/>
        <v>142530560.88555914</v>
      </c>
      <c r="X122" s="26">
        <f t="shared" si="47"/>
        <v>81.539079941757308</v>
      </c>
      <c r="Y122" s="35">
        <f t="shared" si="40"/>
        <v>142530560.88555914</v>
      </c>
      <c r="Z122" s="37"/>
      <c r="AA122" s="34">
        <f t="shared" si="41"/>
        <v>81.539079972227583</v>
      </c>
      <c r="AB122" s="26">
        <f t="shared" si="42"/>
        <v>142530561.88555941</v>
      </c>
      <c r="AC122" s="26">
        <f t="shared" si="48"/>
        <v>81.539079972227583</v>
      </c>
      <c r="AD122" s="27">
        <f t="shared" si="44"/>
        <v>142530561.88555941</v>
      </c>
    </row>
    <row r="123" spans="16:30" x14ac:dyDescent="0.25">
      <c r="P123" s="31">
        <v>0.66666666666666696</v>
      </c>
      <c r="Q123" s="32">
        <f>Q114</f>
        <v>0</v>
      </c>
      <c r="R123" s="26">
        <f t="shared" si="36"/>
        <v>1</v>
      </c>
      <c r="S123" s="26">
        <f t="shared" si="46"/>
        <v>0</v>
      </c>
      <c r="T123" s="35">
        <f t="shared" si="35"/>
        <v>1</v>
      </c>
      <c r="U123" s="37"/>
      <c r="V123" s="34">
        <f t="shared" si="45"/>
        <v>81.539079941757308</v>
      </c>
      <c r="W123" s="26">
        <f t="shared" si="38"/>
        <v>142530560.88555914</v>
      </c>
      <c r="X123" s="26">
        <f t="shared" si="47"/>
        <v>81.539079941757308</v>
      </c>
      <c r="Y123" s="35">
        <f t="shared" si="40"/>
        <v>142530560.88555914</v>
      </c>
      <c r="Z123" s="37"/>
      <c r="AA123" s="34">
        <f t="shared" si="41"/>
        <v>81.539079972227583</v>
      </c>
      <c r="AB123" s="26">
        <f t="shared" si="42"/>
        <v>142530561.88555941</v>
      </c>
      <c r="AC123" s="26">
        <f t="shared" si="48"/>
        <v>81.539079972227583</v>
      </c>
      <c r="AD123" s="27">
        <f t="shared" si="44"/>
        <v>142530561.88555941</v>
      </c>
    </row>
    <row r="124" spans="16:30" x14ac:dyDescent="0.25">
      <c r="P124" s="31">
        <v>0.70833333333333304</v>
      </c>
      <c r="Q124" s="32">
        <f>Q114</f>
        <v>0</v>
      </c>
      <c r="R124" s="26">
        <f t="shared" si="36"/>
        <v>1</v>
      </c>
      <c r="S124" s="26">
        <f t="shared" si="46"/>
        <v>0</v>
      </c>
      <c r="T124" s="35">
        <f t="shared" si="35"/>
        <v>1</v>
      </c>
      <c r="U124" s="37"/>
      <c r="V124" s="34">
        <f t="shared" si="45"/>
        <v>81.539079941757308</v>
      </c>
      <c r="W124" s="26">
        <f t="shared" si="38"/>
        <v>142530560.88555914</v>
      </c>
      <c r="X124" s="26">
        <f t="shared" si="47"/>
        <v>81.539079941757308</v>
      </c>
      <c r="Y124" s="35">
        <f t="shared" si="40"/>
        <v>142530560.88555914</v>
      </c>
      <c r="Z124" s="37"/>
      <c r="AA124" s="34">
        <f t="shared" si="41"/>
        <v>81.539079972227583</v>
      </c>
      <c r="AB124" s="26">
        <f t="shared" si="42"/>
        <v>142530561.88555941</v>
      </c>
      <c r="AC124" s="26">
        <f t="shared" si="48"/>
        <v>81.539079972227583</v>
      </c>
      <c r="AD124" s="27">
        <f t="shared" si="44"/>
        <v>142530561.88555941</v>
      </c>
    </row>
    <row r="125" spans="16:30" x14ac:dyDescent="0.25">
      <c r="P125" s="31">
        <v>0.75</v>
      </c>
      <c r="Q125" s="32">
        <f>Q114</f>
        <v>0</v>
      </c>
      <c r="R125" s="26">
        <f t="shared" si="36"/>
        <v>1</v>
      </c>
      <c r="S125" s="26">
        <f t="shared" si="46"/>
        <v>0</v>
      </c>
      <c r="T125" s="35">
        <f t="shared" si="35"/>
        <v>1</v>
      </c>
      <c r="U125" s="37"/>
      <c r="V125" s="34">
        <f t="shared" si="45"/>
        <v>81.539079941757308</v>
      </c>
      <c r="W125" s="26">
        <f t="shared" si="38"/>
        <v>142530560.88555914</v>
      </c>
      <c r="X125" s="26">
        <f t="shared" si="47"/>
        <v>81.539079941757308</v>
      </c>
      <c r="Y125" s="35">
        <f t="shared" si="40"/>
        <v>142530560.88555914</v>
      </c>
      <c r="Z125" s="37"/>
      <c r="AA125" s="34">
        <f t="shared" si="41"/>
        <v>81.539079972227583</v>
      </c>
      <c r="AB125" s="26">
        <f t="shared" si="42"/>
        <v>142530561.88555941</v>
      </c>
      <c r="AC125" s="26">
        <f t="shared" si="48"/>
        <v>81.539079972227583</v>
      </c>
      <c r="AD125" s="27">
        <f t="shared" si="44"/>
        <v>142530561.88555941</v>
      </c>
    </row>
    <row r="126" spans="16:30" x14ac:dyDescent="0.25">
      <c r="P126" s="31">
        <v>0.79166666666666696</v>
      </c>
      <c r="Q126" s="32">
        <f>Q114</f>
        <v>0</v>
      </c>
      <c r="R126" s="26">
        <f t="shared" si="36"/>
        <v>1</v>
      </c>
      <c r="S126" s="26">
        <f t="shared" si="46"/>
        <v>0</v>
      </c>
      <c r="T126" s="35">
        <f t="shared" si="35"/>
        <v>1</v>
      </c>
      <c r="U126" s="37"/>
      <c r="V126" s="34">
        <v>0</v>
      </c>
      <c r="W126" s="26">
        <f t="shared" si="38"/>
        <v>1</v>
      </c>
      <c r="X126" s="26">
        <v>0</v>
      </c>
      <c r="Y126" s="35">
        <f t="shared" si="40"/>
        <v>1</v>
      </c>
      <c r="Z126" s="37"/>
      <c r="AA126" s="34">
        <f t="shared" si="41"/>
        <v>3.0102999566398121</v>
      </c>
      <c r="AB126" s="26">
        <f t="shared" si="42"/>
        <v>2</v>
      </c>
      <c r="AC126" s="26">
        <f>AA126</f>
        <v>3.0102999566398121</v>
      </c>
      <c r="AD126" s="27">
        <f t="shared" si="44"/>
        <v>2</v>
      </c>
    </row>
    <row r="127" spans="16:30" x14ac:dyDescent="0.25">
      <c r="P127" s="31">
        <v>0.83333333333333304</v>
      </c>
      <c r="Q127" s="32">
        <f>Q114</f>
        <v>0</v>
      </c>
      <c r="R127" s="26">
        <f t="shared" si="36"/>
        <v>1</v>
      </c>
      <c r="S127" s="26">
        <f t="shared" si="46"/>
        <v>0</v>
      </c>
      <c r="T127" s="35">
        <f t="shared" si="35"/>
        <v>1</v>
      </c>
      <c r="U127" s="37"/>
      <c r="V127" s="34">
        <f t="shared" si="45"/>
        <v>0</v>
      </c>
      <c r="W127" s="26">
        <f t="shared" si="38"/>
        <v>1</v>
      </c>
      <c r="X127" s="26">
        <v>0</v>
      </c>
      <c r="Y127" s="35">
        <f t="shared" si="40"/>
        <v>1</v>
      </c>
      <c r="Z127" s="37"/>
      <c r="AA127" s="34">
        <f t="shared" si="41"/>
        <v>3.0102999566398121</v>
      </c>
      <c r="AB127" s="26">
        <f>(10^(AA127/10))</f>
        <v>2</v>
      </c>
      <c r="AC127" s="26">
        <f>AA127</f>
        <v>3.0102999566398121</v>
      </c>
      <c r="AD127" s="27">
        <f t="shared" si="44"/>
        <v>2</v>
      </c>
    </row>
    <row r="128" spans="16:30" x14ac:dyDescent="0.25">
      <c r="P128" s="31">
        <v>0.875</v>
      </c>
      <c r="Q128" s="32">
        <f>Q114</f>
        <v>0</v>
      </c>
      <c r="R128" s="26">
        <f t="shared" si="36"/>
        <v>1</v>
      </c>
      <c r="S128" s="26">
        <f t="shared" si="46"/>
        <v>0</v>
      </c>
      <c r="T128" s="35">
        <f t="shared" si="35"/>
        <v>1</v>
      </c>
      <c r="U128" s="37"/>
      <c r="V128" s="34">
        <f>V127</f>
        <v>0</v>
      </c>
      <c r="W128" s="26">
        <f t="shared" si="38"/>
        <v>1</v>
      </c>
      <c r="X128" s="26">
        <v>0</v>
      </c>
      <c r="Y128" s="35">
        <f t="shared" si="40"/>
        <v>1</v>
      </c>
      <c r="Z128" s="37"/>
      <c r="AA128" s="34">
        <f t="shared" si="41"/>
        <v>3.0102999566398121</v>
      </c>
      <c r="AB128" s="26">
        <f t="shared" ref="AB128:AB130" si="49">(10^(AA128/10))</f>
        <v>2</v>
      </c>
      <c r="AC128" s="26">
        <f>AA128</f>
        <v>3.0102999566398121</v>
      </c>
      <c r="AD128" s="27">
        <f t="shared" si="44"/>
        <v>2</v>
      </c>
    </row>
    <row r="129" spans="16:30" x14ac:dyDescent="0.25">
      <c r="P129" s="31">
        <v>0.91666666666666696</v>
      </c>
      <c r="Q129" s="32">
        <f>Q107</f>
        <v>0</v>
      </c>
      <c r="R129" s="26">
        <f t="shared" si="36"/>
        <v>1</v>
      </c>
      <c r="S129" s="26">
        <f>Q129+10</f>
        <v>10</v>
      </c>
      <c r="T129" s="35">
        <f t="shared" si="35"/>
        <v>10</v>
      </c>
      <c r="U129" s="37"/>
      <c r="V129" s="34">
        <v>0</v>
      </c>
      <c r="W129" s="26">
        <f t="shared" si="38"/>
        <v>1</v>
      </c>
      <c r="X129" s="28">
        <f t="shared" ref="X129:X130" si="50">V129+10</f>
        <v>10</v>
      </c>
      <c r="Y129" s="35">
        <f t="shared" si="40"/>
        <v>10</v>
      </c>
      <c r="Z129" s="37"/>
      <c r="AA129" s="34">
        <f t="shared" si="41"/>
        <v>3.0102999566398121</v>
      </c>
      <c r="AB129" s="26">
        <f t="shared" si="49"/>
        <v>2</v>
      </c>
      <c r="AC129" s="26">
        <f>AA129+10</f>
        <v>13.010299956639813</v>
      </c>
      <c r="AD129" s="27">
        <f t="shared" si="44"/>
        <v>20.000000000000007</v>
      </c>
    </row>
    <row r="130" spans="16:30" ht="15.75" thickBot="1" x14ac:dyDescent="0.3">
      <c r="P130" s="44">
        <v>0.95833333333333304</v>
      </c>
      <c r="Q130" s="32">
        <f>Q107</f>
        <v>0</v>
      </c>
      <c r="R130" s="46">
        <f t="shared" si="36"/>
        <v>1</v>
      </c>
      <c r="S130" s="46">
        <f>Q130+10</f>
        <v>10</v>
      </c>
      <c r="T130" s="47">
        <f t="shared" si="35"/>
        <v>10</v>
      </c>
      <c r="U130" s="48"/>
      <c r="V130" s="45">
        <v>0</v>
      </c>
      <c r="W130" s="46">
        <f t="shared" si="38"/>
        <v>1</v>
      </c>
      <c r="X130" s="28">
        <f t="shared" si="50"/>
        <v>10</v>
      </c>
      <c r="Y130" s="47">
        <f t="shared" si="40"/>
        <v>10</v>
      </c>
      <c r="Z130" s="48"/>
      <c r="AA130" s="34">
        <f t="shared" si="41"/>
        <v>3.0102999566398121</v>
      </c>
      <c r="AB130" s="150">
        <f t="shared" si="49"/>
        <v>2</v>
      </c>
      <c r="AC130" s="150">
        <f>AA130+10</f>
        <v>13.010299956639813</v>
      </c>
      <c r="AD130" s="151">
        <f t="shared" si="44"/>
        <v>20.000000000000007</v>
      </c>
    </row>
    <row r="131" spans="16:30" ht="15.75" thickBot="1" x14ac:dyDescent="0.3">
      <c r="P131" s="50"/>
      <c r="Q131" s="51"/>
      <c r="R131" s="51"/>
      <c r="S131" s="51"/>
      <c r="T131" s="52"/>
      <c r="U131" s="51"/>
      <c r="V131" s="50"/>
      <c r="W131" s="51"/>
      <c r="X131" s="51"/>
      <c r="Y131" s="52"/>
      <c r="Z131" s="51"/>
      <c r="AA131" s="53" t="s">
        <v>13</v>
      </c>
      <c r="AB131" s="64">
        <f>10*LOG(1/(COUNT(AB114:AB127))*SUM(AB114:AB127))</f>
        <v>80.869612086078206</v>
      </c>
      <c r="AC131" s="49"/>
      <c r="AD131" s="54"/>
    </row>
    <row r="132" spans="16:30" ht="15.75" thickBot="1" x14ac:dyDescent="0.3">
      <c r="P132" s="53"/>
      <c r="Q132" s="49"/>
      <c r="R132" s="49"/>
      <c r="S132" s="49"/>
      <c r="T132" s="54"/>
      <c r="U132" s="49"/>
      <c r="V132" s="53"/>
      <c r="W132" s="49"/>
      <c r="X132" s="49"/>
      <c r="Y132" s="54"/>
      <c r="Z132" s="49"/>
      <c r="AA132" s="53" t="s">
        <v>2</v>
      </c>
      <c r="AB132" s="64">
        <f>10*LOG(1/(COUNT(AB107:AB113,AB129:AB130))*SUM(AB107:AB113,AB129:AB130))</f>
        <v>3.0102999566398121</v>
      </c>
      <c r="AC132" s="49"/>
      <c r="AD132" s="54"/>
    </row>
    <row r="133" spans="16:30" x14ac:dyDescent="0.25">
      <c r="P133" s="53"/>
      <c r="Q133" s="49"/>
      <c r="R133" s="56" t="s">
        <v>12</v>
      </c>
      <c r="S133" s="57"/>
      <c r="T133" s="58" t="s">
        <v>11</v>
      </c>
      <c r="U133" s="57"/>
      <c r="V133" s="59"/>
      <c r="W133" s="56" t="s">
        <v>12</v>
      </c>
      <c r="X133" s="57"/>
      <c r="Y133" s="58" t="s">
        <v>11</v>
      </c>
      <c r="Z133" s="57"/>
      <c r="AA133" s="59"/>
      <c r="AB133" s="57" t="s">
        <v>12</v>
      </c>
      <c r="AC133" s="57"/>
      <c r="AD133" s="58" t="s">
        <v>11</v>
      </c>
    </row>
    <row r="134" spans="16:30" ht="15.75" thickBot="1" x14ac:dyDescent="0.3">
      <c r="P134" s="14"/>
      <c r="Q134" s="55"/>
      <c r="R134" s="60">
        <f>10*LOG(1/(COUNT(R107:R130))*SUM(R107:R130))</f>
        <v>0</v>
      </c>
      <c r="S134" s="61"/>
      <c r="T134" s="62">
        <f>10*LOG(1/(COUNT(T107:T130))*SUM(T107:T130))</f>
        <v>6.40978057358332</v>
      </c>
      <c r="U134" s="61"/>
      <c r="V134" s="63"/>
      <c r="W134" s="60">
        <f>10*LOG(1/(COUNT(W107:W130))*SUM(W107:W130))</f>
        <v>78.528780015587756</v>
      </c>
      <c r="X134" s="61"/>
      <c r="Y134" s="62">
        <f>10*LOG(1/(COUNT(Y107:Y130))*SUM(Y107:Y130))</f>
        <v>78.528780221262082</v>
      </c>
      <c r="Z134" s="61"/>
      <c r="AA134" s="63"/>
      <c r="AB134" s="64">
        <f>10*LOG(1/(COUNT(AB107:AB130))*SUM(AB107:AB130))</f>
        <v>78.528780076528307</v>
      </c>
      <c r="AC134" s="61"/>
      <c r="AD134" s="62">
        <f>10*LOG(1/(COUNT(AD107:AD130))*SUM(AD107:AD130))</f>
        <v>78.528780487876944</v>
      </c>
    </row>
    <row r="137" spans="16:30" x14ac:dyDescent="0.25">
      <c r="P137">
        <f>A14</f>
        <v>0</v>
      </c>
    </row>
    <row r="139" spans="16:30" ht="15.75" thickBot="1" x14ac:dyDescent="0.3">
      <c r="P139" s="303" t="s">
        <v>21</v>
      </c>
      <c r="Q139" s="303"/>
      <c r="R139" s="303"/>
      <c r="S139" s="303"/>
      <c r="T139" s="303"/>
    </row>
    <row r="140" spans="16:30" ht="45.75" thickBot="1" x14ac:dyDescent="0.3">
      <c r="P140" s="38" t="s">
        <v>14</v>
      </c>
      <c r="Q140" s="39" t="s">
        <v>15</v>
      </c>
      <c r="R140" s="40" t="s">
        <v>17</v>
      </c>
      <c r="S140" s="40" t="s">
        <v>16</v>
      </c>
      <c r="T140" s="41" t="s">
        <v>17</v>
      </c>
      <c r="U140" s="42"/>
      <c r="V140" s="39" t="s">
        <v>18</v>
      </c>
      <c r="W140" s="40" t="s">
        <v>17</v>
      </c>
      <c r="X140" s="40" t="s">
        <v>16</v>
      </c>
      <c r="Y140" s="41" t="s">
        <v>17</v>
      </c>
      <c r="Z140" s="43"/>
      <c r="AA140" s="39" t="s">
        <v>19</v>
      </c>
      <c r="AB140" s="40" t="s">
        <v>17</v>
      </c>
      <c r="AC140" s="40" t="s">
        <v>16</v>
      </c>
      <c r="AD140" s="41" t="s">
        <v>17</v>
      </c>
    </row>
    <row r="141" spans="16:30" ht="15.75" thickBot="1" x14ac:dyDescent="0.3">
      <c r="P141" s="30">
        <v>0</v>
      </c>
      <c r="Q141" s="32">
        <f>H14</f>
        <v>0</v>
      </c>
      <c r="R141" s="28">
        <f>(10^(Q141/10))</f>
        <v>1</v>
      </c>
      <c r="S141" s="28">
        <f>Q141+10</f>
        <v>10</v>
      </c>
      <c r="T141" s="33">
        <f t="shared" ref="T141:T164" si="51">(10^(S141/10))</f>
        <v>10</v>
      </c>
      <c r="U141" s="36"/>
      <c r="V141" s="32">
        <v>0</v>
      </c>
      <c r="W141" s="28">
        <f>(10^(V141/10))</f>
        <v>1</v>
      </c>
      <c r="X141" s="28">
        <f>V141+10</f>
        <v>10</v>
      </c>
      <c r="Y141" s="33">
        <f>(10^(X141/10))</f>
        <v>10</v>
      </c>
      <c r="Z141" s="36"/>
      <c r="AA141" s="34">
        <f>10*LOG10(10^(Q141/10)+10^(V141/10))</f>
        <v>3.0102999566398121</v>
      </c>
      <c r="AB141" s="147">
        <f>(10^(AA141/10))</f>
        <v>2</v>
      </c>
      <c r="AC141" s="147">
        <f>AA141+10</f>
        <v>13.010299956639813</v>
      </c>
      <c r="AD141" s="148">
        <f>(10^(AC141/10))</f>
        <v>20.000000000000007</v>
      </c>
    </row>
    <row r="142" spans="16:30" ht="15.75" thickBot="1" x14ac:dyDescent="0.3">
      <c r="P142" s="31">
        <v>4.1666666666666699E-2</v>
      </c>
      <c r="Q142" s="32">
        <f>Q141</f>
        <v>0</v>
      </c>
      <c r="R142" s="26">
        <f t="shared" ref="R142:R164" si="52">(10^(Q142/10))</f>
        <v>1</v>
      </c>
      <c r="S142" s="26">
        <f t="shared" ref="S142:S147" si="53">Q142+10</f>
        <v>10</v>
      </c>
      <c r="T142" s="35">
        <f t="shared" si="51"/>
        <v>10</v>
      </c>
      <c r="U142" s="37"/>
      <c r="V142" s="34">
        <f>V141</f>
        <v>0</v>
      </c>
      <c r="W142" s="26">
        <f t="shared" ref="W142:W164" si="54">(10^(V142/10))</f>
        <v>1</v>
      </c>
      <c r="X142" s="28">
        <f t="shared" ref="X142:X147" si="55">V142+10</f>
        <v>10</v>
      </c>
      <c r="Y142" s="35">
        <f t="shared" ref="Y142:Y164" si="56">(10^(X142/10))</f>
        <v>10</v>
      </c>
      <c r="Z142" s="37"/>
      <c r="AA142" s="34">
        <f t="shared" ref="AA142:AA164" si="57">10*LOG10(10^(Q142/10)+10^(V142/10))</f>
        <v>3.0102999566398121</v>
      </c>
      <c r="AB142" s="26">
        <f t="shared" ref="AB142:AB160" si="58">(10^(AA142/10))</f>
        <v>2</v>
      </c>
      <c r="AC142" s="147">
        <f t="shared" ref="AC142:AC147" si="59">AA142+10</f>
        <v>13.010299956639813</v>
      </c>
      <c r="AD142" s="27">
        <f t="shared" ref="AD142:AD164" si="60">(10^(AC142/10))</f>
        <v>20.000000000000007</v>
      </c>
    </row>
    <row r="143" spans="16:30" ht="15.75" thickBot="1" x14ac:dyDescent="0.3">
      <c r="P143" s="31">
        <v>8.3333333333333301E-2</v>
      </c>
      <c r="Q143" s="32">
        <f>Q141</f>
        <v>0</v>
      </c>
      <c r="R143" s="26">
        <f t="shared" si="52"/>
        <v>1</v>
      </c>
      <c r="S143" s="26">
        <f t="shared" si="53"/>
        <v>10</v>
      </c>
      <c r="T143" s="35">
        <f t="shared" si="51"/>
        <v>10</v>
      </c>
      <c r="U143" s="37"/>
      <c r="V143" s="34">
        <f t="shared" ref="V143:V161" si="61">V142</f>
        <v>0</v>
      </c>
      <c r="W143" s="26">
        <f t="shared" si="54"/>
        <v>1</v>
      </c>
      <c r="X143" s="28">
        <f t="shared" si="55"/>
        <v>10</v>
      </c>
      <c r="Y143" s="35">
        <f t="shared" si="56"/>
        <v>10</v>
      </c>
      <c r="Z143" s="37"/>
      <c r="AA143" s="34">
        <f t="shared" si="57"/>
        <v>3.0102999566398121</v>
      </c>
      <c r="AB143" s="26">
        <f t="shared" si="58"/>
        <v>2</v>
      </c>
      <c r="AC143" s="147">
        <f t="shared" si="59"/>
        <v>13.010299956639813</v>
      </c>
      <c r="AD143" s="27">
        <f t="shared" si="60"/>
        <v>20.000000000000007</v>
      </c>
    </row>
    <row r="144" spans="16:30" ht="15.75" thickBot="1" x14ac:dyDescent="0.3">
      <c r="P144" s="31">
        <v>0.125</v>
      </c>
      <c r="Q144" s="32">
        <f>Q141</f>
        <v>0</v>
      </c>
      <c r="R144" s="26">
        <f t="shared" si="52"/>
        <v>1</v>
      </c>
      <c r="S144" s="26">
        <f t="shared" si="53"/>
        <v>10</v>
      </c>
      <c r="T144" s="35">
        <f t="shared" si="51"/>
        <v>10</v>
      </c>
      <c r="U144" s="37"/>
      <c r="V144" s="34">
        <f t="shared" si="61"/>
        <v>0</v>
      </c>
      <c r="W144" s="26">
        <f t="shared" si="54"/>
        <v>1</v>
      </c>
      <c r="X144" s="28">
        <f t="shared" si="55"/>
        <v>10</v>
      </c>
      <c r="Y144" s="35">
        <f t="shared" si="56"/>
        <v>10</v>
      </c>
      <c r="Z144" s="37"/>
      <c r="AA144" s="34">
        <f t="shared" si="57"/>
        <v>3.0102999566398121</v>
      </c>
      <c r="AB144" s="26">
        <f t="shared" si="58"/>
        <v>2</v>
      </c>
      <c r="AC144" s="147">
        <f t="shared" si="59"/>
        <v>13.010299956639813</v>
      </c>
      <c r="AD144" s="27">
        <f t="shared" si="60"/>
        <v>20.000000000000007</v>
      </c>
    </row>
    <row r="145" spans="16:30" ht="15.75" thickBot="1" x14ac:dyDescent="0.3">
      <c r="P145" s="31">
        <v>0.16666666666666699</v>
      </c>
      <c r="Q145" s="32">
        <f>Q141</f>
        <v>0</v>
      </c>
      <c r="R145" s="26">
        <f t="shared" si="52"/>
        <v>1</v>
      </c>
      <c r="S145" s="26">
        <f t="shared" si="53"/>
        <v>10</v>
      </c>
      <c r="T145" s="35">
        <f t="shared" si="51"/>
        <v>10</v>
      </c>
      <c r="U145" s="37"/>
      <c r="V145" s="34">
        <f t="shared" si="61"/>
        <v>0</v>
      </c>
      <c r="W145" s="26">
        <f t="shared" si="54"/>
        <v>1</v>
      </c>
      <c r="X145" s="28">
        <f t="shared" si="55"/>
        <v>10</v>
      </c>
      <c r="Y145" s="35">
        <f t="shared" si="56"/>
        <v>10</v>
      </c>
      <c r="Z145" s="37"/>
      <c r="AA145" s="34">
        <f t="shared" si="57"/>
        <v>3.0102999566398121</v>
      </c>
      <c r="AB145" s="26">
        <f t="shared" si="58"/>
        <v>2</v>
      </c>
      <c r="AC145" s="147">
        <f t="shared" si="59"/>
        <v>13.010299956639813</v>
      </c>
      <c r="AD145" s="27">
        <f t="shared" si="60"/>
        <v>20.000000000000007</v>
      </c>
    </row>
    <row r="146" spans="16:30" ht="15.75" thickBot="1" x14ac:dyDescent="0.3">
      <c r="P146" s="31">
        <v>0.20833333333333301</v>
      </c>
      <c r="Q146" s="32">
        <f>Q141</f>
        <v>0</v>
      </c>
      <c r="R146" s="26">
        <f t="shared" si="52"/>
        <v>1</v>
      </c>
      <c r="S146" s="26">
        <f t="shared" si="53"/>
        <v>10</v>
      </c>
      <c r="T146" s="35">
        <f t="shared" si="51"/>
        <v>10</v>
      </c>
      <c r="U146" s="37"/>
      <c r="V146" s="34">
        <f t="shared" si="61"/>
        <v>0</v>
      </c>
      <c r="W146" s="26">
        <f t="shared" si="54"/>
        <v>1</v>
      </c>
      <c r="X146" s="28">
        <f t="shared" si="55"/>
        <v>10</v>
      </c>
      <c r="Y146" s="35">
        <f t="shared" si="56"/>
        <v>10</v>
      </c>
      <c r="Z146" s="37"/>
      <c r="AA146" s="34">
        <f t="shared" si="57"/>
        <v>3.0102999566398121</v>
      </c>
      <c r="AB146" s="26">
        <f t="shared" si="58"/>
        <v>2</v>
      </c>
      <c r="AC146" s="147">
        <f t="shared" si="59"/>
        <v>13.010299956639813</v>
      </c>
      <c r="AD146" s="27">
        <f t="shared" si="60"/>
        <v>20.000000000000007</v>
      </c>
    </row>
    <row r="147" spans="16:30" x14ac:dyDescent="0.25">
      <c r="P147" s="31">
        <v>0.25</v>
      </c>
      <c r="Q147" s="32">
        <f>Q141</f>
        <v>0</v>
      </c>
      <c r="R147" s="26">
        <f t="shared" si="52"/>
        <v>1</v>
      </c>
      <c r="S147" s="26">
        <f t="shared" si="53"/>
        <v>10</v>
      </c>
      <c r="T147" s="35">
        <f t="shared" si="51"/>
        <v>10</v>
      </c>
      <c r="U147" s="37"/>
      <c r="V147" s="34">
        <f t="shared" si="61"/>
        <v>0</v>
      </c>
      <c r="W147" s="26">
        <f t="shared" si="54"/>
        <v>1</v>
      </c>
      <c r="X147" s="28">
        <f t="shared" si="55"/>
        <v>10</v>
      </c>
      <c r="Y147" s="35">
        <f t="shared" si="56"/>
        <v>10</v>
      </c>
      <c r="Z147" s="37"/>
      <c r="AA147" s="34">
        <f t="shared" si="57"/>
        <v>3.0102999566398121</v>
      </c>
      <c r="AB147" s="26">
        <f t="shared" si="58"/>
        <v>2</v>
      </c>
      <c r="AC147" s="147">
        <f t="shared" si="59"/>
        <v>13.010299956639813</v>
      </c>
      <c r="AD147" s="27">
        <f t="shared" si="60"/>
        <v>20.000000000000007</v>
      </c>
    </row>
    <row r="148" spans="16:30" x14ac:dyDescent="0.25">
      <c r="P148" s="31">
        <v>0.29166666666666702</v>
      </c>
      <c r="Q148" s="32">
        <f>G14</f>
        <v>0</v>
      </c>
      <c r="R148" s="26">
        <f t="shared" si="52"/>
        <v>1</v>
      </c>
      <c r="S148" s="26">
        <f>Q148</f>
        <v>0</v>
      </c>
      <c r="T148" s="35">
        <f t="shared" si="51"/>
        <v>1</v>
      </c>
      <c r="U148" s="37"/>
      <c r="V148" s="34">
        <f>D74</f>
        <v>0</v>
      </c>
      <c r="W148" s="26">
        <f t="shared" si="54"/>
        <v>1</v>
      </c>
      <c r="X148" s="26">
        <f>V148</f>
        <v>0</v>
      </c>
      <c r="Y148" s="35">
        <f t="shared" si="56"/>
        <v>1</v>
      </c>
      <c r="Z148" s="37"/>
      <c r="AA148" s="34">
        <f t="shared" si="57"/>
        <v>3.0102999566398121</v>
      </c>
      <c r="AB148" s="26">
        <f t="shared" si="58"/>
        <v>2</v>
      </c>
      <c r="AC148" s="26">
        <f>AA148</f>
        <v>3.0102999566398121</v>
      </c>
      <c r="AD148" s="27">
        <f t="shared" si="60"/>
        <v>2</v>
      </c>
    </row>
    <row r="149" spans="16:30" x14ac:dyDescent="0.25">
      <c r="P149" s="31">
        <v>0.33333333333333298</v>
      </c>
      <c r="Q149" s="32">
        <f>Q148</f>
        <v>0</v>
      </c>
      <c r="R149" s="26">
        <f t="shared" si="52"/>
        <v>1</v>
      </c>
      <c r="S149" s="26">
        <f t="shared" ref="S149:S162" si="62">Q149</f>
        <v>0</v>
      </c>
      <c r="T149" s="35">
        <f t="shared" si="51"/>
        <v>1</v>
      </c>
      <c r="U149" s="37"/>
      <c r="V149" s="34">
        <f t="shared" si="61"/>
        <v>0</v>
      </c>
      <c r="W149" s="26">
        <f t="shared" si="54"/>
        <v>1</v>
      </c>
      <c r="X149" s="26">
        <f t="shared" ref="X149:X159" si="63">V149</f>
        <v>0</v>
      </c>
      <c r="Y149" s="35">
        <f t="shared" si="56"/>
        <v>1</v>
      </c>
      <c r="Z149" s="37"/>
      <c r="AA149" s="34">
        <f t="shared" si="57"/>
        <v>3.0102999566398121</v>
      </c>
      <c r="AB149" s="26">
        <f t="shared" si="58"/>
        <v>2</v>
      </c>
      <c r="AC149" s="26">
        <f t="shared" ref="AC149:AC159" si="64">AA149</f>
        <v>3.0102999566398121</v>
      </c>
      <c r="AD149" s="27">
        <f t="shared" si="60"/>
        <v>2</v>
      </c>
    </row>
    <row r="150" spans="16:30" x14ac:dyDescent="0.25">
      <c r="P150" s="31">
        <v>0.375</v>
      </c>
      <c r="Q150" s="32">
        <f>Q148</f>
        <v>0</v>
      </c>
      <c r="R150" s="26">
        <f t="shared" si="52"/>
        <v>1</v>
      </c>
      <c r="S150" s="26">
        <f t="shared" si="62"/>
        <v>0</v>
      </c>
      <c r="T150" s="35">
        <f t="shared" si="51"/>
        <v>1</v>
      </c>
      <c r="U150" s="37"/>
      <c r="V150" s="34">
        <f t="shared" si="61"/>
        <v>0</v>
      </c>
      <c r="W150" s="26">
        <f t="shared" si="54"/>
        <v>1</v>
      </c>
      <c r="X150" s="26">
        <f t="shared" si="63"/>
        <v>0</v>
      </c>
      <c r="Y150" s="35">
        <f t="shared" si="56"/>
        <v>1</v>
      </c>
      <c r="Z150" s="37"/>
      <c r="AA150" s="34">
        <f t="shared" si="57"/>
        <v>3.0102999566398121</v>
      </c>
      <c r="AB150" s="26">
        <f t="shared" si="58"/>
        <v>2</v>
      </c>
      <c r="AC150" s="26">
        <f t="shared" si="64"/>
        <v>3.0102999566398121</v>
      </c>
      <c r="AD150" s="27">
        <f t="shared" si="60"/>
        <v>2</v>
      </c>
    </row>
    <row r="151" spans="16:30" x14ac:dyDescent="0.25">
      <c r="P151" s="31">
        <v>0.41666666666666702</v>
      </c>
      <c r="Q151" s="32">
        <f>Q148</f>
        <v>0</v>
      </c>
      <c r="R151" s="26">
        <f t="shared" si="52"/>
        <v>1</v>
      </c>
      <c r="S151" s="26">
        <f t="shared" si="62"/>
        <v>0</v>
      </c>
      <c r="T151" s="35">
        <f t="shared" si="51"/>
        <v>1</v>
      </c>
      <c r="U151" s="37"/>
      <c r="V151" s="34">
        <f t="shared" si="61"/>
        <v>0</v>
      </c>
      <c r="W151" s="26">
        <f t="shared" si="54"/>
        <v>1</v>
      </c>
      <c r="X151" s="26">
        <f t="shared" si="63"/>
        <v>0</v>
      </c>
      <c r="Y151" s="35">
        <f t="shared" si="56"/>
        <v>1</v>
      </c>
      <c r="Z151" s="37"/>
      <c r="AA151" s="34">
        <f t="shared" si="57"/>
        <v>3.0102999566398121</v>
      </c>
      <c r="AB151" s="26">
        <f t="shared" si="58"/>
        <v>2</v>
      </c>
      <c r="AC151" s="26">
        <f t="shared" si="64"/>
        <v>3.0102999566398121</v>
      </c>
      <c r="AD151" s="27">
        <f t="shared" si="60"/>
        <v>2</v>
      </c>
    </row>
    <row r="152" spans="16:30" x14ac:dyDescent="0.25">
      <c r="P152" s="31">
        <v>0.45833333333333298</v>
      </c>
      <c r="Q152" s="32">
        <f>Q148</f>
        <v>0</v>
      </c>
      <c r="R152" s="26">
        <f t="shared" si="52"/>
        <v>1</v>
      </c>
      <c r="S152" s="26">
        <f t="shared" si="62"/>
        <v>0</v>
      </c>
      <c r="T152" s="35">
        <f t="shared" si="51"/>
        <v>1</v>
      </c>
      <c r="U152" s="37"/>
      <c r="V152" s="34">
        <f t="shared" si="61"/>
        <v>0</v>
      </c>
      <c r="W152" s="26">
        <f t="shared" si="54"/>
        <v>1</v>
      </c>
      <c r="X152" s="26">
        <f t="shared" si="63"/>
        <v>0</v>
      </c>
      <c r="Y152" s="35">
        <f t="shared" si="56"/>
        <v>1</v>
      </c>
      <c r="Z152" s="37"/>
      <c r="AA152" s="34">
        <f t="shared" si="57"/>
        <v>3.0102999566398121</v>
      </c>
      <c r="AB152" s="26">
        <f t="shared" si="58"/>
        <v>2</v>
      </c>
      <c r="AC152" s="26">
        <f t="shared" si="64"/>
        <v>3.0102999566398121</v>
      </c>
      <c r="AD152" s="27">
        <f t="shared" si="60"/>
        <v>2</v>
      </c>
    </row>
    <row r="153" spans="16:30" x14ac:dyDescent="0.25">
      <c r="P153" s="31">
        <v>0.5</v>
      </c>
      <c r="Q153" s="32">
        <f>Q148</f>
        <v>0</v>
      </c>
      <c r="R153" s="26">
        <f t="shared" si="52"/>
        <v>1</v>
      </c>
      <c r="S153" s="26">
        <f t="shared" si="62"/>
        <v>0</v>
      </c>
      <c r="T153" s="35">
        <f t="shared" si="51"/>
        <v>1</v>
      </c>
      <c r="U153" s="37"/>
      <c r="V153" s="34">
        <f t="shared" si="61"/>
        <v>0</v>
      </c>
      <c r="W153" s="26">
        <f t="shared" si="54"/>
        <v>1</v>
      </c>
      <c r="X153" s="26">
        <f t="shared" si="63"/>
        <v>0</v>
      </c>
      <c r="Y153" s="35">
        <f t="shared" si="56"/>
        <v>1</v>
      </c>
      <c r="Z153" s="37"/>
      <c r="AA153" s="34">
        <f t="shared" si="57"/>
        <v>3.0102999566398121</v>
      </c>
      <c r="AB153" s="26">
        <f t="shared" si="58"/>
        <v>2</v>
      </c>
      <c r="AC153" s="26">
        <f t="shared" si="64"/>
        <v>3.0102999566398121</v>
      </c>
      <c r="AD153" s="27">
        <f t="shared" si="60"/>
        <v>2</v>
      </c>
    </row>
    <row r="154" spans="16:30" x14ac:dyDescent="0.25">
      <c r="P154" s="31">
        <v>0.54166666666666696</v>
      </c>
      <c r="Q154" s="32">
        <f>Q148</f>
        <v>0</v>
      </c>
      <c r="R154" s="26">
        <f t="shared" si="52"/>
        <v>1</v>
      </c>
      <c r="S154" s="26">
        <f t="shared" si="62"/>
        <v>0</v>
      </c>
      <c r="T154" s="35">
        <f t="shared" si="51"/>
        <v>1</v>
      </c>
      <c r="U154" s="37"/>
      <c r="V154" s="34">
        <f t="shared" si="61"/>
        <v>0</v>
      </c>
      <c r="W154" s="26">
        <f t="shared" si="54"/>
        <v>1</v>
      </c>
      <c r="X154" s="26">
        <f t="shared" si="63"/>
        <v>0</v>
      </c>
      <c r="Y154" s="35">
        <f t="shared" si="56"/>
        <v>1</v>
      </c>
      <c r="Z154" s="37"/>
      <c r="AA154" s="34">
        <f t="shared" si="57"/>
        <v>3.0102999566398121</v>
      </c>
      <c r="AB154" s="26">
        <f t="shared" si="58"/>
        <v>2</v>
      </c>
      <c r="AC154" s="26">
        <f t="shared" si="64"/>
        <v>3.0102999566398121</v>
      </c>
      <c r="AD154" s="27">
        <f t="shared" si="60"/>
        <v>2</v>
      </c>
    </row>
    <row r="155" spans="16:30" x14ac:dyDescent="0.25">
      <c r="P155" s="31">
        <v>0.58333333333333304</v>
      </c>
      <c r="Q155" s="32">
        <f>Q148</f>
        <v>0</v>
      </c>
      <c r="R155" s="26">
        <f t="shared" si="52"/>
        <v>1</v>
      </c>
      <c r="S155" s="26">
        <f t="shared" si="62"/>
        <v>0</v>
      </c>
      <c r="T155" s="35">
        <f t="shared" si="51"/>
        <v>1</v>
      </c>
      <c r="U155" s="37"/>
      <c r="V155" s="34">
        <f t="shared" si="61"/>
        <v>0</v>
      </c>
      <c r="W155" s="26">
        <f t="shared" si="54"/>
        <v>1</v>
      </c>
      <c r="X155" s="26">
        <f t="shared" si="63"/>
        <v>0</v>
      </c>
      <c r="Y155" s="35">
        <f t="shared" si="56"/>
        <v>1</v>
      </c>
      <c r="Z155" s="37"/>
      <c r="AA155" s="34">
        <f t="shared" si="57"/>
        <v>3.0102999566398121</v>
      </c>
      <c r="AB155" s="26">
        <f t="shared" si="58"/>
        <v>2</v>
      </c>
      <c r="AC155" s="26">
        <f t="shared" si="64"/>
        <v>3.0102999566398121</v>
      </c>
      <c r="AD155" s="27">
        <f t="shared" si="60"/>
        <v>2</v>
      </c>
    </row>
    <row r="156" spans="16:30" x14ac:dyDescent="0.25">
      <c r="P156" s="31">
        <v>0.625</v>
      </c>
      <c r="Q156" s="32">
        <f>Q148</f>
        <v>0</v>
      </c>
      <c r="R156" s="26">
        <f t="shared" si="52"/>
        <v>1</v>
      </c>
      <c r="S156" s="26">
        <f t="shared" si="62"/>
        <v>0</v>
      </c>
      <c r="T156" s="35">
        <f t="shared" si="51"/>
        <v>1</v>
      </c>
      <c r="U156" s="37"/>
      <c r="V156" s="34">
        <f t="shared" si="61"/>
        <v>0</v>
      </c>
      <c r="W156" s="26">
        <f t="shared" si="54"/>
        <v>1</v>
      </c>
      <c r="X156" s="26">
        <f t="shared" si="63"/>
        <v>0</v>
      </c>
      <c r="Y156" s="35">
        <f t="shared" si="56"/>
        <v>1</v>
      </c>
      <c r="Z156" s="37"/>
      <c r="AA156" s="34">
        <f t="shared" si="57"/>
        <v>3.0102999566398121</v>
      </c>
      <c r="AB156" s="26">
        <f t="shared" si="58"/>
        <v>2</v>
      </c>
      <c r="AC156" s="26">
        <f t="shared" si="64"/>
        <v>3.0102999566398121</v>
      </c>
      <c r="AD156" s="27">
        <f t="shared" si="60"/>
        <v>2</v>
      </c>
    </row>
    <row r="157" spans="16:30" x14ac:dyDescent="0.25">
      <c r="P157" s="31">
        <v>0.66666666666666696</v>
      </c>
      <c r="Q157" s="32">
        <f>Q148</f>
        <v>0</v>
      </c>
      <c r="R157" s="26">
        <f t="shared" si="52"/>
        <v>1</v>
      </c>
      <c r="S157" s="26">
        <f t="shared" si="62"/>
        <v>0</v>
      </c>
      <c r="T157" s="35">
        <f t="shared" si="51"/>
        <v>1</v>
      </c>
      <c r="U157" s="37"/>
      <c r="V157" s="34">
        <f t="shared" si="61"/>
        <v>0</v>
      </c>
      <c r="W157" s="26">
        <f t="shared" si="54"/>
        <v>1</v>
      </c>
      <c r="X157" s="26">
        <f t="shared" si="63"/>
        <v>0</v>
      </c>
      <c r="Y157" s="35">
        <f t="shared" si="56"/>
        <v>1</v>
      </c>
      <c r="Z157" s="37"/>
      <c r="AA157" s="34">
        <f t="shared" si="57"/>
        <v>3.0102999566398121</v>
      </c>
      <c r="AB157" s="26">
        <f t="shared" si="58"/>
        <v>2</v>
      </c>
      <c r="AC157" s="26">
        <f t="shared" si="64"/>
        <v>3.0102999566398121</v>
      </c>
      <c r="AD157" s="27">
        <f t="shared" si="60"/>
        <v>2</v>
      </c>
    </row>
    <row r="158" spans="16:30" x14ac:dyDescent="0.25">
      <c r="P158" s="31">
        <v>0.70833333333333304</v>
      </c>
      <c r="Q158" s="32">
        <f>Q148</f>
        <v>0</v>
      </c>
      <c r="R158" s="26">
        <f t="shared" si="52"/>
        <v>1</v>
      </c>
      <c r="S158" s="26">
        <f t="shared" si="62"/>
        <v>0</v>
      </c>
      <c r="T158" s="35">
        <f t="shared" si="51"/>
        <v>1</v>
      </c>
      <c r="U158" s="37"/>
      <c r="V158" s="34">
        <f t="shared" si="61"/>
        <v>0</v>
      </c>
      <c r="W158" s="26">
        <f t="shared" si="54"/>
        <v>1</v>
      </c>
      <c r="X158" s="26">
        <f t="shared" si="63"/>
        <v>0</v>
      </c>
      <c r="Y158" s="35">
        <f t="shared" si="56"/>
        <v>1</v>
      </c>
      <c r="Z158" s="37"/>
      <c r="AA158" s="34">
        <f t="shared" si="57"/>
        <v>3.0102999566398121</v>
      </c>
      <c r="AB158" s="26">
        <f t="shared" si="58"/>
        <v>2</v>
      </c>
      <c r="AC158" s="26">
        <f t="shared" si="64"/>
        <v>3.0102999566398121</v>
      </c>
      <c r="AD158" s="27">
        <f t="shared" si="60"/>
        <v>2</v>
      </c>
    </row>
    <row r="159" spans="16:30" x14ac:dyDescent="0.25">
      <c r="P159" s="31">
        <v>0.75</v>
      </c>
      <c r="Q159" s="32">
        <f>Q148</f>
        <v>0</v>
      </c>
      <c r="R159" s="26">
        <f t="shared" si="52"/>
        <v>1</v>
      </c>
      <c r="S159" s="26">
        <f t="shared" si="62"/>
        <v>0</v>
      </c>
      <c r="T159" s="35">
        <f t="shared" si="51"/>
        <v>1</v>
      </c>
      <c r="U159" s="37"/>
      <c r="V159" s="34">
        <f t="shared" si="61"/>
        <v>0</v>
      </c>
      <c r="W159" s="26">
        <f t="shared" si="54"/>
        <v>1</v>
      </c>
      <c r="X159" s="26">
        <f t="shared" si="63"/>
        <v>0</v>
      </c>
      <c r="Y159" s="35">
        <f t="shared" si="56"/>
        <v>1</v>
      </c>
      <c r="Z159" s="37"/>
      <c r="AA159" s="34">
        <f t="shared" si="57"/>
        <v>3.0102999566398121</v>
      </c>
      <c r="AB159" s="26">
        <f t="shared" si="58"/>
        <v>2</v>
      </c>
      <c r="AC159" s="26">
        <f t="shared" si="64"/>
        <v>3.0102999566398121</v>
      </c>
      <c r="AD159" s="27">
        <f t="shared" si="60"/>
        <v>2</v>
      </c>
    </row>
    <row r="160" spans="16:30" x14ac:dyDescent="0.25">
      <c r="P160" s="31">
        <v>0.79166666666666696</v>
      </c>
      <c r="Q160" s="32">
        <f>Q148</f>
        <v>0</v>
      </c>
      <c r="R160" s="26">
        <f t="shared" si="52"/>
        <v>1</v>
      </c>
      <c r="S160" s="26">
        <f t="shared" si="62"/>
        <v>0</v>
      </c>
      <c r="T160" s="35">
        <f t="shared" si="51"/>
        <v>1</v>
      </c>
      <c r="U160" s="37"/>
      <c r="V160" s="34">
        <v>0</v>
      </c>
      <c r="W160" s="26">
        <f t="shared" si="54"/>
        <v>1</v>
      </c>
      <c r="X160" s="26">
        <v>0</v>
      </c>
      <c r="Y160" s="35">
        <f t="shared" si="56"/>
        <v>1</v>
      </c>
      <c r="Z160" s="37"/>
      <c r="AA160" s="34">
        <f t="shared" si="57"/>
        <v>3.0102999566398121</v>
      </c>
      <c r="AB160" s="26">
        <f t="shared" si="58"/>
        <v>2</v>
      </c>
      <c r="AC160" s="26">
        <f>AA160</f>
        <v>3.0102999566398121</v>
      </c>
      <c r="AD160" s="27">
        <f t="shared" si="60"/>
        <v>2</v>
      </c>
    </row>
    <row r="161" spans="16:30" x14ac:dyDescent="0.25">
      <c r="P161" s="31">
        <v>0.83333333333333304</v>
      </c>
      <c r="Q161" s="32">
        <f>Q148</f>
        <v>0</v>
      </c>
      <c r="R161" s="26">
        <f t="shared" si="52"/>
        <v>1</v>
      </c>
      <c r="S161" s="26">
        <f t="shared" si="62"/>
        <v>0</v>
      </c>
      <c r="T161" s="35">
        <f t="shared" si="51"/>
        <v>1</v>
      </c>
      <c r="U161" s="37"/>
      <c r="V161" s="34">
        <f t="shared" si="61"/>
        <v>0</v>
      </c>
      <c r="W161" s="26">
        <f t="shared" si="54"/>
        <v>1</v>
      </c>
      <c r="X161" s="26">
        <v>0</v>
      </c>
      <c r="Y161" s="35">
        <f t="shared" si="56"/>
        <v>1</v>
      </c>
      <c r="Z161" s="37"/>
      <c r="AA161" s="34">
        <f t="shared" si="57"/>
        <v>3.0102999566398121</v>
      </c>
      <c r="AB161" s="26">
        <f>(10^(AA161/10))</f>
        <v>2</v>
      </c>
      <c r="AC161" s="26">
        <f>AA161</f>
        <v>3.0102999566398121</v>
      </c>
      <c r="AD161" s="27">
        <f t="shared" si="60"/>
        <v>2</v>
      </c>
    </row>
    <row r="162" spans="16:30" x14ac:dyDescent="0.25">
      <c r="P162" s="31">
        <v>0.875</v>
      </c>
      <c r="Q162" s="32">
        <f>Q148</f>
        <v>0</v>
      </c>
      <c r="R162" s="26">
        <f t="shared" si="52"/>
        <v>1</v>
      </c>
      <c r="S162" s="26">
        <f t="shared" si="62"/>
        <v>0</v>
      </c>
      <c r="T162" s="35">
        <f t="shared" si="51"/>
        <v>1</v>
      </c>
      <c r="U162" s="37"/>
      <c r="V162" s="34">
        <f>V161</f>
        <v>0</v>
      </c>
      <c r="W162" s="26">
        <f t="shared" si="54"/>
        <v>1</v>
      </c>
      <c r="X162" s="26">
        <v>0</v>
      </c>
      <c r="Y162" s="35">
        <f t="shared" si="56"/>
        <v>1</v>
      </c>
      <c r="Z162" s="37"/>
      <c r="AA162" s="34">
        <f t="shared" si="57"/>
        <v>3.0102999566398121</v>
      </c>
      <c r="AB162" s="26">
        <f t="shared" ref="AB162:AB164" si="65">(10^(AA162/10))</f>
        <v>2</v>
      </c>
      <c r="AC162" s="26">
        <f>AA162</f>
        <v>3.0102999566398121</v>
      </c>
      <c r="AD162" s="27">
        <f t="shared" si="60"/>
        <v>2</v>
      </c>
    </row>
    <row r="163" spans="16:30" x14ac:dyDescent="0.25">
      <c r="P163" s="31">
        <v>0.91666666666666696</v>
      </c>
      <c r="Q163" s="32">
        <f>Q141</f>
        <v>0</v>
      </c>
      <c r="R163" s="26">
        <f t="shared" si="52"/>
        <v>1</v>
      </c>
      <c r="S163" s="26">
        <f>Q163+10</f>
        <v>10</v>
      </c>
      <c r="T163" s="35">
        <f t="shared" si="51"/>
        <v>10</v>
      </c>
      <c r="U163" s="37"/>
      <c r="V163" s="34">
        <v>0</v>
      </c>
      <c r="W163" s="26">
        <f t="shared" si="54"/>
        <v>1</v>
      </c>
      <c r="X163" s="28">
        <f t="shared" ref="X163:X164" si="66">V163+10</f>
        <v>10</v>
      </c>
      <c r="Y163" s="35">
        <f t="shared" si="56"/>
        <v>10</v>
      </c>
      <c r="Z163" s="37"/>
      <c r="AA163" s="34">
        <f t="shared" si="57"/>
        <v>3.0102999566398121</v>
      </c>
      <c r="AB163" s="26">
        <f t="shared" si="65"/>
        <v>2</v>
      </c>
      <c r="AC163" s="26">
        <f>AA163+10</f>
        <v>13.010299956639813</v>
      </c>
      <c r="AD163" s="27">
        <f t="shared" si="60"/>
        <v>20.000000000000007</v>
      </c>
    </row>
    <row r="164" spans="16:30" ht="15.75" thickBot="1" x14ac:dyDescent="0.3">
      <c r="P164" s="44">
        <v>0.95833333333333304</v>
      </c>
      <c r="Q164" s="32">
        <f>Q141</f>
        <v>0</v>
      </c>
      <c r="R164" s="46">
        <f t="shared" si="52"/>
        <v>1</v>
      </c>
      <c r="S164" s="46">
        <f>Q164+10</f>
        <v>10</v>
      </c>
      <c r="T164" s="47">
        <f t="shared" si="51"/>
        <v>10</v>
      </c>
      <c r="U164" s="48"/>
      <c r="V164" s="45">
        <v>0</v>
      </c>
      <c r="W164" s="46">
        <f t="shared" si="54"/>
        <v>1</v>
      </c>
      <c r="X164" s="28">
        <f t="shared" si="66"/>
        <v>10</v>
      </c>
      <c r="Y164" s="47">
        <f t="shared" si="56"/>
        <v>10</v>
      </c>
      <c r="Z164" s="48"/>
      <c r="AA164" s="34">
        <f t="shared" si="57"/>
        <v>3.0102999566398121</v>
      </c>
      <c r="AB164" s="150">
        <f t="shared" si="65"/>
        <v>2</v>
      </c>
      <c r="AC164" s="150">
        <f>AA164+10</f>
        <v>13.010299956639813</v>
      </c>
      <c r="AD164" s="151">
        <f t="shared" si="60"/>
        <v>20.000000000000007</v>
      </c>
    </row>
    <row r="165" spans="16:30" ht="15.75" thickBot="1" x14ac:dyDescent="0.3">
      <c r="P165" s="50"/>
      <c r="Q165" s="51"/>
      <c r="R165" s="51"/>
      <c r="S165" s="51"/>
      <c r="T165" s="52"/>
      <c r="U165" s="51"/>
      <c r="V165" s="50"/>
      <c r="W165" s="51"/>
      <c r="X165" s="51"/>
      <c r="Y165" s="52"/>
      <c r="Z165" s="51"/>
      <c r="AA165" s="53" t="s">
        <v>13</v>
      </c>
      <c r="AB165" s="64">
        <f>10*LOG(1/(COUNT(AB148:AB161))*SUM(AB148:AB161))</f>
        <v>3.0102999566398121</v>
      </c>
      <c r="AC165" s="49"/>
      <c r="AD165" s="54"/>
    </row>
    <row r="166" spans="16:30" ht="15.75" thickBot="1" x14ac:dyDescent="0.3">
      <c r="P166" s="53"/>
      <c r="Q166" s="49"/>
      <c r="R166" s="49"/>
      <c r="S166" s="49"/>
      <c r="T166" s="54"/>
      <c r="U166" s="49"/>
      <c r="V166" s="53"/>
      <c r="W166" s="49"/>
      <c r="X166" s="49"/>
      <c r="Y166" s="54"/>
      <c r="Z166" s="49"/>
      <c r="AA166" s="53" t="s">
        <v>2</v>
      </c>
      <c r="AB166" s="64">
        <f>10*LOG(1/(COUNT(AB141:AB147,AB163:AB164))*SUM(AB141:AB147,AB163:AB164))</f>
        <v>3.0102999566398121</v>
      </c>
      <c r="AC166" s="49"/>
      <c r="AD166" s="54"/>
    </row>
    <row r="167" spans="16:30" x14ac:dyDescent="0.25">
      <c r="P167" s="53"/>
      <c r="Q167" s="49"/>
      <c r="R167" s="56" t="s">
        <v>12</v>
      </c>
      <c r="S167" s="57"/>
      <c r="T167" s="58" t="s">
        <v>11</v>
      </c>
      <c r="U167" s="57"/>
      <c r="V167" s="59"/>
      <c r="W167" s="56" t="s">
        <v>12</v>
      </c>
      <c r="X167" s="57"/>
      <c r="Y167" s="58" t="s">
        <v>11</v>
      </c>
      <c r="Z167" s="57"/>
      <c r="AA167" s="59"/>
      <c r="AB167" s="57" t="s">
        <v>12</v>
      </c>
      <c r="AC167" s="57"/>
      <c r="AD167" s="58" t="s">
        <v>11</v>
      </c>
    </row>
    <row r="168" spans="16:30" ht="15.75" thickBot="1" x14ac:dyDescent="0.3">
      <c r="P168" s="14"/>
      <c r="Q168" s="55"/>
      <c r="R168" s="60">
        <f>10*LOG(1/(COUNT(R141:R164))*SUM(R141:R164))</f>
        <v>0</v>
      </c>
      <c r="S168" s="61"/>
      <c r="T168" s="62">
        <f>10*LOG(1/(COUNT(T141:T164))*SUM(T141:T164))</f>
        <v>6.40978057358332</v>
      </c>
      <c r="U168" s="61"/>
      <c r="V168" s="63"/>
      <c r="W168" s="60">
        <f>10*LOG(1/(COUNT(W141:W164))*SUM(W141:W164))</f>
        <v>0</v>
      </c>
      <c r="X168" s="61"/>
      <c r="Y168" s="62">
        <f>10*LOG(1/(COUNT(Y141:Y164))*SUM(Y141:Y164))</f>
        <v>6.40978057358332</v>
      </c>
      <c r="Z168" s="61"/>
      <c r="AA168" s="63"/>
      <c r="AB168" s="64">
        <f>10*LOG(1/(COUNT(AB141:AB164))*SUM(AB141:AB164))</f>
        <v>3.0102999566398121</v>
      </c>
      <c r="AC168" s="61"/>
      <c r="AD168" s="62">
        <f>10*LOG(1/(COUNT(AD141:AD164))*SUM(AD141:AD164))</f>
        <v>9.4200805302231334</v>
      </c>
    </row>
    <row r="171" spans="16:30" x14ac:dyDescent="0.25">
      <c r="P171">
        <f>A15</f>
        <v>0</v>
      </c>
    </row>
    <row r="173" spans="16:30" ht="15.75" thickBot="1" x14ac:dyDescent="0.3">
      <c r="P173" s="303" t="s">
        <v>21</v>
      </c>
      <c r="Q173" s="303"/>
      <c r="R173" s="303"/>
      <c r="S173" s="303"/>
      <c r="T173" s="303"/>
    </row>
    <row r="174" spans="16:30" ht="45.75" thickBot="1" x14ac:dyDescent="0.3">
      <c r="P174" s="38" t="s">
        <v>14</v>
      </c>
      <c r="Q174" s="39" t="s">
        <v>15</v>
      </c>
      <c r="R174" s="40" t="s">
        <v>17</v>
      </c>
      <c r="S174" s="40" t="s">
        <v>16</v>
      </c>
      <c r="T174" s="41" t="s">
        <v>17</v>
      </c>
      <c r="U174" s="42"/>
      <c r="V174" s="39" t="s">
        <v>18</v>
      </c>
      <c r="W174" s="40" t="s">
        <v>17</v>
      </c>
      <c r="X174" s="40" t="s">
        <v>16</v>
      </c>
      <c r="Y174" s="41" t="s">
        <v>17</v>
      </c>
      <c r="Z174" s="43"/>
      <c r="AA174" s="39" t="s">
        <v>19</v>
      </c>
      <c r="AB174" s="40" t="s">
        <v>17</v>
      </c>
      <c r="AC174" s="40" t="s">
        <v>16</v>
      </c>
      <c r="AD174" s="41" t="s">
        <v>17</v>
      </c>
    </row>
    <row r="175" spans="16:30" ht="15.75" thickBot="1" x14ac:dyDescent="0.3">
      <c r="P175" s="30">
        <v>0</v>
      </c>
      <c r="Q175" s="32">
        <f>H15</f>
        <v>0</v>
      </c>
      <c r="R175" s="28">
        <f>(10^(Q175/10))</f>
        <v>1</v>
      </c>
      <c r="S175" s="28">
        <f>Q175+10</f>
        <v>10</v>
      </c>
      <c r="T175" s="33">
        <f t="shared" ref="T175:T198" si="67">(10^(S175/10))</f>
        <v>10</v>
      </c>
      <c r="U175" s="36"/>
      <c r="V175" s="32">
        <v>0</v>
      </c>
      <c r="W175" s="28">
        <f>(10^(V175/10))</f>
        <v>1</v>
      </c>
      <c r="X175" s="28">
        <f>V175+10</f>
        <v>10</v>
      </c>
      <c r="Y175" s="33">
        <f>(10^(X175/10))</f>
        <v>10</v>
      </c>
      <c r="Z175" s="36"/>
      <c r="AA175" s="34">
        <f>10*LOG10(10^(Q175/10)+10^(V175/10))</f>
        <v>3.0102999566398121</v>
      </c>
      <c r="AB175" s="147">
        <f>(10^(AA175/10))</f>
        <v>2</v>
      </c>
      <c r="AC175" s="147">
        <f>AA175+10</f>
        <v>13.010299956639813</v>
      </c>
      <c r="AD175" s="148">
        <f>(10^(AC175/10))</f>
        <v>20.000000000000007</v>
      </c>
    </row>
    <row r="176" spans="16:30" ht="15.75" thickBot="1" x14ac:dyDescent="0.3">
      <c r="P176" s="31">
        <v>4.1666666666666699E-2</v>
      </c>
      <c r="Q176" s="32">
        <f>Q175</f>
        <v>0</v>
      </c>
      <c r="R176" s="26">
        <f t="shared" ref="R176:R198" si="68">(10^(Q176/10))</f>
        <v>1</v>
      </c>
      <c r="S176" s="26">
        <f t="shared" ref="S176:S181" si="69">Q176+10</f>
        <v>10</v>
      </c>
      <c r="T176" s="35">
        <f t="shared" si="67"/>
        <v>10</v>
      </c>
      <c r="U176" s="37"/>
      <c r="V176" s="34">
        <f>V175</f>
        <v>0</v>
      </c>
      <c r="W176" s="26">
        <f t="shared" ref="W176:W198" si="70">(10^(V176/10))</f>
        <v>1</v>
      </c>
      <c r="X176" s="28">
        <f t="shared" ref="X176:X181" si="71">V176+10</f>
        <v>10</v>
      </c>
      <c r="Y176" s="35">
        <f t="shared" ref="Y176:Y198" si="72">(10^(X176/10))</f>
        <v>10</v>
      </c>
      <c r="Z176" s="37"/>
      <c r="AA176" s="34">
        <f t="shared" ref="AA176:AA198" si="73">10*LOG10(10^(Q176/10)+10^(V176/10))</f>
        <v>3.0102999566398121</v>
      </c>
      <c r="AB176" s="26">
        <f t="shared" ref="AB176:AB194" si="74">(10^(AA176/10))</f>
        <v>2</v>
      </c>
      <c r="AC176" s="147">
        <f t="shared" ref="AC176:AC181" si="75">AA176+10</f>
        <v>13.010299956639813</v>
      </c>
      <c r="AD176" s="27">
        <f t="shared" ref="AD176:AD198" si="76">(10^(AC176/10))</f>
        <v>20.000000000000007</v>
      </c>
    </row>
    <row r="177" spans="16:30" ht="15.75" thickBot="1" x14ac:dyDescent="0.3">
      <c r="P177" s="31">
        <v>8.3333333333333301E-2</v>
      </c>
      <c r="Q177" s="32">
        <f>Q175</f>
        <v>0</v>
      </c>
      <c r="R177" s="26">
        <f t="shared" si="68"/>
        <v>1</v>
      </c>
      <c r="S177" s="26">
        <f t="shared" si="69"/>
        <v>10</v>
      </c>
      <c r="T177" s="35">
        <f t="shared" si="67"/>
        <v>10</v>
      </c>
      <c r="U177" s="37"/>
      <c r="V177" s="34">
        <f t="shared" ref="V177:V195" si="77">V176</f>
        <v>0</v>
      </c>
      <c r="W177" s="26">
        <f t="shared" si="70"/>
        <v>1</v>
      </c>
      <c r="X177" s="28">
        <f t="shared" si="71"/>
        <v>10</v>
      </c>
      <c r="Y177" s="35">
        <f t="shared" si="72"/>
        <v>10</v>
      </c>
      <c r="Z177" s="37"/>
      <c r="AA177" s="34">
        <f t="shared" si="73"/>
        <v>3.0102999566398121</v>
      </c>
      <c r="AB177" s="26">
        <f t="shared" si="74"/>
        <v>2</v>
      </c>
      <c r="AC177" s="147">
        <f t="shared" si="75"/>
        <v>13.010299956639813</v>
      </c>
      <c r="AD177" s="27">
        <f t="shared" si="76"/>
        <v>20.000000000000007</v>
      </c>
    </row>
    <row r="178" spans="16:30" ht="15.75" thickBot="1" x14ac:dyDescent="0.3">
      <c r="P178" s="31">
        <v>0.125</v>
      </c>
      <c r="Q178" s="32">
        <f>Q175</f>
        <v>0</v>
      </c>
      <c r="R178" s="26">
        <f t="shared" si="68"/>
        <v>1</v>
      </c>
      <c r="S178" s="26">
        <f t="shared" si="69"/>
        <v>10</v>
      </c>
      <c r="T178" s="35">
        <f t="shared" si="67"/>
        <v>10</v>
      </c>
      <c r="U178" s="37"/>
      <c r="V178" s="34">
        <f t="shared" si="77"/>
        <v>0</v>
      </c>
      <c r="W178" s="26">
        <f t="shared" si="70"/>
        <v>1</v>
      </c>
      <c r="X178" s="28">
        <f t="shared" si="71"/>
        <v>10</v>
      </c>
      <c r="Y178" s="35">
        <f t="shared" si="72"/>
        <v>10</v>
      </c>
      <c r="Z178" s="37"/>
      <c r="AA178" s="34">
        <f t="shared" si="73"/>
        <v>3.0102999566398121</v>
      </c>
      <c r="AB178" s="26">
        <f t="shared" si="74"/>
        <v>2</v>
      </c>
      <c r="AC178" s="147">
        <f t="shared" si="75"/>
        <v>13.010299956639813</v>
      </c>
      <c r="AD178" s="27">
        <f t="shared" si="76"/>
        <v>20.000000000000007</v>
      </c>
    </row>
    <row r="179" spans="16:30" ht="15.75" thickBot="1" x14ac:dyDescent="0.3">
      <c r="P179" s="31">
        <v>0.16666666666666699</v>
      </c>
      <c r="Q179" s="32">
        <f>Q175</f>
        <v>0</v>
      </c>
      <c r="R179" s="26">
        <f t="shared" si="68"/>
        <v>1</v>
      </c>
      <c r="S179" s="26">
        <f t="shared" si="69"/>
        <v>10</v>
      </c>
      <c r="T179" s="35">
        <f t="shared" si="67"/>
        <v>10</v>
      </c>
      <c r="U179" s="37"/>
      <c r="V179" s="34">
        <f t="shared" si="77"/>
        <v>0</v>
      </c>
      <c r="W179" s="26">
        <f t="shared" si="70"/>
        <v>1</v>
      </c>
      <c r="X179" s="28">
        <f t="shared" si="71"/>
        <v>10</v>
      </c>
      <c r="Y179" s="35">
        <f t="shared" si="72"/>
        <v>10</v>
      </c>
      <c r="Z179" s="37"/>
      <c r="AA179" s="34">
        <f t="shared" si="73"/>
        <v>3.0102999566398121</v>
      </c>
      <c r="AB179" s="26">
        <f t="shared" si="74"/>
        <v>2</v>
      </c>
      <c r="AC179" s="147">
        <f t="shared" si="75"/>
        <v>13.010299956639813</v>
      </c>
      <c r="AD179" s="27">
        <f t="shared" si="76"/>
        <v>20.000000000000007</v>
      </c>
    </row>
    <row r="180" spans="16:30" ht="15.75" thickBot="1" x14ac:dyDescent="0.3">
      <c r="P180" s="31">
        <v>0.20833333333333301</v>
      </c>
      <c r="Q180" s="32">
        <f>Q175</f>
        <v>0</v>
      </c>
      <c r="R180" s="26">
        <f t="shared" si="68"/>
        <v>1</v>
      </c>
      <c r="S180" s="26">
        <f t="shared" si="69"/>
        <v>10</v>
      </c>
      <c r="T180" s="35">
        <f t="shared" si="67"/>
        <v>10</v>
      </c>
      <c r="U180" s="37"/>
      <c r="V180" s="34">
        <f t="shared" si="77"/>
        <v>0</v>
      </c>
      <c r="W180" s="26">
        <f t="shared" si="70"/>
        <v>1</v>
      </c>
      <c r="X180" s="28">
        <f t="shared" si="71"/>
        <v>10</v>
      </c>
      <c r="Y180" s="35">
        <f t="shared" si="72"/>
        <v>10</v>
      </c>
      <c r="Z180" s="37"/>
      <c r="AA180" s="34">
        <f t="shared" si="73"/>
        <v>3.0102999566398121</v>
      </c>
      <c r="AB180" s="26">
        <f t="shared" si="74"/>
        <v>2</v>
      </c>
      <c r="AC180" s="147">
        <f t="shared" si="75"/>
        <v>13.010299956639813</v>
      </c>
      <c r="AD180" s="27">
        <f t="shared" si="76"/>
        <v>20.000000000000007</v>
      </c>
    </row>
    <row r="181" spans="16:30" x14ac:dyDescent="0.25">
      <c r="P181" s="31">
        <v>0.25</v>
      </c>
      <c r="Q181" s="32">
        <f>Q175</f>
        <v>0</v>
      </c>
      <c r="R181" s="26">
        <f t="shared" si="68"/>
        <v>1</v>
      </c>
      <c r="S181" s="26">
        <f t="shared" si="69"/>
        <v>10</v>
      </c>
      <c r="T181" s="35">
        <f t="shared" si="67"/>
        <v>10</v>
      </c>
      <c r="U181" s="37"/>
      <c r="V181" s="34">
        <f t="shared" si="77"/>
        <v>0</v>
      </c>
      <c r="W181" s="26">
        <f t="shared" si="70"/>
        <v>1</v>
      </c>
      <c r="X181" s="28">
        <f t="shared" si="71"/>
        <v>10</v>
      </c>
      <c r="Y181" s="35">
        <f t="shared" si="72"/>
        <v>10</v>
      </c>
      <c r="Z181" s="37"/>
      <c r="AA181" s="34">
        <f t="shared" si="73"/>
        <v>3.0102999566398121</v>
      </c>
      <c r="AB181" s="26">
        <f t="shared" si="74"/>
        <v>2</v>
      </c>
      <c r="AC181" s="147">
        <f t="shared" si="75"/>
        <v>13.010299956639813</v>
      </c>
      <c r="AD181" s="27">
        <f t="shared" si="76"/>
        <v>20.000000000000007</v>
      </c>
    </row>
    <row r="182" spans="16:30" x14ac:dyDescent="0.25">
      <c r="P182" s="31">
        <v>0.29166666666666702</v>
      </c>
      <c r="Q182" s="32">
        <f>G15</f>
        <v>0</v>
      </c>
      <c r="R182" s="26">
        <f t="shared" si="68"/>
        <v>1</v>
      </c>
      <c r="S182" s="26">
        <f>Q182</f>
        <v>0</v>
      </c>
      <c r="T182" s="35">
        <f t="shared" si="67"/>
        <v>1</v>
      </c>
      <c r="U182" s="37"/>
      <c r="V182" s="34">
        <f>E74</f>
        <v>0</v>
      </c>
      <c r="W182" s="26">
        <f t="shared" si="70"/>
        <v>1</v>
      </c>
      <c r="X182" s="26">
        <f>V182</f>
        <v>0</v>
      </c>
      <c r="Y182" s="35">
        <f t="shared" si="72"/>
        <v>1</v>
      </c>
      <c r="Z182" s="37"/>
      <c r="AA182" s="34">
        <f t="shared" si="73"/>
        <v>3.0102999566398121</v>
      </c>
      <c r="AB182" s="26">
        <f t="shared" si="74"/>
        <v>2</v>
      </c>
      <c r="AC182" s="26">
        <f>AA182</f>
        <v>3.0102999566398121</v>
      </c>
      <c r="AD182" s="27">
        <f t="shared" si="76"/>
        <v>2</v>
      </c>
    </row>
    <row r="183" spans="16:30" x14ac:dyDescent="0.25">
      <c r="P183" s="31">
        <v>0.33333333333333298</v>
      </c>
      <c r="Q183" s="32">
        <f>Q182</f>
        <v>0</v>
      </c>
      <c r="R183" s="26">
        <f t="shared" si="68"/>
        <v>1</v>
      </c>
      <c r="S183" s="26">
        <f t="shared" ref="S183:S196" si="78">Q183</f>
        <v>0</v>
      </c>
      <c r="T183" s="35">
        <f t="shared" si="67"/>
        <v>1</v>
      </c>
      <c r="U183" s="37"/>
      <c r="V183" s="34">
        <f t="shared" si="77"/>
        <v>0</v>
      </c>
      <c r="W183" s="26">
        <f t="shared" si="70"/>
        <v>1</v>
      </c>
      <c r="X183" s="26">
        <f t="shared" ref="X183:X193" si="79">V183</f>
        <v>0</v>
      </c>
      <c r="Y183" s="35">
        <f t="shared" si="72"/>
        <v>1</v>
      </c>
      <c r="Z183" s="37"/>
      <c r="AA183" s="34">
        <f t="shared" si="73"/>
        <v>3.0102999566398121</v>
      </c>
      <c r="AB183" s="26">
        <f t="shared" si="74"/>
        <v>2</v>
      </c>
      <c r="AC183" s="26">
        <f t="shared" ref="AC183:AC193" si="80">AA183</f>
        <v>3.0102999566398121</v>
      </c>
      <c r="AD183" s="27">
        <f t="shared" si="76"/>
        <v>2</v>
      </c>
    </row>
    <row r="184" spans="16:30" x14ac:dyDescent="0.25">
      <c r="P184" s="31">
        <v>0.375</v>
      </c>
      <c r="Q184" s="32">
        <f>Q182</f>
        <v>0</v>
      </c>
      <c r="R184" s="26">
        <f t="shared" si="68"/>
        <v>1</v>
      </c>
      <c r="S184" s="26">
        <f t="shared" si="78"/>
        <v>0</v>
      </c>
      <c r="T184" s="35">
        <f t="shared" si="67"/>
        <v>1</v>
      </c>
      <c r="U184" s="37"/>
      <c r="V184" s="34">
        <f t="shared" si="77"/>
        <v>0</v>
      </c>
      <c r="W184" s="26">
        <f t="shared" si="70"/>
        <v>1</v>
      </c>
      <c r="X184" s="26">
        <f t="shared" si="79"/>
        <v>0</v>
      </c>
      <c r="Y184" s="35">
        <f t="shared" si="72"/>
        <v>1</v>
      </c>
      <c r="Z184" s="37"/>
      <c r="AA184" s="34">
        <f t="shared" si="73"/>
        <v>3.0102999566398121</v>
      </c>
      <c r="AB184" s="26">
        <f t="shared" si="74"/>
        <v>2</v>
      </c>
      <c r="AC184" s="26">
        <f t="shared" si="80"/>
        <v>3.0102999566398121</v>
      </c>
      <c r="AD184" s="27">
        <f t="shared" si="76"/>
        <v>2</v>
      </c>
    </row>
    <row r="185" spans="16:30" x14ac:dyDescent="0.25">
      <c r="P185" s="31">
        <v>0.41666666666666702</v>
      </c>
      <c r="Q185" s="32">
        <f>Q182</f>
        <v>0</v>
      </c>
      <c r="R185" s="26">
        <f t="shared" si="68"/>
        <v>1</v>
      </c>
      <c r="S185" s="26">
        <f t="shared" si="78"/>
        <v>0</v>
      </c>
      <c r="T185" s="35">
        <f t="shared" si="67"/>
        <v>1</v>
      </c>
      <c r="U185" s="37"/>
      <c r="V185" s="34">
        <f t="shared" si="77"/>
        <v>0</v>
      </c>
      <c r="W185" s="26">
        <f t="shared" si="70"/>
        <v>1</v>
      </c>
      <c r="X185" s="26">
        <f t="shared" si="79"/>
        <v>0</v>
      </c>
      <c r="Y185" s="35">
        <f t="shared" si="72"/>
        <v>1</v>
      </c>
      <c r="Z185" s="37"/>
      <c r="AA185" s="34">
        <f t="shared" si="73"/>
        <v>3.0102999566398121</v>
      </c>
      <c r="AB185" s="26">
        <f t="shared" si="74"/>
        <v>2</v>
      </c>
      <c r="AC185" s="26">
        <f t="shared" si="80"/>
        <v>3.0102999566398121</v>
      </c>
      <c r="AD185" s="27">
        <f t="shared" si="76"/>
        <v>2</v>
      </c>
    </row>
    <row r="186" spans="16:30" x14ac:dyDescent="0.25">
      <c r="P186" s="31">
        <v>0.45833333333333298</v>
      </c>
      <c r="Q186" s="32">
        <f>Q182</f>
        <v>0</v>
      </c>
      <c r="R186" s="26">
        <f t="shared" si="68"/>
        <v>1</v>
      </c>
      <c r="S186" s="26">
        <f t="shared" si="78"/>
        <v>0</v>
      </c>
      <c r="T186" s="35">
        <f t="shared" si="67"/>
        <v>1</v>
      </c>
      <c r="U186" s="37"/>
      <c r="V186" s="34">
        <f t="shared" si="77"/>
        <v>0</v>
      </c>
      <c r="W186" s="26">
        <f t="shared" si="70"/>
        <v>1</v>
      </c>
      <c r="X186" s="26">
        <f t="shared" si="79"/>
        <v>0</v>
      </c>
      <c r="Y186" s="35">
        <f t="shared" si="72"/>
        <v>1</v>
      </c>
      <c r="Z186" s="37"/>
      <c r="AA186" s="34">
        <f t="shared" si="73"/>
        <v>3.0102999566398121</v>
      </c>
      <c r="AB186" s="26">
        <f t="shared" si="74"/>
        <v>2</v>
      </c>
      <c r="AC186" s="26">
        <f t="shared" si="80"/>
        <v>3.0102999566398121</v>
      </c>
      <c r="AD186" s="27">
        <f t="shared" si="76"/>
        <v>2</v>
      </c>
    </row>
    <row r="187" spans="16:30" x14ac:dyDescent="0.25">
      <c r="P187" s="31">
        <v>0.5</v>
      </c>
      <c r="Q187" s="32">
        <f>Q182</f>
        <v>0</v>
      </c>
      <c r="R187" s="26">
        <f t="shared" si="68"/>
        <v>1</v>
      </c>
      <c r="S187" s="26">
        <f t="shared" si="78"/>
        <v>0</v>
      </c>
      <c r="T187" s="35">
        <f t="shared" si="67"/>
        <v>1</v>
      </c>
      <c r="U187" s="37"/>
      <c r="V187" s="34">
        <f t="shared" si="77"/>
        <v>0</v>
      </c>
      <c r="W187" s="26">
        <f t="shared" si="70"/>
        <v>1</v>
      </c>
      <c r="X187" s="26">
        <f t="shared" si="79"/>
        <v>0</v>
      </c>
      <c r="Y187" s="35">
        <f t="shared" si="72"/>
        <v>1</v>
      </c>
      <c r="Z187" s="37"/>
      <c r="AA187" s="34">
        <f t="shared" si="73"/>
        <v>3.0102999566398121</v>
      </c>
      <c r="AB187" s="26">
        <f t="shared" si="74"/>
        <v>2</v>
      </c>
      <c r="AC187" s="26">
        <f t="shared" si="80"/>
        <v>3.0102999566398121</v>
      </c>
      <c r="AD187" s="27">
        <f t="shared" si="76"/>
        <v>2</v>
      </c>
    </row>
    <row r="188" spans="16:30" x14ac:dyDescent="0.25">
      <c r="P188" s="31">
        <v>0.54166666666666696</v>
      </c>
      <c r="Q188" s="32">
        <f>Q182</f>
        <v>0</v>
      </c>
      <c r="R188" s="26">
        <f t="shared" si="68"/>
        <v>1</v>
      </c>
      <c r="S188" s="26">
        <f t="shared" si="78"/>
        <v>0</v>
      </c>
      <c r="T188" s="35">
        <f t="shared" si="67"/>
        <v>1</v>
      </c>
      <c r="U188" s="37"/>
      <c r="V188" s="34">
        <f t="shared" si="77"/>
        <v>0</v>
      </c>
      <c r="W188" s="26">
        <f t="shared" si="70"/>
        <v>1</v>
      </c>
      <c r="X188" s="26">
        <f t="shared" si="79"/>
        <v>0</v>
      </c>
      <c r="Y188" s="35">
        <f t="shared" si="72"/>
        <v>1</v>
      </c>
      <c r="Z188" s="37"/>
      <c r="AA188" s="34">
        <f t="shared" si="73"/>
        <v>3.0102999566398121</v>
      </c>
      <c r="AB188" s="26">
        <f t="shared" si="74"/>
        <v>2</v>
      </c>
      <c r="AC188" s="26">
        <f t="shared" si="80"/>
        <v>3.0102999566398121</v>
      </c>
      <c r="AD188" s="27">
        <f t="shared" si="76"/>
        <v>2</v>
      </c>
    </row>
    <row r="189" spans="16:30" x14ac:dyDescent="0.25">
      <c r="P189" s="31">
        <v>0.58333333333333304</v>
      </c>
      <c r="Q189" s="32">
        <f>Q182</f>
        <v>0</v>
      </c>
      <c r="R189" s="26">
        <f t="shared" si="68"/>
        <v>1</v>
      </c>
      <c r="S189" s="26">
        <f t="shared" si="78"/>
        <v>0</v>
      </c>
      <c r="T189" s="35">
        <f t="shared" si="67"/>
        <v>1</v>
      </c>
      <c r="U189" s="37"/>
      <c r="V189" s="34">
        <f t="shared" si="77"/>
        <v>0</v>
      </c>
      <c r="W189" s="26">
        <f t="shared" si="70"/>
        <v>1</v>
      </c>
      <c r="X189" s="26">
        <f t="shared" si="79"/>
        <v>0</v>
      </c>
      <c r="Y189" s="35">
        <f t="shared" si="72"/>
        <v>1</v>
      </c>
      <c r="Z189" s="37"/>
      <c r="AA189" s="34">
        <f t="shared" si="73"/>
        <v>3.0102999566398121</v>
      </c>
      <c r="AB189" s="26">
        <f t="shared" si="74"/>
        <v>2</v>
      </c>
      <c r="AC189" s="26">
        <f t="shared" si="80"/>
        <v>3.0102999566398121</v>
      </c>
      <c r="AD189" s="27">
        <f t="shared" si="76"/>
        <v>2</v>
      </c>
    </row>
    <row r="190" spans="16:30" x14ac:dyDescent="0.25">
      <c r="P190" s="31">
        <v>0.625</v>
      </c>
      <c r="Q190" s="32">
        <f>Q182</f>
        <v>0</v>
      </c>
      <c r="R190" s="26">
        <f t="shared" si="68"/>
        <v>1</v>
      </c>
      <c r="S190" s="26">
        <f t="shared" si="78"/>
        <v>0</v>
      </c>
      <c r="T190" s="35">
        <f t="shared" si="67"/>
        <v>1</v>
      </c>
      <c r="U190" s="37"/>
      <c r="V190" s="34">
        <f t="shared" si="77"/>
        <v>0</v>
      </c>
      <c r="W190" s="26">
        <f t="shared" si="70"/>
        <v>1</v>
      </c>
      <c r="X190" s="26">
        <f t="shared" si="79"/>
        <v>0</v>
      </c>
      <c r="Y190" s="35">
        <f t="shared" si="72"/>
        <v>1</v>
      </c>
      <c r="Z190" s="37"/>
      <c r="AA190" s="34">
        <f t="shared" si="73"/>
        <v>3.0102999566398121</v>
      </c>
      <c r="AB190" s="26">
        <f t="shared" si="74"/>
        <v>2</v>
      </c>
      <c r="AC190" s="26">
        <f t="shared" si="80"/>
        <v>3.0102999566398121</v>
      </c>
      <c r="AD190" s="27">
        <f t="shared" si="76"/>
        <v>2</v>
      </c>
    </row>
    <row r="191" spans="16:30" x14ac:dyDescent="0.25">
      <c r="P191" s="31">
        <v>0.66666666666666696</v>
      </c>
      <c r="Q191" s="32">
        <f>Q182</f>
        <v>0</v>
      </c>
      <c r="R191" s="26">
        <f t="shared" si="68"/>
        <v>1</v>
      </c>
      <c r="S191" s="26">
        <f t="shared" si="78"/>
        <v>0</v>
      </c>
      <c r="T191" s="35">
        <f t="shared" si="67"/>
        <v>1</v>
      </c>
      <c r="U191" s="37"/>
      <c r="V191" s="34">
        <f t="shared" si="77"/>
        <v>0</v>
      </c>
      <c r="W191" s="26">
        <f t="shared" si="70"/>
        <v>1</v>
      </c>
      <c r="X191" s="26">
        <f t="shared" si="79"/>
        <v>0</v>
      </c>
      <c r="Y191" s="35">
        <f t="shared" si="72"/>
        <v>1</v>
      </c>
      <c r="Z191" s="37"/>
      <c r="AA191" s="34">
        <f t="shared" si="73"/>
        <v>3.0102999566398121</v>
      </c>
      <c r="AB191" s="26">
        <f t="shared" si="74"/>
        <v>2</v>
      </c>
      <c r="AC191" s="26">
        <f t="shared" si="80"/>
        <v>3.0102999566398121</v>
      </c>
      <c r="AD191" s="27">
        <f t="shared" si="76"/>
        <v>2</v>
      </c>
    </row>
    <row r="192" spans="16:30" x14ac:dyDescent="0.25">
      <c r="P192" s="31">
        <v>0.70833333333333304</v>
      </c>
      <c r="Q192" s="32">
        <f>Q182</f>
        <v>0</v>
      </c>
      <c r="R192" s="26">
        <f t="shared" si="68"/>
        <v>1</v>
      </c>
      <c r="S192" s="26">
        <f t="shared" si="78"/>
        <v>0</v>
      </c>
      <c r="T192" s="35">
        <f t="shared" si="67"/>
        <v>1</v>
      </c>
      <c r="U192" s="37"/>
      <c r="V192" s="34">
        <f t="shared" si="77"/>
        <v>0</v>
      </c>
      <c r="W192" s="26">
        <f t="shared" si="70"/>
        <v>1</v>
      </c>
      <c r="X192" s="26">
        <f t="shared" si="79"/>
        <v>0</v>
      </c>
      <c r="Y192" s="35">
        <f t="shared" si="72"/>
        <v>1</v>
      </c>
      <c r="Z192" s="37"/>
      <c r="AA192" s="34">
        <f t="shared" si="73"/>
        <v>3.0102999566398121</v>
      </c>
      <c r="AB192" s="26">
        <f t="shared" si="74"/>
        <v>2</v>
      </c>
      <c r="AC192" s="26">
        <f t="shared" si="80"/>
        <v>3.0102999566398121</v>
      </c>
      <c r="AD192" s="27">
        <f t="shared" si="76"/>
        <v>2</v>
      </c>
    </row>
    <row r="193" spans="16:30" x14ac:dyDescent="0.25">
      <c r="P193" s="31">
        <v>0.75</v>
      </c>
      <c r="Q193" s="32">
        <f>Q182</f>
        <v>0</v>
      </c>
      <c r="R193" s="26">
        <f t="shared" si="68"/>
        <v>1</v>
      </c>
      <c r="S193" s="26">
        <f t="shared" si="78"/>
        <v>0</v>
      </c>
      <c r="T193" s="35">
        <f t="shared" si="67"/>
        <v>1</v>
      </c>
      <c r="U193" s="37"/>
      <c r="V193" s="34">
        <f t="shared" si="77"/>
        <v>0</v>
      </c>
      <c r="W193" s="26">
        <f t="shared" si="70"/>
        <v>1</v>
      </c>
      <c r="X193" s="26">
        <f t="shared" si="79"/>
        <v>0</v>
      </c>
      <c r="Y193" s="35">
        <f t="shared" si="72"/>
        <v>1</v>
      </c>
      <c r="Z193" s="37"/>
      <c r="AA193" s="34">
        <f t="shared" si="73"/>
        <v>3.0102999566398121</v>
      </c>
      <c r="AB193" s="26">
        <f t="shared" si="74"/>
        <v>2</v>
      </c>
      <c r="AC193" s="26">
        <f t="shared" si="80"/>
        <v>3.0102999566398121</v>
      </c>
      <c r="AD193" s="27">
        <f t="shared" si="76"/>
        <v>2</v>
      </c>
    </row>
    <row r="194" spans="16:30" x14ac:dyDescent="0.25">
      <c r="P194" s="31">
        <v>0.79166666666666696</v>
      </c>
      <c r="Q194" s="32">
        <f>Q182</f>
        <v>0</v>
      </c>
      <c r="R194" s="26">
        <f t="shared" si="68"/>
        <v>1</v>
      </c>
      <c r="S194" s="26">
        <f t="shared" si="78"/>
        <v>0</v>
      </c>
      <c r="T194" s="35">
        <f t="shared" si="67"/>
        <v>1</v>
      </c>
      <c r="U194" s="37"/>
      <c r="V194" s="34">
        <v>0</v>
      </c>
      <c r="W194" s="26">
        <f t="shared" si="70"/>
        <v>1</v>
      </c>
      <c r="X194" s="26">
        <v>0</v>
      </c>
      <c r="Y194" s="35">
        <f t="shared" si="72"/>
        <v>1</v>
      </c>
      <c r="Z194" s="37"/>
      <c r="AA194" s="34">
        <f t="shared" si="73"/>
        <v>3.0102999566398121</v>
      </c>
      <c r="AB194" s="26">
        <f t="shared" si="74"/>
        <v>2</v>
      </c>
      <c r="AC194" s="26">
        <f>AA194</f>
        <v>3.0102999566398121</v>
      </c>
      <c r="AD194" s="27">
        <f t="shared" si="76"/>
        <v>2</v>
      </c>
    </row>
    <row r="195" spans="16:30" x14ac:dyDescent="0.25">
      <c r="P195" s="31">
        <v>0.83333333333333304</v>
      </c>
      <c r="Q195" s="32">
        <f>Q182</f>
        <v>0</v>
      </c>
      <c r="R195" s="26">
        <f t="shared" si="68"/>
        <v>1</v>
      </c>
      <c r="S195" s="26">
        <f t="shared" si="78"/>
        <v>0</v>
      </c>
      <c r="T195" s="35">
        <f t="shared" si="67"/>
        <v>1</v>
      </c>
      <c r="U195" s="37"/>
      <c r="V195" s="34">
        <f t="shared" si="77"/>
        <v>0</v>
      </c>
      <c r="W195" s="26">
        <f t="shared" si="70"/>
        <v>1</v>
      </c>
      <c r="X195" s="26">
        <v>0</v>
      </c>
      <c r="Y195" s="35">
        <f t="shared" si="72"/>
        <v>1</v>
      </c>
      <c r="Z195" s="37"/>
      <c r="AA195" s="34">
        <f t="shared" si="73"/>
        <v>3.0102999566398121</v>
      </c>
      <c r="AB195" s="26">
        <f>(10^(AA195/10))</f>
        <v>2</v>
      </c>
      <c r="AC195" s="26">
        <f>AA195</f>
        <v>3.0102999566398121</v>
      </c>
      <c r="AD195" s="27">
        <f t="shared" si="76"/>
        <v>2</v>
      </c>
    </row>
    <row r="196" spans="16:30" x14ac:dyDescent="0.25">
      <c r="P196" s="31">
        <v>0.875</v>
      </c>
      <c r="Q196" s="32">
        <f>Q182</f>
        <v>0</v>
      </c>
      <c r="R196" s="26">
        <f t="shared" si="68"/>
        <v>1</v>
      </c>
      <c r="S196" s="26">
        <f t="shared" si="78"/>
        <v>0</v>
      </c>
      <c r="T196" s="35">
        <f t="shared" si="67"/>
        <v>1</v>
      </c>
      <c r="U196" s="37"/>
      <c r="V196" s="34">
        <f>V195</f>
        <v>0</v>
      </c>
      <c r="W196" s="26">
        <f t="shared" si="70"/>
        <v>1</v>
      </c>
      <c r="X196" s="26">
        <v>0</v>
      </c>
      <c r="Y196" s="35">
        <f t="shared" si="72"/>
        <v>1</v>
      </c>
      <c r="Z196" s="37"/>
      <c r="AA196" s="34">
        <f t="shared" si="73"/>
        <v>3.0102999566398121</v>
      </c>
      <c r="AB196" s="26">
        <f t="shared" ref="AB196:AB198" si="81">(10^(AA196/10))</f>
        <v>2</v>
      </c>
      <c r="AC196" s="26">
        <f>AA196</f>
        <v>3.0102999566398121</v>
      </c>
      <c r="AD196" s="27">
        <f t="shared" si="76"/>
        <v>2</v>
      </c>
    </row>
    <row r="197" spans="16:30" x14ac:dyDescent="0.25">
      <c r="P197" s="31">
        <v>0.91666666666666696</v>
      </c>
      <c r="Q197" s="32">
        <f>Q175</f>
        <v>0</v>
      </c>
      <c r="R197" s="26">
        <f t="shared" si="68"/>
        <v>1</v>
      </c>
      <c r="S197" s="26">
        <f>Q197+10</f>
        <v>10</v>
      </c>
      <c r="T197" s="35">
        <f t="shared" si="67"/>
        <v>10</v>
      </c>
      <c r="U197" s="37"/>
      <c r="V197" s="34">
        <v>0</v>
      </c>
      <c r="W197" s="26">
        <f t="shared" si="70"/>
        <v>1</v>
      </c>
      <c r="X197" s="28">
        <f t="shared" ref="X197:X198" si="82">V197+10</f>
        <v>10</v>
      </c>
      <c r="Y197" s="35">
        <f t="shared" si="72"/>
        <v>10</v>
      </c>
      <c r="Z197" s="37"/>
      <c r="AA197" s="34">
        <f t="shared" si="73"/>
        <v>3.0102999566398121</v>
      </c>
      <c r="AB197" s="26">
        <f t="shared" si="81"/>
        <v>2</v>
      </c>
      <c r="AC197" s="26">
        <f>AA197+10</f>
        <v>13.010299956639813</v>
      </c>
      <c r="AD197" s="27">
        <f t="shared" si="76"/>
        <v>20.000000000000007</v>
      </c>
    </row>
    <row r="198" spans="16:30" ht="15.75" thickBot="1" x14ac:dyDescent="0.3">
      <c r="P198" s="44">
        <v>0.95833333333333304</v>
      </c>
      <c r="Q198" s="32">
        <f>Q175</f>
        <v>0</v>
      </c>
      <c r="R198" s="46">
        <f t="shared" si="68"/>
        <v>1</v>
      </c>
      <c r="S198" s="46">
        <f>Q198+10</f>
        <v>10</v>
      </c>
      <c r="T198" s="47">
        <f t="shared" si="67"/>
        <v>10</v>
      </c>
      <c r="U198" s="48"/>
      <c r="V198" s="45">
        <v>0</v>
      </c>
      <c r="W198" s="46">
        <f t="shared" si="70"/>
        <v>1</v>
      </c>
      <c r="X198" s="28">
        <f t="shared" si="82"/>
        <v>10</v>
      </c>
      <c r="Y198" s="47">
        <f t="shared" si="72"/>
        <v>10</v>
      </c>
      <c r="Z198" s="48"/>
      <c r="AA198" s="34">
        <f t="shared" si="73"/>
        <v>3.0102999566398121</v>
      </c>
      <c r="AB198" s="150">
        <f t="shared" si="81"/>
        <v>2</v>
      </c>
      <c r="AC198" s="150">
        <f>AA198+10</f>
        <v>13.010299956639813</v>
      </c>
      <c r="AD198" s="151">
        <f t="shared" si="76"/>
        <v>20.000000000000007</v>
      </c>
    </row>
    <row r="199" spans="16:30" ht="15.75" thickBot="1" x14ac:dyDescent="0.3">
      <c r="P199" s="50"/>
      <c r="Q199" s="51"/>
      <c r="R199" s="51"/>
      <c r="S199" s="51"/>
      <c r="T199" s="52"/>
      <c r="U199" s="51"/>
      <c r="V199" s="50"/>
      <c r="W199" s="51"/>
      <c r="X199" s="51"/>
      <c r="Y199" s="52"/>
      <c r="Z199" s="51"/>
      <c r="AA199" s="53" t="s">
        <v>13</v>
      </c>
      <c r="AB199" s="64">
        <f>10*LOG(1/(COUNT(AB182:AB195))*SUM(AB182:AB195))</f>
        <v>3.0102999566398121</v>
      </c>
      <c r="AC199" s="49"/>
      <c r="AD199" s="54"/>
    </row>
    <row r="200" spans="16:30" ht="15.75" thickBot="1" x14ac:dyDescent="0.3">
      <c r="P200" s="53"/>
      <c r="Q200" s="49"/>
      <c r="R200" s="49"/>
      <c r="S200" s="49"/>
      <c r="T200" s="54"/>
      <c r="U200" s="49"/>
      <c r="V200" s="53"/>
      <c r="W200" s="49"/>
      <c r="X200" s="49"/>
      <c r="Y200" s="54"/>
      <c r="Z200" s="49"/>
      <c r="AA200" s="53" t="s">
        <v>2</v>
      </c>
      <c r="AB200" s="64">
        <f>10*LOG(1/(COUNT(AB175:AB181,AB197:AB198))*SUM(AB175:AB181,AB197:AB198))</f>
        <v>3.0102999566398121</v>
      </c>
      <c r="AC200" s="49"/>
      <c r="AD200" s="54"/>
    </row>
    <row r="201" spans="16:30" x14ac:dyDescent="0.25">
      <c r="P201" s="53"/>
      <c r="Q201" s="49"/>
      <c r="R201" s="56" t="s">
        <v>12</v>
      </c>
      <c r="S201" s="57"/>
      <c r="T201" s="58" t="s">
        <v>11</v>
      </c>
      <c r="U201" s="57"/>
      <c r="V201" s="59"/>
      <c r="W201" s="56" t="s">
        <v>12</v>
      </c>
      <c r="X201" s="57"/>
      <c r="Y201" s="58" t="s">
        <v>11</v>
      </c>
      <c r="Z201" s="57"/>
      <c r="AA201" s="59"/>
      <c r="AB201" s="57" t="s">
        <v>12</v>
      </c>
      <c r="AC201" s="57"/>
      <c r="AD201" s="58" t="s">
        <v>11</v>
      </c>
    </row>
    <row r="202" spans="16:30" ht="15.75" thickBot="1" x14ac:dyDescent="0.3">
      <c r="P202" s="14"/>
      <c r="Q202" s="55"/>
      <c r="R202" s="60">
        <f>10*LOG(1/(COUNT(R175:R198))*SUM(R175:R198))</f>
        <v>0</v>
      </c>
      <c r="S202" s="61"/>
      <c r="T202" s="62">
        <f>10*LOG(1/(COUNT(T175:T198))*SUM(T175:T198))</f>
        <v>6.40978057358332</v>
      </c>
      <c r="U202" s="61"/>
      <c r="V202" s="63"/>
      <c r="W202" s="60">
        <f>10*LOG(1/(COUNT(W175:W198))*SUM(W175:W198))</f>
        <v>0</v>
      </c>
      <c r="X202" s="61"/>
      <c r="Y202" s="62">
        <f>10*LOG(1/(COUNT(Y175:Y198))*SUM(Y175:Y198))</f>
        <v>6.40978057358332</v>
      </c>
      <c r="Z202" s="61"/>
      <c r="AA202" s="63"/>
      <c r="AB202" s="64">
        <f>10*LOG(1/(COUNT(AB175:AB198))*SUM(AB175:AB198))</f>
        <v>3.0102999566398121</v>
      </c>
      <c r="AC202" s="61"/>
      <c r="AD202" s="62">
        <f>10*LOG(1/(COUNT(AD175:AD198))*SUM(AD175:AD198))</f>
        <v>9.4200805302231334</v>
      </c>
    </row>
    <row r="205" spans="16:30" x14ac:dyDescent="0.25">
      <c r="P205">
        <f>A16</f>
        <v>0</v>
      </c>
    </row>
    <row r="207" spans="16:30" ht="15.75" thickBot="1" x14ac:dyDescent="0.3">
      <c r="P207" s="303" t="s">
        <v>21</v>
      </c>
      <c r="Q207" s="303"/>
      <c r="R207" s="303"/>
      <c r="S207" s="303"/>
      <c r="T207" s="303"/>
    </row>
    <row r="208" spans="16:30" ht="45.75" thickBot="1" x14ac:dyDescent="0.3">
      <c r="P208" s="38" t="s">
        <v>14</v>
      </c>
      <c r="Q208" s="39" t="s">
        <v>15</v>
      </c>
      <c r="R208" s="40" t="s">
        <v>17</v>
      </c>
      <c r="S208" s="40" t="s">
        <v>16</v>
      </c>
      <c r="T208" s="41" t="s">
        <v>17</v>
      </c>
      <c r="U208" s="42"/>
      <c r="V208" s="39" t="s">
        <v>18</v>
      </c>
      <c r="W208" s="40" t="s">
        <v>17</v>
      </c>
      <c r="X208" s="40" t="s">
        <v>16</v>
      </c>
      <c r="Y208" s="41" t="s">
        <v>17</v>
      </c>
      <c r="Z208" s="43"/>
      <c r="AA208" s="39" t="s">
        <v>19</v>
      </c>
      <c r="AB208" s="40" t="s">
        <v>17</v>
      </c>
      <c r="AC208" s="40" t="s">
        <v>16</v>
      </c>
      <c r="AD208" s="41" t="s">
        <v>17</v>
      </c>
    </row>
    <row r="209" spans="16:30" ht="15.75" thickBot="1" x14ac:dyDescent="0.3">
      <c r="P209" s="30">
        <v>0</v>
      </c>
      <c r="Q209" s="32">
        <f>H16</f>
        <v>0</v>
      </c>
      <c r="R209" s="28">
        <f>(10^(Q209/10))</f>
        <v>1</v>
      </c>
      <c r="S209" s="28">
        <f>Q209+10</f>
        <v>10</v>
      </c>
      <c r="T209" s="33">
        <f t="shared" ref="T209:T232" si="83">(10^(S209/10))</f>
        <v>10</v>
      </c>
      <c r="U209" s="36"/>
      <c r="V209" s="32">
        <v>0</v>
      </c>
      <c r="W209" s="28">
        <f>(10^(V209/10))</f>
        <v>1</v>
      </c>
      <c r="X209" s="28">
        <f>V209+10</f>
        <v>10</v>
      </c>
      <c r="Y209" s="33">
        <f>(10^(X209/10))</f>
        <v>10</v>
      </c>
      <c r="Z209" s="36"/>
      <c r="AA209" s="34">
        <f>10*LOG10(10^(Q209/10)+10^(V209/10))</f>
        <v>3.0102999566398121</v>
      </c>
      <c r="AB209" s="147">
        <f>(10^(AA209/10))</f>
        <v>2</v>
      </c>
      <c r="AC209" s="147">
        <f>AA209+10</f>
        <v>13.010299956639813</v>
      </c>
      <c r="AD209" s="148">
        <f>(10^(AC209/10))</f>
        <v>20.000000000000007</v>
      </c>
    </row>
    <row r="210" spans="16:30" ht="15.75" thickBot="1" x14ac:dyDescent="0.3">
      <c r="P210" s="31">
        <v>4.1666666666666699E-2</v>
      </c>
      <c r="Q210" s="32">
        <f>Q209</f>
        <v>0</v>
      </c>
      <c r="R210" s="26">
        <f t="shared" ref="R210:R232" si="84">(10^(Q210/10))</f>
        <v>1</v>
      </c>
      <c r="S210" s="26">
        <f t="shared" ref="S210:S215" si="85">Q210+10</f>
        <v>10</v>
      </c>
      <c r="T210" s="35">
        <f t="shared" si="83"/>
        <v>10</v>
      </c>
      <c r="U210" s="37"/>
      <c r="V210" s="34">
        <f>V209</f>
        <v>0</v>
      </c>
      <c r="W210" s="26">
        <f t="shared" ref="W210:W232" si="86">(10^(V210/10))</f>
        <v>1</v>
      </c>
      <c r="X210" s="28">
        <f t="shared" ref="X210:X215" si="87">V210+10</f>
        <v>10</v>
      </c>
      <c r="Y210" s="35">
        <f t="shared" ref="Y210:Y232" si="88">(10^(X210/10))</f>
        <v>10</v>
      </c>
      <c r="Z210" s="37"/>
      <c r="AA210" s="34">
        <f t="shared" ref="AA210:AA232" si="89">10*LOG10(10^(Q210/10)+10^(V210/10))</f>
        <v>3.0102999566398121</v>
      </c>
      <c r="AB210" s="26">
        <f t="shared" ref="AB210:AB228" si="90">(10^(AA210/10))</f>
        <v>2</v>
      </c>
      <c r="AC210" s="147">
        <f t="shared" ref="AC210:AC215" si="91">AA210+10</f>
        <v>13.010299956639813</v>
      </c>
      <c r="AD210" s="27">
        <f t="shared" ref="AD210:AD232" si="92">(10^(AC210/10))</f>
        <v>20.000000000000007</v>
      </c>
    </row>
    <row r="211" spans="16:30" ht="15.75" thickBot="1" x14ac:dyDescent="0.3">
      <c r="P211" s="31">
        <v>8.3333333333333301E-2</v>
      </c>
      <c r="Q211" s="32">
        <f>Q209</f>
        <v>0</v>
      </c>
      <c r="R211" s="26">
        <f t="shared" si="84"/>
        <v>1</v>
      </c>
      <c r="S211" s="26">
        <f t="shared" si="85"/>
        <v>10</v>
      </c>
      <c r="T211" s="35">
        <f t="shared" si="83"/>
        <v>10</v>
      </c>
      <c r="U211" s="37"/>
      <c r="V211" s="34">
        <f t="shared" ref="V211:V229" si="93">V210</f>
        <v>0</v>
      </c>
      <c r="W211" s="26">
        <f t="shared" si="86"/>
        <v>1</v>
      </c>
      <c r="X211" s="28">
        <f t="shared" si="87"/>
        <v>10</v>
      </c>
      <c r="Y211" s="35">
        <f t="shared" si="88"/>
        <v>10</v>
      </c>
      <c r="Z211" s="37"/>
      <c r="AA211" s="34">
        <f t="shared" si="89"/>
        <v>3.0102999566398121</v>
      </c>
      <c r="AB211" s="26">
        <f t="shared" si="90"/>
        <v>2</v>
      </c>
      <c r="AC211" s="147">
        <f t="shared" si="91"/>
        <v>13.010299956639813</v>
      </c>
      <c r="AD211" s="27">
        <f t="shared" si="92"/>
        <v>20.000000000000007</v>
      </c>
    </row>
    <row r="212" spans="16:30" ht="15.75" thickBot="1" x14ac:dyDescent="0.3">
      <c r="P212" s="31">
        <v>0.125</v>
      </c>
      <c r="Q212" s="32">
        <f>Q209</f>
        <v>0</v>
      </c>
      <c r="R212" s="26">
        <f t="shared" si="84"/>
        <v>1</v>
      </c>
      <c r="S212" s="26">
        <f t="shared" si="85"/>
        <v>10</v>
      </c>
      <c r="T212" s="35">
        <f t="shared" si="83"/>
        <v>10</v>
      </c>
      <c r="U212" s="37"/>
      <c r="V212" s="34">
        <f t="shared" si="93"/>
        <v>0</v>
      </c>
      <c r="W212" s="26">
        <f t="shared" si="86"/>
        <v>1</v>
      </c>
      <c r="X212" s="28">
        <f t="shared" si="87"/>
        <v>10</v>
      </c>
      <c r="Y212" s="35">
        <f t="shared" si="88"/>
        <v>10</v>
      </c>
      <c r="Z212" s="37"/>
      <c r="AA212" s="34">
        <f t="shared" si="89"/>
        <v>3.0102999566398121</v>
      </c>
      <c r="AB212" s="26">
        <f t="shared" si="90"/>
        <v>2</v>
      </c>
      <c r="AC212" s="147">
        <f t="shared" si="91"/>
        <v>13.010299956639813</v>
      </c>
      <c r="AD212" s="27">
        <f t="shared" si="92"/>
        <v>20.000000000000007</v>
      </c>
    </row>
    <row r="213" spans="16:30" ht="15.75" thickBot="1" x14ac:dyDescent="0.3">
      <c r="P213" s="31">
        <v>0.16666666666666699</v>
      </c>
      <c r="Q213" s="32">
        <f>Q209</f>
        <v>0</v>
      </c>
      <c r="R213" s="26">
        <f t="shared" si="84"/>
        <v>1</v>
      </c>
      <c r="S213" s="26">
        <f t="shared" si="85"/>
        <v>10</v>
      </c>
      <c r="T213" s="35">
        <f t="shared" si="83"/>
        <v>10</v>
      </c>
      <c r="U213" s="37"/>
      <c r="V213" s="34">
        <f t="shared" si="93"/>
        <v>0</v>
      </c>
      <c r="W213" s="26">
        <f t="shared" si="86"/>
        <v>1</v>
      </c>
      <c r="X213" s="28">
        <f t="shared" si="87"/>
        <v>10</v>
      </c>
      <c r="Y213" s="35">
        <f t="shared" si="88"/>
        <v>10</v>
      </c>
      <c r="Z213" s="37"/>
      <c r="AA213" s="34">
        <f t="shared" si="89"/>
        <v>3.0102999566398121</v>
      </c>
      <c r="AB213" s="26">
        <f t="shared" si="90"/>
        <v>2</v>
      </c>
      <c r="AC213" s="147">
        <f t="shared" si="91"/>
        <v>13.010299956639813</v>
      </c>
      <c r="AD213" s="27">
        <f t="shared" si="92"/>
        <v>20.000000000000007</v>
      </c>
    </row>
    <row r="214" spans="16:30" ht="15.75" thickBot="1" x14ac:dyDescent="0.3">
      <c r="P214" s="31">
        <v>0.20833333333333301</v>
      </c>
      <c r="Q214" s="32">
        <f>Q209</f>
        <v>0</v>
      </c>
      <c r="R214" s="26">
        <f t="shared" si="84"/>
        <v>1</v>
      </c>
      <c r="S214" s="26">
        <f t="shared" si="85"/>
        <v>10</v>
      </c>
      <c r="T214" s="35">
        <f t="shared" si="83"/>
        <v>10</v>
      </c>
      <c r="U214" s="37"/>
      <c r="V214" s="34">
        <f t="shared" si="93"/>
        <v>0</v>
      </c>
      <c r="W214" s="26">
        <f t="shared" si="86"/>
        <v>1</v>
      </c>
      <c r="X214" s="28">
        <f t="shared" si="87"/>
        <v>10</v>
      </c>
      <c r="Y214" s="35">
        <f t="shared" si="88"/>
        <v>10</v>
      </c>
      <c r="Z214" s="37"/>
      <c r="AA214" s="34">
        <f t="shared" si="89"/>
        <v>3.0102999566398121</v>
      </c>
      <c r="AB214" s="26">
        <f t="shared" si="90"/>
        <v>2</v>
      </c>
      <c r="AC214" s="147">
        <f t="shared" si="91"/>
        <v>13.010299956639813</v>
      </c>
      <c r="AD214" s="27">
        <f t="shared" si="92"/>
        <v>20.000000000000007</v>
      </c>
    </row>
    <row r="215" spans="16:30" x14ac:dyDescent="0.25">
      <c r="P215" s="31">
        <v>0.25</v>
      </c>
      <c r="Q215" s="32">
        <f>Q209</f>
        <v>0</v>
      </c>
      <c r="R215" s="26">
        <f t="shared" si="84"/>
        <v>1</v>
      </c>
      <c r="S215" s="26">
        <f t="shared" si="85"/>
        <v>10</v>
      </c>
      <c r="T215" s="35">
        <f t="shared" si="83"/>
        <v>10</v>
      </c>
      <c r="U215" s="37"/>
      <c r="V215" s="34">
        <f t="shared" si="93"/>
        <v>0</v>
      </c>
      <c r="W215" s="26">
        <f t="shared" si="86"/>
        <v>1</v>
      </c>
      <c r="X215" s="28">
        <f t="shared" si="87"/>
        <v>10</v>
      </c>
      <c r="Y215" s="35">
        <f t="shared" si="88"/>
        <v>10</v>
      </c>
      <c r="Z215" s="37"/>
      <c r="AA215" s="34">
        <f t="shared" si="89"/>
        <v>3.0102999566398121</v>
      </c>
      <c r="AB215" s="26">
        <f t="shared" si="90"/>
        <v>2</v>
      </c>
      <c r="AC215" s="147">
        <f t="shared" si="91"/>
        <v>13.010299956639813</v>
      </c>
      <c r="AD215" s="27">
        <f t="shared" si="92"/>
        <v>20.000000000000007</v>
      </c>
    </row>
    <row r="216" spans="16:30" x14ac:dyDescent="0.25">
      <c r="P216" s="31">
        <v>0.29166666666666702</v>
      </c>
      <c r="Q216" s="32">
        <f>G16</f>
        <v>0</v>
      </c>
      <c r="R216" s="26">
        <f t="shared" si="84"/>
        <v>1</v>
      </c>
      <c r="S216" s="26">
        <f>Q216</f>
        <v>0</v>
      </c>
      <c r="T216" s="35">
        <f t="shared" si="83"/>
        <v>1</v>
      </c>
      <c r="U216" s="37"/>
      <c r="V216" s="34">
        <f>F74</f>
        <v>0</v>
      </c>
      <c r="W216" s="26">
        <f t="shared" si="86"/>
        <v>1</v>
      </c>
      <c r="X216" s="26">
        <f>V216</f>
        <v>0</v>
      </c>
      <c r="Y216" s="35">
        <f t="shared" si="88"/>
        <v>1</v>
      </c>
      <c r="Z216" s="37"/>
      <c r="AA216" s="34">
        <f t="shared" si="89"/>
        <v>3.0102999566398121</v>
      </c>
      <c r="AB216" s="26">
        <f t="shared" si="90"/>
        <v>2</v>
      </c>
      <c r="AC216" s="26">
        <f>AA216</f>
        <v>3.0102999566398121</v>
      </c>
      <c r="AD216" s="27">
        <f t="shared" si="92"/>
        <v>2</v>
      </c>
    </row>
    <row r="217" spans="16:30" x14ac:dyDescent="0.25">
      <c r="P217" s="31">
        <v>0.33333333333333298</v>
      </c>
      <c r="Q217" s="32">
        <f>Q216</f>
        <v>0</v>
      </c>
      <c r="R217" s="26">
        <f t="shared" si="84"/>
        <v>1</v>
      </c>
      <c r="S217" s="26">
        <f t="shared" ref="S217:S230" si="94">Q217</f>
        <v>0</v>
      </c>
      <c r="T217" s="35">
        <f t="shared" si="83"/>
        <v>1</v>
      </c>
      <c r="U217" s="37"/>
      <c r="V217" s="34">
        <f t="shared" si="93"/>
        <v>0</v>
      </c>
      <c r="W217" s="26">
        <f t="shared" si="86"/>
        <v>1</v>
      </c>
      <c r="X217" s="26">
        <f t="shared" ref="X217:X227" si="95">V217</f>
        <v>0</v>
      </c>
      <c r="Y217" s="35">
        <f t="shared" si="88"/>
        <v>1</v>
      </c>
      <c r="Z217" s="37"/>
      <c r="AA217" s="34">
        <f t="shared" si="89"/>
        <v>3.0102999566398121</v>
      </c>
      <c r="AB217" s="26">
        <f t="shared" si="90"/>
        <v>2</v>
      </c>
      <c r="AC217" s="26">
        <f t="shared" ref="AC217:AC227" si="96">AA217</f>
        <v>3.0102999566398121</v>
      </c>
      <c r="AD217" s="27">
        <f t="shared" si="92"/>
        <v>2</v>
      </c>
    </row>
    <row r="218" spans="16:30" x14ac:dyDescent="0.25">
      <c r="P218" s="31">
        <v>0.375</v>
      </c>
      <c r="Q218" s="32">
        <f>Q216</f>
        <v>0</v>
      </c>
      <c r="R218" s="26">
        <f t="shared" si="84"/>
        <v>1</v>
      </c>
      <c r="S218" s="26">
        <f t="shared" si="94"/>
        <v>0</v>
      </c>
      <c r="T218" s="35">
        <f t="shared" si="83"/>
        <v>1</v>
      </c>
      <c r="U218" s="37"/>
      <c r="V218" s="34">
        <f t="shared" si="93"/>
        <v>0</v>
      </c>
      <c r="W218" s="26">
        <f t="shared" si="86"/>
        <v>1</v>
      </c>
      <c r="X218" s="26">
        <f t="shared" si="95"/>
        <v>0</v>
      </c>
      <c r="Y218" s="35">
        <f t="shared" si="88"/>
        <v>1</v>
      </c>
      <c r="Z218" s="37"/>
      <c r="AA218" s="34">
        <f t="shared" si="89"/>
        <v>3.0102999566398121</v>
      </c>
      <c r="AB218" s="26">
        <f t="shared" si="90"/>
        <v>2</v>
      </c>
      <c r="AC218" s="26">
        <f t="shared" si="96"/>
        <v>3.0102999566398121</v>
      </c>
      <c r="AD218" s="27">
        <f t="shared" si="92"/>
        <v>2</v>
      </c>
    </row>
    <row r="219" spans="16:30" x14ac:dyDescent="0.25">
      <c r="P219" s="31">
        <v>0.41666666666666702</v>
      </c>
      <c r="Q219" s="32">
        <f>Q216</f>
        <v>0</v>
      </c>
      <c r="R219" s="26">
        <f t="shared" si="84"/>
        <v>1</v>
      </c>
      <c r="S219" s="26">
        <f t="shared" si="94"/>
        <v>0</v>
      </c>
      <c r="T219" s="35">
        <f t="shared" si="83"/>
        <v>1</v>
      </c>
      <c r="U219" s="37"/>
      <c r="V219" s="34">
        <f t="shared" si="93"/>
        <v>0</v>
      </c>
      <c r="W219" s="26">
        <f t="shared" si="86"/>
        <v>1</v>
      </c>
      <c r="X219" s="26">
        <f t="shared" si="95"/>
        <v>0</v>
      </c>
      <c r="Y219" s="35">
        <f t="shared" si="88"/>
        <v>1</v>
      </c>
      <c r="Z219" s="37"/>
      <c r="AA219" s="34">
        <f t="shared" si="89"/>
        <v>3.0102999566398121</v>
      </c>
      <c r="AB219" s="26">
        <f t="shared" si="90"/>
        <v>2</v>
      </c>
      <c r="AC219" s="26">
        <f t="shared" si="96"/>
        <v>3.0102999566398121</v>
      </c>
      <c r="AD219" s="27">
        <f t="shared" si="92"/>
        <v>2</v>
      </c>
    </row>
    <row r="220" spans="16:30" x14ac:dyDescent="0.25">
      <c r="P220" s="31">
        <v>0.45833333333333298</v>
      </c>
      <c r="Q220" s="32">
        <f>Q216</f>
        <v>0</v>
      </c>
      <c r="R220" s="26">
        <f t="shared" si="84"/>
        <v>1</v>
      </c>
      <c r="S220" s="26">
        <f t="shared" si="94"/>
        <v>0</v>
      </c>
      <c r="T220" s="35">
        <f t="shared" si="83"/>
        <v>1</v>
      </c>
      <c r="U220" s="37"/>
      <c r="V220" s="34">
        <f t="shared" si="93"/>
        <v>0</v>
      </c>
      <c r="W220" s="26">
        <f t="shared" si="86"/>
        <v>1</v>
      </c>
      <c r="X220" s="26">
        <f t="shared" si="95"/>
        <v>0</v>
      </c>
      <c r="Y220" s="35">
        <f t="shared" si="88"/>
        <v>1</v>
      </c>
      <c r="Z220" s="37"/>
      <c r="AA220" s="34">
        <f t="shared" si="89"/>
        <v>3.0102999566398121</v>
      </c>
      <c r="AB220" s="26">
        <f t="shared" si="90"/>
        <v>2</v>
      </c>
      <c r="AC220" s="26">
        <f t="shared" si="96"/>
        <v>3.0102999566398121</v>
      </c>
      <c r="AD220" s="27">
        <f t="shared" si="92"/>
        <v>2</v>
      </c>
    </row>
    <row r="221" spans="16:30" x14ac:dyDescent="0.25">
      <c r="P221" s="31">
        <v>0.5</v>
      </c>
      <c r="Q221" s="32">
        <f>Q216</f>
        <v>0</v>
      </c>
      <c r="R221" s="26">
        <f t="shared" si="84"/>
        <v>1</v>
      </c>
      <c r="S221" s="26">
        <f t="shared" si="94"/>
        <v>0</v>
      </c>
      <c r="T221" s="35">
        <f t="shared" si="83"/>
        <v>1</v>
      </c>
      <c r="U221" s="37"/>
      <c r="V221" s="34">
        <f t="shared" si="93"/>
        <v>0</v>
      </c>
      <c r="W221" s="26">
        <f t="shared" si="86"/>
        <v>1</v>
      </c>
      <c r="X221" s="26">
        <f t="shared" si="95"/>
        <v>0</v>
      </c>
      <c r="Y221" s="35">
        <f t="shared" si="88"/>
        <v>1</v>
      </c>
      <c r="Z221" s="37"/>
      <c r="AA221" s="34">
        <f t="shared" si="89"/>
        <v>3.0102999566398121</v>
      </c>
      <c r="AB221" s="26">
        <f t="shared" si="90"/>
        <v>2</v>
      </c>
      <c r="AC221" s="26">
        <f t="shared" si="96"/>
        <v>3.0102999566398121</v>
      </c>
      <c r="AD221" s="27">
        <f t="shared" si="92"/>
        <v>2</v>
      </c>
    </row>
    <row r="222" spans="16:30" x14ac:dyDescent="0.25">
      <c r="P222" s="31">
        <v>0.54166666666666696</v>
      </c>
      <c r="Q222" s="32">
        <f>Q216</f>
        <v>0</v>
      </c>
      <c r="R222" s="26">
        <f t="shared" si="84"/>
        <v>1</v>
      </c>
      <c r="S222" s="26">
        <f t="shared" si="94"/>
        <v>0</v>
      </c>
      <c r="T222" s="35">
        <f t="shared" si="83"/>
        <v>1</v>
      </c>
      <c r="U222" s="37"/>
      <c r="V222" s="34">
        <f t="shared" si="93"/>
        <v>0</v>
      </c>
      <c r="W222" s="26">
        <f t="shared" si="86"/>
        <v>1</v>
      </c>
      <c r="X222" s="26">
        <f t="shared" si="95"/>
        <v>0</v>
      </c>
      <c r="Y222" s="35">
        <f t="shared" si="88"/>
        <v>1</v>
      </c>
      <c r="Z222" s="37"/>
      <c r="AA222" s="34">
        <f t="shared" si="89"/>
        <v>3.0102999566398121</v>
      </c>
      <c r="AB222" s="26">
        <f t="shared" si="90"/>
        <v>2</v>
      </c>
      <c r="AC222" s="26">
        <f t="shared" si="96"/>
        <v>3.0102999566398121</v>
      </c>
      <c r="AD222" s="27">
        <f t="shared" si="92"/>
        <v>2</v>
      </c>
    </row>
    <row r="223" spans="16:30" x14ac:dyDescent="0.25">
      <c r="P223" s="31">
        <v>0.58333333333333304</v>
      </c>
      <c r="Q223" s="32">
        <f>Q216</f>
        <v>0</v>
      </c>
      <c r="R223" s="26">
        <f t="shared" si="84"/>
        <v>1</v>
      </c>
      <c r="S223" s="26">
        <f t="shared" si="94"/>
        <v>0</v>
      </c>
      <c r="T223" s="35">
        <f t="shared" si="83"/>
        <v>1</v>
      </c>
      <c r="U223" s="37"/>
      <c r="V223" s="34">
        <f t="shared" si="93"/>
        <v>0</v>
      </c>
      <c r="W223" s="26">
        <f t="shared" si="86"/>
        <v>1</v>
      </c>
      <c r="X223" s="26">
        <f t="shared" si="95"/>
        <v>0</v>
      </c>
      <c r="Y223" s="35">
        <f t="shared" si="88"/>
        <v>1</v>
      </c>
      <c r="Z223" s="37"/>
      <c r="AA223" s="34">
        <f t="shared" si="89"/>
        <v>3.0102999566398121</v>
      </c>
      <c r="AB223" s="26">
        <f t="shared" si="90"/>
        <v>2</v>
      </c>
      <c r="AC223" s="26">
        <f t="shared" si="96"/>
        <v>3.0102999566398121</v>
      </c>
      <c r="AD223" s="27">
        <f t="shared" si="92"/>
        <v>2</v>
      </c>
    </row>
    <row r="224" spans="16:30" x14ac:dyDescent="0.25">
      <c r="P224" s="31">
        <v>0.625</v>
      </c>
      <c r="Q224" s="32">
        <f>Q216</f>
        <v>0</v>
      </c>
      <c r="R224" s="26">
        <f t="shared" si="84"/>
        <v>1</v>
      </c>
      <c r="S224" s="26">
        <f t="shared" si="94"/>
        <v>0</v>
      </c>
      <c r="T224" s="35">
        <f t="shared" si="83"/>
        <v>1</v>
      </c>
      <c r="U224" s="37"/>
      <c r="V224" s="34">
        <f t="shared" si="93"/>
        <v>0</v>
      </c>
      <c r="W224" s="26">
        <f t="shared" si="86"/>
        <v>1</v>
      </c>
      <c r="X224" s="26">
        <f t="shared" si="95"/>
        <v>0</v>
      </c>
      <c r="Y224" s="35">
        <f t="shared" si="88"/>
        <v>1</v>
      </c>
      <c r="Z224" s="37"/>
      <c r="AA224" s="34">
        <f t="shared" si="89"/>
        <v>3.0102999566398121</v>
      </c>
      <c r="AB224" s="26">
        <f t="shared" si="90"/>
        <v>2</v>
      </c>
      <c r="AC224" s="26">
        <f t="shared" si="96"/>
        <v>3.0102999566398121</v>
      </c>
      <c r="AD224" s="27">
        <f t="shared" si="92"/>
        <v>2</v>
      </c>
    </row>
    <row r="225" spans="16:30" x14ac:dyDescent="0.25">
      <c r="P225" s="31">
        <v>0.66666666666666696</v>
      </c>
      <c r="Q225" s="32">
        <f>Q216</f>
        <v>0</v>
      </c>
      <c r="R225" s="26">
        <f t="shared" si="84"/>
        <v>1</v>
      </c>
      <c r="S225" s="26">
        <f t="shared" si="94"/>
        <v>0</v>
      </c>
      <c r="T225" s="35">
        <f t="shared" si="83"/>
        <v>1</v>
      </c>
      <c r="U225" s="37"/>
      <c r="V225" s="34">
        <f t="shared" si="93"/>
        <v>0</v>
      </c>
      <c r="W225" s="26">
        <f t="shared" si="86"/>
        <v>1</v>
      </c>
      <c r="X225" s="26">
        <f t="shared" si="95"/>
        <v>0</v>
      </c>
      <c r="Y225" s="35">
        <f t="shared" si="88"/>
        <v>1</v>
      </c>
      <c r="Z225" s="37"/>
      <c r="AA225" s="34">
        <f t="shared" si="89"/>
        <v>3.0102999566398121</v>
      </c>
      <c r="AB225" s="26">
        <f t="shared" si="90"/>
        <v>2</v>
      </c>
      <c r="AC225" s="26">
        <f t="shared" si="96"/>
        <v>3.0102999566398121</v>
      </c>
      <c r="AD225" s="27">
        <f t="shared" si="92"/>
        <v>2</v>
      </c>
    </row>
    <row r="226" spans="16:30" x14ac:dyDescent="0.25">
      <c r="P226" s="31">
        <v>0.70833333333333304</v>
      </c>
      <c r="Q226" s="32">
        <f>Q216</f>
        <v>0</v>
      </c>
      <c r="R226" s="26">
        <f t="shared" si="84"/>
        <v>1</v>
      </c>
      <c r="S226" s="26">
        <f t="shared" si="94"/>
        <v>0</v>
      </c>
      <c r="T226" s="35">
        <f t="shared" si="83"/>
        <v>1</v>
      </c>
      <c r="U226" s="37"/>
      <c r="V226" s="34">
        <f t="shared" si="93"/>
        <v>0</v>
      </c>
      <c r="W226" s="26">
        <f t="shared" si="86"/>
        <v>1</v>
      </c>
      <c r="X226" s="26">
        <f t="shared" si="95"/>
        <v>0</v>
      </c>
      <c r="Y226" s="35">
        <f t="shared" si="88"/>
        <v>1</v>
      </c>
      <c r="Z226" s="37"/>
      <c r="AA226" s="34">
        <f t="shared" si="89"/>
        <v>3.0102999566398121</v>
      </c>
      <c r="AB226" s="26">
        <f t="shared" si="90"/>
        <v>2</v>
      </c>
      <c r="AC226" s="26">
        <f t="shared" si="96"/>
        <v>3.0102999566398121</v>
      </c>
      <c r="AD226" s="27">
        <f t="shared" si="92"/>
        <v>2</v>
      </c>
    </row>
    <row r="227" spans="16:30" x14ac:dyDescent="0.25">
      <c r="P227" s="31">
        <v>0.75</v>
      </c>
      <c r="Q227" s="32">
        <f>Q216</f>
        <v>0</v>
      </c>
      <c r="R227" s="26">
        <f t="shared" si="84"/>
        <v>1</v>
      </c>
      <c r="S227" s="26">
        <f t="shared" si="94"/>
        <v>0</v>
      </c>
      <c r="T227" s="35">
        <f t="shared" si="83"/>
        <v>1</v>
      </c>
      <c r="U227" s="37"/>
      <c r="V227" s="34">
        <f t="shared" si="93"/>
        <v>0</v>
      </c>
      <c r="W227" s="26">
        <f t="shared" si="86"/>
        <v>1</v>
      </c>
      <c r="X227" s="26">
        <f t="shared" si="95"/>
        <v>0</v>
      </c>
      <c r="Y227" s="35">
        <f t="shared" si="88"/>
        <v>1</v>
      </c>
      <c r="Z227" s="37"/>
      <c r="AA227" s="34">
        <f t="shared" si="89"/>
        <v>3.0102999566398121</v>
      </c>
      <c r="AB227" s="26">
        <f t="shared" si="90"/>
        <v>2</v>
      </c>
      <c r="AC227" s="26">
        <f t="shared" si="96"/>
        <v>3.0102999566398121</v>
      </c>
      <c r="AD227" s="27">
        <f t="shared" si="92"/>
        <v>2</v>
      </c>
    </row>
    <row r="228" spans="16:30" x14ac:dyDescent="0.25">
      <c r="P228" s="31">
        <v>0.79166666666666696</v>
      </c>
      <c r="Q228" s="32">
        <f>Q216</f>
        <v>0</v>
      </c>
      <c r="R228" s="26">
        <f t="shared" si="84"/>
        <v>1</v>
      </c>
      <c r="S228" s="26">
        <f t="shared" si="94"/>
        <v>0</v>
      </c>
      <c r="T228" s="35">
        <f t="shared" si="83"/>
        <v>1</v>
      </c>
      <c r="U228" s="37"/>
      <c r="V228" s="34">
        <v>0</v>
      </c>
      <c r="W228" s="26">
        <f t="shared" si="86"/>
        <v>1</v>
      </c>
      <c r="X228" s="26">
        <v>0</v>
      </c>
      <c r="Y228" s="35">
        <f t="shared" si="88"/>
        <v>1</v>
      </c>
      <c r="Z228" s="37"/>
      <c r="AA228" s="34">
        <f t="shared" si="89"/>
        <v>3.0102999566398121</v>
      </c>
      <c r="AB228" s="26">
        <f t="shared" si="90"/>
        <v>2</v>
      </c>
      <c r="AC228" s="26">
        <f>AA228</f>
        <v>3.0102999566398121</v>
      </c>
      <c r="AD228" s="27">
        <f t="shared" si="92"/>
        <v>2</v>
      </c>
    </row>
    <row r="229" spans="16:30" x14ac:dyDescent="0.25">
      <c r="P229" s="31">
        <v>0.83333333333333304</v>
      </c>
      <c r="Q229" s="32">
        <f>Q216</f>
        <v>0</v>
      </c>
      <c r="R229" s="26">
        <f t="shared" si="84"/>
        <v>1</v>
      </c>
      <c r="S229" s="26">
        <f t="shared" si="94"/>
        <v>0</v>
      </c>
      <c r="T229" s="35">
        <f t="shared" si="83"/>
        <v>1</v>
      </c>
      <c r="U229" s="37"/>
      <c r="V229" s="34">
        <f t="shared" si="93"/>
        <v>0</v>
      </c>
      <c r="W229" s="26">
        <f t="shared" si="86"/>
        <v>1</v>
      </c>
      <c r="X229" s="26">
        <v>0</v>
      </c>
      <c r="Y229" s="35">
        <f t="shared" si="88"/>
        <v>1</v>
      </c>
      <c r="Z229" s="37"/>
      <c r="AA229" s="34">
        <f t="shared" si="89"/>
        <v>3.0102999566398121</v>
      </c>
      <c r="AB229" s="26">
        <f>(10^(AA229/10))</f>
        <v>2</v>
      </c>
      <c r="AC229" s="26">
        <f>AA229</f>
        <v>3.0102999566398121</v>
      </c>
      <c r="AD229" s="27">
        <f t="shared" si="92"/>
        <v>2</v>
      </c>
    </row>
    <row r="230" spans="16:30" x14ac:dyDescent="0.25">
      <c r="P230" s="31">
        <v>0.875</v>
      </c>
      <c r="Q230" s="32">
        <f>Q216</f>
        <v>0</v>
      </c>
      <c r="R230" s="26">
        <f t="shared" si="84"/>
        <v>1</v>
      </c>
      <c r="S230" s="26">
        <f t="shared" si="94"/>
        <v>0</v>
      </c>
      <c r="T230" s="35">
        <f t="shared" si="83"/>
        <v>1</v>
      </c>
      <c r="U230" s="37"/>
      <c r="V230" s="34">
        <f>V229</f>
        <v>0</v>
      </c>
      <c r="W230" s="26">
        <f t="shared" si="86"/>
        <v>1</v>
      </c>
      <c r="X230" s="26">
        <v>0</v>
      </c>
      <c r="Y230" s="35">
        <f t="shared" si="88"/>
        <v>1</v>
      </c>
      <c r="Z230" s="37"/>
      <c r="AA230" s="34">
        <f t="shared" si="89"/>
        <v>3.0102999566398121</v>
      </c>
      <c r="AB230" s="26">
        <f t="shared" ref="AB230:AB232" si="97">(10^(AA230/10))</f>
        <v>2</v>
      </c>
      <c r="AC230" s="26">
        <f>AA230</f>
        <v>3.0102999566398121</v>
      </c>
      <c r="AD230" s="27">
        <f t="shared" si="92"/>
        <v>2</v>
      </c>
    </row>
    <row r="231" spans="16:30" x14ac:dyDescent="0.25">
      <c r="P231" s="31">
        <v>0.91666666666666696</v>
      </c>
      <c r="Q231" s="32">
        <f>Q209</f>
        <v>0</v>
      </c>
      <c r="R231" s="26">
        <f t="shared" si="84"/>
        <v>1</v>
      </c>
      <c r="S231" s="26">
        <f>Q231+10</f>
        <v>10</v>
      </c>
      <c r="T231" s="35">
        <f t="shared" si="83"/>
        <v>10</v>
      </c>
      <c r="U231" s="37"/>
      <c r="V231" s="34">
        <v>0</v>
      </c>
      <c r="W231" s="26">
        <f t="shared" si="86"/>
        <v>1</v>
      </c>
      <c r="X231" s="28">
        <f t="shared" ref="X231:X232" si="98">V231+10</f>
        <v>10</v>
      </c>
      <c r="Y231" s="35">
        <f t="shared" si="88"/>
        <v>10</v>
      </c>
      <c r="Z231" s="37"/>
      <c r="AA231" s="34">
        <f t="shared" si="89"/>
        <v>3.0102999566398121</v>
      </c>
      <c r="AB231" s="26">
        <f t="shared" si="97"/>
        <v>2</v>
      </c>
      <c r="AC231" s="26">
        <f>AA231+10</f>
        <v>13.010299956639813</v>
      </c>
      <c r="AD231" s="27">
        <f t="shared" si="92"/>
        <v>20.000000000000007</v>
      </c>
    </row>
    <row r="232" spans="16:30" ht="15.75" thickBot="1" x14ac:dyDescent="0.3">
      <c r="P232" s="44">
        <v>0.95833333333333304</v>
      </c>
      <c r="Q232" s="32">
        <f>Q209</f>
        <v>0</v>
      </c>
      <c r="R232" s="46">
        <f t="shared" si="84"/>
        <v>1</v>
      </c>
      <c r="S232" s="46">
        <f>Q232+10</f>
        <v>10</v>
      </c>
      <c r="T232" s="47">
        <f t="shared" si="83"/>
        <v>10</v>
      </c>
      <c r="U232" s="48"/>
      <c r="V232" s="45">
        <v>0</v>
      </c>
      <c r="W232" s="46">
        <f t="shared" si="86"/>
        <v>1</v>
      </c>
      <c r="X232" s="28">
        <f t="shared" si="98"/>
        <v>10</v>
      </c>
      <c r="Y232" s="47">
        <f t="shared" si="88"/>
        <v>10</v>
      </c>
      <c r="Z232" s="48"/>
      <c r="AA232" s="34">
        <f t="shared" si="89"/>
        <v>3.0102999566398121</v>
      </c>
      <c r="AB232" s="150">
        <f t="shared" si="97"/>
        <v>2</v>
      </c>
      <c r="AC232" s="150">
        <f>AA232+10</f>
        <v>13.010299956639813</v>
      </c>
      <c r="AD232" s="151">
        <f t="shared" si="92"/>
        <v>20.000000000000007</v>
      </c>
    </row>
    <row r="233" spans="16:30" ht="15.75" thickBot="1" x14ac:dyDescent="0.3">
      <c r="P233" s="50"/>
      <c r="Q233" s="51"/>
      <c r="R233" s="51"/>
      <c r="S233" s="51"/>
      <c r="T233" s="52"/>
      <c r="U233" s="51"/>
      <c r="V233" s="50"/>
      <c r="W233" s="51"/>
      <c r="X233" s="51"/>
      <c r="Y233" s="52"/>
      <c r="Z233" s="51"/>
      <c r="AA233" s="53" t="s">
        <v>13</v>
      </c>
      <c r="AB233" s="64">
        <f>10*LOG(1/(COUNT(AB216:AB229))*SUM(AB216:AB229))</f>
        <v>3.0102999566398121</v>
      </c>
      <c r="AC233" s="49"/>
      <c r="AD233" s="54"/>
    </row>
    <row r="234" spans="16:30" ht="15.75" thickBot="1" x14ac:dyDescent="0.3">
      <c r="P234" s="53"/>
      <c r="Q234" s="49"/>
      <c r="R234" s="49"/>
      <c r="S234" s="49"/>
      <c r="T234" s="54"/>
      <c r="U234" s="49"/>
      <c r="V234" s="53"/>
      <c r="W234" s="49"/>
      <c r="X234" s="49"/>
      <c r="Y234" s="54"/>
      <c r="Z234" s="49"/>
      <c r="AA234" s="53" t="s">
        <v>2</v>
      </c>
      <c r="AB234" s="64">
        <f>10*LOG(1/(COUNT(AB209:AB215,AB231:AB232))*SUM(AB209:AB215,AB231:AB232))</f>
        <v>3.0102999566398121</v>
      </c>
      <c r="AC234" s="49"/>
      <c r="AD234" s="54"/>
    </row>
    <row r="235" spans="16:30" x14ac:dyDescent="0.25">
      <c r="P235" s="53"/>
      <c r="Q235" s="49"/>
      <c r="R235" s="56" t="s">
        <v>12</v>
      </c>
      <c r="S235" s="57"/>
      <c r="T235" s="58" t="s">
        <v>11</v>
      </c>
      <c r="U235" s="57"/>
      <c r="V235" s="59"/>
      <c r="W235" s="56" t="s">
        <v>12</v>
      </c>
      <c r="X235" s="57"/>
      <c r="Y235" s="58" t="s">
        <v>11</v>
      </c>
      <c r="Z235" s="57"/>
      <c r="AA235" s="59"/>
      <c r="AB235" s="57" t="s">
        <v>12</v>
      </c>
      <c r="AC235" s="57"/>
      <c r="AD235" s="58" t="s">
        <v>11</v>
      </c>
    </row>
    <row r="236" spans="16:30" ht="15.75" thickBot="1" x14ac:dyDescent="0.3">
      <c r="P236" s="14"/>
      <c r="Q236" s="55"/>
      <c r="R236" s="60">
        <f>10*LOG(1/(COUNT(R209:R232))*SUM(R209:R232))</f>
        <v>0</v>
      </c>
      <c r="S236" s="61"/>
      <c r="T236" s="62">
        <f>10*LOG(1/(COUNT(T209:T232))*SUM(T209:T232))</f>
        <v>6.40978057358332</v>
      </c>
      <c r="U236" s="61"/>
      <c r="V236" s="63"/>
      <c r="W236" s="60">
        <f>10*LOG(1/(COUNT(W209:W232))*SUM(W209:W232))</f>
        <v>0</v>
      </c>
      <c r="X236" s="61"/>
      <c r="Y236" s="62">
        <f>10*LOG(1/(COUNT(Y209:Y232))*SUM(Y209:Y232))</f>
        <v>6.40978057358332</v>
      </c>
      <c r="Z236" s="61"/>
      <c r="AA236" s="63"/>
      <c r="AB236" s="64">
        <f>10*LOG(1/(COUNT(AB209:AB232))*SUM(AB209:AB232))</f>
        <v>3.0102999566398121</v>
      </c>
      <c r="AC236" s="61"/>
      <c r="AD236" s="62">
        <f>10*LOG(1/(COUNT(AD209:AD232))*SUM(AD209:AD232))</f>
        <v>9.4200805302231334</v>
      </c>
    </row>
    <row r="239" spans="16:30" x14ac:dyDescent="0.25">
      <c r="P239">
        <f>A17</f>
        <v>0</v>
      </c>
    </row>
    <row r="241" spans="16:30" ht="15.75" thickBot="1" x14ac:dyDescent="0.3">
      <c r="P241" s="303" t="s">
        <v>21</v>
      </c>
      <c r="Q241" s="303"/>
      <c r="R241" s="303"/>
      <c r="S241" s="303"/>
      <c r="T241" s="303"/>
    </row>
    <row r="242" spans="16:30" ht="45.75" thickBot="1" x14ac:dyDescent="0.3">
      <c r="P242" s="38" t="s">
        <v>14</v>
      </c>
      <c r="Q242" s="39" t="s">
        <v>15</v>
      </c>
      <c r="R242" s="40" t="s">
        <v>17</v>
      </c>
      <c r="S242" s="40" t="s">
        <v>16</v>
      </c>
      <c r="T242" s="41" t="s">
        <v>17</v>
      </c>
      <c r="U242" s="42"/>
      <c r="V242" s="39" t="s">
        <v>18</v>
      </c>
      <c r="W242" s="40" t="s">
        <v>17</v>
      </c>
      <c r="X242" s="40" t="s">
        <v>16</v>
      </c>
      <c r="Y242" s="41" t="s">
        <v>17</v>
      </c>
      <c r="Z242" s="43"/>
      <c r="AA242" s="39" t="s">
        <v>19</v>
      </c>
      <c r="AB242" s="40" t="s">
        <v>17</v>
      </c>
      <c r="AC242" s="40" t="s">
        <v>16</v>
      </c>
      <c r="AD242" s="41" t="s">
        <v>17</v>
      </c>
    </row>
    <row r="243" spans="16:30" ht="15.75" thickBot="1" x14ac:dyDescent="0.3">
      <c r="P243" s="30">
        <v>0</v>
      </c>
      <c r="Q243" s="32">
        <f>H17</f>
        <v>0</v>
      </c>
      <c r="R243" s="28">
        <f>(10^(Q243/10))</f>
        <v>1</v>
      </c>
      <c r="S243" s="28">
        <f>Q243+10</f>
        <v>10</v>
      </c>
      <c r="T243" s="33">
        <f t="shared" ref="T243:T266" si="99">(10^(S243/10))</f>
        <v>10</v>
      </c>
      <c r="U243" s="36"/>
      <c r="V243" s="32">
        <v>0</v>
      </c>
      <c r="W243" s="28">
        <f>(10^(V243/10))</f>
        <v>1</v>
      </c>
      <c r="X243" s="28">
        <f>V243+10</f>
        <v>10</v>
      </c>
      <c r="Y243" s="33">
        <f>(10^(X243/10))</f>
        <v>10</v>
      </c>
      <c r="Z243" s="36"/>
      <c r="AA243" s="34">
        <f>10*LOG10(10^(Q243/10)+10^(V243/10))</f>
        <v>3.0102999566398121</v>
      </c>
      <c r="AB243" s="147">
        <f>(10^(AA243/10))</f>
        <v>2</v>
      </c>
      <c r="AC243" s="147">
        <f>AA243+10</f>
        <v>13.010299956639813</v>
      </c>
      <c r="AD243" s="148">
        <f>(10^(AC243/10))</f>
        <v>20.000000000000007</v>
      </c>
    </row>
    <row r="244" spans="16:30" ht="15.75" thickBot="1" x14ac:dyDescent="0.3">
      <c r="P244" s="31">
        <v>4.1666666666666699E-2</v>
      </c>
      <c r="Q244" s="32">
        <f>Q243</f>
        <v>0</v>
      </c>
      <c r="R244" s="26">
        <f t="shared" ref="R244:R266" si="100">(10^(Q244/10))</f>
        <v>1</v>
      </c>
      <c r="S244" s="26">
        <f t="shared" ref="S244:S249" si="101">Q244+10</f>
        <v>10</v>
      </c>
      <c r="T244" s="35">
        <f t="shared" si="99"/>
        <v>10</v>
      </c>
      <c r="U244" s="37"/>
      <c r="V244" s="34">
        <f>V243</f>
        <v>0</v>
      </c>
      <c r="W244" s="26">
        <f t="shared" ref="W244:W266" si="102">(10^(V244/10))</f>
        <v>1</v>
      </c>
      <c r="X244" s="28">
        <f t="shared" ref="X244:X249" si="103">V244+10</f>
        <v>10</v>
      </c>
      <c r="Y244" s="35">
        <f t="shared" ref="Y244:Y266" si="104">(10^(X244/10))</f>
        <v>10</v>
      </c>
      <c r="Z244" s="37"/>
      <c r="AA244" s="34">
        <f t="shared" ref="AA244:AA266" si="105">10*LOG10(10^(Q244/10)+10^(V244/10))</f>
        <v>3.0102999566398121</v>
      </c>
      <c r="AB244" s="26">
        <f t="shared" ref="AB244:AB262" si="106">(10^(AA244/10))</f>
        <v>2</v>
      </c>
      <c r="AC244" s="147">
        <f t="shared" ref="AC244:AC249" si="107">AA244+10</f>
        <v>13.010299956639813</v>
      </c>
      <c r="AD244" s="27">
        <f t="shared" ref="AD244:AD266" si="108">(10^(AC244/10))</f>
        <v>20.000000000000007</v>
      </c>
    </row>
    <row r="245" spans="16:30" ht="15.75" thickBot="1" x14ac:dyDescent="0.3">
      <c r="P245" s="31">
        <v>8.3333333333333301E-2</v>
      </c>
      <c r="Q245" s="32">
        <f>Q243</f>
        <v>0</v>
      </c>
      <c r="R245" s="26">
        <f t="shared" si="100"/>
        <v>1</v>
      </c>
      <c r="S245" s="26">
        <f t="shared" si="101"/>
        <v>10</v>
      </c>
      <c r="T245" s="35">
        <f t="shared" si="99"/>
        <v>10</v>
      </c>
      <c r="U245" s="37"/>
      <c r="V245" s="34">
        <f t="shared" ref="V245:V263" si="109">V244</f>
        <v>0</v>
      </c>
      <c r="W245" s="26">
        <f t="shared" si="102"/>
        <v>1</v>
      </c>
      <c r="X245" s="28">
        <f t="shared" si="103"/>
        <v>10</v>
      </c>
      <c r="Y245" s="35">
        <f t="shared" si="104"/>
        <v>10</v>
      </c>
      <c r="Z245" s="37"/>
      <c r="AA245" s="34">
        <f t="shared" si="105"/>
        <v>3.0102999566398121</v>
      </c>
      <c r="AB245" s="26">
        <f t="shared" si="106"/>
        <v>2</v>
      </c>
      <c r="AC245" s="147">
        <f t="shared" si="107"/>
        <v>13.010299956639813</v>
      </c>
      <c r="AD245" s="27">
        <f t="shared" si="108"/>
        <v>20.000000000000007</v>
      </c>
    </row>
    <row r="246" spans="16:30" ht="15.75" thickBot="1" x14ac:dyDescent="0.3">
      <c r="P246" s="31">
        <v>0.125</v>
      </c>
      <c r="Q246" s="32">
        <f>Q243</f>
        <v>0</v>
      </c>
      <c r="R246" s="26">
        <f t="shared" si="100"/>
        <v>1</v>
      </c>
      <c r="S246" s="26">
        <f t="shared" si="101"/>
        <v>10</v>
      </c>
      <c r="T246" s="35">
        <f t="shared" si="99"/>
        <v>10</v>
      </c>
      <c r="U246" s="37"/>
      <c r="V246" s="34">
        <f t="shared" si="109"/>
        <v>0</v>
      </c>
      <c r="W246" s="26">
        <f t="shared" si="102"/>
        <v>1</v>
      </c>
      <c r="X246" s="28">
        <f t="shared" si="103"/>
        <v>10</v>
      </c>
      <c r="Y246" s="35">
        <f t="shared" si="104"/>
        <v>10</v>
      </c>
      <c r="Z246" s="37"/>
      <c r="AA246" s="34">
        <f t="shared" si="105"/>
        <v>3.0102999566398121</v>
      </c>
      <c r="AB246" s="26">
        <f t="shared" si="106"/>
        <v>2</v>
      </c>
      <c r="AC246" s="147">
        <f t="shared" si="107"/>
        <v>13.010299956639813</v>
      </c>
      <c r="AD246" s="27">
        <f t="shared" si="108"/>
        <v>20.000000000000007</v>
      </c>
    </row>
    <row r="247" spans="16:30" ht="15.75" thickBot="1" x14ac:dyDescent="0.3">
      <c r="P247" s="31">
        <v>0.16666666666666699</v>
      </c>
      <c r="Q247" s="32">
        <f>Q243</f>
        <v>0</v>
      </c>
      <c r="R247" s="26">
        <f t="shared" si="100"/>
        <v>1</v>
      </c>
      <c r="S247" s="26">
        <f t="shared" si="101"/>
        <v>10</v>
      </c>
      <c r="T247" s="35">
        <f t="shared" si="99"/>
        <v>10</v>
      </c>
      <c r="U247" s="37"/>
      <c r="V247" s="34">
        <f t="shared" si="109"/>
        <v>0</v>
      </c>
      <c r="W247" s="26">
        <f t="shared" si="102"/>
        <v>1</v>
      </c>
      <c r="X247" s="28">
        <f t="shared" si="103"/>
        <v>10</v>
      </c>
      <c r="Y247" s="35">
        <f t="shared" si="104"/>
        <v>10</v>
      </c>
      <c r="Z247" s="37"/>
      <c r="AA247" s="34">
        <f t="shared" si="105"/>
        <v>3.0102999566398121</v>
      </c>
      <c r="AB247" s="26">
        <f t="shared" si="106"/>
        <v>2</v>
      </c>
      <c r="AC247" s="147">
        <f t="shared" si="107"/>
        <v>13.010299956639813</v>
      </c>
      <c r="AD247" s="27">
        <f t="shared" si="108"/>
        <v>20.000000000000007</v>
      </c>
    </row>
    <row r="248" spans="16:30" ht="15.75" thickBot="1" x14ac:dyDescent="0.3">
      <c r="P248" s="31">
        <v>0.20833333333333301</v>
      </c>
      <c r="Q248" s="32">
        <f>Q243</f>
        <v>0</v>
      </c>
      <c r="R248" s="26">
        <f t="shared" si="100"/>
        <v>1</v>
      </c>
      <c r="S248" s="26">
        <f t="shared" si="101"/>
        <v>10</v>
      </c>
      <c r="T248" s="35">
        <f t="shared" si="99"/>
        <v>10</v>
      </c>
      <c r="U248" s="37"/>
      <c r="V248" s="34">
        <f t="shared" si="109"/>
        <v>0</v>
      </c>
      <c r="W248" s="26">
        <f t="shared" si="102"/>
        <v>1</v>
      </c>
      <c r="X248" s="28">
        <f t="shared" si="103"/>
        <v>10</v>
      </c>
      <c r="Y248" s="35">
        <f t="shared" si="104"/>
        <v>10</v>
      </c>
      <c r="Z248" s="37"/>
      <c r="AA248" s="34">
        <f t="shared" si="105"/>
        <v>3.0102999566398121</v>
      </c>
      <c r="AB248" s="26">
        <f t="shared" si="106"/>
        <v>2</v>
      </c>
      <c r="AC248" s="147">
        <f t="shared" si="107"/>
        <v>13.010299956639813</v>
      </c>
      <c r="AD248" s="27">
        <f t="shared" si="108"/>
        <v>20.000000000000007</v>
      </c>
    </row>
    <row r="249" spans="16:30" x14ac:dyDescent="0.25">
      <c r="P249" s="31">
        <v>0.25</v>
      </c>
      <c r="Q249" s="32">
        <f>Q243</f>
        <v>0</v>
      </c>
      <c r="R249" s="26">
        <f t="shared" si="100"/>
        <v>1</v>
      </c>
      <c r="S249" s="26">
        <f t="shared" si="101"/>
        <v>10</v>
      </c>
      <c r="T249" s="35">
        <f t="shared" si="99"/>
        <v>10</v>
      </c>
      <c r="U249" s="37"/>
      <c r="V249" s="34">
        <f t="shared" si="109"/>
        <v>0</v>
      </c>
      <c r="W249" s="26">
        <f t="shared" si="102"/>
        <v>1</v>
      </c>
      <c r="X249" s="28">
        <f t="shared" si="103"/>
        <v>10</v>
      </c>
      <c r="Y249" s="35">
        <f t="shared" si="104"/>
        <v>10</v>
      </c>
      <c r="Z249" s="37"/>
      <c r="AA249" s="34">
        <f t="shared" si="105"/>
        <v>3.0102999566398121</v>
      </c>
      <c r="AB249" s="26">
        <f t="shared" si="106"/>
        <v>2</v>
      </c>
      <c r="AC249" s="147">
        <f t="shared" si="107"/>
        <v>13.010299956639813</v>
      </c>
      <c r="AD249" s="27">
        <f t="shared" si="108"/>
        <v>20.000000000000007</v>
      </c>
    </row>
    <row r="250" spans="16:30" x14ac:dyDescent="0.25">
      <c r="P250" s="31">
        <v>0.29166666666666702</v>
      </c>
      <c r="Q250" s="32">
        <f>G17</f>
        <v>0</v>
      </c>
      <c r="R250" s="26">
        <f t="shared" si="100"/>
        <v>1</v>
      </c>
      <c r="S250" s="26">
        <f>Q250</f>
        <v>0</v>
      </c>
      <c r="T250" s="35">
        <f t="shared" si="99"/>
        <v>1</v>
      </c>
      <c r="U250" s="37"/>
      <c r="V250" s="34">
        <f>G74</f>
        <v>0</v>
      </c>
      <c r="W250" s="26">
        <f t="shared" si="102"/>
        <v>1</v>
      </c>
      <c r="X250" s="26">
        <f>V250</f>
        <v>0</v>
      </c>
      <c r="Y250" s="35">
        <f t="shared" si="104"/>
        <v>1</v>
      </c>
      <c r="Z250" s="37"/>
      <c r="AA250" s="34">
        <f t="shared" si="105"/>
        <v>3.0102999566398121</v>
      </c>
      <c r="AB250" s="26">
        <f t="shared" si="106"/>
        <v>2</v>
      </c>
      <c r="AC250" s="26">
        <f>AA250</f>
        <v>3.0102999566398121</v>
      </c>
      <c r="AD250" s="27">
        <f t="shared" si="108"/>
        <v>2</v>
      </c>
    </row>
    <row r="251" spans="16:30" x14ac:dyDescent="0.25">
      <c r="P251" s="31">
        <v>0.33333333333333298</v>
      </c>
      <c r="Q251" s="32">
        <f>Q250</f>
        <v>0</v>
      </c>
      <c r="R251" s="26">
        <f t="shared" si="100"/>
        <v>1</v>
      </c>
      <c r="S251" s="26">
        <f t="shared" ref="S251:S264" si="110">Q251</f>
        <v>0</v>
      </c>
      <c r="T251" s="35">
        <f t="shared" si="99"/>
        <v>1</v>
      </c>
      <c r="U251" s="37"/>
      <c r="V251" s="34">
        <f t="shared" si="109"/>
        <v>0</v>
      </c>
      <c r="W251" s="26">
        <f t="shared" si="102"/>
        <v>1</v>
      </c>
      <c r="X251" s="26">
        <f t="shared" ref="X251:X261" si="111">V251</f>
        <v>0</v>
      </c>
      <c r="Y251" s="35">
        <f t="shared" si="104"/>
        <v>1</v>
      </c>
      <c r="Z251" s="37"/>
      <c r="AA251" s="34">
        <f t="shared" si="105"/>
        <v>3.0102999566398121</v>
      </c>
      <c r="AB251" s="26">
        <f t="shared" si="106"/>
        <v>2</v>
      </c>
      <c r="AC251" s="26">
        <f t="shared" ref="AC251:AC261" si="112">AA251</f>
        <v>3.0102999566398121</v>
      </c>
      <c r="AD251" s="27">
        <f t="shared" si="108"/>
        <v>2</v>
      </c>
    </row>
    <row r="252" spans="16:30" x14ac:dyDescent="0.25">
      <c r="P252" s="31">
        <v>0.375</v>
      </c>
      <c r="Q252" s="32">
        <f>Q250</f>
        <v>0</v>
      </c>
      <c r="R252" s="26">
        <f t="shared" si="100"/>
        <v>1</v>
      </c>
      <c r="S252" s="26">
        <f t="shared" si="110"/>
        <v>0</v>
      </c>
      <c r="T252" s="35">
        <f t="shared" si="99"/>
        <v>1</v>
      </c>
      <c r="U252" s="37"/>
      <c r="V252" s="34">
        <f t="shared" si="109"/>
        <v>0</v>
      </c>
      <c r="W252" s="26">
        <f t="shared" si="102"/>
        <v>1</v>
      </c>
      <c r="X252" s="26">
        <f t="shared" si="111"/>
        <v>0</v>
      </c>
      <c r="Y252" s="35">
        <f t="shared" si="104"/>
        <v>1</v>
      </c>
      <c r="Z252" s="37"/>
      <c r="AA252" s="34">
        <f t="shared" si="105"/>
        <v>3.0102999566398121</v>
      </c>
      <c r="AB252" s="26">
        <f t="shared" si="106"/>
        <v>2</v>
      </c>
      <c r="AC252" s="26">
        <f t="shared" si="112"/>
        <v>3.0102999566398121</v>
      </c>
      <c r="AD252" s="27">
        <f t="shared" si="108"/>
        <v>2</v>
      </c>
    </row>
    <row r="253" spans="16:30" x14ac:dyDescent="0.25">
      <c r="P253" s="31">
        <v>0.41666666666666702</v>
      </c>
      <c r="Q253" s="32">
        <f>Q250</f>
        <v>0</v>
      </c>
      <c r="R253" s="26">
        <f t="shared" si="100"/>
        <v>1</v>
      </c>
      <c r="S253" s="26">
        <f t="shared" si="110"/>
        <v>0</v>
      </c>
      <c r="T253" s="35">
        <f t="shared" si="99"/>
        <v>1</v>
      </c>
      <c r="U253" s="37"/>
      <c r="V253" s="34">
        <f t="shared" si="109"/>
        <v>0</v>
      </c>
      <c r="W253" s="26">
        <f t="shared" si="102"/>
        <v>1</v>
      </c>
      <c r="X253" s="26">
        <f t="shared" si="111"/>
        <v>0</v>
      </c>
      <c r="Y253" s="35">
        <f t="shared" si="104"/>
        <v>1</v>
      </c>
      <c r="Z253" s="37"/>
      <c r="AA253" s="34">
        <f t="shared" si="105"/>
        <v>3.0102999566398121</v>
      </c>
      <c r="AB253" s="26">
        <f t="shared" si="106"/>
        <v>2</v>
      </c>
      <c r="AC253" s="26">
        <f t="shared" si="112"/>
        <v>3.0102999566398121</v>
      </c>
      <c r="AD253" s="27">
        <f t="shared" si="108"/>
        <v>2</v>
      </c>
    </row>
    <row r="254" spans="16:30" x14ac:dyDescent="0.25">
      <c r="P254" s="31">
        <v>0.45833333333333298</v>
      </c>
      <c r="Q254" s="32">
        <f>Q250</f>
        <v>0</v>
      </c>
      <c r="R254" s="26">
        <f t="shared" si="100"/>
        <v>1</v>
      </c>
      <c r="S254" s="26">
        <f t="shared" si="110"/>
        <v>0</v>
      </c>
      <c r="T254" s="35">
        <f t="shared" si="99"/>
        <v>1</v>
      </c>
      <c r="U254" s="37"/>
      <c r="V254" s="34">
        <f t="shared" si="109"/>
        <v>0</v>
      </c>
      <c r="W254" s="26">
        <f t="shared" si="102"/>
        <v>1</v>
      </c>
      <c r="X254" s="26">
        <f t="shared" si="111"/>
        <v>0</v>
      </c>
      <c r="Y254" s="35">
        <f t="shared" si="104"/>
        <v>1</v>
      </c>
      <c r="Z254" s="37"/>
      <c r="AA254" s="34">
        <f t="shared" si="105"/>
        <v>3.0102999566398121</v>
      </c>
      <c r="AB254" s="26">
        <f t="shared" si="106"/>
        <v>2</v>
      </c>
      <c r="AC254" s="26">
        <f t="shared" si="112"/>
        <v>3.0102999566398121</v>
      </c>
      <c r="AD254" s="27">
        <f t="shared" si="108"/>
        <v>2</v>
      </c>
    </row>
    <row r="255" spans="16:30" x14ac:dyDescent="0.25">
      <c r="P255" s="31">
        <v>0.5</v>
      </c>
      <c r="Q255" s="32">
        <f>Q250</f>
        <v>0</v>
      </c>
      <c r="R255" s="26">
        <f t="shared" si="100"/>
        <v>1</v>
      </c>
      <c r="S255" s="26">
        <f t="shared" si="110"/>
        <v>0</v>
      </c>
      <c r="T255" s="35">
        <f t="shared" si="99"/>
        <v>1</v>
      </c>
      <c r="U255" s="37"/>
      <c r="V255" s="34">
        <f t="shared" si="109"/>
        <v>0</v>
      </c>
      <c r="W255" s="26">
        <f t="shared" si="102"/>
        <v>1</v>
      </c>
      <c r="X255" s="26">
        <f t="shared" si="111"/>
        <v>0</v>
      </c>
      <c r="Y255" s="35">
        <f t="shared" si="104"/>
        <v>1</v>
      </c>
      <c r="Z255" s="37"/>
      <c r="AA255" s="34">
        <f t="shared" si="105"/>
        <v>3.0102999566398121</v>
      </c>
      <c r="AB255" s="26">
        <f t="shared" si="106"/>
        <v>2</v>
      </c>
      <c r="AC255" s="26">
        <f t="shared" si="112"/>
        <v>3.0102999566398121</v>
      </c>
      <c r="AD255" s="27">
        <f t="shared" si="108"/>
        <v>2</v>
      </c>
    </row>
    <row r="256" spans="16:30" x14ac:dyDescent="0.25">
      <c r="P256" s="31">
        <v>0.54166666666666696</v>
      </c>
      <c r="Q256" s="32">
        <f>Q250</f>
        <v>0</v>
      </c>
      <c r="R256" s="26">
        <f t="shared" si="100"/>
        <v>1</v>
      </c>
      <c r="S256" s="26">
        <f t="shared" si="110"/>
        <v>0</v>
      </c>
      <c r="T256" s="35">
        <f t="shared" si="99"/>
        <v>1</v>
      </c>
      <c r="U256" s="37"/>
      <c r="V256" s="34">
        <f t="shared" si="109"/>
        <v>0</v>
      </c>
      <c r="W256" s="26">
        <f t="shared" si="102"/>
        <v>1</v>
      </c>
      <c r="X256" s="26">
        <f t="shared" si="111"/>
        <v>0</v>
      </c>
      <c r="Y256" s="35">
        <f t="shared" si="104"/>
        <v>1</v>
      </c>
      <c r="Z256" s="37"/>
      <c r="AA256" s="34">
        <f t="shared" si="105"/>
        <v>3.0102999566398121</v>
      </c>
      <c r="AB256" s="26">
        <f t="shared" si="106"/>
        <v>2</v>
      </c>
      <c r="AC256" s="26">
        <f t="shared" si="112"/>
        <v>3.0102999566398121</v>
      </c>
      <c r="AD256" s="27">
        <f t="shared" si="108"/>
        <v>2</v>
      </c>
    </row>
    <row r="257" spans="16:30" x14ac:dyDescent="0.25">
      <c r="P257" s="31">
        <v>0.58333333333333304</v>
      </c>
      <c r="Q257" s="32">
        <f>Q250</f>
        <v>0</v>
      </c>
      <c r="R257" s="26">
        <f t="shared" si="100"/>
        <v>1</v>
      </c>
      <c r="S257" s="26">
        <f t="shared" si="110"/>
        <v>0</v>
      </c>
      <c r="T257" s="35">
        <f t="shared" si="99"/>
        <v>1</v>
      </c>
      <c r="U257" s="37"/>
      <c r="V257" s="34">
        <f t="shared" si="109"/>
        <v>0</v>
      </c>
      <c r="W257" s="26">
        <f t="shared" si="102"/>
        <v>1</v>
      </c>
      <c r="X257" s="26">
        <f t="shared" si="111"/>
        <v>0</v>
      </c>
      <c r="Y257" s="35">
        <f t="shared" si="104"/>
        <v>1</v>
      </c>
      <c r="Z257" s="37"/>
      <c r="AA257" s="34">
        <f t="shared" si="105"/>
        <v>3.0102999566398121</v>
      </c>
      <c r="AB257" s="26">
        <f t="shared" si="106"/>
        <v>2</v>
      </c>
      <c r="AC257" s="26">
        <f t="shared" si="112"/>
        <v>3.0102999566398121</v>
      </c>
      <c r="AD257" s="27">
        <f t="shared" si="108"/>
        <v>2</v>
      </c>
    </row>
    <row r="258" spans="16:30" x14ac:dyDescent="0.25">
      <c r="P258" s="31">
        <v>0.625</v>
      </c>
      <c r="Q258" s="32">
        <f>Q250</f>
        <v>0</v>
      </c>
      <c r="R258" s="26">
        <f t="shared" si="100"/>
        <v>1</v>
      </c>
      <c r="S258" s="26">
        <f t="shared" si="110"/>
        <v>0</v>
      </c>
      <c r="T258" s="35">
        <f t="shared" si="99"/>
        <v>1</v>
      </c>
      <c r="U258" s="37"/>
      <c r="V258" s="34">
        <f t="shared" si="109"/>
        <v>0</v>
      </c>
      <c r="W258" s="26">
        <f t="shared" si="102"/>
        <v>1</v>
      </c>
      <c r="X258" s="26">
        <f t="shared" si="111"/>
        <v>0</v>
      </c>
      <c r="Y258" s="35">
        <f t="shared" si="104"/>
        <v>1</v>
      </c>
      <c r="Z258" s="37"/>
      <c r="AA258" s="34">
        <f t="shared" si="105"/>
        <v>3.0102999566398121</v>
      </c>
      <c r="AB258" s="26">
        <f t="shared" si="106"/>
        <v>2</v>
      </c>
      <c r="AC258" s="26">
        <f t="shared" si="112"/>
        <v>3.0102999566398121</v>
      </c>
      <c r="AD258" s="27">
        <f t="shared" si="108"/>
        <v>2</v>
      </c>
    </row>
    <row r="259" spans="16:30" x14ac:dyDescent="0.25">
      <c r="P259" s="31">
        <v>0.66666666666666696</v>
      </c>
      <c r="Q259" s="32">
        <f>Q250</f>
        <v>0</v>
      </c>
      <c r="R259" s="26">
        <f t="shared" si="100"/>
        <v>1</v>
      </c>
      <c r="S259" s="26">
        <f t="shared" si="110"/>
        <v>0</v>
      </c>
      <c r="T259" s="35">
        <f t="shared" si="99"/>
        <v>1</v>
      </c>
      <c r="U259" s="37"/>
      <c r="V259" s="34">
        <f t="shared" si="109"/>
        <v>0</v>
      </c>
      <c r="W259" s="26">
        <f t="shared" si="102"/>
        <v>1</v>
      </c>
      <c r="X259" s="26">
        <f t="shared" si="111"/>
        <v>0</v>
      </c>
      <c r="Y259" s="35">
        <f t="shared" si="104"/>
        <v>1</v>
      </c>
      <c r="Z259" s="37"/>
      <c r="AA259" s="34">
        <f t="shared" si="105"/>
        <v>3.0102999566398121</v>
      </c>
      <c r="AB259" s="26">
        <f t="shared" si="106"/>
        <v>2</v>
      </c>
      <c r="AC259" s="26">
        <f t="shared" si="112"/>
        <v>3.0102999566398121</v>
      </c>
      <c r="AD259" s="27">
        <f t="shared" si="108"/>
        <v>2</v>
      </c>
    </row>
    <row r="260" spans="16:30" x14ac:dyDescent="0.25">
      <c r="P260" s="31">
        <v>0.70833333333333304</v>
      </c>
      <c r="Q260" s="32">
        <f>Q250</f>
        <v>0</v>
      </c>
      <c r="R260" s="26">
        <f t="shared" si="100"/>
        <v>1</v>
      </c>
      <c r="S260" s="26">
        <f t="shared" si="110"/>
        <v>0</v>
      </c>
      <c r="T260" s="35">
        <f t="shared" si="99"/>
        <v>1</v>
      </c>
      <c r="U260" s="37"/>
      <c r="V260" s="34">
        <f t="shared" si="109"/>
        <v>0</v>
      </c>
      <c r="W260" s="26">
        <f t="shared" si="102"/>
        <v>1</v>
      </c>
      <c r="X260" s="26">
        <f t="shared" si="111"/>
        <v>0</v>
      </c>
      <c r="Y260" s="35">
        <f t="shared" si="104"/>
        <v>1</v>
      </c>
      <c r="Z260" s="37"/>
      <c r="AA260" s="34">
        <f t="shared" si="105"/>
        <v>3.0102999566398121</v>
      </c>
      <c r="AB260" s="26">
        <f t="shared" si="106"/>
        <v>2</v>
      </c>
      <c r="AC260" s="26">
        <f t="shared" si="112"/>
        <v>3.0102999566398121</v>
      </c>
      <c r="AD260" s="27">
        <f t="shared" si="108"/>
        <v>2</v>
      </c>
    </row>
    <row r="261" spans="16:30" x14ac:dyDescent="0.25">
      <c r="P261" s="31">
        <v>0.75</v>
      </c>
      <c r="Q261" s="32">
        <f>Q250</f>
        <v>0</v>
      </c>
      <c r="R261" s="26">
        <f t="shared" si="100"/>
        <v>1</v>
      </c>
      <c r="S261" s="26">
        <f t="shared" si="110"/>
        <v>0</v>
      </c>
      <c r="T261" s="35">
        <f t="shared" si="99"/>
        <v>1</v>
      </c>
      <c r="U261" s="37"/>
      <c r="V261" s="34">
        <f t="shared" si="109"/>
        <v>0</v>
      </c>
      <c r="W261" s="26">
        <f t="shared" si="102"/>
        <v>1</v>
      </c>
      <c r="X261" s="26">
        <f t="shared" si="111"/>
        <v>0</v>
      </c>
      <c r="Y261" s="35">
        <f t="shared" si="104"/>
        <v>1</v>
      </c>
      <c r="Z261" s="37"/>
      <c r="AA261" s="34">
        <f t="shared" si="105"/>
        <v>3.0102999566398121</v>
      </c>
      <c r="AB261" s="26">
        <f t="shared" si="106"/>
        <v>2</v>
      </c>
      <c r="AC261" s="26">
        <f t="shared" si="112"/>
        <v>3.0102999566398121</v>
      </c>
      <c r="AD261" s="27">
        <f t="shared" si="108"/>
        <v>2</v>
      </c>
    </row>
    <row r="262" spans="16:30" x14ac:dyDescent="0.25">
      <c r="P262" s="31">
        <v>0.79166666666666696</v>
      </c>
      <c r="Q262" s="32">
        <f>Q250</f>
        <v>0</v>
      </c>
      <c r="R262" s="26">
        <f t="shared" si="100"/>
        <v>1</v>
      </c>
      <c r="S262" s="26">
        <f t="shared" si="110"/>
        <v>0</v>
      </c>
      <c r="T262" s="35">
        <f t="shared" si="99"/>
        <v>1</v>
      </c>
      <c r="U262" s="37"/>
      <c r="V262" s="34">
        <v>0</v>
      </c>
      <c r="W262" s="26">
        <f t="shared" si="102"/>
        <v>1</v>
      </c>
      <c r="X262" s="26">
        <v>0</v>
      </c>
      <c r="Y262" s="35">
        <f t="shared" si="104"/>
        <v>1</v>
      </c>
      <c r="Z262" s="37"/>
      <c r="AA262" s="34">
        <f t="shared" si="105"/>
        <v>3.0102999566398121</v>
      </c>
      <c r="AB262" s="26">
        <f t="shared" si="106"/>
        <v>2</v>
      </c>
      <c r="AC262" s="26">
        <f>AA262</f>
        <v>3.0102999566398121</v>
      </c>
      <c r="AD262" s="27">
        <f t="shared" si="108"/>
        <v>2</v>
      </c>
    </row>
    <row r="263" spans="16:30" x14ac:dyDescent="0.25">
      <c r="P263" s="31">
        <v>0.83333333333333304</v>
      </c>
      <c r="Q263" s="32">
        <f>Q250</f>
        <v>0</v>
      </c>
      <c r="R263" s="26">
        <f t="shared" si="100"/>
        <v>1</v>
      </c>
      <c r="S263" s="26">
        <f t="shared" si="110"/>
        <v>0</v>
      </c>
      <c r="T263" s="35">
        <f t="shared" si="99"/>
        <v>1</v>
      </c>
      <c r="U263" s="37"/>
      <c r="V263" s="34">
        <f t="shared" si="109"/>
        <v>0</v>
      </c>
      <c r="W263" s="26">
        <f t="shared" si="102"/>
        <v>1</v>
      </c>
      <c r="X263" s="26">
        <v>0</v>
      </c>
      <c r="Y263" s="35">
        <f t="shared" si="104"/>
        <v>1</v>
      </c>
      <c r="Z263" s="37"/>
      <c r="AA263" s="34">
        <f t="shared" si="105"/>
        <v>3.0102999566398121</v>
      </c>
      <c r="AB263" s="26">
        <f>(10^(AA263/10))</f>
        <v>2</v>
      </c>
      <c r="AC263" s="26">
        <f>AA263</f>
        <v>3.0102999566398121</v>
      </c>
      <c r="AD263" s="27">
        <f t="shared" si="108"/>
        <v>2</v>
      </c>
    </row>
    <row r="264" spans="16:30" x14ac:dyDescent="0.25">
      <c r="P264" s="31">
        <v>0.875</v>
      </c>
      <c r="Q264" s="32">
        <f>Q250</f>
        <v>0</v>
      </c>
      <c r="R264" s="26">
        <f t="shared" si="100"/>
        <v>1</v>
      </c>
      <c r="S264" s="26">
        <f t="shared" si="110"/>
        <v>0</v>
      </c>
      <c r="T264" s="35">
        <f t="shared" si="99"/>
        <v>1</v>
      </c>
      <c r="U264" s="37"/>
      <c r="V264" s="34">
        <f>V263</f>
        <v>0</v>
      </c>
      <c r="W264" s="26">
        <f t="shared" si="102"/>
        <v>1</v>
      </c>
      <c r="X264" s="26">
        <v>0</v>
      </c>
      <c r="Y264" s="35">
        <f t="shared" si="104"/>
        <v>1</v>
      </c>
      <c r="Z264" s="37"/>
      <c r="AA264" s="34">
        <f t="shared" si="105"/>
        <v>3.0102999566398121</v>
      </c>
      <c r="AB264" s="26">
        <f t="shared" ref="AB264:AB266" si="113">(10^(AA264/10))</f>
        <v>2</v>
      </c>
      <c r="AC264" s="26">
        <f>AA264</f>
        <v>3.0102999566398121</v>
      </c>
      <c r="AD264" s="27">
        <f t="shared" si="108"/>
        <v>2</v>
      </c>
    </row>
    <row r="265" spans="16:30" x14ac:dyDescent="0.25">
      <c r="P265" s="31">
        <v>0.91666666666666696</v>
      </c>
      <c r="Q265" s="32">
        <f>Q243</f>
        <v>0</v>
      </c>
      <c r="R265" s="26">
        <f t="shared" si="100"/>
        <v>1</v>
      </c>
      <c r="S265" s="26">
        <f>Q265+10</f>
        <v>10</v>
      </c>
      <c r="T265" s="35">
        <f t="shared" si="99"/>
        <v>10</v>
      </c>
      <c r="U265" s="37"/>
      <c r="V265" s="34">
        <v>0</v>
      </c>
      <c r="W265" s="26">
        <f t="shared" si="102"/>
        <v>1</v>
      </c>
      <c r="X265" s="28">
        <f t="shared" ref="X265:X266" si="114">V265+10</f>
        <v>10</v>
      </c>
      <c r="Y265" s="35">
        <f t="shared" si="104"/>
        <v>10</v>
      </c>
      <c r="Z265" s="37"/>
      <c r="AA265" s="34">
        <f t="shared" si="105"/>
        <v>3.0102999566398121</v>
      </c>
      <c r="AB265" s="26">
        <f t="shared" si="113"/>
        <v>2</v>
      </c>
      <c r="AC265" s="26">
        <f>AA265+10</f>
        <v>13.010299956639813</v>
      </c>
      <c r="AD265" s="27">
        <f t="shared" si="108"/>
        <v>20.000000000000007</v>
      </c>
    </row>
    <row r="266" spans="16:30" ht="15.75" thickBot="1" x14ac:dyDescent="0.3">
      <c r="P266" s="44">
        <v>0.95833333333333304</v>
      </c>
      <c r="Q266" s="32">
        <f>Q243</f>
        <v>0</v>
      </c>
      <c r="R266" s="46">
        <f t="shared" si="100"/>
        <v>1</v>
      </c>
      <c r="S266" s="46">
        <f>Q266+10</f>
        <v>10</v>
      </c>
      <c r="T266" s="47">
        <f t="shared" si="99"/>
        <v>10</v>
      </c>
      <c r="U266" s="48"/>
      <c r="V266" s="45">
        <v>0</v>
      </c>
      <c r="W266" s="46">
        <f t="shared" si="102"/>
        <v>1</v>
      </c>
      <c r="X266" s="28">
        <f t="shared" si="114"/>
        <v>10</v>
      </c>
      <c r="Y266" s="47">
        <f t="shared" si="104"/>
        <v>10</v>
      </c>
      <c r="Z266" s="48"/>
      <c r="AA266" s="34">
        <f t="shared" si="105"/>
        <v>3.0102999566398121</v>
      </c>
      <c r="AB266" s="150">
        <f t="shared" si="113"/>
        <v>2</v>
      </c>
      <c r="AC266" s="150">
        <f>AA266+10</f>
        <v>13.010299956639813</v>
      </c>
      <c r="AD266" s="151">
        <f t="shared" si="108"/>
        <v>20.000000000000007</v>
      </c>
    </row>
    <row r="267" spans="16:30" ht="15.75" thickBot="1" x14ac:dyDescent="0.3">
      <c r="P267" s="50"/>
      <c r="Q267" s="51"/>
      <c r="R267" s="51"/>
      <c r="S267" s="51"/>
      <c r="T267" s="52"/>
      <c r="U267" s="51"/>
      <c r="V267" s="50"/>
      <c r="W267" s="51"/>
      <c r="X267" s="51"/>
      <c r="Y267" s="52"/>
      <c r="Z267" s="51"/>
      <c r="AA267" s="53" t="s">
        <v>13</v>
      </c>
      <c r="AB267" s="64">
        <f>10*LOG(1/(COUNT(AB250:AB263))*SUM(AB250:AB263))</f>
        <v>3.0102999566398121</v>
      </c>
      <c r="AC267" s="49"/>
      <c r="AD267" s="54"/>
    </row>
    <row r="268" spans="16:30" ht="15.75" thickBot="1" x14ac:dyDescent="0.3">
      <c r="P268" s="53"/>
      <c r="Q268" s="49"/>
      <c r="R268" s="49"/>
      <c r="S268" s="49"/>
      <c r="T268" s="54"/>
      <c r="U268" s="49"/>
      <c r="V268" s="53"/>
      <c r="W268" s="49"/>
      <c r="X268" s="49"/>
      <c r="Y268" s="54"/>
      <c r="Z268" s="49"/>
      <c r="AA268" s="53" t="s">
        <v>2</v>
      </c>
      <c r="AB268" s="64">
        <f>10*LOG(1/(COUNT(AB243:AB249,AB265:AB266))*SUM(AB243:AB249,AB265:AB266))</f>
        <v>3.0102999566398121</v>
      </c>
      <c r="AC268" s="49"/>
      <c r="AD268" s="54"/>
    </row>
    <row r="269" spans="16:30" x14ac:dyDescent="0.25">
      <c r="P269" s="53"/>
      <c r="Q269" s="49"/>
      <c r="R269" s="56" t="s">
        <v>12</v>
      </c>
      <c r="S269" s="57"/>
      <c r="T269" s="58" t="s">
        <v>11</v>
      </c>
      <c r="U269" s="57"/>
      <c r="V269" s="59"/>
      <c r="W269" s="56" t="s">
        <v>12</v>
      </c>
      <c r="X269" s="57"/>
      <c r="Y269" s="58" t="s">
        <v>11</v>
      </c>
      <c r="Z269" s="57"/>
      <c r="AA269" s="59"/>
      <c r="AB269" s="57" t="s">
        <v>12</v>
      </c>
      <c r="AC269" s="57"/>
      <c r="AD269" s="58" t="s">
        <v>11</v>
      </c>
    </row>
    <row r="270" spans="16:30" ht="15.75" thickBot="1" x14ac:dyDescent="0.3">
      <c r="P270" s="14"/>
      <c r="Q270" s="55"/>
      <c r="R270" s="60">
        <f>10*LOG(1/(COUNT(R243:R266))*SUM(R243:R266))</f>
        <v>0</v>
      </c>
      <c r="S270" s="61"/>
      <c r="T270" s="62">
        <f>10*LOG(1/(COUNT(T243:T266))*SUM(T243:T266))</f>
        <v>6.40978057358332</v>
      </c>
      <c r="U270" s="61"/>
      <c r="V270" s="63"/>
      <c r="W270" s="60">
        <f>10*LOG(1/(COUNT(W243:W266))*SUM(W243:W266))</f>
        <v>0</v>
      </c>
      <c r="X270" s="61"/>
      <c r="Y270" s="62">
        <f>10*LOG(1/(COUNT(Y243:Y266))*SUM(Y243:Y266))</f>
        <v>6.40978057358332</v>
      </c>
      <c r="Z270" s="61"/>
      <c r="AA270" s="63"/>
      <c r="AB270" s="64">
        <f>10*LOG(1/(COUNT(AB243:AB266))*SUM(AB243:AB266))</f>
        <v>3.0102999566398121</v>
      </c>
      <c r="AC270" s="61"/>
      <c r="AD270" s="62">
        <f>10*LOG(1/(COUNT(AD243:AD266))*SUM(AD243:AD266))</f>
        <v>9.4200805302231334</v>
      </c>
    </row>
    <row r="273" spans="16:30" x14ac:dyDescent="0.25">
      <c r="P273">
        <f>A18</f>
        <v>0</v>
      </c>
    </row>
    <row r="275" spans="16:30" ht="15.75" thickBot="1" x14ac:dyDescent="0.3">
      <c r="P275" s="303" t="s">
        <v>21</v>
      </c>
      <c r="Q275" s="303"/>
      <c r="R275" s="303"/>
      <c r="S275" s="303"/>
      <c r="T275" s="303"/>
    </row>
    <row r="276" spans="16:30" ht="45.75" thickBot="1" x14ac:dyDescent="0.3">
      <c r="P276" s="38" t="s">
        <v>14</v>
      </c>
      <c r="Q276" s="39" t="s">
        <v>15</v>
      </c>
      <c r="R276" s="40" t="s">
        <v>17</v>
      </c>
      <c r="S276" s="40" t="s">
        <v>16</v>
      </c>
      <c r="T276" s="41" t="s">
        <v>17</v>
      </c>
      <c r="U276" s="42"/>
      <c r="V276" s="39" t="s">
        <v>18</v>
      </c>
      <c r="W276" s="40" t="s">
        <v>17</v>
      </c>
      <c r="X276" s="40" t="s">
        <v>16</v>
      </c>
      <c r="Y276" s="41" t="s">
        <v>17</v>
      </c>
      <c r="Z276" s="43"/>
      <c r="AA276" s="39" t="s">
        <v>19</v>
      </c>
      <c r="AB276" s="40" t="s">
        <v>17</v>
      </c>
      <c r="AC276" s="40" t="s">
        <v>16</v>
      </c>
      <c r="AD276" s="41" t="s">
        <v>17</v>
      </c>
    </row>
    <row r="277" spans="16:30" ht="15.75" thickBot="1" x14ac:dyDescent="0.3">
      <c r="P277" s="30">
        <v>0</v>
      </c>
      <c r="Q277" s="32">
        <f>H18</f>
        <v>0</v>
      </c>
      <c r="R277" s="28">
        <f>(10^(Q277/10))</f>
        <v>1</v>
      </c>
      <c r="S277" s="28">
        <f>Q277+10</f>
        <v>10</v>
      </c>
      <c r="T277" s="33">
        <f t="shared" ref="T277:T300" si="115">(10^(S277/10))</f>
        <v>10</v>
      </c>
      <c r="U277" s="36"/>
      <c r="V277" s="32">
        <v>0</v>
      </c>
      <c r="W277" s="28">
        <f>(10^(V277/10))</f>
        <v>1</v>
      </c>
      <c r="X277" s="28">
        <f>V277+10</f>
        <v>10</v>
      </c>
      <c r="Y277" s="33">
        <f>(10^(X277/10))</f>
        <v>10</v>
      </c>
      <c r="Z277" s="36"/>
      <c r="AA277" s="34">
        <f>10*LOG10(10^(Q277/10)+10^(V277/10))</f>
        <v>3.0102999566398121</v>
      </c>
      <c r="AB277" s="147">
        <f>(10^(AA277/10))</f>
        <v>2</v>
      </c>
      <c r="AC277" s="147">
        <f>AA277+10</f>
        <v>13.010299956639813</v>
      </c>
      <c r="AD277" s="148">
        <f>(10^(AC277/10))</f>
        <v>20.000000000000007</v>
      </c>
    </row>
    <row r="278" spans="16:30" ht="15.75" thickBot="1" x14ac:dyDescent="0.3">
      <c r="P278" s="31">
        <v>4.1666666666666699E-2</v>
      </c>
      <c r="Q278" s="32">
        <f>Q277</f>
        <v>0</v>
      </c>
      <c r="R278" s="26">
        <f t="shared" ref="R278:R300" si="116">(10^(Q278/10))</f>
        <v>1</v>
      </c>
      <c r="S278" s="26">
        <f t="shared" ref="S278:S283" si="117">Q278+10</f>
        <v>10</v>
      </c>
      <c r="T278" s="35">
        <f t="shared" si="115"/>
        <v>10</v>
      </c>
      <c r="U278" s="37"/>
      <c r="V278" s="34">
        <f>V277</f>
        <v>0</v>
      </c>
      <c r="W278" s="26">
        <f t="shared" ref="W278:W300" si="118">(10^(V278/10))</f>
        <v>1</v>
      </c>
      <c r="X278" s="28">
        <f t="shared" ref="X278:X283" si="119">V278+10</f>
        <v>10</v>
      </c>
      <c r="Y278" s="35">
        <f t="shared" ref="Y278:Y300" si="120">(10^(X278/10))</f>
        <v>10</v>
      </c>
      <c r="Z278" s="37"/>
      <c r="AA278" s="34">
        <f t="shared" ref="AA278:AA300" si="121">10*LOG10(10^(Q278/10)+10^(V278/10))</f>
        <v>3.0102999566398121</v>
      </c>
      <c r="AB278" s="26">
        <f t="shared" ref="AB278:AB296" si="122">(10^(AA278/10))</f>
        <v>2</v>
      </c>
      <c r="AC278" s="147">
        <f t="shared" ref="AC278:AC283" si="123">AA278+10</f>
        <v>13.010299956639813</v>
      </c>
      <c r="AD278" s="27">
        <f t="shared" ref="AD278:AD300" si="124">(10^(AC278/10))</f>
        <v>20.000000000000007</v>
      </c>
    </row>
    <row r="279" spans="16:30" ht="15.75" thickBot="1" x14ac:dyDescent="0.3">
      <c r="P279" s="31">
        <v>8.3333333333333301E-2</v>
      </c>
      <c r="Q279" s="32">
        <f>Q277</f>
        <v>0</v>
      </c>
      <c r="R279" s="26">
        <f t="shared" si="116"/>
        <v>1</v>
      </c>
      <c r="S279" s="26">
        <f t="shared" si="117"/>
        <v>10</v>
      </c>
      <c r="T279" s="35">
        <f t="shared" si="115"/>
        <v>10</v>
      </c>
      <c r="U279" s="37"/>
      <c r="V279" s="34">
        <f t="shared" ref="V279:V297" si="125">V278</f>
        <v>0</v>
      </c>
      <c r="W279" s="26">
        <f t="shared" si="118"/>
        <v>1</v>
      </c>
      <c r="X279" s="28">
        <f t="shared" si="119"/>
        <v>10</v>
      </c>
      <c r="Y279" s="35">
        <f t="shared" si="120"/>
        <v>10</v>
      </c>
      <c r="Z279" s="37"/>
      <c r="AA279" s="34">
        <f t="shared" si="121"/>
        <v>3.0102999566398121</v>
      </c>
      <c r="AB279" s="26">
        <f t="shared" si="122"/>
        <v>2</v>
      </c>
      <c r="AC279" s="147">
        <f t="shared" si="123"/>
        <v>13.010299956639813</v>
      </c>
      <c r="AD279" s="27">
        <f t="shared" si="124"/>
        <v>20.000000000000007</v>
      </c>
    </row>
    <row r="280" spans="16:30" ht="15.75" thickBot="1" x14ac:dyDescent="0.3">
      <c r="P280" s="31">
        <v>0.125</v>
      </c>
      <c r="Q280" s="32">
        <f>Q277</f>
        <v>0</v>
      </c>
      <c r="R280" s="26">
        <f t="shared" si="116"/>
        <v>1</v>
      </c>
      <c r="S280" s="26">
        <f t="shared" si="117"/>
        <v>10</v>
      </c>
      <c r="T280" s="35">
        <f t="shared" si="115"/>
        <v>10</v>
      </c>
      <c r="U280" s="37"/>
      <c r="V280" s="34">
        <f t="shared" si="125"/>
        <v>0</v>
      </c>
      <c r="W280" s="26">
        <f t="shared" si="118"/>
        <v>1</v>
      </c>
      <c r="X280" s="28">
        <f t="shared" si="119"/>
        <v>10</v>
      </c>
      <c r="Y280" s="35">
        <f t="shared" si="120"/>
        <v>10</v>
      </c>
      <c r="Z280" s="37"/>
      <c r="AA280" s="34">
        <f t="shared" si="121"/>
        <v>3.0102999566398121</v>
      </c>
      <c r="AB280" s="26">
        <f t="shared" si="122"/>
        <v>2</v>
      </c>
      <c r="AC280" s="147">
        <f t="shared" si="123"/>
        <v>13.010299956639813</v>
      </c>
      <c r="AD280" s="27">
        <f t="shared" si="124"/>
        <v>20.000000000000007</v>
      </c>
    </row>
    <row r="281" spans="16:30" ht="15.75" thickBot="1" x14ac:dyDescent="0.3">
      <c r="P281" s="31">
        <v>0.16666666666666699</v>
      </c>
      <c r="Q281" s="32">
        <f>Q277</f>
        <v>0</v>
      </c>
      <c r="R281" s="26">
        <f t="shared" si="116"/>
        <v>1</v>
      </c>
      <c r="S281" s="26">
        <f t="shared" si="117"/>
        <v>10</v>
      </c>
      <c r="T281" s="35">
        <f t="shared" si="115"/>
        <v>10</v>
      </c>
      <c r="U281" s="37"/>
      <c r="V281" s="34">
        <f t="shared" si="125"/>
        <v>0</v>
      </c>
      <c r="W281" s="26">
        <f t="shared" si="118"/>
        <v>1</v>
      </c>
      <c r="X281" s="28">
        <f t="shared" si="119"/>
        <v>10</v>
      </c>
      <c r="Y281" s="35">
        <f t="shared" si="120"/>
        <v>10</v>
      </c>
      <c r="Z281" s="37"/>
      <c r="AA281" s="34">
        <f t="shared" si="121"/>
        <v>3.0102999566398121</v>
      </c>
      <c r="AB281" s="26">
        <f t="shared" si="122"/>
        <v>2</v>
      </c>
      <c r="AC281" s="147">
        <f t="shared" si="123"/>
        <v>13.010299956639813</v>
      </c>
      <c r="AD281" s="27">
        <f t="shared" si="124"/>
        <v>20.000000000000007</v>
      </c>
    </row>
    <row r="282" spans="16:30" ht="15.75" thickBot="1" x14ac:dyDescent="0.3">
      <c r="P282" s="31">
        <v>0.20833333333333301</v>
      </c>
      <c r="Q282" s="32">
        <f>Q277</f>
        <v>0</v>
      </c>
      <c r="R282" s="26">
        <f t="shared" si="116"/>
        <v>1</v>
      </c>
      <c r="S282" s="26">
        <f t="shared" si="117"/>
        <v>10</v>
      </c>
      <c r="T282" s="35">
        <f t="shared" si="115"/>
        <v>10</v>
      </c>
      <c r="U282" s="37"/>
      <c r="V282" s="34">
        <f t="shared" si="125"/>
        <v>0</v>
      </c>
      <c r="W282" s="26">
        <f t="shared" si="118"/>
        <v>1</v>
      </c>
      <c r="X282" s="28">
        <f t="shared" si="119"/>
        <v>10</v>
      </c>
      <c r="Y282" s="35">
        <f t="shared" si="120"/>
        <v>10</v>
      </c>
      <c r="Z282" s="37"/>
      <c r="AA282" s="34">
        <f t="shared" si="121"/>
        <v>3.0102999566398121</v>
      </c>
      <c r="AB282" s="26">
        <f t="shared" si="122"/>
        <v>2</v>
      </c>
      <c r="AC282" s="147">
        <f t="shared" si="123"/>
        <v>13.010299956639813</v>
      </c>
      <c r="AD282" s="27">
        <f t="shared" si="124"/>
        <v>20.000000000000007</v>
      </c>
    </row>
    <row r="283" spans="16:30" x14ac:dyDescent="0.25">
      <c r="P283" s="31">
        <v>0.25</v>
      </c>
      <c r="Q283" s="32">
        <f>Q277</f>
        <v>0</v>
      </c>
      <c r="R283" s="26">
        <f t="shared" si="116"/>
        <v>1</v>
      </c>
      <c r="S283" s="26">
        <f t="shared" si="117"/>
        <v>10</v>
      </c>
      <c r="T283" s="35">
        <f t="shared" si="115"/>
        <v>10</v>
      </c>
      <c r="U283" s="37"/>
      <c r="V283" s="34">
        <f t="shared" si="125"/>
        <v>0</v>
      </c>
      <c r="W283" s="26">
        <f t="shared" si="118"/>
        <v>1</v>
      </c>
      <c r="X283" s="28">
        <f t="shared" si="119"/>
        <v>10</v>
      </c>
      <c r="Y283" s="35">
        <f t="shared" si="120"/>
        <v>10</v>
      </c>
      <c r="Z283" s="37"/>
      <c r="AA283" s="34">
        <f t="shared" si="121"/>
        <v>3.0102999566398121</v>
      </c>
      <c r="AB283" s="26">
        <f t="shared" si="122"/>
        <v>2</v>
      </c>
      <c r="AC283" s="147">
        <f t="shared" si="123"/>
        <v>13.010299956639813</v>
      </c>
      <c r="AD283" s="27">
        <f t="shared" si="124"/>
        <v>20.000000000000007</v>
      </c>
    </row>
    <row r="284" spans="16:30" x14ac:dyDescent="0.25">
      <c r="P284" s="31">
        <v>0.29166666666666702</v>
      </c>
      <c r="Q284" s="32">
        <f>G18</f>
        <v>0</v>
      </c>
      <c r="R284" s="26">
        <f t="shared" si="116"/>
        <v>1</v>
      </c>
      <c r="S284" s="26">
        <f>Q284</f>
        <v>0</v>
      </c>
      <c r="T284" s="35">
        <f t="shared" si="115"/>
        <v>1</v>
      </c>
      <c r="U284" s="37"/>
      <c r="V284" s="34">
        <f>H74</f>
        <v>0</v>
      </c>
      <c r="W284" s="26">
        <f t="shared" si="118"/>
        <v>1</v>
      </c>
      <c r="X284" s="26">
        <f>V284</f>
        <v>0</v>
      </c>
      <c r="Y284" s="35">
        <f t="shared" si="120"/>
        <v>1</v>
      </c>
      <c r="Z284" s="37"/>
      <c r="AA284" s="34">
        <f t="shared" si="121"/>
        <v>3.0102999566398121</v>
      </c>
      <c r="AB284" s="26">
        <f t="shared" si="122"/>
        <v>2</v>
      </c>
      <c r="AC284" s="26">
        <f>AA284</f>
        <v>3.0102999566398121</v>
      </c>
      <c r="AD284" s="27">
        <f t="shared" si="124"/>
        <v>2</v>
      </c>
    </row>
    <row r="285" spans="16:30" x14ac:dyDescent="0.25">
      <c r="P285" s="31">
        <v>0.33333333333333298</v>
      </c>
      <c r="Q285" s="32">
        <f>Q284</f>
        <v>0</v>
      </c>
      <c r="R285" s="26">
        <f t="shared" si="116"/>
        <v>1</v>
      </c>
      <c r="S285" s="26">
        <f t="shared" ref="S285:S298" si="126">Q285</f>
        <v>0</v>
      </c>
      <c r="T285" s="35">
        <f t="shared" si="115"/>
        <v>1</v>
      </c>
      <c r="U285" s="37"/>
      <c r="V285" s="34">
        <f t="shared" si="125"/>
        <v>0</v>
      </c>
      <c r="W285" s="26">
        <f t="shared" si="118"/>
        <v>1</v>
      </c>
      <c r="X285" s="26">
        <f t="shared" ref="X285:X295" si="127">V285</f>
        <v>0</v>
      </c>
      <c r="Y285" s="35">
        <f t="shared" si="120"/>
        <v>1</v>
      </c>
      <c r="Z285" s="37"/>
      <c r="AA285" s="34">
        <f t="shared" si="121"/>
        <v>3.0102999566398121</v>
      </c>
      <c r="AB285" s="26">
        <f t="shared" si="122"/>
        <v>2</v>
      </c>
      <c r="AC285" s="26">
        <f t="shared" ref="AC285:AC295" si="128">AA285</f>
        <v>3.0102999566398121</v>
      </c>
      <c r="AD285" s="27">
        <f t="shared" si="124"/>
        <v>2</v>
      </c>
    </row>
    <row r="286" spans="16:30" x14ac:dyDescent="0.25">
      <c r="P286" s="31">
        <v>0.375</v>
      </c>
      <c r="Q286" s="32">
        <f>Q284</f>
        <v>0</v>
      </c>
      <c r="R286" s="26">
        <f t="shared" si="116"/>
        <v>1</v>
      </c>
      <c r="S286" s="26">
        <f t="shared" si="126"/>
        <v>0</v>
      </c>
      <c r="T286" s="35">
        <f t="shared" si="115"/>
        <v>1</v>
      </c>
      <c r="U286" s="37"/>
      <c r="V286" s="34">
        <f t="shared" si="125"/>
        <v>0</v>
      </c>
      <c r="W286" s="26">
        <f t="shared" si="118"/>
        <v>1</v>
      </c>
      <c r="X286" s="26">
        <f t="shared" si="127"/>
        <v>0</v>
      </c>
      <c r="Y286" s="35">
        <f t="shared" si="120"/>
        <v>1</v>
      </c>
      <c r="Z286" s="37"/>
      <c r="AA286" s="34">
        <f t="shared" si="121"/>
        <v>3.0102999566398121</v>
      </c>
      <c r="AB286" s="26">
        <f t="shared" si="122"/>
        <v>2</v>
      </c>
      <c r="AC286" s="26">
        <f t="shared" si="128"/>
        <v>3.0102999566398121</v>
      </c>
      <c r="AD286" s="27">
        <f t="shared" si="124"/>
        <v>2</v>
      </c>
    </row>
    <row r="287" spans="16:30" x14ac:dyDescent="0.25">
      <c r="P287" s="31">
        <v>0.41666666666666702</v>
      </c>
      <c r="Q287" s="32">
        <f>Q284</f>
        <v>0</v>
      </c>
      <c r="R287" s="26">
        <f t="shared" si="116"/>
        <v>1</v>
      </c>
      <c r="S287" s="26">
        <f t="shared" si="126"/>
        <v>0</v>
      </c>
      <c r="T287" s="35">
        <f t="shared" si="115"/>
        <v>1</v>
      </c>
      <c r="U287" s="37"/>
      <c r="V287" s="34">
        <f t="shared" si="125"/>
        <v>0</v>
      </c>
      <c r="W287" s="26">
        <f t="shared" si="118"/>
        <v>1</v>
      </c>
      <c r="X287" s="26">
        <f t="shared" si="127"/>
        <v>0</v>
      </c>
      <c r="Y287" s="35">
        <f t="shared" si="120"/>
        <v>1</v>
      </c>
      <c r="Z287" s="37"/>
      <c r="AA287" s="34">
        <f t="shared" si="121"/>
        <v>3.0102999566398121</v>
      </c>
      <c r="AB287" s="26">
        <f t="shared" si="122"/>
        <v>2</v>
      </c>
      <c r="AC287" s="26">
        <f t="shared" si="128"/>
        <v>3.0102999566398121</v>
      </c>
      <c r="AD287" s="27">
        <f t="shared" si="124"/>
        <v>2</v>
      </c>
    </row>
    <row r="288" spans="16:30" x14ac:dyDescent="0.25">
      <c r="P288" s="31">
        <v>0.45833333333333298</v>
      </c>
      <c r="Q288" s="32">
        <f>Q284</f>
        <v>0</v>
      </c>
      <c r="R288" s="26">
        <f t="shared" si="116"/>
        <v>1</v>
      </c>
      <c r="S288" s="26">
        <f t="shared" si="126"/>
        <v>0</v>
      </c>
      <c r="T288" s="35">
        <f t="shared" si="115"/>
        <v>1</v>
      </c>
      <c r="U288" s="37"/>
      <c r="V288" s="34">
        <f t="shared" si="125"/>
        <v>0</v>
      </c>
      <c r="W288" s="26">
        <f t="shared" si="118"/>
        <v>1</v>
      </c>
      <c r="X288" s="26">
        <f t="shared" si="127"/>
        <v>0</v>
      </c>
      <c r="Y288" s="35">
        <f t="shared" si="120"/>
        <v>1</v>
      </c>
      <c r="Z288" s="37"/>
      <c r="AA288" s="34">
        <f t="shared" si="121"/>
        <v>3.0102999566398121</v>
      </c>
      <c r="AB288" s="26">
        <f t="shared" si="122"/>
        <v>2</v>
      </c>
      <c r="AC288" s="26">
        <f t="shared" si="128"/>
        <v>3.0102999566398121</v>
      </c>
      <c r="AD288" s="27">
        <f t="shared" si="124"/>
        <v>2</v>
      </c>
    </row>
    <row r="289" spans="16:30" x14ac:dyDescent="0.25">
      <c r="P289" s="31">
        <v>0.5</v>
      </c>
      <c r="Q289" s="32">
        <f>Q284</f>
        <v>0</v>
      </c>
      <c r="R289" s="26">
        <f t="shared" si="116"/>
        <v>1</v>
      </c>
      <c r="S289" s="26">
        <f t="shared" si="126"/>
        <v>0</v>
      </c>
      <c r="T289" s="35">
        <f t="shared" si="115"/>
        <v>1</v>
      </c>
      <c r="U289" s="37"/>
      <c r="V289" s="34">
        <f t="shared" si="125"/>
        <v>0</v>
      </c>
      <c r="W289" s="26">
        <f t="shared" si="118"/>
        <v>1</v>
      </c>
      <c r="X289" s="26">
        <f t="shared" si="127"/>
        <v>0</v>
      </c>
      <c r="Y289" s="35">
        <f t="shared" si="120"/>
        <v>1</v>
      </c>
      <c r="Z289" s="37"/>
      <c r="AA289" s="34">
        <f t="shared" si="121"/>
        <v>3.0102999566398121</v>
      </c>
      <c r="AB289" s="26">
        <f t="shared" si="122"/>
        <v>2</v>
      </c>
      <c r="AC289" s="26">
        <f t="shared" si="128"/>
        <v>3.0102999566398121</v>
      </c>
      <c r="AD289" s="27">
        <f t="shared" si="124"/>
        <v>2</v>
      </c>
    </row>
    <row r="290" spans="16:30" x14ac:dyDescent="0.25">
      <c r="P290" s="31">
        <v>0.54166666666666696</v>
      </c>
      <c r="Q290" s="32">
        <f>Q284</f>
        <v>0</v>
      </c>
      <c r="R290" s="26">
        <f t="shared" si="116"/>
        <v>1</v>
      </c>
      <c r="S290" s="26">
        <f t="shared" si="126"/>
        <v>0</v>
      </c>
      <c r="T290" s="35">
        <f t="shared" si="115"/>
        <v>1</v>
      </c>
      <c r="U290" s="37"/>
      <c r="V290" s="34">
        <f t="shared" si="125"/>
        <v>0</v>
      </c>
      <c r="W290" s="26">
        <f t="shared" si="118"/>
        <v>1</v>
      </c>
      <c r="X290" s="26">
        <f t="shared" si="127"/>
        <v>0</v>
      </c>
      <c r="Y290" s="35">
        <f t="shared" si="120"/>
        <v>1</v>
      </c>
      <c r="Z290" s="37"/>
      <c r="AA290" s="34">
        <f t="shared" si="121"/>
        <v>3.0102999566398121</v>
      </c>
      <c r="AB290" s="26">
        <f t="shared" si="122"/>
        <v>2</v>
      </c>
      <c r="AC290" s="26">
        <f t="shared" si="128"/>
        <v>3.0102999566398121</v>
      </c>
      <c r="AD290" s="27">
        <f t="shared" si="124"/>
        <v>2</v>
      </c>
    </row>
    <row r="291" spans="16:30" x14ac:dyDescent="0.25">
      <c r="P291" s="31">
        <v>0.58333333333333304</v>
      </c>
      <c r="Q291" s="32">
        <f>Q284</f>
        <v>0</v>
      </c>
      <c r="R291" s="26">
        <f t="shared" si="116"/>
        <v>1</v>
      </c>
      <c r="S291" s="26">
        <f t="shared" si="126"/>
        <v>0</v>
      </c>
      <c r="T291" s="35">
        <f t="shared" si="115"/>
        <v>1</v>
      </c>
      <c r="U291" s="37"/>
      <c r="V291" s="34">
        <f t="shared" si="125"/>
        <v>0</v>
      </c>
      <c r="W291" s="26">
        <f t="shared" si="118"/>
        <v>1</v>
      </c>
      <c r="X291" s="26">
        <f t="shared" si="127"/>
        <v>0</v>
      </c>
      <c r="Y291" s="35">
        <f t="shared" si="120"/>
        <v>1</v>
      </c>
      <c r="Z291" s="37"/>
      <c r="AA291" s="34">
        <f t="shared" si="121"/>
        <v>3.0102999566398121</v>
      </c>
      <c r="AB291" s="26">
        <f t="shared" si="122"/>
        <v>2</v>
      </c>
      <c r="AC291" s="26">
        <f t="shared" si="128"/>
        <v>3.0102999566398121</v>
      </c>
      <c r="AD291" s="27">
        <f t="shared" si="124"/>
        <v>2</v>
      </c>
    </row>
    <row r="292" spans="16:30" x14ac:dyDescent="0.25">
      <c r="P292" s="31">
        <v>0.625</v>
      </c>
      <c r="Q292" s="32">
        <f>Q284</f>
        <v>0</v>
      </c>
      <c r="R292" s="26">
        <f t="shared" si="116"/>
        <v>1</v>
      </c>
      <c r="S292" s="26">
        <f t="shared" si="126"/>
        <v>0</v>
      </c>
      <c r="T292" s="35">
        <f t="shared" si="115"/>
        <v>1</v>
      </c>
      <c r="U292" s="37"/>
      <c r="V292" s="34">
        <f t="shared" si="125"/>
        <v>0</v>
      </c>
      <c r="W292" s="26">
        <f t="shared" si="118"/>
        <v>1</v>
      </c>
      <c r="X292" s="26">
        <f t="shared" si="127"/>
        <v>0</v>
      </c>
      <c r="Y292" s="35">
        <f t="shared" si="120"/>
        <v>1</v>
      </c>
      <c r="Z292" s="37"/>
      <c r="AA292" s="34">
        <f t="shared" si="121"/>
        <v>3.0102999566398121</v>
      </c>
      <c r="AB292" s="26">
        <f t="shared" si="122"/>
        <v>2</v>
      </c>
      <c r="AC292" s="26">
        <f t="shared" si="128"/>
        <v>3.0102999566398121</v>
      </c>
      <c r="AD292" s="27">
        <f t="shared" si="124"/>
        <v>2</v>
      </c>
    </row>
    <row r="293" spans="16:30" x14ac:dyDescent="0.25">
      <c r="P293" s="31">
        <v>0.66666666666666696</v>
      </c>
      <c r="Q293" s="32">
        <f>Q284</f>
        <v>0</v>
      </c>
      <c r="R293" s="26">
        <f t="shared" si="116"/>
        <v>1</v>
      </c>
      <c r="S293" s="26">
        <f t="shared" si="126"/>
        <v>0</v>
      </c>
      <c r="T293" s="35">
        <f t="shared" si="115"/>
        <v>1</v>
      </c>
      <c r="U293" s="37"/>
      <c r="V293" s="34">
        <f t="shared" si="125"/>
        <v>0</v>
      </c>
      <c r="W293" s="26">
        <f t="shared" si="118"/>
        <v>1</v>
      </c>
      <c r="X293" s="26">
        <f t="shared" si="127"/>
        <v>0</v>
      </c>
      <c r="Y293" s="35">
        <f t="shared" si="120"/>
        <v>1</v>
      </c>
      <c r="Z293" s="37"/>
      <c r="AA293" s="34">
        <f t="shared" si="121"/>
        <v>3.0102999566398121</v>
      </c>
      <c r="AB293" s="26">
        <f t="shared" si="122"/>
        <v>2</v>
      </c>
      <c r="AC293" s="26">
        <f t="shared" si="128"/>
        <v>3.0102999566398121</v>
      </c>
      <c r="AD293" s="27">
        <f t="shared" si="124"/>
        <v>2</v>
      </c>
    </row>
    <row r="294" spans="16:30" x14ac:dyDescent="0.25">
      <c r="P294" s="31">
        <v>0.70833333333333304</v>
      </c>
      <c r="Q294" s="32">
        <f>Q284</f>
        <v>0</v>
      </c>
      <c r="R294" s="26">
        <f t="shared" si="116"/>
        <v>1</v>
      </c>
      <c r="S294" s="26">
        <f t="shared" si="126"/>
        <v>0</v>
      </c>
      <c r="T294" s="35">
        <f t="shared" si="115"/>
        <v>1</v>
      </c>
      <c r="U294" s="37"/>
      <c r="V294" s="34">
        <f t="shared" si="125"/>
        <v>0</v>
      </c>
      <c r="W294" s="26">
        <f t="shared" si="118"/>
        <v>1</v>
      </c>
      <c r="X294" s="26">
        <f t="shared" si="127"/>
        <v>0</v>
      </c>
      <c r="Y294" s="35">
        <f t="shared" si="120"/>
        <v>1</v>
      </c>
      <c r="Z294" s="37"/>
      <c r="AA294" s="34">
        <f t="shared" si="121"/>
        <v>3.0102999566398121</v>
      </c>
      <c r="AB294" s="26">
        <f t="shared" si="122"/>
        <v>2</v>
      </c>
      <c r="AC294" s="26">
        <f t="shared" si="128"/>
        <v>3.0102999566398121</v>
      </c>
      <c r="AD294" s="27">
        <f t="shared" si="124"/>
        <v>2</v>
      </c>
    </row>
    <row r="295" spans="16:30" x14ac:dyDescent="0.25">
      <c r="P295" s="31">
        <v>0.75</v>
      </c>
      <c r="Q295" s="32">
        <f>Q284</f>
        <v>0</v>
      </c>
      <c r="R295" s="26">
        <f t="shared" si="116"/>
        <v>1</v>
      </c>
      <c r="S295" s="26">
        <f t="shared" si="126"/>
        <v>0</v>
      </c>
      <c r="T295" s="35">
        <f t="shared" si="115"/>
        <v>1</v>
      </c>
      <c r="U295" s="37"/>
      <c r="V295" s="34">
        <f t="shared" si="125"/>
        <v>0</v>
      </c>
      <c r="W295" s="26">
        <f t="shared" si="118"/>
        <v>1</v>
      </c>
      <c r="X295" s="26">
        <f t="shared" si="127"/>
        <v>0</v>
      </c>
      <c r="Y295" s="35">
        <f t="shared" si="120"/>
        <v>1</v>
      </c>
      <c r="Z295" s="37"/>
      <c r="AA295" s="34">
        <f t="shared" si="121"/>
        <v>3.0102999566398121</v>
      </c>
      <c r="AB295" s="26">
        <f t="shared" si="122"/>
        <v>2</v>
      </c>
      <c r="AC295" s="26">
        <f t="shared" si="128"/>
        <v>3.0102999566398121</v>
      </c>
      <c r="AD295" s="27">
        <f t="shared" si="124"/>
        <v>2</v>
      </c>
    </row>
    <row r="296" spans="16:30" x14ac:dyDescent="0.25">
      <c r="P296" s="31">
        <v>0.79166666666666696</v>
      </c>
      <c r="Q296" s="32">
        <f>Q284</f>
        <v>0</v>
      </c>
      <c r="R296" s="26">
        <f t="shared" si="116"/>
        <v>1</v>
      </c>
      <c r="S296" s="26">
        <f t="shared" si="126"/>
        <v>0</v>
      </c>
      <c r="T296" s="35">
        <f t="shared" si="115"/>
        <v>1</v>
      </c>
      <c r="U296" s="37"/>
      <c r="V296" s="34">
        <v>0</v>
      </c>
      <c r="W296" s="26">
        <f t="shared" si="118"/>
        <v>1</v>
      </c>
      <c r="X296" s="26">
        <v>0</v>
      </c>
      <c r="Y296" s="35">
        <f t="shared" si="120"/>
        <v>1</v>
      </c>
      <c r="Z296" s="37"/>
      <c r="AA296" s="34">
        <f t="shared" si="121"/>
        <v>3.0102999566398121</v>
      </c>
      <c r="AB296" s="26">
        <f t="shared" si="122"/>
        <v>2</v>
      </c>
      <c r="AC296" s="26">
        <f>AA296</f>
        <v>3.0102999566398121</v>
      </c>
      <c r="AD296" s="27">
        <f t="shared" si="124"/>
        <v>2</v>
      </c>
    </row>
    <row r="297" spans="16:30" x14ac:dyDescent="0.25">
      <c r="P297" s="31">
        <v>0.83333333333333304</v>
      </c>
      <c r="Q297" s="32">
        <f>Q284</f>
        <v>0</v>
      </c>
      <c r="R297" s="26">
        <f t="shared" si="116"/>
        <v>1</v>
      </c>
      <c r="S297" s="26">
        <f t="shared" si="126"/>
        <v>0</v>
      </c>
      <c r="T297" s="35">
        <f t="shared" si="115"/>
        <v>1</v>
      </c>
      <c r="U297" s="37"/>
      <c r="V297" s="34">
        <f t="shared" si="125"/>
        <v>0</v>
      </c>
      <c r="W297" s="26">
        <f t="shared" si="118"/>
        <v>1</v>
      </c>
      <c r="X297" s="26">
        <v>0</v>
      </c>
      <c r="Y297" s="35">
        <f t="shared" si="120"/>
        <v>1</v>
      </c>
      <c r="Z297" s="37"/>
      <c r="AA297" s="34">
        <f t="shared" si="121"/>
        <v>3.0102999566398121</v>
      </c>
      <c r="AB297" s="26">
        <f>(10^(AA297/10))</f>
        <v>2</v>
      </c>
      <c r="AC297" s="26">
        <f>AA297</f>
        <v>3.0102999566398121</v>
      </c>
      <c r="AD297" s="27">
        <f t="shared" si="124"/>
        <v>2</v>
      </c>
    </row>
    <row r="298" spans="16:30" x14ac:dyDescent="0.25">
      <c r="P298" s="31">
        <v>0.875</v>
      </c>
      <c r="Q298" s="32">
        <f>Q284</f>
        <v>0</v>
      </c>
      <c r="R298" s="26">
        <f t="shared" si="116"/>
        <v>1</v>
      </c>
      <c r="S298" s="26">
        <f t="shared" si="126"/>
        <v>0</v>
      </c>
      <c r="T298" s="35">
        <f t="shared" si="115"/>
        <v>1</v>
      </c>
      <c r="U298" s="37"/>
      <c r="V298" s="34">
        <f>V297</f>
        <v>0</v>
      </c>
      <c r="W298" s="26">
        <f t="shared" si="118"/>
        <v>1</v>
      </c>
      <c r="X298" s="26">
        <v>0</v>
      </c>
      <c r="Y298" s="35">
        <f t="shared" si="120"/>
        <v>1</v>
      </c>
      <c r="Z298" s="37"/>
      <c r="AA298" s="34">
        <f t="shared" si="121"/>
        <v>3.0102999566398121</v>
      </c>
      <c r="AB298" s="26">
        <f t="shared" ref="AB298:AB300" si="129">(10^(AA298/10))</f>
        <v>2</v>
      </c>
      <c r="AC298" s="26">
        <f>AA298</f>
        <v>3.0102999566398121</v>
      </c>
      <c r="AD298" s="27">
        <f t="shared" si="124"/>
        <v>2</v>
      </c>
    </row>
    <row r="299" spans="16:30" x14ac:dyDescent="0.25">
      <c r="P299" s="31">
        <v>0.91666666666666696</v>
      </c>
      <c r="Q299" s="32">
        <f>Q277</f>
        <v>0</v>
      </c>
      <c r="R299" s="26">
        <f t="shared" si="116"/>
        <v>1</v>
      </c>
      <c r="S299" s="26">
        <f>Q299+10</f>
        <v>10</v>
      </c>
      <c r="T299" s="35">
        <f t="shared" si="115"/>
        <v>10</v>
      </c>
      <c r="U299" s="37"/>
      <c r="V299" s="34">
        <v>0</v>
      </c>
      <c r="W299" s="26">
        <f t="shared" si="118"/>
        <v>1</v>
      </c>
      <c r="X299" s="28">
        <f t="shared" ref="X299:X300" si="130">V299+10</f>
        <v>10</v>
      </c>
      <c r="Y299" s="35">
        <f t="shared" si="120"/>
        <v>10</v>
      </c>
      <c r="Z299" s="37"/>
      <c r="AA299" s="34">
        <f t="shared" si="121"/>
        <v>3.0102999566398121</v>
      </c>
      <c r="AB299" s="26">
        <f t="shared" si="129"/>
        <v>2</v>
      </c>
      <c r="AC299" s="26">
        <f>AA299+10</f>
        <v>13.010299956639813</v>
      </c>
      <c r="AD299" s="27">
        <f t="shared" si="124"/>
        <v>20.000000000000007</v>
      </c>
    </row>
    <row r="300" spans="16:30" ht="15.75" thickBot="1" x14ac:dyDescent="0.3">
      <c r="P300" s="44">
        <v>0.95833333333333304</v>
      </c>
      <c r="Q300" s="32">
        <f>Q277</f>
        <v>0</v>
      </c>
      <c r="R300" s="46">
        <f t="shared" si="116"/>
        <v>1</v>
      </c>
      <c r="S300" s="46">
        <f>Q300+10</f>
        <v>10</v>
      </c>
      <c r="T300" s="47">
        <f t="shared" si="115"/>
        <v>10</v>
      </c>
      <c r="U300" s="48"/>
      <c r="V300" s="45">
        <v>0</v>
      </c>
      <c r="W300" s="46">
        <f t="shared" si="118"/>
        <v>1</v>
      </c>
      <c r="X300" s="28">
        <f t="shared" si="130"/>
        <v>10</v>
      </c>
      <c r="Y300" s="47">
        <f t="shared" si="120"/>
        <v>10</v>
      </c>
      <c r="Z300" s="48"/>
      <c r="AA300" s="34">
        <f t="shared" si="121"/>
        <v>3.0102999566398121</v>
      </c>
      <c r="AB300" s="150">
        <f t="shared" si="129"/>
        <v>2</v>
      </c>
      <c r="AC300" s="150">
        <f>AA300+10</f>
        <v>13.010299956639813</v>
      </c>
      <c r="AD300" s="151">
        <f t="shared" si="124"/>
        <v>20.000000000000007</v>
      </c>
    </row>
    <row r="301" spans="16:30" ht="15.75" thickBot="1" x14ac:dyDescent="0.3">
      <c r="P301" s="50"/>
      <c r="Q301" s="51"/>
      <c r="R301" s="51"/>
      <c r="S301" s="51"/>
      <c r="T301" s="52"/>
      <c r="U301" s="51"/>
      <c r="V301" s="50"/>
      <c r="W301" s="51"/>
      <c r="X301" s="51"/>
      <c r="Y301" s="52"/>
      <c r="Z301" s="51"/>
      <c r="AA301" s="53" t="s">
        <v>13</v>
      </c>
      <c r="AB301" s="64">
        <f>10*LOG(1/(COUNT(AB284:AB297))*SUM(AB284:AB297))</f>
        <v>3.0102999566398121</v>
      </c>
      <c r="AC301" s="49"/>
      <c r="AD301" s="54"/>
    </row>
    <row r="302" spans="16:30" ht="15.75" thickBot="1" x14ac:dyDescent="0.3">
      <c r="P302" s="53"/>
      <c r="Q302" s="49"/>
      <c r="R302" s="49"/>
      <c r="S302" s="49"/>
      <c r="T302" s="54"/>
      <c r="U302" s="49"/>
      <c r="V302" s="53"/>
      <c r="W302" s="49"/>
      <c r="X302" s="49"/>
      <c r="Y302" s="54"/>
      <c r="Z302" s="49"/>
      <c r="AA302" s="53" t="s">
        <v>2</v>
      </c>
      <c r="AB302" s="64">
        <f>10*LOG(1/(COUNT(AB277:AB283,AB299:AB300))*SUM(AB277:AB283,AB299:AB300))</f>
        <v>3.0102999566398121</v>
      </c>
      <c r="AC302" s="49"/>
      <c r="AD302" s="54"/>
    </row>
    <row r="303" spans="16:30" x14ac:dyDescent="0.25">
      <c r="P303" s="53"/>
      <c r="Q303" s="49"/>
      <c r="R303" s="56" t="s">
        <v>12</v>
      </c>
      <c r="S303" s="57"/>
      <c r="T303" s="58" t="s">
        <v>11</v>
      </c>
      <c r="U303" s="57"/>
      <c r="V303" s="59"/>
      <c r="W303" s="56" t="s">
        <v>12</v>
      </c>
      <c r="X303" s="57"/>
      <c r="Y303" s="58" t="s">
        <v>11</v>
      </c>
      <c r="Z303" s="57"/>
      <c r="AA303" s="59"/>
      <c r="AB303" s="57" t="s">
        <v>12</v>
      </c>
      <c r="AC303" s="57"/>
      <c r="AD303" s="58" t="s">
        <v>11</v>
      </c>
    </row>
    <row r="304" spans="16:30" ht="15.75" thickBot="1" x14ac:dyDescent="0.3">
      <c r="P304" s="14"/>
      <c r="Q304" s="55"/>
      <c r="R304" s="60">
        <f>10*LOG(1/(COUNT(R277:R300))*SUM(R277:R300))</f>
        <v>0</v>
      </c>
      <c r="S304" s="61"/>
      <c r="T304" s="62">
        <f>10*LOG(1/(COUNT(T277:T300))*SUM(T277:T300))</f>
        <v>6.40978057358332</v>
      </c>
      <c r="U304" s="61"/>
      <c r="V304" s="63"/>
      <c r="W304" s="60">
        <f>10*LOG(1/(COUNT(W277:W300))*SUM(W277:W300))</f>
        <v>0</v>
      </c>
      <c r="X304" s="61"/>
      <c r="Y304" s="62">
        <f>10*LOG(1/(COUNT(Y277:Y300))*SUM(Y277:Y300))</f>
        <v>6.40978057358332</v>
      </c>
      <c r="Z304" s="61"/>
      <c r="AA304" s="63"/>
      <c r="AB304" s="64">
        <f>10*LOG(1/(COUNT(AB277:AB300))*SUM(AB277:AB300))</f>
        <v>3.0102999566398121</v>
      </c>
      <c r="AC304" s="61"/>
      <c r="AD304" s="62">
        <f>10*LOG(1/(COUNT(AD277:AD300))*SUM(AD277:AD300))</f>
        <v>9.4200805302231334</v>
      </c>
    </row>
  </sheetData>
  <mergeCells count="26">
    <mergeCell ref="P139:T139"/>
    <mergeCell ref="P173:T173"/>
    <mergeCell ref="P207:T207"/>
    <mergeCell ref="P241:T241"/>
    <mergeCell ref="P275:T275"/>
    <mergeCell ref="P105:T105"/>
    <mergeCell ref="A9:A11"/>
    <mergeCell ref="B9:B11"/>
    <mergeCell ref="C9:D9"/>
    <mergeCell ref="E9:H9"/>
    <mergeCell ref="A22:A24"/>
    <mergeCell ref="B22:C22"/>
    <mergeCell ref="E22:H22"/>
    <mergeCell ref="A38:A39"/>
    <mergeCell ref="B38:B39"/>
    <mergeCell ref="A58:A59"/>
    <mergeCell ref="P71:T71"/>
    <mergeCell ref="A77:A78"/>
    <mergeCell ref="A1:H1"/>
    <mergeCell ref="AA1:AB2"/>
    <mergeCell ref="AC1:AE1"/>
    <mergeCell ref="A2:H2"/>
    <mergeCell ref="A3:H3"/>
    <mergeCell ref="L3:L5"/>
    <mergeCell ref="AA3:AA6"/>
    <mergeCell ref="A4:H4"/>
  </mergeCells>
  <conditionalFormatting sqref="B60:B73 D60:H73">
    <cfRule type="expression" dxfId="3" priority="1">
      <formula>B60=0</formula>
    </cfRule>
  </conditionalFormatting>
  <dataValidations count="3">
    <dataValidation type="list" allowBlank="1" showInputMessage="1" showErrorMessage="1" sqref="A40:A53" xr:uid="{F6CDFB46-9BE9-46B4-B611-75B6B33F6873}">
      <formula1>$AJ$2:$AJ$65</formula1>
    </dataValidation>
    <dataValidation type="list" allowBlank="1" showInputMessage="1" showErrorMessage="1" sqref="B32:B35 B12:B20 B6" xr:uid="{2EA71350-6C99-40BD-A553-70FEA9D98374}">
      <formula1>$AB$3:$AB$6</formula1>
    </dataValidation>
    <dataValidation type="list" allowBlank="1" showInputMessage="1" showErrorMessage="1" sqref="B40:B53" xr:uid="{1305FEC4-7B7B-4ED2-842B-CDF86039A0DF}">
      <formula1>$AP$1:$AP$16</formula1>
    </dataValidation>
  </dataValidations>
  <pageMargins left="0.7" right="0.7" top="0.75" bottom="0.75" header="0.3" footer="0.3"/>
  <pageSetup scale="40" orientation="portrait" horizontalDpi="1200" verticalDpi="12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B23EA-BE7C-41E0-BDEF-A4748D8A3BC7}">
  <dimension ref="A1:AR304"/>
  <sheetViews>
    <sheetView zoomScaleNormal="100" workbookViewId="0">
      <selection activeCell="F28" sqref="F28"/>
    </sheetView>
  </sheetViews>
  <sheetFormatPr defaultRowHeight="15" x14ac:dyDescent="0.25"/>
  <cols>
    <col min="1" max="1" width="31.140625" customWidth="1"/>
    <col min="2" max="2" width="27" bestFit="1" customWidth="1"/>
    <col min="3" max="4" width="23.140625" customWidth="1"/>
    <col min="5" max="5" width="27.85546875" customWidth="1"/>
    <col min="6" max="6" width="30.28515625" customWidth="1"/>
    <col min="7" max="7" width="22.85546875" customWidth="1"/>
    <col min="8" max="8" width="24.7109375" customWidth="1"/>
    <col min="9" max="11" width="9.140625" customWidth="1"/>
    <col min="12" max="12" width="18.7109375" hidden="1" customWidth="1"/>
    <col min="13" max="14" width="20" hidden="1" customWidth="1"/>
    <col min="15" max="15" width="9.140625" hidden="1" customWidth="1"/>
    <col min="16" max="20" width="12.7109375" hidden="1" customWidth="1"/>
    <col min="21" max="21" width="2.7109375" hidden="1" customWidth="1"/>
    <col min="22" max="22" width="12.7109375" hidden="1" customWidth="1"/>
    <col min="23" max="23" width="15.42578125" hidden="1" customWidth="1"/>
    <col min="24" max="25" width="12.7109375" hidden="1" customWidth="1"/>
    <col min="26" max="26" width="2.5703125" hidden="1" customWidth="1"/>
    <col min="27" max="27" width="17" hidden="1" customWidth="1"/>
    <col min="28" max="28" width="17.42578125" hidden="1" customWidth="1"/>
    <col min="29" max="30" width="12.7109375" hidden="1" customWidth="1"/>
    <col min="31" max="35" width="9.140625" hidden="1" customWidth="1"/>
    <col min="36" max="36" width="33.42578125" hidden="1" customWidth="1"/>
    <col min="37" max="37" width="12.140625" hidden="1" customWidth="1"/>
    <col min="38" max="40" width="16.140625" hidden="1" customWidth="1"/>
    <col min="41" max="44" width="9.140625" hidden="1" customWidth="1"/>
    <col min="45" max="117" width="9.140625" customWidth="1"/>
  </cols>
  <sheetData>
    <row r="1" spans="1:42" ht="21.75" thickBot="1" x14ac:dyDescent="0.4">
      <c r="A1" s="304" t="s">
        <v>179</v>
      </c>
      <c r="B1" s="304"/>
      <c r="C1" s="304"/>
      <c r="D1" s="304"/>
      <c r="E1" s="304"/>
      <c r="F1" s="304"/>
      <c r="G1" s="304"/>
      <c r="H1" s="304"/>
      <c r="AA1" s="295" t="s">
        <v>36</v>
      </c>
      <c r="AB1" s="296"/>
      <c r="AC1" s="280" t="s">
        <v>35</v>
      </c>
      <c r="AD1" s="281"/>
      <c r="AE1" s="282"/>
      <c r="AJ1" s="188" t="s">
        <v>70</v>
      </c>
      <c r="AK1" s="189" t="s">
        <v>71</v>
      </c>
      <c r="AL1" s="189" t="s">
        <v>72</v>
      </c>
      <c r="AM1" s="189" t="s">
        <v>73</v>
      </c>
      <c r="AN1" s="190" t="s">
        <v>74</v>
      </c>
      <c r="AP1">
        <v>1</v>
      </c>
    </row>
    <row r="2" spans="1:42" ht="21.75" thickBot="1" x14ac:dyDescent="0.4">
      <c r="A2" s="304" t="s">
        <v>148</v>
      </c>
      <c r="B2" s="304"/>
      <c r="C2" s="304"/>
      <c r="D2" s="304"/>
      <c r="E2" s="304"/>
      <c r="F2" s="304"/>
      <c r="G2" s="304"/>
      <c r="H2" s="304"/>
      <c r="AA2" s="297"/>
      <c r="AB2" s="298"/>
      <c r="AC2" s="123" t="s">
        <v>3</v>
      </c>
      <c r="AD2" s="124" t="s">
        <v>32</v>
      </c>
      <c r="AE2" s="125" t="s">
        <v>33</v>
      </c>
      <c r="AJ2" s="186" t="s">
        <v>75</v>
      </c>
      <c r="AK2" s="187" t="s">
        <v>76</v>
      </c>
      <c r="AL2" s="187">
        <v>50</v>
      </c>
      <c r="AM2" s="187">
        <v>85</v>
      </c>
      <c r="AN2" s="29" t="s">
        <v>77</v>
      </c>
      <c r="AP2">
        <v>2</v>
      </c>
    </row>
    <row r="3" spans="1:42" ht="22.15" customHeight="1" x14ac:dyDescent="0.35">
      <c r="A3" s="304" t="s">
        <v>147</v>
      </c>
      <c r="B3" s="304"/>
      <c r="C3" s="304"/>
      <c r="D3" s="304"/>
      <c r="E3" s="304"/>
      <c r="F3" s="304"/>
      <c r="G3" s="304"/>
      <c r="H3" s="304"/>
      <c r="L3" s="306" t="s">
        <v>42</v>
      </c>
      <c r="M3" s="25" t="s">
        <v>25</v>
      </c>
      <c r="N3" s="15" t="s">
        <v>26</v>
      </c>
      <c r="O3" s="15" t="s">
        <v>27</v>
      </c>
      <c r="P3" s="15" t="s">
        <v>28</v>
      </c>
      <c r="Q3" s="15" t="s">
        <v>29</v>
      </c>
      <c r="R3" s="15" t="s">
        <v>30</v>
      </c>
      <c r="S3" s="16" t="s">
        <v>31</v>
      </c>
      <c r="AA3" s="283" t="s">
        <v>34</v>
      </c>
      <c r="AB3" s="120" t="s">
        <v>3</v>
      </c>
      <c r="AC3" s="127">
        <v>55</v>
      </c>
      <c r="AD3" s="128">
        <v>57</v>
      </c>
      <c r="AE3" s="129">
        <v>60</v>
      </c>
      <c r="AF3" s="119">
        <v>1</v>
      </c>
      <c r="AJ3" s="183" t="s">
        <v>78</v>
      </c>
      <c r="AK3" s="167" t="s">
        <v>76</v>
      </c>
      <c r="AL3" s="167">
        <v>20</v>
      </c>
      <c r="AM3" s="167">
        <v>85</v>
      </c>
      <c r="AN3" s="27">
        <v>84</v>
      </c>
      <c r="AP3">
        <v>3</v>
      </c>
    </row>
    <row r="4" spans="1:42" ht="19.5" customHeight="1" x14ac:dyDescent="0.35">
      <c r="A4" s="304" t="s">
        <v>144</v>
      </c>
      <c r="B4" s="304"/>
      <c r="C4" s="304"/>
      <c r="D4" s="304"/>
      <c r="E4" s="304"/>
      <c r="F4" s="304"/>
      <c r="G4" s="304"/>
      <c r="H4" s="304"/>
      <c r="L4" s="307"/>
      <c r="M4" s="135"/>
      <c r="N4" s="136"/>
      <c r="O4" s="136"/>
      <c r="P4" s="136"/>
      <c r="Q4" s="136"/>
      <c r="R4" s="136"/>
      <c r="S4" s="137"/>
      <c r="AA4" s="284"/>
      <c r="AB4" s="138"/>
      <c r="AC4" s="139"/>
      <c r="AD4" s="140"/>
      <c r="AE4" s="141"/>
      <c r="AF4" s="119"/>
      <c r="AJ4" s="183" t="s">
        <v>79</v>
      </c>
      <c r="AK4" s="167" t="s">
        <v>76</v>
      </c>
      <c r="AL4" s="167">
        <v>40</v>
      </c>
      <c r="AM4" s="167">
        <v>80</v>
      </c>
      <c r="AN4" s="27">
        <v>78</v>
      </c>
      <c r="AP4">
        <v>4</v>
      </c>
    </row>
    <row r="5" spans="1:42" ht="15" customHeight="1" thickBot="1" x14ac:dyDescent="0.4">
      <c r="A5" s="116"/>
      <c r="B5" s="116"/>
      <c r="C5" s="235"/>
      <c r="D5" s="235"/>
      <c r="E5" s="235"/>
      <c r="F5" s="235"/>
      <c r="G5" s="235"/>
      <c r="H5" s="235"/>
      <c r="L5" s="307"/>
      <c r="M5" s="13" t="s">
        <v>20</v>
      </c>
      <c r="N5" s="5" t="s">
        <v>20</v>
      </c>
      <c r="O5" s="5" t="s">
        <v>20</v>
      </c>
      <c r="P5" s="5" t="s">
        <v>20</v>
      </c>
      <c r="Q5" s="5" t="s">
        <v>20</v>
      </c>
      <c r="R5" s="5" t="s">
        <v>20</v>
      </c>
      <c r="S5" s="6" t="s">
        <v>20</v>
      </c>
      <c r="AA5" s="285"/>
      <c r="AB5" s="121" t="s">
        <v>32</v>
      </c>
      <c r="AC5" s="130">
        <v>57</v>
      </c>
      <c r="AD5" s="126">
        <v>60</v>
      </c>
      <c r="AE5" s="131">
        <v>65</v>
      </c>
      <c r="AF5" s="119">
        <v>2</v>
      </c>
      <c r="AJ5" s="183" t="s">
        <v>80</v>
      </c>
      <c r="AK5" s="167" t="s">
        <v>76</v>
      </c>
      <c r="AL5" s="167">
        <v>20</v>
      </c>
      <c r="AM5" s="167">
        <v>80</v>
      </c>
      <c r="AN5" s="27" t="s">
        <v>77</v>
      </c>
      <c r="AP5">
        <v>5</v>
      </c>
    </row>
    <row r="6" spans="1:42" ht="15" customHeight="1" thickBot="1" x14ac:dyDescent="0.4">
      <c r="A6" s="118" t="s">
        <v>49</v>
      </c>
      <c r="B6" s="117" t="s">
        <v>33</v>
      </c>
      <c r="C6" s="235"/>
      <c r="D6" s="235"/>
      <c r="E6" s="235"/>
      <c r="F6" s="235"/>
      <c r="G6" s="235"/>
      <c r="H6" s="235"/>
      <c r="L6" s="171" t="str">
        <f t="shared" ref="L6:L19" si="0">A60</f>
        <v>Crane</v>
      </c>
      <c r="M6" s="88">
        <f>IF(AND($E40&gt;=0.5,$C$12&gt;0),SQRT((($C$12-$B$25)^2)+(($C$25-$D$12)^2)),"")</f>
        <v>314.87590015742268</v>
      </c>
      <c r="N6" s="89" t="str">
        <f t="shared" ref="N6:N19" si="1">IF(AND($E40&gt;=0.5,$C$13&gt;0),SQRT((($C$13-$B$26)^2)+(($C$26-$D$13)^2)),"")</f>
        <v/>
      </c>
      <c r="O6" s="89" t="str">
        <f t="shared" ref="O6:P19" si="2">IF(AND($E40&gt;=0.5,$C$15&gt;0),SQRT((($C$15-$B$28)^2)+(($C$28-$D$15)^2)),"")</f>
        <v/>
      </c>
      <c r="P6" s="89" t="str">
        <f t="shared" si="2"/>
        <v/>
      </c>
      <c r="Q6" s="89" t="str">
        <f t="shared" ref="Q6:Q19" si="3">IF(AND($E40&gt;=0.5,$C$16&gt;0),SQRT((($C$16-$B$29)^2)+(($C$29-$D$16)^2)),"")</f>
        <v/>
      </c>
      <c r="R6" s="89" t="str">
        <f t="shared" ref="R6:R19" si="4">IF(AND($E40&gt;=0.5,$C$17&gt;0),SQRT((($C$17-$B$30)^2)+(($C$30-$D$17)^2)),"")</f>
        <v/>
      </c>
      <c r="S6" s="90" t="str">
        <f t="shared" ref="S6:S19" si="5">IF(AND($E40&gt;=0.5,$C$18&gt;0),SQRT((($C$18-$B$31)^2)+(($C$31-$D$18)^2)),"")</f>
        <v/>
      </c>
      <c r="AA6" s="286"/>
      <c r="AB6" s="122" t="s">
        <v>33</v>
      </c>
      <c r="AC6" s="132">
        <v>60</v>
      </c>
      <c r="AD6" s="133">
        <v>65</v>
      </c>
      <c r="AE6" s="134">
        <v>70</v>
      </c>
      <c r="AF6" s="119">
        <v>3</v>
      </c>
      <c r="AJ6" s="183" t="s">
        <v>81</v>
      </c>
      <c r="AK6" s="167" t="s">
        <v>82</v>
      </c>
      <c r="AL6" s="167">
        <v>100</v>
      </c>
      <c r="AM6" s="167">
        <v>94</v>
      </c>
      <c r="AN6" s="27" t="s">
        <v>77</v>
      </c>
      <c r="AP6">
        <v>6</v>
      </c>
    </row>
    <row r="7" spans="1:42" ht="15" customHeight="1" x14ac:dyDescent="0.35">
      <c r="A7" s="235"/>
      <c r="B7" s="235"/>
      <c r="C7" s="235"/>
      <c r="D7" s="235"/>
      <c r="E7" s="235"/>
      <c r="F7" s="235"/>
      <c r="G7" s="235"/>
      <c r="H7" s="235"/>
      <c r="L7" s="172" t="str">
        <f t="shared" si="0"/>
        <v>Vibratory Pile Driver</v>
      </c>
      <c r="M7" s="91">
        <f>IF(AND($E41&gt;=0.5,$C$12&gt;0),SQRT((($C$12-$B$25)^2)+(($C$25-$D$12)^2)),"")</f>
        <v>314.87590015742268</v>
      </c>
      <c r="N7" s="92" t="str">
        <f t="shared" si="1"/>
        <v/>
      </c>
      <c r="O7" s="92" t="str">
        <f t="shared" si="2"/>
        <v/>
      </c>
      <c r="P7" s="92" t="str">
        <f t="shared" si="2"/>
        <v/>
      </c>
      <c r="Q7" s="92" t="str">
        <f t="shared" si="3"/>
        <v/>
      </c>
      <c r="R7" s="92" t="str">
        <f t="shared" si="4"/>
        <v/>
      </c>
      <c r="S7" s="93" t="str">
        <f t="shared" si="5"/>
        <v/>
      </c>
      <c r="AC7" s="119">
        <v>1</v>
      </c>
      <c r="AD7" s="119">
        <v>2</v>
      </c>
      <c r="AE7" s="119">
        <v>3</v>
      </c>
      <c r="AF7" s="119"/>
      <c r="AJ7" s="183" t="s">
        <v>83</v>
      </c>
      <c r="AK7" s="167" t="s">
        <v>76</v>
      </c>
      <c r="AL7" s="167">
        <v>50</v>
      </c>
      <c r="AM7" s="167">
        <v>80</v>
      </c>
      <c r="AN7" s="27">
        <v>83</v>
      </c>
      <c r="AP7">
        <v>7</v>
      </c>
    </row>
    <row r="8" spans="1:42" ht="15" customHeight="1" thickBot="1" x14ac:dyDescent="0.3">
      <c r="A8" s="8" t="s">
        <v>45</v>
      </c>
      <c r="L8" s="172" t="str">
        <f t="shared" si="0"/>
        <v>Pickup Truck</v>
      </c>
      <c r="M8" s="91">
        <f>IF(AND($E42&gt;=0.5,$C$12&gt;0),SQRT((($C$12-$B$25)^2)+(($C$25-$D$12)^2)),"")</f>
        <v>314.87590015742268</v>
      </c>
      <c r="N8" s="92" t="str">
        <f t="shared" si="1"/>
        <v/>
      </c>
      <c r="O8" s="92" t="str">
        <f t="shared" si="2"/>
        <v/>
      </c>
      <c r="P8" s="92" t="str">
        <f t="shared" si="2"/>
        <v/>
      </c>
      <c r="Q8" s="92" t="str">
        <f t="shared" si="3"/>
        <v/>
      </c>
      <c r="R8" s="92" t="str">
        <f t="shared" si="4"/>
        <v/>
      </c>
      <c r="S8" s="93" t="str">
        <f t="shared" si="5"/>
        <v/>
      </c>
      <c r="AJ8" s="183" t="s">
        <v>84</v>
      </c>
      <c r="AK8" s="167" t="s">
        <v>76</v>
      </c>
      <c r="AL8" s="167">
        <v>20</v>
      </c>
      <c r="AM8" s="167">
        <v>85</v>
      </c>
      <c r="AN8" s="27">
        <v>84</v>
      </c>
      <c r="AP8">
        <v>8</v>
      </c>
    </row>
    <row r="9" spans="1:42" ht="15" customHeight="1" thickBot="1" x14ac:dyDescent="0.3">
      <c r="A9" s="293" t="s">
        <v>0</v>
      </c>
      <c r="B9" s="293" t="s">
        <v>1</v>
      </c>
      <c r="C9" s="289" t="s">
        <v>22</v>
      </c>
      <c r="D9" s="290"/>
      <c r="E9" s="291" t="s">
        <v>53</v>
      </c>
      <c r="F9" s="291"/>
      <c r="G9" s="291"/>
      <c r="H9" s="292"/>
      <c r="L9" s="172" t="str">
        <f t="shared" si="0"/>
        <v>Front End Loader</v>
      </c>
      <c r="M9" s="91">
        <f>IF(AND($E43&gt;=0.5,$C$12&gt;0),SQRT((($C$12-$B$25)^2)+(($C$25-$D$12)^2)),"")</f>
        <v>314.87590015742268</v>
      </c>
      <c r="N9" s="92" t="str">
        <f t="shared" si="1"/>
        <v/>
      </c>
      <c r="O9" s="92" t="str">
        <f t="shared" si="2"/>
        <v/>
      </c>
      <c r="P9" s="92" t="str">
        <f t="shared" si="2"/>
        <v/>
      </c>
      <c r="Q9" s="92" t="str">
        <f t="shared" si="3"/>
        <v/>
      </c>
      <c r="R9" s="92" t="str">
        <f t="shared" si="4"/>
        <v/>
      </c>
      <c r="S9" s="93" t="str">
        <f t="shared" si="5"/>
        <v/>
      </c>
      <c r="AB9" s="119">
        <f t="shared" ref="AB9:AB15" si="6">IF(B12="Residential",1,IF(B12="Commercial",2,IF(B12="industrial",3,0)))</f>
        <v>1</v>
      </c>
      <c r="AJ9" s="183" t="s">
        <v>85</v>
      </c>
      <c r="AK9" s="167" t="s">
        <v>82</v>
      </c>
      <c r="AL9" s="167">
        <v>20</v>
      </c>
      <c r="AM9" s="167">
        <v>93</v>
      </c>
      <c r="AN9" s="27">
        <v>87</v>
      </c>
      <c r="AP9">
        <v>9</v>
      </c>
    </row>
    <row r="10" spans="1:42" ht="15" customHeight="1" x14ac:dyDescent="0.25">
      <c r="A10" s="300"/>
      <c r="B10" s="300"/>
      <c r="C10" s="114" t="s">
        <v>23</v>
      </c>
      <c r="D10" s="115" t="s">
        <v>24</v>
      </c>
      <c r="E10" s="162" t="s">
        <v>12</v>
      </c>
      <c r="F10" s="163" t="s">
        <v>11</v>
      </c>
      <c r="G10" s="23" t="s">
        <v>13</v>
      </c>
      <c r="H10" s="24" t="s">
        <v>2</v>
      </c>
      <c r="L10" s="172" t="str">
        <f t="shared" si="0"/>
        <v>Trencher</v>
      </c>
      <c r="M10" s="91">
        <f>IF(AND($E44&gt;=0.5,$C$12&gt;0),SQRT((($C$12-$B$25)^2)+(($C$25-$D$12)^2)),"")</f>
        <v>314.87590015742268</v>
      </c>
      <c r="N10" s="92" t="str">
        <f t="shared" si="1"/>
        <v/>
      </c>
      <c r="O10" s="92" t="str">
        <f t="shared" si="2"/>
        <v/>
      </c>
      <c r="P10" s="92" t="str">
        <f t="shared" si="2"/>
        <v/>
      </c>
      <c r="Q10" s="92" t="str">
        <f t="shared" si="3"/>
        <v/>
      </c>
      <c r="R10" s="92" t="str">
        <f t="shared" si="4"/>
        <v/>
      </c>
      <c r="S10" s="93" t="str">
        <f t="shared" si="5"/>
        <v/>
      </c>
      <c r="AB10" s="119">
        <f t="shared" si="6"/>
        <v>0</v>
      </c>
      <c r="AJ10" s="183" t="s">
        <v>86</v>
      </c>
      <c r="AK10" s="167" t="s">
        <v>76</v>
      </c>
      <c r="AL10" s="167">
        <v>20</v>
      </c>
      <c r="AM10" s="167">
        <v>80</v>
      </c>
      <c r="AN10" s="27">
        <v>83</v>
      </c>
      <c r="AP10">
        <v>10</v>
      </c>
    </row>
    <row r="11" spans="1:42" ht="15" customHeight="1" thickBot="1" x14ac:dyDescent="0.3">
      <c r="A11" s="301"/>
      <c r="B11" s="301"/>
      <c r="C11" s="86" t="s">
        <v>20</v>
      </c>
      <c r="D11" s="87" t="s">
        <v>20</v>
      </c>
      <c r="E11" s="13" t="s">
        <v>5</v>
      </c>
      <c r="F11" s="6" t="s">
        <v>5</v>
      </c>
      <c r="G11" s="13" t="s">
        <v>5</v>
      </c>
      <c r="H11" s="6" t="s">
        <v>5</v>
      </c>
      <c r="L11" s="172" t="str">
        <f t="shared" si="0"/>
        <v>Crane</v>
      </c>
      <c r="M11" s="91">
        <f>IF(AND($E45&gt;=0.5,$C$12&gt;0),SQRT((($C$12-$B$26)^2)+(($C$26-$D$12)^2)),"")</f>
        <v>616.45154108021836</v>
      </c>
      <c r="N11" s="92" t="str">
        <f t="shared" si="1"/>
        <v/>
      </c>
      <c r="O11" s="92" t="str">
        <f t="shared" si="2"/>
        <v/>
      </c>
      <c r="P11" s="92" t="str">
        <f t="shared" si="2"/>
        <v/>
      </c>
      <c r="Q11" s="92" t="str">
        <f t="shared" si="3"/>
        <v/>
      </c>
      <c r="R11" s="92" t="str">
        <f t="shared" si="4"/>
        <v/>
      </c>
      <c r="S11" s="93" t="str">
        <f t="shared" si="5"/>
        <v/>
      </c>
      <c r="AB11" s="119">
        <f t="shared" si="6"/>
        <v>0</v>
      </c>
      <c r="AJ11" s="183" t="s">
        <v>87</v>
      </c>
      <c r="AK11" s="167" t="s">
        <v>76</v>
      </c>
      <c r="AL11" s="167">
        <v>40</v>
      </c>
      <c r="AM11" s="167">
        <v>80</v>
      </c>
      <c r="AN11" s="27">
        <v>78</v>
      </c>
      <c r="AP11">
        <v>11</v>
      </c>
    </row>
    <row r="12" spans="1:42" ht="15" customHeight="1" thickBot="1" x14ac:dyDescent="0.3">
      <c r="A12" s="240" t="s">
        <v>180</v>
      </c>
      <c r="B12" s="241" t="s">
        <v>3</v>
      </c>
      <c r="C12" s="242">
        <v>256713.47</v>
      </c>
      <c r="D12" s="243">
        <v>4256688.04</v>
      </c>
      <c r="E12" s="244">
        <v>38.6</v>
      </c>
      <c r="F12" s="245">
        <v>42</v>
      </c>
      <c r="G12" s="246">
        <v>40</v>
      </c>
      <c r="H12" s="247">
        <v>34</v>
      </c>
      <c r="L12" s="172" t="str">
        <f t="shared" si="0"/>
        <v>Vibratory Pile Driver</v>
      </c>
      <c r="M12" s="91">
        <f>IF(AND($E46&gt;=0.5,$C$12&gt;0),SQRT((($C$12-$B$26)^2)+(($C$26-$D$12)^2)),"")</f>
        <v>616.45154108021836</v>
      </c>
      <c r="N12" s="92" t="str">
        <f t="shared" si="1"/>
        <v/>
      </c>
      <c r="O12" s="92" t="str">
        <f t="shared" si="2"/>
        <v/>
      </c>
      <c r="P12" s="92" t="str">
        <f t="shared" si="2"/>
        <v/>
      </c>
      <c r="Q12" s="92" t="str">
        <f t="shared" si="3"/>
        <v/>
      </c>
      <c r="R12" s="92" t="str">
        <f t="shared" si="4"/>
        <v/>
      </c>
      <c r="S12" s="93" t="str">
        <f t="shared" si="5"/>
        <v/>
      </c>
      <c r="AB12" s="119">
        <f t="shared" si="6"/>
        <v>0</v>
      </c>
      <c r="AJ12" s="183" t="s">
        <v>88</v>
      </c>
      <c r="AK12" s="167" t="s">
        <v>76</v>
      </c>
      <c r="AL12" s="167">
        <v>15</v>
      </c>
      <c r="AM12" s="167">
        <v>83</v>
      </c>
      <c r="AN12" s="27" t="s">
        <v>77</v>
      </c>
      <c r="AP12">
        <v>12</v>
      </c>
    </row>
    <row r="13" spans="1:42" ht="15" hidden="1" customHeight="1" x14ac:dyDescent="0.25">
      <c r="A13" s="228"/>
      <c r="B13" s="238"/>
      <c r="C13" s="174"/>
      <c r="D13" s="211"/>
      <c r="E13" s="17"/>
      <c r="F13" s="160"/>
      <c r="G13" s="239"/>
      <c r="H13" s="78"/>
      <c r="L13" s="172" t="str">
        <f t="shared" si="0"/>
        <v>Pickup Truck</v>
      </c>
      <c r="M13" s="91">
        <f>IF(AND($E47&gt;=0.5,$C$12&gt;0),SQRT((($C$12-$B$26)^2)+(($C$26-$D$12)^2)),"")</f>
        <v>616.45154108021836</v>
      </c>
      <c r="N13" s="92" t="str">
        <f t="shared" si="1"/>
        <v/>
      </c>
      <c r="O13" s="92" t="str">
        <f t="shared" si="2"/>
        <v/>
      </c>
      <c r="P13" s="92" t="str">
        <f t="shared" si="2"/>
        <v/>
      </c>
      <c r="Q13" s="92" t="str">
        <f t="shared" si="3"/>
        <v/>
      </c>
      <c r="R13" s="92" t="str">
        <f t="shared" si="4"/>
        <v/>
      </c>
      <c r="S13" s="93" t="str">
        <f t="shared" si="5"/>
        <v/>
      </c>
      <c r="AB13" s="119">
        <f t="shared" si="6"/>
        <v>0</v>
      </c>
      <c r="AJ13" s="183" t="s">
        <v>89</v>
      </c>
      <c r="AK13" s="167" t="s">
        <v>76</v>
      </c>
      <c r="AL13" s="167">
        <v>40</v>
      </c>
      <c r="AM13" s="167">
        <v>85</v>
      </c>
      <c r="AN13" s="27">
        <v>79</v>
      </c>
      <c r="AP13">
        <v>13</v>
      </c>
    </row>
    <row r="14" spans="1:42" ht="15" hidden="1" customHeight="1" x14ac:dyDescent="0.25">
      <c r="A14" s="212"/>
      <c r="B14" s="84"/>
      <c r="C14" s="176"/>
      <c r="D14" s="213"/>
      <c r="E14" s="112"/>
      <c r="F14" s="109"/>
      <c r="G14" s="75"/>
      <c r="H14" s="2"/>
      <c r="L14" s="172" t="str">
        <f t="shared" si="0"/>
        <v>Front End Loader</v>
      </c>
      <c r="M14" s="91">
        <f>IF(AND($E48&gt;=0.5,$C$12&gt;0),SQRT((($C$12-$B$26)^2)+(($C$26-$D$12)^2)),"")</f>
        <v>616.45154108021836</v>
      </c>
      <c r="N14" s="92" t="str">
        <f t="shared" si="1"/>
        <v/>
      </c>
      <c r="O14" s="92" t="str">
        <f t="shared" si="2"/>
        <v/>
      </c>
      <c r="P14" s="92" t="str">
        <f t="shared" si="2"/>
        <v/>
      </c>
      <c r="Q14" s="92" t="str">
        <f t="shared" si="3"/>
        <v/>
      </c>
      <c r="R14" s="92" t="str">
        <f t="shared" si="4"/>
        <v/>
      </c>
      <c r="S14" s="93" t="str">
        <f t="shared" si="5"/>
        <v/>
      </c>
      <c r="AB14" s="119">
        <f t="shared" si="6"/>
        <v>0</v>
      </c>
      <c r="AJ14" s="183" t="s">
        <v>90</v>
      </c>
      <c r="AK14" s="167" t="s">
        <v>76</v>
      </c>
      <c r="AL14" s="167">
        <v>20</v>
      </c>
      <c r="AM14" s="167">
        <v>82</v>
      </c>
      <c r="AN14" s="27">
        <v>81</v>
      </c>
      <c r="AP14">
        <v>14</v>
      </c>
    </row>
    <row r="15" spans="1:42" ht="15" hidden="1" customHeight="1" x14ac:dyDescent="0.25">
      <c r="A15" s="212"/>
      <c r="B15" s="84"/>
      <c r="C15" s="176"/>
      <c r="D15" s="213"/>
      <c r="E15" s="112"/>
      <c r="F15" s="109"/>
      <c r="G15" s="75"/>
      <c r="H15" s="2"/>
      <c r="L15" s="172" t="str">
        <f t="shared" si="0"/>
        <v>Trencher</v>
      </c>
      <c r="M15" s="91">
        <f>IF(AND($E49&gt;=0.5,$C$12&gt;0),SQRT((($C$12-$B$26)^2)+(($C$26-$D$12)^2)),"")</f>
        <v>616.45154108021836</v>
      </c>
      <c r="N15" s="92" t="str">
        <f t="shared" si="1"/>
        <v/>
      </c>
      <c r="O15" s="92" t="str">
        <f t="shared" si="2"/>
        <v/>
      </c>
      <c r="P15" s="92" t="str">
        <f t="shared" si="2"/>
        <v/>
      </c>
      <c r="Q15" s="92" t="str">
        <f t="shared" si="3"/>
        <v/>
      </c>
      <c r="R15" s="92" t="str">
        <f t="shared" si="4"/>
        <v/>
      </c>
      <c r="S15" s="93" t="str">
        <f t="shared" si="5"/>
        <v/>
      </c>
      <c r="AB15" s="119">
        <f t="shared" si="6"/>
        <v>0</v>
      </c>
      <c r="AJ15" s="183" t="s">
        <v>91</v>
      </c>
      <c r="AK15" s="167" t="s">
        <v>76</v>
      </c>
      <c r="AL15" s="167">
        <v>20</v>
      </c>
      <c r="AM15" s="167">
        <v>90</v>
      </c>
      <c r="AN15" s="27">
        <v>90</v>
      </c>
      <c r="AP15">
        <v>15</v>
      </c>
    </row>
    <row r="16" spans="1:42" ht="15" hidden="1" customHeight="1" x14ac:dyDescent="0.25">
      <c r="A16" s="212"/>
      <c r="B16" s="84"/>
      <c r="C16" s="176"/>
      <c r="D16" s="213"/>
      <c r="E16" s="112"/>
      <c r="F16" s="109"/>
      <c r="G16" s="75"/>
      <c r="H16" s="2"/>
      <c r="L16" s="172" t="str">
        <f t="shared" si="0"/>
        <v/>
      </c>
      <c r="M16" s="91">
        <f>IF(AND($E50&gt;=0.5,$C$12&gt;0),SQRT((($C$12-$B$25)^2)+(($C$25-$D$12)^2)),"")</f>
        <v>314.87590015742268</v>
      </c>
      <c r="N16" s="92" t="str">
        <f t="shared" si="1"/>
        <v/>
      </c>
      <c r="O16" s="92" t="str">
        <f t="shared" si="2"/>
        <v/>
      </c>
      <c r="P16" s="92" t="str">
        <f t="shared" si="2"/>
        <v/>
      </c>
      <c r="Q16" s="92" t="str">
        <f t="shared" si="3"/>
        <v/>
      </c>
      <c r="R16" s="92" t="str">
        <f t="shared" si="4"/>
        <v/>
      </c>
      <c r="S16" s="93" t="str">
        <f t="shared" si="5"/>
        <v/>
      </c>
      <c r="AB16" s="119"/>
      <c r="AJ16" s="183" t="s">
        <v>92</v>
      </c>
      <c r="AK16" s="167" t="s">
        <v>76</v>
      </c>
      <c r="AL16" s="167">
        <v>16</v>
      </c>
      <c r="AM16" s="167">
        <v>85</v>
      </c>
      <c r="AN16" s="27">
        <v>81</v>
      </c>
      <c r="AP16">
        <v>0</v>
      </c>
    </row>
    <row r="17" spans="1:40" s="49" customFormat="1" hidden="1" x14ac:dyDescent="0.25">
      <c r="A17" s="212"/>
      <c r="B17" s="84"/>
      <c r="C17" s="176"/>
      <c r="D17" s="213"/>
      <c r="E17" s="112" t="str">
        <f>IF(G17&gt;0,R270,"")</f>
        <v/>
      </c>
      <c r="F17" s="109" t="str">
        <f>IF(G17&gt;0,T270,"")</f>
        <v/>
      </c>
      <c r="G17" s="75"/>
      <c r="H17" s="2"/>
      <c r="L17" s="172" t="str">
        <f t="shared" si="0"/>
        <v/>
      </c>
      <c r="M17" s="91">
        <f>IF(AND($E51&gt;=0.5,$C$12&gt;0),SQRT((($C$12-$B$25)^2)+(($C$25-$D$12)^2)),"")</f>
        <v>314.87590015742268</v>
      </c>
      <c r="N17" s="92" t="str">
        <f t="shared" si="1"/>
        <v/>
      </c>
      <c r="O17" s="92" t="str">
        <f t="shared" si="2"/>
        <v/>
      </c>
      <c r="P17" s="92" t="str">
        <f t="shared" si="2"/>
        <v/>
      </c>
      <c r="Q17" s="92" t="str">
        <f t="shared" si="3"/>
        <v/>
      </c>
      <c r="R17" s="92" t="str">
        <f t="shared" si="4"/>
        <v/>
      </c>
      <c r="S17" s="93" t="str">
        <f t="shared" si="5"/>
        <v/>
      </c>
      <c r="T17"/>
      <c r="AB17" s="119">
        <f>IF(B6="Residential",1,IF(B6="Commercial",2,IF(B6="industrial",3,0)))</f>
        <v>3</v>
      </c>
      <c r="AJ17" s="183" t="s">
        <v>93</v>
      </c>
      <c r="AK17" s="167" t="s">
        <v>76</v>
      </c>
      <c r="AL17" s="167">
        <v>40</v>
      </c>
      <c r="AM17" s="167">
        <v>85</v>
      </c>
      <c r="AN17" s="27">
        <v>82</v>
      </c>
    </row>
    <row r="18" spans="1:40" ht="15.75" hidden="1" thickBot="1" x14ac:dyDescent="0.3">
      <c r="A18" s="214"/>
      <c r="B18" s="85"/>
      <c r="C18" s="178"/>
      <c r="D18" s="215"/>
      <c r="E18" s="113" t="str">
        <f>IF(G18&gt;0,R304,"")</f>
        <v/>
      </c>
      <c r="F18" s="110" t="str">
        <f>IF(G18&gt;0,T304,"")</f>
        <v/>
      </c>
      <c r="G18" s="76"/>
      <c r="H18" s="3"/>
      <c r="L18" s="172" t="str">
        <f t="shared" si="0"/>
        <v/>
      </c>
      <c r="M18" s="91">
        <f>IF(AND($E52&gt;=0.5,$C$12&gt;0),SQRT((($C$12-$B$25)^2)+(($C$25-$D$12)^2)),"")</f>
        <v>314.87590015742268</v>
      </c>
      <c r="N18" s="92" t="str">
        <f t="shared" si="1"/>
        <v/>
      </c>
      <c r="O18" s="92" t="str">
        <f t="shared" si="2"/>
        <v/>
      </c>
      <c r="P18" s="92" t="str">
        <f t="shared" si="2"/>
        <v/>
      </c>
      <c r="Q18" s="92" t="str">
        <f t="shared" si="3"/>
        <v/>
      </c>
      <c r="R18" s="92" t="str">
        <f t="shared" si="4"/>
        <v/>
      </c>
      <c r="S18" s="93" t="str">
        <f t="shared" si="5"/>
        <v/>
      </c>
      <c r="AJ18" s="183" t="s">
        <v>94</v>
      </c>
      <c r="AK18" s="167" t="s">
        <v>76</v>
      </c>
      <c r="AL18" s="167">
        <v>20</v>
      </c>
      <c r="AM18" s="167">
        <v>84</v>
      </c>
      <c r="AN18" s="27">
        <v>79</v>
      </c>
    </row>
    <row r="19" spans="1:40" ht="15.75" x14ac:dyDescent="0.25">
      <c r="A19" s="19" t="s">
        <v>61</v>
      </c>
      <c r="B19" s="143"/>
      <c r="C19" s="144"/>
      <c r="D19" s="144"/>
      <c r="E19" s="145"/>
      <c r="F19" s="145"/>
      <c r="G19" s="82"/>
      <c r="H19" s="82"/>
      <c r="L19" s="172" t="str">
        <f t="shared" si="0"/>
        <v/>
      </c>
      <c r="M19" s="91">
        <f>IF(AND($E53&gt;=0.5,$C$12&gt;0),SQRT((($C$12-$B$25)^2)+(($C$25-$D$12)^2)),"")</f>
        <v>314.87590015742268</v>
      </c>
      <c r="N19" s="92" t="str">
        <f t="shared" si="1"/>
        <v/>
      </c>
      <c r="O19" s="92" t="str">
        <f t="shared" si="2"/>
        <v/>
      </c>
      <c r="P19" s="92" t="str">
        <f t="shared" si="2"/>
        <v/>
      </c>
      <c r="Q19" s="92" t="str">
        <f t="shared" si="3"/>
        <v/>
      </c>
      <c r="R19" s="92" t="str">
        <f t="shared" si="4"/>
        <v/>
      </c>
      <c r="S19" s="93" t="str">
        <f t="shared" si="5"/>
        <v/>
      </c>
      <c r="AJ19" s="183" t="s">
        <v>95</v>
      </c>
      <c r="AK19" s="167" t="s">
        <v>76</v>
      </c>
      <c r="AL19" s="167">
        <v>50</v>
      </c>
      <c r="AM19" s="167">
        <v>80</v>
      </c>
      <c r="AN19" s="27">
        <v>80</v>
      </c>
    </row>
    <row r="20" spans="1:40" ht="14.25" customHeight="1" thickBot="1" x14ac:dyDescent="0.3">
      <c r="A20" s="19"/>
      <c r="B20" s="143"/>
      <c r="C20" s="144"/>
      <c r="D20" s="144"/>
      <c r="E20" s="145"/>
      <c r="F20" s="145"/>
      <c r="G20" s="82"/>
      <c r="H20" s="82"/>
      <c r="L20" s="97"/>
      <c r="AJ20" s="183" t="s">
        <v>96</v>
      </c>
      <c r="AK20" s="167" t="s">
        <v>76</v>
      </c>
      <c r="AL20" s="167">
        <v>40</v>
      </c>
      <c r="AM20" s="167">
        <v>84</v>
      </c>
      <c r="AN20" s="27">
        <v>76</v>
      </c>
    </row>
    <row r="21" spans="1:40" ht="75.75" thickBot="1" x14ac:dyDescent="0.3">
      <c r="A21" s="8" t="s">
        <v>69</v>
      </c>
      <c r="L21" s="236" t="s">
        <v>42</v>
      </c>
      <c r="M21" s="25" t="s">
        <v>25</v>
      </c>
      <c r="N21" s="15" t="s">
        <v>26</v>
      </c>
      <c r="O21" s="15" t="s">
        <v>27</v>
      </c>
      <c r="P21" s="15" t="s">
        <v>28</v>
      </c>
      <c r="Q21" s="15" t="s">
        <v>29</v>
      </c>
      <c r="R21" s="15" t="s">
        <v>30</v>
      </c>
      <c r="S21" s="16" t="s">
        <v>31</v>
      </c>
      <c r="AJ21" s="183" t="s">
        <v>97</v>
      </c>
      <c r="AK21" s="167" t="s">
        <v>76</v>
      </c>
      <c r="AL21" s="167">
        <v>40</v>
      </c>
      <c r="AM21" s="167">
        <v>85</v>
      </c>
      <c r="AN21" s="27">
        <v>81</v>
      </c>
    </row>
    <row r="22" spans="1:40" ht="15.75" thickBot="1" x14ac:dyDescent="0.3">
      <c r="A22" s="293" t="s">
        <v>154</v>
      </c>
      <c r="B22" s="289" t="s">
        <v>22</v>
      </c>
      <c r="C22" s="290"/>
      <c r="E22" s="302"/>
      <c r="F22" s="302"/>
      <c r="G22" s="302"/>
      <c r="H22" s="302"/>
      <c r="L22" s="220"/>
      <c r="M22" s="13" t="s">
        <v>6</v>
      </c>
      <c r="N22" s="5" t="s">
        <v>6</v>
      </c>
      <c r="O22" s="5" t="s">
        <v>6</v>
      </c>
      <c r="P22" s="5" t="s">
        <v>6</v>
      </c>
      <c r="Q22" s="5" t="s">
        <v>6</v>
      </c>
      <c r="R22" s="5" t="s">
        <v>6</v>
      </c>
      <c r="S22" s="6" t="s">
        <v>6</v>
      </c>
      <c r="AJ22" s="183" t="s">
        <v>98</v>
      </c>
      <c r="AK22" s="167" t="s">
        <v>76</v>
      </c>
      <c r="AL22" s="167">
        <v>40</v>
      </c>
      <c r="AM22" s="167">
        <v>84</v>
      </c>
      <c r="AN22" s="27">
        <v>74</v>
      </c>
    </row>
    <row r="23" spans="1:40" x14ac:dyDescent="0.25">
      <c r="A23" s="300"/>
      <c r="B23" s="114" t="s">
        <v>23</v>
      </c>
      <c r="C23" s="115" t="s">
        <v>24</v>
      </c>
      <c r="E23" s="237"/>
      <c r="H23" s="237"/>
      <c r="L23" s="101" t="str">
        <f t="shared" ref="L23:L36" si="7">IF(ISBLANK(A40),"",A40)</f>
        <v>Crane</v>
      </c>
      <c r="M23" s="98">
        <f t="shared" ref="M23:S36" si="8">IFERROR(CONVERT(M6,"m","ft"),"")</f>
        <v>1033.0574152146412</v>
      </c>
      <c r="N23" s="89" t="str">
        <f t="shared" si="8"/>
        <v/>
      </c>
      <c r="O23" s="89" t="str">
        <f t="shared" si="8"/>
        <v/>
      </c>
      <c r="P23" s="89" t="str">
        <f t="shared" si="8"/>
        <v/>
      </c>
      <c r="Q23" s="89" t="str">
        <f t="shared" si="8"/>
        <v/>
      </c>
      <c r="R23" s="89" t="str">
        <f t="shared" si="8"/>
        <v/>
      </c>
      <c r="S23" s="90" t="str">
        <f t="shared" si="8"/>
        <v/>
      </c>
      <c r="AJ23" s="183" t="s">
        <v>99</v>
      </c>
      <c r="AK23" s="167" t="s">
        <v>76</v>
      </c>
      <c r="AL23" s="167">
        <v>40</v>
      </c>
      <c r="AM23" s="167">
        <v>80</v>
      </c>
      <c r="AN23" s="27">
        <v>79</v>
      </c>
    </row>
    <row r="24" spans="1:40" ht="15.75" thickBot="1" x14ac:dyDescent="0.3">
      <c r="A24" s="301"/>
      <c r="B24" s="86" t="s">
        <v>20</v>
      </c>
      <c r="C24" s="87" t="s">
        <v>20</v>
      </c>
      <c r="E24" s="237"/>
      <c r="H24" s="237"/>
      <c r="L24" s="102" t="str">
        <f t="shared" si="7"/>
        <v>Vibratory Pile Driver</v>
      </c>
      <c r="M24" s="99">
        <f t="shared" si="8"/>
        <v>1033.0574152146412</v>
      </c>
      <c r="N24" s="92" t="str">
        <f t="shared" si="8"/>
        <v/>
      </c>
      <c r="O24" s="92" t="str">
        <f t="shared" si="8"/>
        <v/>
      </c>
      <c r="P24" s="92" t="str">
        <f t="shared" si="8"/>
        <v/>
      </c>
      <c r="Q24" s="92" t="str">
        <f t="shared" si="8"/>
        <v/>
      </c>
      <c r="R24" s="92" t="str">
        <f t="shared" si="8"/>
        <v/>
      </c>
      <c r="S24" s="93" t="str">
        <f t="shared" si="8"/>
        <v/>
      </c>
      <c r="AJ24" s="183" t="s">
        <v>100</v>
      </c>
      <c r="AK24" s="167" t="s">
        <v>76</v>
      </c>
      <c r="AL24" s="167">
        <v>50</v>
      </c>
      <c r="AM24" s="167">
        <v>82</v>
      </c>
      <c r="AN24" s="27">
        <v>81</v>
      </c>
    </row>
    <row r="25" spans="1:40" x14ac:dyDescent="0.25">
      <c r="A25" s="168" t="s">
        <v>150</v>
      </c>
      <c r="B25" s="229">
        <v>256414.21</v>
      </c>
      <c r="C25" s="175">
        <v>4256785.97</v>
      </c>
      <c r="E25" s="166"/>
      <c r="H25" s="20"/>
      <c r="L25" s="102" t="str">
        <f t="shared" si="7"/>
        <v>Pickup Truck</v>
      </c>
      <c r="M25" s="99">
        <f t="shared" si="8"/>
        <v>1033.0574152146412</v>
      </c>
      <c r="N25" s="92" t="str">
        <f t="shared" si="8"/>
        <v/>
      </c>
      <c r="O25" s="92" t="str">
        <f t="shared" si="8"/>
        <v/>
      </c>
      <c r="P25" s="92" t="str">
        <f t="shared" si="8"/>
        <v/>
      </c>
      <c r="Q25" s="92" t="str">
        <f t="shared" si="8"/>
        <v/>
      </c>
      <c r="R25" s="92" t="str">
        <f t="shared" si="8"/>
        <v/>
      </c>
      <c r="S25" s="93" t="str">
        <f t="shared" si="8"/>
        <v/>
      </c>
      <c r="AJ25" s="183" t="s">
        <v>101</v>
      </c>
      <c r="AK25" s="167" t="s">
        <v>76</v>
      </c>
      <c r="AL25" s="167">
        <v>50</v>
      </c>
      <c r="AM25" s="167">
        <v>70</v>
      </c>
      <c r="AN25" s="27">
        <v>73</v>
      </c>
    </row>
    <row r="26" spans="1:40" x14ac:dyDescent="0.25">
      <c r="A26" s="169" t="s">
        <v>153</v>
      </c>
      <c r="B26" s="230">
        <v>257175.15</v>
      </c>
      <c r="C26" s="177">
        <v>4257096.53</v>
      </c>
      <c r="E26" s="166"/>
      <c r="H26" s="20"/>
      <c r="L26" s="102" t="str">
        <f t="shared" si="7"/>
        <v>Front End Loader</v>
      </c>
      <c r="M26" s="99">
        <f t="shared" si="8"/>
        <v>1033.0574152146412</v>
      </c>
      <c r="N26" s="92" t="str">
        <f t="shared" si="8"/>
        <v/>
      </c>
      <c r="O26" s="92" t="str">
        <f t="shared" si="8"/>
        <v/>
      </c>
      <c r="P26" s="92" t="str">
        <f t="shared" si="8"/>
        <v/>
      </c>
      <c r="Q26" s="92" t="str">
        <f t="shared" si="8"/>
        <v/>
      </c>
      <c r="R26" s="92" t="str">
        <f t="shared" si="8"/>
        <v/>
      </c>
      <c r="S26" s="93" t="str">
        <f t="shared" si="8"/>
        <v/>
      </c>
      <c r="AJ26" s="183" t="s">
        <v>102</v>
      </c>
      <c r="AK26" s="167" t="s">
        <v>76</v>
      </c>
      <c r="AL26" s="167">
        <v>40</v>
      </c>
      <c r="AM26" s="167">
        <v>85</v>
      </c>
      <c r="AN26" s="27">
        <v>83</v>
      </c>
    </row>
    <row r="27" spans="1:40" x14ac:dyDescent="0.25">
      <c r="A27" s="169"/>
      <c r="B27" s="230"/>
      <c r="C27" s="177"/>
      <c r="E27" s="166"/>
      <c r="H27" s="20"/>
      <c r="L27" s="102" t="str">
        <f t="shared" si="7"/>
        <v>Trencher</v>
      </c>
      <c r="M27" s="99">
        <f t="shared" si="8"/>
        <v>1033.0574152146412</v>
      </c>
      <c r="N27" s="92" t="str">
        <f t="shared" si="8"/>
        <v/>
      </c>
      <c r="O27" s="92" t="str">
        <f t="shared" si="8"/>
        <v/>
      </c>
      <c r="P27" s="92" t="str">
        <f t="shared" si="8"/>
        <v/>
      </c>
      <c r="Q27" s="92" t="str">
        <f t="shared" si="8"/>
        <v/>
      </c>
      <c r="R27" s="92" t="str">
        <f t="shared" si="8"/>
        <v/>
      </c>
      <c r="S27" s="93" t="str">
        <f t="shared" si="8"/>
        <v/>
      </c>
      <c r="AJ27" s="183" t="s">
        <v>103</v>
      </c>
      <c r="AK27" s="167" t="s">
        <v>76</v>
      </c>
      <c r="AL27" s="167">
        <v>40</v>
      </c>
      <c r="AM27" s="167">
        <v>85</v>
      </c>
      <c r="AN27" s="27" t="s">
        <v>77</v>
      </c>
    </row>
    <row r="28" spans="1:40" x14ac:dyDescent="0.25">
      <c r="A28" s="169" t="str">
        <f t="shared" ref="A28:A31" si="9">IF(ISBLANK(A15),"",A15)</f>
        <v/>
      </c>
      <c r="B28" s="230"/>
      <c r="C28" s="177"/>
      <c r="E28" s="166"/>
      <c r="H28" s="20"/>
      <c r="L28" s="102" t="str">
        <f t="shared" si="7"/>
        <v>Crane</v>
      </c>
      <c r="M28" s="99">
        <f t="shared" si="8"/>
        <v>2022.4788093183017</v>
      </c>
      <c r="N28" s="92" t="str">
        <f t="shared" si="8"/>
        <v/>
      </c>
      <c r="O28" s="92" t="str">
        <f t="shared" si="8"/>
        <v/>
      </c>
      <c r="P28" s="92" t="str">
        <f t="shared" si="8"/>
        <v/>
      </c>
      <c r="Q28" s="92" t="str">
        <f t="shared" si="8"/>
        <v/>
      </c>
      <c r="R28" s="92" t="str">
        <f t="shared" si="8"/>
        <v/>
      </c>
      <c r="S28" s="93" t="str">
        <f t="shared" si="8"/>
        <v/>
      </c>
      <c r="AJ28" s="183" t="s">
        <v>104</v>
      </c>
      <c r="AK28" s="167" t="s">
        <v>76</v>
      </c>
      <c r="AL28" s="167">
        <v>40</v>
      </c>
      <c r="AM28" s="167">
        <v>85</v>
      </c>
      <c r="AN28" s="27">
        <v>87</v>
      </c>
    </row>
    <row r="29" spans="1:40" x14ac:dyDescent="0.25">
      <c r="A29" s="169" t="str">
        <f t="shared" si="9"/>
        <v/>
      </c>
      <c r="B29" s="230"/>
      <c r="C29" s="177"/>
      <c r="E29" s="166"/>
      <c r="H29" s="20"/>
      <c r="L29" s="102" t="str">
        <f t="shared" si="7"/>
        <v>Vibratory Pile Driver</v>
      </c>
      <c r="M29" s="99">
        <f t="shared" si="8"/>
        <v>2022.4788093183017</v>
      </c>
      <c r="N29" s="92" t="str">
        <f t="shared" si="8"/>
        <v/>
      </c>
      <c r="O29" s="92" t="str">
        <f t="shared" si="8"/>
        <v/>
      </c>
      <c r="P29" s="92" t="str">
        <f t="shared" si="8"/>
        <v/>
      </c>
      <c r="Q29" s="92" t="str">
        <f t="shared" si="8"/>
        <v/>
      </c>
      <c r="R29" s="92" t="str">
        <f t="shared" si="8"/>
        <v/>
      </c>
      <c r="S29" s="93" t="str">
        <f t="shared" si="8"/>
        <v/>
      </c>
      <c r="AJ29" s="183" t="s">
        <v>105</v>
      </c>
      <c r="AK29" s="167" t="s">
        <v>76</v>
      </c>
      <c r="AL29" s="167">
        <v>25</v>
      </c>
      <c r="AM29" s="167">
        <v>80</v>
      </c>
      <c r="AN29" s="27">
        <v>82</v>
      </c>
    </row>
    <row r="30" spans="1:40" x14ac:dyDescent="0.25">
      <c r="A30" s="169" t="str">
        <f t="shared" si="9"/>
        <v/>
      </c>
      <c r="B30" s="230"/>
      <c r="C30" s="177"/>
      <c r="E30" s="166"/>
      <c r="H30" s="20"/>
      <c r="L30" s="102" t="str">
        <f t="shared" si="7"/>
        <v>Pickup Truck</v>
      </c>
      <c r="M30" s="99">
        <f t="shared" si="8"/>
        <v>2022.4788093183017</v>
      </c>
      <c r="N30" s="92" t="str">
        <f t="shared" si="8"/>
        <v/>
      </c>
      <c r="O30" s="92" t="str">
        <f t="shared" si="8"/>
        <v/>
      </c>
      <c r="P30" s="92" t="str">
        <f t="shared" si="8"/>
        <v/>
      </c>
      <c r="Q30" s="92" t="str">
        <f t="shared" si="8"/>
        <v/>
      </c>
      <c r="R30" s="92" t="str">
        <f t="shared" si="8"/>
        <v/>
      </c>
      <c r="S30" s="93" t="str">
        <f t="shared" si="8"/>
        <v/>
      </c>
      <c r="AJ30" s="183" t="s">
        <v>106</v>
      </c>
      <c r="AK30" s="167" t="s">
        <v>82</v>
      </c>
      <c r="AL30" s="167">
        <v>10</v>
      </c>
      <c r="AM30" s="167">
        <v>90</v>
      </c>
      <c r="AN30" s="27" t="s">
        <v>77</v>
      </c>
    </row>
    <row r="31" spans="1:40" ht="15.75" thickBot="1" x14ac:dyDescent="0.3">
      <c r="A31" s="170" t="str">
        <f t="shared" si="9"/>
        <v/>
      </c>
      <c r="B31" s="231"/>
      <c r="C31" s="179"/>
      <c r="E31" s="166"/>
      <c r="H31" s="20"/>
      <c r="L31" s="102" t="str">
        <f t="shared" si="7"/>
        <v>Front End Loader</v>
      </c>
      <c r="M31" s="99">
        <f t="shared" si="8"/>
        <v>2022.4788093183017</v>
      </c>
      <c r="N31" s="92" t="str">
        <f t="shared" si="8"/>
        <v/>
      </c>
      <c r="O31" s="92" t="str">
        <f t="shared" si="8"/>
        <v/>
      </c>
      <c r="P31" s="92" t="str">
        <f t="shared" si="8"/>
        <v/>
      </c>
      <c r="Q31" s="92" t="str">
        <f t="shared" si="8"/>
        <v/>
      </c>
      <c r="R31" s="92" t="str">
        <f t="shared" si="8"/>
        <v/>
      </c>
      <c r="S31" s="93" t="str">
        <f t="shared" si="8"/>
        <v/>
      </c>
      <c r="AJ31" s="183" t="s">
        <v>107</v>
      </c>
      <c r="AK31" s="167" t="s">
        <v>82</v>
      </c>
      <c r="AL31" s="167">
        <v>20</v>
      </c>
      <c r="AM31" s="167">
        <v>95</v>
      </c>
      <c r="AN31" s="27">
        <v>101</v>
      </c>
    </row>
    <row r="32" spans="1:40" ht="15.75" x14ac:dyDescent="0.25">
      <c r="A32" s="19" t="s">
        <v>155</v>
      </c>
      <c r="B32" s="143"/>
      <c r="C32" s="144"/>
      <c r="D32" s="144"/>
      <c r="E32" s="145"/>
      <c r="H32" s="82"/>
      <c r="L32" s="102" t="str">
        <f t="shared" si="7"/>
        <v>Trencher</v>
      </c>
      <c r="M32" s="99">
        <f t="shared" si="8"/>
        <v>2022.4788093183017</v>
      </c>
      <c r="N32" s="92" t="str">
        <f t="shared" si="8"/>
        <v/>
      </c>
      <c r="O32" s="92" t="str">
        <f t="shared" si="8"/>
        <v/>
      </c>
      <c r="P32" s="92" t="str">
        <f t="shared" si="8"/>
        <v/>
      </c>
      <c r="Q32" s="92" t="str">
        <f t="shared" si="8"/>
        <v/>
      </c>
      <c r="R32" s="92" t="str">
        <f t="shared" si="8"/>
        <v/>
      </c>
      <c r="S32" s="93" t="str">
        <f t="shared" si="8"/>
        <v/>
      </c>
      <c r="AJ32" s="183" t="s">
        <v>108</v>
      </c>
      <c r="AK32" s="167" t="s">
        <v>82</v>
      </c>
      <c r="AL32" s="167">
        <v>20</v>
      </c>
      <c r="AM32" s="167">
        <v>85</v>
      </c>
      <c r="AN32" s="27">
        <v>89</v>
      </c>
    </row>
    <row r="33" spans="1:40" ht="15.75" x14ac:dyDescent="0.25">
      <c r="A33" s="19" t="s">
        <v>156</v>
      </c>
      <c r="B33" s="143"/>
      <c r="C33" s="144"/>
      <c r="D33" s="144"/>
      <c r="E33" s="145"/>
      <c r="F33" s="145"/>
      <c r="G33" s="82"/>
      <c r="H33" s="82"/>
      <c r="L33" s="102" t="str">
        <f t="shared" si="7"/>
        <v/>
      </c>
      <c r="M33" s="99">
        <f t="shared" si="8"/>
        <v>1033.0574152146412</v>
      </c>
      <c r="N33" s="92" t="str">
        <f t="shared" si="8"/>
        <v/>
      </c>
      <c r="O33" s="92" t="str">
        <f t="shared" si="8"/>
        <v/>
      </c>
      <c r="P33" s="92" t="str">
        <f t="shared" si="8"/>
        <v/>
      </c>
      <c r="Q33" s="92" t="str">
        <f t="shared" si="8"/>
        <v/>
      </c>
      <c r="R33" s="92" t="str">
        <f t="shared" si="8"/>
        <v/>
      </c>
      <c r="S33" s="93" t="str">
        <f t="shared" si="8"/>
        <v/>
      </c>
      <c r="AJ33" s="183" t="s">
        <v>109</v>
      </c>
      <c r="AK33" s="167" t="s">
        <v>76</v>
      </c>
      <c r="AL33" s="167">
        <v>20</v>
      </c>
      <c r="AM33" s="167">
        <v>85</v>
      </c>
      <c r="AN33" s="27">
        <v>75</v>
      </c>
    </row>
    <row r="34" spans="1:40" ht="16.5" customHeight="1" x14ac:dyDescent="0.25">
      <c r="A34" s="9"/>
      <c r="B34" s="143"/>
      <c r="C34" s="144"/>
      <c r="D34" s="144"/>
      <c r="E34" s="145"/>
      <c r="F34" s="145"/>
      <c r="G34" s="82"/>
      <c r="H34" s="82"/>
      <c r="L34" s="102" t="str">
        <f t="shared" si="7"/>
        <v/>
      </c>
      <c r="M34" s="99">
        <f t="shared" si="8"/>
        <v>1033.0574152146412</v>
      </c>
      <c r="N34" s="92" t="str">
        <f t="shared" si="8"/>
        <v/>
      </c>
      <c r="O34" s="92" t="str">
        <f t="shared" si="8"/>
        <v/>
      </c>
      <c r="P34" s="92" t="str">
        <f t="shared" si="8"/>
        <v/>
      </c>
      <c r="Q34" s="92" t="str">
        <f t="shared" si="8"/>
        <v/>
      </c>
      <c r="R34" s="92" t="str">
        <f t="shared" si="8"/>
        <v/>
      </c>
      <c r="S34" s="93" t="str">
        <f t="shared" si="8"/>
        <v/>
      </c>
      <c r="AJ34" s="183" t="s">
        <v>110</v>
      </c>
      <c r="AK34" s="167" t="s">
        <v>82</v>
      </c>
      <c r="AL34" s="167">
        <v>20</v>
      </c>
      <c r="AM34" s="167">
        <v>90</v>
      </c>
      <c r="AN34" s="27">
        <v>90</v>
      </c>
    </row>
    <row r="35" spans="1:40" x14ac:dyDescent="0.25">
      <c r="A35" s="19"/>
      <c r="B35" s="143"/>
      <c r="C35" s="144"/>
      <c r="D35" s="144"/>
      <c r="E35" s="145"/>
      <c r="F35" s="145"/>
      <c r="G35" s="82"/>
      <c r="H35" s="82"/>
      <c r="L35" s="102" t="str">
        <f t="shared" si="7"/>
        <v/>
      </c>
      <c r="M35" s="99">
        <f t="shared" si="8"/>
        <v>1033.0574152146412</v>
      </c>
      <c r="N35" s="92" t="str">
        <f t="shared" si="8"/>
        <v/>
      </c>
      <c r="O35" s="92" t="str">
        <f t="shared" si="8"/>
        <v/>
      </c>
      <c r="P35" s="92" t="str">
        <f t="shared" si="8"/>
        <v/>
      </c>
      <c r="Q35" s="92" t="str">
        <f t="shared" si="8"/>
        <v/>
      </c>
      <c r="R35" s="92" t="str">
        <f t="shared" si="8"/>
        <v/>
      </c>
      <c r="S35" s="93" t="str">
        <f t="shared" si="8"/>
        <v/>
      </c>
      <c r="AJ35" s="183" t="s">
        <v>111</v>
      </c>
      <c r="AK35" s="167" t="s">
        <v>76</v>
      </c>
      <c r="AL35" s="167">
        <v>20</v>
      </c>
      <c r="AM35" s="167">
        <v>85</v>
      </c>
      <c r="AN35" s="27">
        <v>90</v>
      </c>
    </row>
    <row r="36" spans="1:40" ht="15.75" thickBot="1" x14ac:dyDescent="0.3">
      <c r="A36" s="82"/>
      <c r="B36" s="82"/>
      <c r="C36" s="82"/>
      <c r="D36" s="82"/>
      <c r="E36" s="82"/>
      <c r="F36" s="49"/>
      <c r="G36" s="49"/>
      <c r="H36" s="49"/>
      <c r="L36" s="103" t="str">
        <f t="shared" si="7"/>
        <v/>
      </c>
      <c r="M36" s="100">
        <f t="shared" si="8"/>
        <v>1033.0574152146412</v>
      </c>
      <c r="N36" s="95" t="str">
        <f t="shared" si="8"/>
        <v/>
      </c>
      <c r="O36" s="95" t="str">
        <f t="shared" si="8"/>
        <v/>
      </c>
      <c r="P36" s="95" t="str">
        <f t="shared" si="8"/>
        <v/>
      </c>
      <c r="Q36" s="95" t="str">
        <f t="shared" si="8"/>
        <v/>
      </c>
      <c r="R36" s="95" t="str">
        <f t="shared" si="8"/>
        <v/>
      </c>
      <c r="S36" s="96" t="str">
        <f t="shared" si="8"/>
        <v/>
      </c>
      <c r="AJ36" s="183" t="s">
        <v>112</v>
      </c>
      <c r="AK36" s="167" t="s">
        <v>76</v>
      </c>
      <c r="AL36" s="167">
        <v>50</v>
      </c>
      <c r="AM36" s="167">
        <v>85</v>
      </c>
      <c r="AN36" s="27">
        <v>77</v>
      </c>
    </row>
    <row r="37" spans="1:40" ht="15.75" thickBot="1" x14ac:dyDescent="0.3">
      <c r="A37" s="9" t="s">
        <v>44</v>
      </c>
      <c r="B37" s="1"/>
      <c r="C37" s="1"/>
      <c r="D37" s="1"/>
      <c r="E37" s="82"/>
      <c r="F37" s="49"/>
      <c r="G37" s="49"/>
      <c r="H37" s="49"/>
      <c r="L37" s="221"/>
      <c r="M37" s="222"/>
      <c r="N37" s="222"/>
      <c r="O37" s="222"/>
      <c r="P37" s="222"/>
      <c r="Q37" s="222"/>
      <c r="R37" s="222"/>
      <c r="S37" s="222"/>
      <c r="AJ37" s="183" t="s">
        <v>113</v>
      </c>
      <c r="AK37" s="167" t="s">
        <v>76</v>
      </c>
      <c r="AL37" s="167">
        <v>40</v>
      </c>
      <c r="AM37" s="167">
        <v>55</v>
      </c>
      <c r="AN37" s="27">
        <v>75</v>
      </c>
    </row>
    <row r="38" spans="1:40" ht="32.25" x14ac:dyDescent="0.25">
      <c r="A38" s="293" t="s">
        <v>0</v>
      </c>
      <c r="B38" s="287" t="s">
        <v>63</v>
      </c>
      <c r="C38" s="162" t="s">
        <v>141</v>
      </c>
      <c r="D38" s="15" t="s">
        <v>55</v>
      </c>
      <c r="E38" s="16" t="s">
        <v>54</v>
      </c>
      <c r="H38" s="182"/>
      <c r="L38" s="221"/>
      <c r="M38" s="222"/>
      <c r="N38" s="222"/>
      <c r="O38" s="222"/>
      <c r="P38" s="222"/>
      <c r="Q38" s="222"/>
      <c r="R38" s="222"/>
      <c r="S38" s="222"/>
      <c r="AJ38" s="183" t="s">
        <v>114</v>
      </c>
      <c r="AK38" s="167" t="s">
        <v>76</v>
      </c>
      <c r="AL38" s="167">
        <v>50</v>
      </c>
      <c r="AM38" s="167">
        <v>85</v>
      </c>
      <c r="AN38" s="27">
        <v>85</v>
      </c>
    </row>
    <row r="39" spans="1:40" ht="15.75" thickBot="1" x14ac:dyDescent="0.3">
      <c r="A39" s="294"/>
      <c r="B39" s="299"/>
      <c r="C39" s="164" t="s">
        <v>68</v>
      </c>
      <c r="D39" s="209" t="s">
        <v>6</v>
      </c>
      <c r="E39" s="7" t="s">
        <v>5</v>
      </c>
      <c r="H39" s="180"/>
      <c r="L39" s="221"/>
      <c r="M39" s="222"/>
      <c r="N39" s="222"/>
      <c r="O39" s="222"/>
      <c r="P39" s="222"/>
      <c r="Q39" s="222"/>
      <c r="R39" s="222"/>
      <c r="S39" s="222"/>
      <c r="AJ39" s="183" t="s">
        <v>115</v>
      </c>
      <c r="AK39" s="167" t="s">
        <v>76</v>
      </c>
      <c r="AL39" s="167">
        <v>50</v>
      </c>
      <c r="AM39" s="167">
        <v>77</v>
      </c>
      <c r="AN39" s="27">
        <v>81</v>
      </c>
    </row>
    <row r="40" spans="1:40" x14ac:dyDescent="0.25">
      <c r="A40" s="77" t="s">
        <v>92</v>
      </c>
      <c r="B40" s="191">
        <v>1</v>
      </c>
      <c r="C40" s="201">
        <f t="shared" ref="C40:C46" si="10">IFERROR(VLOOKUP(A40,$AJ$1:$AN$64,3,FALSE),"")</f>
        <v>16</v>
      </c>
      <c r="D40" s="218">
        <f t="shared" ref="D40:D46" si="11">IF(ISBLANK(A40),"",50)</f>
        <v>50</v>
      </c>
      <c r="E40" s="202">
        <f>IFERROR(IF(VLOOKUP(A40,$AJ$1:$AN$64,5,FALSE)="N/A",VLOOKUP(A40,$AJ$1:$AN$64,4,FALSE),VLOOKUP(A40,$AJ$1:$AN$64,5,FALSE)),"")</f>
        <v>81</v>
      </c>
      <c r="H40" s="181"/>
      <c r="AJ40" s="183" t="s">
        <v>116</v>
      </c>
      <c r="AK40" s="167" t="s">
        <v>76</v>
      </c>
      <c r="AL40" s="167">
        <v>100</v>
      </c>
      <c r="AM40" s="167">
        <v>82</v>
      </c>
      <c r="AN40" s="27">
        <v>73</v>
      </c>
    </row>
    <row r="41" spans="1:40" x14ac:dyDescent="0.25">
      <c r="A41" s="77" t="s">
        <v>132</v>
      </c>
      <c r="B41" s="71">
        <v>1</v>
      </c>
      <c r="C41" s="201">
        <f t="shared" si="10"/>
        <v>20</v>
      </c>
      <c r="D41" s="198">
        <f t="shared" si="11"/>
        <v>50</v>
      </c>
      <c r="E41" s="202">
        <f>IFERROR(IF(VLOOKUP(A41,$AJ$1:$AN$64,5,FALSE)="N/A",VLOOKUP(A41,$AJ$1:$AN$64,4,FALSE),VLOOKUP(A41,$AJ$1:$AN$64,5,FALSE)),"")</f>
        <v>101</v>
      </c>
      <c r="G41" s="22"/>
      <c r="H41" s="181"/>
      <c r="AJ41" s="183" t="s">
        <v>117</v>
      </c>
      <c r="AK41" s="167" t="s">
        <v>82</v>
      </c>
      <c r="AL41" s="167">
        <v>20</v>
      </c>
      <c r="AM41" s="167">
        <v>85</v>
      </c>
      <c r="AN41" s="27">
        <v>79</v>
      </c>
    </row>
    <row r="42" spans="1:40" x14ac:dyDescent="0.25">
      <c r="A42" s="77" t="s">
        <v>113</v>
      </c>
      <c r="B42" s="71">
        <v>1</v>
      </c>
      <c r="C42" s="201">
        <f t="shared" si="10"/>
        <v>40</v>
      </c>
      <c r="D42" s="198">
        <f t="shared" si="11"/>
        <v>50</v>
      </c>
      <c r="E42" s="202">
        <f>IFERROR(IF(VLOOKUP(A42,$AJ$1:$AN$64,5,FALSE)="N/A",VLOOKUP(A42,$AJ$1:$AN$64,4,FALSE),VLOOKUP(A42,$AJ$1:$AN$64,5,FALSE)),"")</f>
        <v>75</v>
      </c>
      <c r="H42" s="181"/>
      <c r="AJ42" s="183" t="s">
        <v>118</v>
      </c>
      <c r="AK42" s="167" t="s">
        <v>76</v>
      </c>
      <c r="AL42" s="167">
        <v>20</v>
      </c>
      <c r="AM42" s="167">
        <v>85</v>
      </c>
      <c r="AN42" s="27">
        <v>81</v>
      </c>
    </row>
    <row r="43" spans="1:40" x14ac:dyDescent="0.25">
      <c r="A43" s="77" t="s">
        <v>99</v>
      </c>
      <c r="B43" s="71">
        <v>1</v>
      </c>
      <c r="C43" s="201">
        <f t="shared" si="10"/>
        <v>40</v>
      </c>
      <c r="D43" s="198">
        <f t="shared" si="11"/>
        <v>50</v>
      </c>
      <c r="E43" s="202">
        <f>IFERROR(IF(VLOOKUP(A43,$AJ$1:$AN$64,5,FALSE)="N/A",VLOOKUP(A43,$AJ$1:$AN$64,4,FALSE),VLOOKUP(A43,$AJ$1:$AN$64,5,FALSE)),"")</f>
        <v>79</v>
      </c>
      <c r="H43" s="181"/>
      <c r="AC43" s="22"/>
      <c r="AJ43" s="183" t="s">
        <v>119</v>
      </c>
      <c r="AK43" s="167" t="s">
        <v>76</v>
      </c>
      <c r="AL43" s="167">
        <v>20</v>
      </c>
      <c r="AM43" s="167">
        <v>85</v>
      </c>
      <c r="AN43" s="27">
        <v>80</v>
      </c>
    </row>
    <row r="44" spans="1:40" x14ac:dyDescent="0.25">
      <c r="A44" s="77" t="s">
        <v>152</v>
      </c>
      <c r="B44" s="71">
        <v>1</v>
      </c>
      <c r="C44" s="201">
        <f t="shared" si="10"/>
        <v>50</v>
      </c>
      <c r="D44" s="198">
        <f t="shared" si="11"/>
        <v>50</v>
      </c>
      <c r="E44" s="202">
        <f>IFERROR(IF(VLOOKUP(A44,$AJ$1:$AN$64,5,FALSE)="N/A",VLOOKUP(A44,$AJ$1:$AN$64,4,FALSE),VLOOKUP(A44,$AJ$1:$AN$64,5,FALSE)),"")</f>
        <v>80</v>
      </c>
      <c r="H44" s="181"/>
      <c r="AJ44" s="183" t="s">
        <v>120</v>
      </c>
      <c r="AK44" s="167" t="s">
        <v>76</v>
      </c>
      <c r="AL44" s="167">
        <v>20</v>
      </c>
      <c r="AM44" s="167">
        <v>85</v>
      </c>
      <c r="AN44" s="27">
        <v>96</v>
      </c>
    </row>
    <row r="45" spans="1:40" x14ac:dyDescent="0.25">
      <c r="A45" s="77" t="s">
        <v>92</v>
      </c>
      <c r="B45" s="71">
        <v>2</v>
      </c>
      <c r="C45" s="201">
        <f t="shared" si="10"/>
        <v>16</v>
      </c>
      <c r="D45" s="198">
        <f t="shared" si="11"/>
        <v>50</v>
      </c>
      <c r="E45" s="202">
        <f t="shared" ref="E45:E49" si="12">IFERROR(IF(VLOOKUP(A45,$AJ$1:$AN$64,5,FALSE)="N/A",VLOOKUP(A45,$AJ$1:$AN$64,4,FALSE),VLOOKUP(A45,$AJ$1:$AN$64,5,FALSE)),"")</f>
        <v>81</v>
      </c>
      <c r="H45" s="181"/>
      <c r="AJ45" s="183" t="s">
        <v>121</v>
      </c>
      <c r="AK45" s="167" t="s">
        <v>76</v>
      </c>
      <c r="AL45" s="167">
        <v>40</v>
      </c>
      <c r="AM45" s="167">
        <v>85</v>
      </c>
      <c r="AN45" s="27">
        <v>84</v>
      </c>
    </row>
    <row r="46" spans="1:40" x14ac:dyDescent="0.25">
      <c r="A46" s="77" t="s">
        <v>132</v>
      </c>
      <c r="B46" s="71">
        <v>2</v>
      </c>
      <c r="C46" s="201">
        <f t="shared" si="10"/>
        <v>20</v>
      </c>
      <c r="D46" s="198">
        <f t="shared" si="11"/>
        <v>50</v>
      </c>
      <c r="E46" s="202">
        <f t="shared" si="12"/>
        <v>101</v>
      </c>
      <c r="H46" s="181"/>
      <c r="AJ46" s="183" t="s">
        <v>122</v>
      </c>
      <c r="AK46" s="167" t="s">
        <v>76</v>
      </c>
      <c r="AL46" s="167">
        <v>40</v>
      </c>
      <c r="AM46" s="167">
        <v>85</v>
      </c>
      <c r="AN46" s="27">
        <v>96</v>
      </c>
    </row>
    <row r="47" spans="1:40" x14ac:dyDescent="0.25">
      <c r="A47" s="77" t="s">
        <v>113</v>
      </c>
      <c r="B47" s="71">
        <v>2</v>
      </c>
      <c r="C47" s="201">
        <v>40</v>
      </c>
      <c r="D47" s="198">
        <v>50</v>
      </c>
      <c r="E47" s="202">
        <f t="shared" si="12"/>
        <v>75</v>
      </c>
      <c r="H47" s="181"/>
      <c r="AJ47" s="183" t="s">
        <v>123</v>
      </c>
      <c r="AK47" s="167" t="s">
        <v>76</v>
      </c>
      <c r="AL47" s="167">
        <v>100</v>
      </c>
      <c r="AM47" s="167">
        <v>78</v>
      </c>
      <c r="AN47" s="27">
        <v>78</v>
      </c>
    </row>
    <row r="48" spans="1:40" x14ac:dyDescent="0.25">
      <c r="A48" s="77" t="s">
        <v>99</v>
      </c>
      <c r="B48" s="71">
        <v>2</v>
      </c>
      <c r="C48" s="201">
        <f t="shared" ref="C48:C53" si="13">IFERROR(VLOOKUP(A48,$AJ$1:$AN$64,3,FALSE),"")</f>
        <v>40</v>
      </c>
      <c r="D48" s="198">
        <f t="shared" ref="D48:D53" si="14">IF(ISBLANK(A48),"",50)</f>
        <v>50</v>
      </c>
      <c r="E48" s="202">
        <f t="shared" si="12"/>
        <v>79</v>
      </c>
      <c r="H48" s="181"/>
      <c r="AJ48" s="183" t="s">
        <v>152</v>
      </c>
      <c r="AK48" s="167" t="s">
        <v>76</v>
      </c>
      <c r="AL48" s="167">
        <v>50</v>
      </c>
      <c r="AM48" s="167">
        <v>82</v>
      </c>
      <c r="AN48" s="27">
        <v>80</v>
      </c>
    </row>
    <row r="49" spans="1:40" x14ac:dyDescent="0.25">
      <c r="A49" s="77" t="s">
        <v>152</v>
      </c>
      <c r="B49" s="71">
        <v>2</v>
      </c>
      <c r="C49" s="201">
        <f t="shared" si="13"/>
        <v>50</v>
      </c>
      <c r="D49" s="198">
        <f t="shared" si="14"/>
        <v>50</v>
      </c>
      <c r="E49" s="202">
        <f t="shared" si="12"/>
        <v>80</v>
      </c>
      <c r="H49" s="181"/>
      <c r="AJ49" s="183" t="s">
        <v>125</v>
      </c>
      <c r="AK49" s="167" t="s">
        <v>76</v>
      </c>
      <c r="AL49" s="167">
        <v>50</v>
      </c>
      <c r="AM49" s="167">
        <v>80</v>
      </c>
      <c r="AN49" s="27" t="s">
        <v>77</v>
      </c>
    </row>
    <row r="50" spans="1:40" x14ac:dyDescent="0.25">
      <c r="A50" s="77"/>
      <c r="B50" s="71"/>
      <c r="C50" s="201" t="str">
        <f t="shared" si="13"/>
        <v/>
      </c>
      <c r="D50" s="198" t="str">
        <f t="shared" si="14"/>
        <v/>
      </c>
      <c r="E50" s="202" t="str">
        <f>IFERROR(IF(VLOOKUP(A50,$AJ$1:$AN$64,5,FALSE)="N/A",VLOOKUP(A50,$AJ$1:$AN$64,4,FALSE),VLOOKUP(A50,$AJ$1:$AN$64,5,FALSE)),"")</f>
        <v/>
      </c>
      <c r="H50" s="181"/>
      <c r="AJ50" s="183" t="s">
        <v>126</v>
      </c>
      <c r="AK50" s="167" t="s">
        <v>76</v>
      </c>
      <c r="AL50" s="167">
        <v>40</v>
      </c>
      <c r="AM50" s="167">
        <v>84</v>
      </c>
      <c r="AN50" s="27" t="s">
        <v>77</v>
      </c>
    </row>
    <row r="51" spans="1:40" x14ac:dyDescent="0.25">
      <c r="A51" s="77"/>
      <c r="B51" s="71"/>
      <c r="C51" s="201" t="str">
        <f t="shared" si="13"/>
        <v/>
      </c>
      <c r="D51" s="198" t="str">
        <f t="shared" si="14"/>
        <v/>
      </c>
      <c r="E51" s="202" t="str">
        <f>IFERROR(IF(VLOOKUP(A51,$AJ$1:$AN$64,5,FALSE)="N/A",VLOOKUP(A51,$AJ$1:$AN$64,4,FALSE),VLOOKUP(A51,$AJ$1:$AN$64,5,FALSE)),"")</f>
        <v/>
      </c>
      <c r="H51" s="181"/>
      <c r="AJ51" s="183" t="s">
        <v>127</v>
      </c>
      <c r="AK51" s="167" t="s">
        <v>76</v>
      </c>
      <c r="AL51" s="167">
        <v>40</v>
      </c>
      <c r="AM51" s="167">
        <v>85</v>
      </c>
      <c r="AN51" s="27">
        <v>85</v>
      </c>
    </row>
    <row r="52" spans="1:40" x14ac:dyDescent="0.25">
      <c r="A52" s="77"/>
      <c r="B52" s="71"/>
      <c r="C52" s="201" t="str">
        <f t="shared" si="13"/>
        <v/>
      </c>
      <c r="D52" s="198" t="str">
        <f t="shared" si="14"/>
        <v/>
      </c>
      <c r="E52" s="202" t="str">
        <f>IFERROR(IF(VLOOKUP(A52,$AJ$1:$AN$64,5,FALSE)="N/A",VLOOKUP(A52,$AJ$1:$AN$64,4,FALSE),VLOOKUP(A52,$AJ$1:$AN$64,5,FALSE)),"")</f>
        <v/>
      </c>
      <c r="H52" s="181"/>
      <c r="AJ52" s="183" t="s">
        <v>128</v>
      </c>
      <c r="AK52" s="167" t="s">
        <v>76</v>
      </c>
      <c r="AL52" s="167">
        <v>10</v>
      </c>
      <c r="AM52" s="167">
        <v>80</v>
      </c>
      <c r="AN52" s="27">
        <v>82</v>
      </c>
    </row>
    <row r="53" spans="1:40" ht="15.75" thickBot="1" x14ac:dyDescent="0.3">
      <c r="A53" s="14"/>
      <c r="B53" s="72"/>
      <c r="C53" s="203" t="str">
        <f t="shared" si="13"/>
        <v/>
      </c>
      <c r="D53" s="204" t="str">
        <f t="shared" si="14"/>
        <v/>
      </c>
      <c r="E53" s="205" t="str">
        <f>IFERROR(IF(VLOOKUP(A53,$AJ$1:$AN$64,5,FALSE)="N/A",VLOOKUP(A53,$AJ$1:$AN$64,4,FALSE),VLOOKUP(A53,$AJ$1:$AN$64,5,FALSE)),"")</f>
        <v/>
      </c>
      <c r="H53" s="181"/>
      <c r="AJ53" s="183" t="s">
        <v>129</v>
      </c>
      <c r="AK53" s="167" t="s">
        <v>76</v>
      </c>
      <c r="AL53" s="167">
        <v>100</v>
      </c>
      <c r="AM53" s="167">
        <v>85</v>
      </c>
      <c r="AN53" s="27">
        <v>79</v>
      </c>
    </row>
    <row r="54" spans="1:40" ht="15.75" x14ac:dyDescent="0.25">
      <c r="A54" s="19" t="s">
        <v>142</v>
      </c>
      <c r="AJ54" s="183" t="s">
        <v>130</v>
      </c>
      <c r="AK54" s="167" t="s">
        <v>76</v>
      </c>
      <c r="AL54" s="167">
        <v>50</v>
      </c>
      <c r="AM54" s="167">
        <v>85</v>
      </c>
      <c r="AN54" s="27">
        <v>87</v>
      </c>
    </row>
    <row r="55" spans="1:40" x14ac:dyDescent="0.25">
      <c r="A55" s="19"/>
      <c r="AJ55" s="183" t="s">
        <v>131</v>
      </c>
      <c r="AK55" s="167" t="s">
        <v>76</v>
      </c>
      <c r="AL55" s="167">
        <v>20</v>
      </c>
      <c r="AM55" s="167">
        <v>80</v>
      </c>
      <c r="AN55" s="27">
        <v>80</v>
      </c>
    </row>
    <row r="56" spans="1:40" x14ac:dyDescent="0.25">
      <c r="AJ56" s="183" t="s">
        <v>132</v>
      </c>
      <c r="AK56" s="167" t="s">
        <v>76</v>
      </c>
      <c r="AL56" s="167">
        <v>20</v>
      </c>
      <c r="AM56" s="167">
        <v>95</v>
      </c>
      <c r="AN56" s="27">
        <v>101</v>
      </c>
    </row>
    <row r="57" spans="1:40" ht="15.75" thickBot="1" x14ac:dyDescent="0.3">
      <c r="A57" s="8" t="s">
        <v>7</v>
      </c>
      <c r="AJ57" s="183" t="s">
        <v>133</v>
      </c>
      <c r="AK57" s="167" t="s">
        <v>76</v>
      </c>
      <c r="AL57" s="167">
        <v>5</v>
      </c>
      <c r="AM57" s="167">
        <v>85</v>
      </c>
      <c r="AN57" s="27">
        <v>83</v>
      </c>
    </row>
    <row r="58" spans="1:40" ht="30" x14ac:dyDescent="0.25">
      <c r="A58" s="293" t="s">
        <v>4</v>
      </c>
      <c r="B58" s="106" t="str">
        <f>IF(ISBLANK(A12),"",CONCATENATE("Leq - @ ",A12))</f>
        <v>Leq - @ NSA 33 - Residence</v>
      </c>
      <c r="C58" s="106" t="str">
        <f>IF(ISBLANK(A12),"",CONCATENATE("Leq - @ ",A12))</f>
        <v>Leq - @ NSA 33 - Residence</v>
      </c>
      <c r="D58" s="248"/>
      <c r="E58" s="248"/>
      <c r="F58" s="248"/>
      <c r="G58" s="248"/>
      <c r="H58" s="248"/>
      <c r="AJ58" s="183" t="s">
        <v>134</v>
      </c>
      <c r="AK58" s="167" t="s">
        <v>76</v>
      </c>
      <c r="AL58" s="167">
        <v>40</v>
      </c>
      <c r="AM58" s="167">
        <v>73</v>
      </c>
      <c r="AN58" s="27">
        <v>74</v>
      </c>
    </row>
    <row r="59" spans="1:40" ht="18.75" thickBot="1" x14ac:dyDescent="0.3">
      <c r="A59" s="301"/>
      <c r="B59" s="226" t="s">
        <v>185</v>
      </c>
      <c r="C59" s="226" t="s">
        <v>186</v>
      </c>
      <c r="D59" s="269"/>
      <c r="E59" s="269"/>
      <c r="F59" s="269"/>
      <c r="G59" s="269"/>
      <c r="H59" s="269"/>
      <c r="AJ59" s="183" t="s">
        <v>135</v>
      </c>
      <c r="AK59" s="167" t="s">
        <v>76</v>
      </c>
      <c r="AL59" s="167">
        <v>100</v>
      </c>
      <c r="AM59" s="167"/>
      <c r="AN59" s="27">
        <v>77</v>
      </c>
    </row>
    <row r="60" spans="1:40" x14ac:dyDescent="0.25">
      <c r="A60" s="223" t="str">
        <f>IF(ISBLANK(A40),"",A40)</f>
        <v>Crane</v>
      </c>
      <c r="B60" s="273">
        <f>IFERROR($E40-(20*LOG10(M23/$D40))+10*LOG($C40/100)+10*LOG($B40),0)</f>
        <v>46.738110725521061</v>
      </c>
      <c r="C60" s="274">
        <f>IFERROR($E40-(20*LOG10(M23/$D40))+10*LOG(100/100)+10*LOG($B40),0)</f>
        <v>54.696910898961811</v>
      </c>
      <c r="D60" s="166"/>
      <c r="E60" s="166"/>
      <c r="F60" s="166"/>
      <c r="G60" s="166"/>
      <c r="H60" s="166"/>
      <c r="AJ60" s="183" t="s">
        <v>136</v>
      </c>
      <c r="AK60" s="167"/>
      <c r="AL60" s="167">
        <v>100</v>
      </c>
      <c r="AM60" s="167"/>
      <c r="AN60" s="27">
        <v>84</v>
      </c>
    </row>
    <row r="61" spans="1:40" x14ac:dyDescent="0.25">
      <c r="A61" s="224" t="str">
        <f>IF(ISBLANK(A41),"",A41)</f>
        <v>Vibratory Pile Driver</v>
      </c>
      <c r="B61" s="275">
        <f t="shared" ref="B61:C69" si="15">IFERROR($E41-(20*LOG10(M24/$D41))+10*LOG($C41/100)+10*LOG($B41),0)</f>
        <v>67.70721085560163</v>
      </c>
      <c r="C61" s="276">
        <f t="shared" ref="C61:C64" si="16">IFERROR($E41-(20*LOG10(M24/$D41))+10*LOG(100/100)+10*LOG($B41),0)</f>
        <v>74.696910898961818</v>
      </c>
      <c r="D61" s="166"/>
      <c r="E61" s="166"/>
      <c r="F61" s="166"/>
      <c r="G61" s="166"/>
      <c r="H61" s="166"/>
      <c r="AJ61" s="183" t="s">
        <v>137</v>
      </c>
      <c r="AK61" s="167"/>
      <c r="AL61" s="167">
        <v>100</v>
      </c>
      <c r="AM61" s="167"/>
      <c r="AN61" s="27">
        <v>80</v>
      </c>
    </row>
    <row r="62" spans="1:40" x14ac:dyDescent="0.25">
      <c r="A62" s="224" t="str">
        <f t="shared" ref="A62:A73" si="17">IF(ISBLANK(A42),"",A42)</f>
        <v>Pickup Truck</v>
      </c>
      <c r="B62" s="275">
        <f t="shared" si="15"/>
        <v>44.717510812241436</v>
      </c>
      <c r="C62" s="276">
        <f t="shared" si="16"/>
        <v>48.696910898961811</v>
      </c>
      <c r="D62" s="166"/>
      <c r="E62" s="166"/>
      <c r="F62" s="166"/>
      <c r="G62" s="166"/>
      <c r="H62" s="166"/>
      <c r="AJ62" s="183" t="s">
        <v>138</v>
      </c>
      <c r="AK62" s="167"/>
      <c r="AL62" s="167">
        <v>100</v>
      </c>
      <c r="AM62" s="167"/>
      <c r="AN62" s="27">
        <v>85</v>
      </c>
    </row>
    <row r="63" spans="1:40" x14ac:dyDescent="0.25">
      <c r="A63" s="224" t="str">
        <f t="shared" si="17"/>
        <v>Front End Loader</v>
      </c>
      <c r="B63" s="275">
        <f t="shared" si="15"/>
        <v>48.717510812241436</v>
      </c>
      <c r="C63" s="276">
        <f t="shared" si="16"/>
        <v>52.696910898961811</v>
      </c>
      <c r="D63" s="166"/>
      <c r="E63" s="166"/>
      <c r="F63" s="166"/>
      <c r="G63" s="166"/>
      <c r="H63" s="166"/>
      <c r="AJ63" s="183" t="s">
        <v>139</v>
      </c>
      <c r="AK63" s="167"/>
      <c r="AL63" s="167">
        <v>100</v>
      </c>
      <c r="AM63" s="167"/>
      <c r="AN63" s="27">
        <v>82</v>
      </c>
    </row>
    <row r="64" spans="1:40" ht="15" customHeight="1" thickBot="1" x14ac:dyDescent="0.3">
      <c r="A64" s="224" t="str">
        <f t="shared" si="17"/>
        <v>Trencher</v>
      </c>
      <c r="B64" s="275">
        <f t="shared" si="15"/>
        <v>50.686610942321998</v>
      </c>
      <c r="C64" s="276">
        <f t="shared" si="16"/>
        <v>53.696910898961811</v>
      </c>
      <c r="D64" s="166"/>
      <c r="E64" s="166"/>
      <c r="F64" s="166"/>
      <c r="G64" s="166"/>
      <c r="H64" s="166"/>
      <c r="AJ64" s="184" t="s">
        <v>140</v>
      </c>
      <c r="AK64" s="185"/>
      <c r="AL64" s="185">
        <v>100</v>
      </c>
      <c r="AM64" s="185"/>
      <c r="AN64" s="151">
        <v>83</v>
      </c>
    </row>
    <row r="65" spans="1:30" x14ac:dyDescent="0.25">
      <c r="A65" s="224" t="str">
        <f t="shared" si="17"/>
        <v>Crane</v>
      </c>
      <c r="B65" s="275">
        <f t="shared" si="15"/>
        <v>43.913220270852193</v>
      </c>
      <c r="C65" s="276">
        <f>IFERROR($E45-(20*LOG10(N28/$D45))+10*LOG($C45/100)+10*LOG($B45),0)</f>
        <v>0</v>
      </c>
      <c r="D65" s="166"/>
      <c r="E65" s="166"/>
      <c r="F65" s="166"/>
      <c r="G65" s="166"/>
      <c r="H65" s="166"/>
    </row>
    <row r="66" spans="1:30" x14ac:dyDescent="0.25">
      <c r="A66" s="224" t="str">
        <f t="shared" si="17"/>
        <v>Vibratory Pile Driver</v>
      </c>
      <c r="B66" s="275">
        <f t="shared" si="15"/>
        <v>64.882320400932755</v>
      </c>
      <c r="C66" s="276">
        <f t="shared" si="15"/>
        <v>0</v>
      </c>
      <c r="D66" s="166"/>
      <c r="E66" s="166"/>
      <c r="F66" s="166"/>
      <c r="G66" s="166"/>
      <c r="H66" s="166"/>
    </row>
    <row r="67" spans="1:30" x14ac:dyDescent="0.25">
      <c r="A67" s="224" t="str">
        <f t="shared" si="17"/>
        <v>Pickup Truck</v>
      </c>
      <c r="B67" s="275">
        <f t="shared" si="15"/>
        <v>41.892620357572568</v>
      </c>
      <c r="C67" s="276">
        <f t="shared" si="15"/>
        <v>0</v>
      </c>
      <c r="D67" s="166"/>
      <c r="E67" s="166"/>
      <c r="F67" s="166"/>
      <c r="G67" s="166"/>
      <c r="H67" s="166"/>
    </row>
    <row r="68" spans="1:30" x14ac:dyDescent="0.25">
      <c r="A68" s="224" t="str">
        <f t="shared" si="17"/>
        <v>Front End Loader</v>
      </c>
      <c r="B68" s="275">
        <f t="shared" si="15"/>
        <v>45.892620357572568</v>
      </c>
      <c r="C68" s="276">
        <f t="shared" si="15"/>
        <v>0</v>
      </c>
      <c r="D68" s="166"/>
      <c r="E68" s="166"/>
      <c r="F68" s="166"/>
      <c r="G68" s="166"/>
      <c r="H68" s="166"/>
    </row>
    <row r="69" spans="1:30" x14ac:dyDescent="0.25">
      <c r="A69" s="224" t="str">
        <f t="shared" si="17"/>
        <v>Trencher</v>
      </c>
      <c r="B69" s="275">
        <f t="shared" si="15"/>
        <v>47.86172048765313</v>
      </c>
      <c r="C69" s="276">
        <f t="shared" si="15"/>
        <v>0</v>
      </c>
      <c r="D69" s="166"/>
      <c r="E69" s="166"/>
      <c r="F69" s="166"/>
      <c r="G69" s="166"/>
      <c r="H69" s="166"/>
      <c r="P69" t="str">
        <f>A12</f>
        <v>NSA 33 - Residence</v>
      </c>
    </row>
    <row r="70" spans="1:30" x14ac:dyDescent="0.25">
      <c r="A70" s="224" t="str">
        <f t="shared" si="17"/>
        <v/>
      </c>
      <c r="B70" s="275">
        <f>IFERROR($E50-(20*LOG10(M33/$D50))+10*LOG($C50/100)+10*LOG(#REF!/12)+10*LOG($B50),0)</f>
        <v>0</v>
      </c>
      <c r="C70" s="278">
        <f>IFERROR($E50-(20*LOG10(N33/$D50))+10*LOG($C50/100)+10*LOG(#REF!/12)+10*LOG($B50),0)</f>
        <v>0</v>
      </c>
      <c r="D70" s="166"/>
      <c r="E70" s="166"/>
      <c r="F70" s="166"/>
      <c r="G70" s="166"/>
      <c r="H70" s="166"/>
    </row>
    <row r="71" spans="1:30" ht="15.75" thickBot="1" x14ac:dyDescent="0.3">
      <c r="A71" s="224" t="str">
        <f t="shared" si="17"/>
        <v/>
      </c>
      <c r="B71" s="275">
        <f>IFERROR($E51-(20*LOG10(M34/$D51))+10*LOG($C51/100)+10*LOG(#REF!/12)+10*LOG($B51),0)</f>
        <v>0</v>
      </c>
      <c r="C71" s="278">
        <f>IFERROR($E51-(20*LOG10(N34/$D51))+10*LOG($C51/100)+10*LOG(#REF!/12)+10*LOG($B51),0)</f>
        <v>0</v>
      </c>
      <c r="D71" s="166"/>
      <c r="E71" s="166"/>
      <c r="F71" s="166"/>
      <c r="G71" s="166"/>
      <c r="H71" s="166"/>
      <c r="P71" s="303" t="s">
        <v>21</v>
      </c>
      <c r="Q71" s="303"/>
      <c r="R71" s="303"/>
      <c r="S71" s="303"/>
      <c r="T71" s="303"/>
    </row>
    <row r="72" spans="1:30" ht="17.25" customHeight="1" thickBot="1" x14ac:dyDescent="0.3">
      <c r="A72" s="224" t="str">
        <f t="shared" si="17"/>
        <v/>
      </c>
      <c r="B72" s="275">
        <f>IFERROR($E52-(20*LOG10(M35/$D52))+10*LOG($C52/100)+10*LOG(#REF!/12)+10*LOG($B52),0)</f>
        <v>0</v>
      </c>
      <c r="C72" s="278">
        <f>IFERROR($E52-(20*LOG10(N35/$D52))+10*LOG($C52/100)+10*LOG(#REF!/12)+10*LOG($B52),0)</f>
        <v>0</v>
      </c>
      <c r="D72" s="166"/>
      <c r="E72" s="166"/>
      <c r="F72" s="166"/>
      <c r="G72" s="166"/>
      <c r="H72" s="166"/>
      <c r="P72" s="38" t="s">
        <v>14</v>
      </c>
      <c r="Q72" s="39" t="s">
        <v>15</v>
      </c>
      <c r="R72" s="40" t="s">
        <v>17</v>
      </c>
      <c r="S72" s="40" t="s">
        <v>16</v>
      </c>
      <c r="T72" s="41" t="s">
        <v>17</v>
      </c>
      <c r="U72" s="42"/>
      <c r="V72" s="39" t="s">
        <v>18</v>
      </c>
      <c r="W72" s="40" t="s">
        <v>17</v>
      </c>
      <c r="X72" s="40" t="s">
        <v>16</v>
      </c>
      <c r="Y72" s="41" t="s">
        <v>17</v>
      </c>
      <c r="Z72" s="43"/>
      <c r="AA72" s="39" t="s">
        <v>19</v>
      </c>
      <c r="AB72" s="40" t="s">
        <v>17</v>
      </c>
      <c r="AC72" s="40" t="s">
        <v>16</v>
      </c>
      <c r="AD72" s="41" t="s">
        <v>17</v>
      </c>
    </row>
    <row r="73" spans="1:30" ht="15.75" thickBot="1" x14ac:dyDescent="0.3">
      <c r="A73" s="225" t="str">
        <f t="shared" si="17"/>
        <v/>
      </c>
      <c r="B73" s="277">
        <f>IFERROR($E53-(20*LOG10(M36/$D53))+10*LOG($C53/100)+10*LOG(#REF!/12)+10*LOG($B53),0)</f>
        <v>0</v>
      </c>
      <c r="C73" s="279">
        <f>IFERROR($E53-(20*LOG10(N36/$D53))+10*LOG($C53/100)+10*LOG(#REF!/12)+10*LOG($B53),0)</f>
        <v>0</v>
      </c>
      <c r="D73" s="166"/>
      <c r="E73" s="166"/>
      <c r="F73" s="166"/>
      <c r="G73" s="166"/>
      <c r="H73" s="166"/>
      <c r="P73" s="30">
        <v>0</v>
      </c>
      <c r="Q73" s="32">
        <f>H12</f>
        <v>34</v>
      </c>
      <c r="R73" s="28">
        <f>(10^(Q73/10))</f>
        <v>2511.8864315095811</v>
      </c>
      <c r="S73" s="28">
        <f>Q73+10</f>
        <v>44</v>
      </c>
      <c r="T73" s="33">
        <f t="shared" ref="T73:T96" si="18">(10^(S73/10))</f>
        <v>25118.86431509586</v>
      </c>
      <c r="U73" s="36"/>
      <c r="V73" s="32">
        <v>0</v>
      </c>
      <c r="W73" s="28">
        <f>(10^(V73/10))</f>
        <v>1</v>
      </c>
      <c r="X73" s="28">
        <f>V73+10</f>
        <v>10</v>
      </c>
      <c r="Y73" s="33">
        <f>(10^(X73/10))</f>
        <v>10</v>
      </c>
      <c r="Z73" s="36"/>
      <c r="AA73" s="34">
        <f>10*LOG10(10^(Q73/10)+10^(V73/10))</f>
        <v>34.001728613409902</v>
      </c>
      <c r="AB73" s="147">
        <f>(10^(AA73/10))</f>
        <v>2512.8864315095802</v>
      </c>
      <c r="AC73" s="147">
        <f>AA73+10</f>
        <v>44.001728613409902</v>
      </c>
      <c r="AD73" s="148">
        <f>(10^(AC73/10))</f>
        <v>25128.864315095783</v>
      </c>
    </row>
    <row r="74" spans="1:30" ht="18" thickBot="1" x14ac:dyDescent="0.3">
      <c r="A74" s="219" t="s">
        <v>43</v>
      </c>
      <c r="B74" s="227">
        <f>IF(B60=0,0,10*LOG10(10^(B60/10)+10^(B61/10)+10^(B62/10)+10^(B63/10)+10^(B64/10)+10^(B65/10)+10^(B66/10)+10^(B67/10)+10^(B68/10)+10^(B69/10)+10^(B70/10)+10^(B71/10)+10^(B72/10)+10^(B73/10)))</f>
        <v>69.724057141390659</v>
      </c>
      <c r="C74" s="227">
        <f>MAX(C60:C73)</f>
        <v>74.696910898961818</v>
      </c>
      <c r="D74" s="249"/>
      <c r="E74" s="249"/>
      <c r="F74" s="249"/>
      <c r="G74" s="249"/>
      <c r="H74" s="249"/>
      <c r="P74" s="31">
        <v>4.1666666666666699E-2</v>
      </c>
      <c r="Q74" s="34">
        <f>H12</f>
        <v>34</v>
      </c>
      <c r="R74" s="26">
        <f t="shared" ref="R74:R96" si="19">(10^(Q74/10))</f>
        <v>2511.8864315095811</v>
      </c>
      <c r="S74" s="26">
        <f t="shared" ref="S74:S79" si="20">Q74+10</f>
        <v>44</v>
      </c>
      <c r="T74" s="35">
        <f t="shared" si="18"/>
        <v>25118.86431509586</v>
      </c>
      <c r="U74" s="37"/>
      <c r="V74" s="34">
        <f>V73</f>
        <v>0</v>
      </c>
      <c r="W74" s="26">
        <f t="shared" ref="W74:W96" si="21">(10^(V74/10))</f>
        <v>1</v>
      </c>
      <c r="X74" s="28">
        <f t="shared" ref="X74:X79" si="22">V74+10</f>
        <v>10</v>
      </c>
      <c r="Y74" s="35">
        <f t="shared" ref="Y74:Y96" si="23">(10^(X74/10))</f>
        <v>10</v>
      </c>
      <c r="Z74" s="37"/>
      <c r="AA74" s="34">
        <f t="shared" ref="AA74:AA96" si="24">10*LOG10(10^(Q74/10)+10^(V74/10))</f>
        <v>34.001728613409902</v>
      </c>
      <c r="AB74" s="26">
        <f t="shared" ref="AB74:AB96" si="25">(10^(AA74/10))</f>
        <v>2512.8864315095802</v>
      </c>
      <c r="AC74" s="147">
        <f t="shared" ref="AC74:AC79" si="26">AA74+10</f>
        <v>44.001728613409902</v>
      </c>
      <c r="AD74" s="27">
        <f t="shared" ref="AD74:AD96" si="27">(10^(AC74/10))</f>
        <v>25128.864315095783</v>
      </c>
    </row>
    <row r="75" spans="1:30" ht="16.5" thickBot="1" x14ac:dyDescent="0.3">
      <c r="A75" s="19" t="s">
        <v>57</v>
      </c>
      <c r="P75" s="31">
        <v>8.3333333333333301E-2</v>
      </c>
      <c r="Q75" s="34">
        <f>H12</f>
        <v>34</v>
      </c>
      <c r="R75" s="26">
        <f t="shared" si="19"/>
        <v>2511.8864315095811</v>
      </c>
      <c r="S75" s="26">
        <f t="shared" si="20"/>
        <v>44</v>
      </c>
      <c r="T75" s="35">
        <f t="shared" si="18"/>
        <v>25118.86431509586</v>
      </c>
      <c r="U75" s="37"/>
      <c r="V75" s="34">
        <f>V74</f>
        <v>0</v>
      </c>
      <c r="W75" s="26">
        <f t="shared" si="21"/>
        <v>1</v>
      </c>
      <c r="X75" s="28">
        <f t="shared" si="22"/>
        <v>10</v>
      </c>
      <c r="Y75" s="35">
        <f t="shared" si="23"/>
        <v>10</v>
      </c>
      <c r="Z75" s="37"/>
      <c r="AA75" s="34">
        <f t="shared" si="24"/>
        <v>34.001728613409902</v>
      </c>
      <c r="AB75" s="26">
        <f t="shared" si="25"/>
        <v>2512.8864315095802</v>
      </c>
      <c r="AC75" s="147">
        <f t="shared" si="26"/>
        <v>44.001728613409902</v>
      </c>
      <c r="AD75" s="27">
        <f t="shared" si="27"/>
        <v>25128.864315095783</v>
      </c>
    </row>
    <row r="76" spans="1:30" ht="15.75" thickBot="1" x14ac:dyDescent="0.3">
      <c r="P76" s="31">
        <v>0.125</v>
      </c>
      <c r="Q76" s="34">
        <f>H12</f>
        <v>34</v>
      </c>
      <c r="R76" s="26">
        <f t="shared" si="19"/>
        <v>2511.8864315095811</v>
      </c>
      <c r="S76" s="26">
        <f t="shared" si="20"/>
        <v>44</v>
      </c>
      <c r="T76" s="35">
        <f t="shared" si="18"/>
        <v>25118.86431509586</v>
      </c>
      <c r="U76" s="37"/>
      <c r="V76" s="34">
        <f t="shared" ref="V76:V93" si="28">V75</f>
        <v>0</v>
      </c>
      <c r="W76" s="26">
        <f t="shared" si="21"/>
        <v>1</v>
      </c>
      <c r="X76" s="28">
        <f t="shared" si="22"/>
        <v>10</v>
      </c>
      <c r="Y76" s="35">
        <f t="shared" si="23"/>
        <v>10</v>
      </c>
      <c r="Z76" s="37"/>
      <c r="AA76" s="34">
        <f t="shared" si="24"/>
        <v>34.001728613409902</v>
      </c>
      <c r="AB76" s="26">
        <f t="shared" si="25"/>
        <v>2512.8864315095802</v>
      </c>
      <c r="AC76" s="147">
        <f t="shared" si="26"/>
        <v>44.001728613409902</v>
      </c>
      <c r="AD76" s="27">
        <f t="shared" si="27"/>
        <v>25128.864315095783</v>
      </c>
    </row>
    <row r="77" spans="1:30" ht="45.75" thickBot="1" x14ac:dyDescent="0.3">
      <c r="A77" s="287" t="s">
        <v>10</v>
      </c>
      <c r="B77" s="162" t="s">
        <v>145</v>
      </c>
      <c r="C77" s="163" t="s">
        <v>146</v>
      </c>
      <c r="D77" s="73" t="s">
        <v>48</v>
      </c>
      <c r="E77" s="73" t="s">
        <v>59</v>
      </c>
      <c r="F77" s="73" t="s">
        <v>158</v>
      </c>
      <c r="G77" s="15" t="s">
        <v>47</v>
      </c>
      <c r="H77" s="16" t="s">
        <v>46</v>
      </c>
      <c r="P77" s="31">
        <v>0.16666666666666699</v>
      </c>
      <c r="Q77" s="34">
        <f>H12</f>
        <v>34</v>
      </c>
      <c r="R77" s="26">
        <f t="shared" si="19"/>
        <v>2511.8864315095811</v>
      </c>
      <c r="S77" s="26">
        <f t="shared" si="20"/>
        <v>44</v>
      </c>
      <c r="T77" s="35">
        <f t="shared" si="18"/>
        <v>25118.86431509586</v>
      </c>
      <c r="U77" s="37"/>
      <c r="V77" s="34">
        <f t="shared" si="28"/>
        <v>0</v>
      </c>
      <c r="W77" s="26">
        <f t="shared" si="21"/>
        <v>1</v>
      </c>
      <c r="X77" s="28">
        <f t="shared" si="22"/>
        <v>10</v>
      </c>
      <c r="Y77" s="35">
        <f t="shared" si="23"/>
        <v>10</v>
      </c>
      <c r="Z77" s="37"/>
      <c r="AA77" s="34">
        <f t="shared" si="24"/>
        <v>34.001728613409902</v>
      </c>
      <c r="AB77" s="26">
        <f t="shared" si="25"/>
        <v>2512.8864315095802</v>
      </c>
      <c r="AC77" s="147">
        <f t="shared" si="26"/>
        <v>44.001728613409902</v>
      </c>
      <c r="AD77" s="27">
        <f t="shared" si="27"/>
        <v>25128.864315095783</v>
      </c>
    </row>
    <row r="78" spans="1:30" ht="15.75" thickBot="1" x14ac:dyDescent="0.3">
      <c r="A78" s="288"/>
      <c r="B78" s="80" t="s">
        <v>5</v>
      </c>
      <c r="C78" s="81" t="s">
        <v>5</v>
      </c>
      <c r="D78" s="156" t="s">
        <v>5</v>
      </c>
      <c r="E78" s="156" t="s">
        <v>5</v>
      </c>
      <c r="F78" s="156" t="s">
        <v>5</v>
      </c>
      <c r="G78" s="155" t="s">
        <v>5</v>
      </c>
      <c r="H78" s="81" t="s">
        <v>5</v>
      </c>
      <c r="P78" s="31">
        <v>0.20833333333333301</v>
      </c>
      <c r="Q78" s="34">
        <f>H12</f>
        <v>34</v>
      </c>
      <c r="R78" s="26">
        <f t="shared" si="19"/>
        <v>2511.8864315095811</v>
      </c>
      <c r="S78" s="26">
        <f t="shared" si="20"/>
        <v>44</v>
      </c>
      <c r="T78" s="35">
        <f t="shared" si="18"/>
        <v>25118.86431509586</v>
      </c>
      <c r="U78" s="37"/>
      <c r="V78" s="34">
        <f t="shared" si="28"/>
        <v>0</v>
      </c>
      <c r="W78" s="26">
        <f t="shared" si="21"/>
        <v>1</v>
      </c>
      <c r="X78" s="28">
        <f t="shared" si="22"/>
        <v>10</v>
      </c>
      <c r="Y78" s="35">
        <f t="shared" si="23"/>
        <v>10</v>
      </c>
      <c r="Z78" s="37"/>
      <c r="AA78" s="34">
        <f t="shared" si="24"/>
        <v>34.001728613409902</v>
      </c>
      <c r="AB78" s="26">
        <f t="shared" si="25"/>
        <v>2512.8864315095802</v>
      </c>
      <c r="AC78" s="147">
        <f t="shared" si="26"/>
        <v>44.001728613409902</v>
      </c>
      <c r="AD78" s="27">
        <f t="shared" si="27"/>
        <v>25128.864315095783</v>
      </c>
    </row>
    <row r="79" spans="1:30" x14ac:dyDescent="0.25">
      <c r="A79" s="77" t="str">
        <f t="shared" ref="A79:A85" si="29">IF(ISBLANK(A12),"",A12)</f>
        <v>NSA 33 - Residence</v>
      </c>
      <c r="B79" s="17">
        <f>IF(B$74&lt;=0,"",B$74)</f>
        <v>69.724057141390659</v>
      </c>
      <c r="C79" s="160">
        <f>C74</f>
        <v>74.696910898961818</v>
      </c>
      <c r="D79" s="157">
        <f>IF(G12&gt;0,AB100,"")</f>
        <v>66.720409200191213</v>
      </c>
      <c r="E79" s="157">
        <f>IF(G12&gt;0,AB97,"")</f>
        <v>69.059985118705697</v>
      </c>
      <c r="F79" s="157">
        <f>IF(G12&gt;0,AB98,"")</f>
        <v>34.001728613409902</v>
      </c>
      <c r="G79" s="154">
        <f>IF(G12&gt;0,AD100,"")</f>
        <v>66.728239861456672</v>
      </c>
      <c r="H79" s="160">
        <f t="shared" ref="H79:H85" si="30">IF(B79="","",G79-F12)</f>
        <v>24.728239861456672</v>
      </c>
      <c r="P79" s="31">
        <v>0.25</v>
      </c>
      <c r="Q79" s="34">
        <f>H12</f>
        <v>34</v>
      </c>
      <c r="R79" s="26">
        <f t="shared" si="19"/>
        <v>2511.8864315095811</v>
      </c>
      <c r="S79" s="26">
        <f t="shared" si="20"/>
        <v>44</v>
      </c>
      <c r="T79" s="35">
        <f t="shared" si="18"/>
        <v>25118.86431509586</v>
      </c>
      <c r="U79" s="37"/>
      <c r="V79" s="34">
        <f t="shared" si="28"/>
        <v>0</v>
      </c>
      <c r="W79" s="26">
        <f t="shared" si="21"/>
        <v>1</v>
      </c>
      <c r="X79" s="28">
        <f t="shared" si="22"/>
        <v>10</v>
      </c>
      <c r="Y79" s="35">
        <f t="shared" si="23"/>
        <v>10</v>
      </c>
      <c r="Z79" s="37"/>
      <c r="AA79" s="34">
        <f t="shared" si="24"/>
        <v>34.001728613409902</v>
      </c>
      <c r="AB79" s="26">
        <f t="shared" si="25"/>
        <v>2512.8864315095802</v>
      </c>
      <c r="AC79" s="147">
        <f t="shared" si="26"/>
        <v>44.001728613409902</v>
      </c>
      <c r="AD79" s="27">
        <f t="shared" si="27"/>
        <v>25128.864315095783</v>
      </c>
    </row>
    <row r="80" spans="1:30" ht="14.45" hidden="1" customHeight="1" x14ac:dyDescent="0.25">
      <c r="A80" s="11" t="str">
        <f t="shared" si="29"/>
        <v/>
      </c>
      <c r="B80" s="112">
        <f>IF(C$74&lt;=0,"",C$74)</f>
        <v>74.696910898961818</v>
      </c>
      <c r="C80" s="109">
        <f>IF(C$74=0,"",MAX(C60:C73))</f>
        <v>74.696910898961818</v>
      </c>
      <c r="D80" s="158" t="str">
        <f>IF(G13&gt;0,AB134,"")</f>
        <v/>
      </c>
      <c r="E80" s="158" t="str">
        <f>IF(G13&gt;0,AB131,"")</f>
        <v/>
      </c>
      <c r="F80" s="157" t="str">
        <f>IF(G13&gt;0,AB132,"")</f>
        <v/>
      </c>
      <c r="G80" s="152" t="str">
        <f>IF(G13&gt;0,AD134,"")</f>
        <v/>
      </c>
      <c r="H80" s="109" t="e">
        <f t="shared" si="30"/>
        <v>#VALUE!</v>
      </c>
      <c r="P80" s="31">
        <v>0.29166666666666702</v>
      </c>
      <c r="Q80" s="34">
        <f>G12</f>
        <v>40</v>
      </c>
      <c r="R80" s="26">
        <f t="shared" si="19"/>
        <v>10000</v>
      </c>
      <c r="S80" s="26">
        <f>Q80</f>
        <v>40</v>
      </c>
      <c r="T80" s="35">
        <f t="shared" si="18"/>
        <v>10000</v>
      </c>
      <c r="U80" s="37"/>
      <c r="V80" s="34">
        <f>B74</f>
        <v>69.724057141390659</v>
      </c>
      <c r="W80" s="26">
        <f t="shared" si="21"/>
        <v>9384382.7846171148</v>
      </c>
      <c r="X80" s="26">
        <f>V80</f>
        <v>69.724057141390659</v>
      </c>
      <c r="Y80" s="35">
        <f t="shared" si="23"/>
        <v>9384382.7846171148</v>
      </c>
      <c r="Z80" s="37"/>
      <c r="AA80" s="34">
        <f t="shared" si="24"/>
        <v>69.728682520213923</v>
      </c>
      <c r="AB80" s="26">
        <f t="shared" si="25"/>
        <v>9394382.7846171297</v>
      </c>
      <c r="AC80" s="26">
        <f>AA80</f>
        <v>69.728682520213923</v>
      </c>
      <c r="AD80" s="27">
        <f t="shared" si="27"/>
        <v>9394382.7846171297</v>
      </c>
    </row>
    <row r="81" spans="1:30" ht="14.45" hidden="1" customHeight="1" x14ac:dyDescent="0.25">
      <c r="A81" s="11" t="str">
        <f t="shared" si="29"/>
        <v/>
      </c>
      <c r="B81" s="112" t="str">
        <f>IF(D$74&lt;=0,"",D$74)</f>
        <v/>
      </c>
      <c r="C81" s="109" t="str">
        <f>IF(D$74=0,"",MAX(D60:D73))</f>
        <v/>
      </c>
      <c r="D81" s="158" t="str">
        <f>IF(G14&gt;0,AB168,"")</f>
        <v/>
      </c>
      <c r="E81" s="158" t="str">
        <f>IF(G14&gt;0,AB165,"")</f>
        <v/>
      </c>
      <c r="F81" s="157" t="str">
        <f>IF(G14&gt;0,AB166,"")</f>
        <v/>
      </c>
      <c r="G81" s="152" t="str">
        <f>IF(G14&gt;0,AD168,"")</f>
        <v/>
      </c>
      <c r="H81" s="109" t="str">
        <f t="shared" si="30"/>
        <v/>
      </c>
      <c r="P81" s="31">
        <v>0.33333333333333298</v>
      </c>
      <c r="Q81" s="34">
        <f>G12</f>
        <v>40</v>
      </c>
      <c r="R81" s="26">
        <f t="shared" si="19"/>
        <v>10000</v>
      </c>
      <c r="S81" s="26">
        <f t="shared" ref="S81:S94" si="31">Q81</f>
        <v>40</v>
      </c>
      <c r="T81" s="35">
        <f t="shared" si="18"/>
        <v>10000</v>
      </c>
      <c r="U81" s="37"/>
      <c r="V81" s="34">
        <f t="shared" si="28"/>
        <v>69.724057141390659</v>
      </c>
      <c r="W81" s="26">
        <f t="shared" si="21"/>
        <v>9384382.7846171148</v>
      </c>
      <c r="X81" s="26">
        <f t="shared" ref="X81:X91" si="32">V81</f>
        <v>69.724057141390659</v>
      </c>
      <c r="Y81" s="35">
        <f t="shared" si="23"/>
        <v>9384382.7846171148</v>
      </c>
      <c r="Z81" s="37"/>
      <c r="AA81" s="34">
        <f t="shared" si="24"/>
        <v>69.728682520213923</v>
      </c>
      <c r="AB81" s="26">
        <f t="shared" si="25"/>
        <v>9394382.7846171297</v>
      </c>
      <c r="AC81" s="26">
        <f t="shared" ref="AC81:AC91" si="33">AA81</f>
        <v>69.728682520213923</v>
      </c>
      <c r="AD81" s="27">
        <f t="shared" si="27"/>
        <v>9394382.7846171297</v>
      </c>
    </row>
    <row r="82" spans="1:30" ht="14.45" hidden="1" customHeight="1" x14ac:dyDescent="0.25">
      <c r="A82" s="11" t="str">
        <f t="shared" si="29"/>
        <v/>
      </c>
      <c r="B82" s="112" t="str">
        <f>IF(E$74&lt;=0,"",E$74)</f>
        <v/>
      </c>
      <c r="C82" s="109" t="str">
        <f>IF(E$74=0,"",MAX(E60:E73))</f>
        <v/>
      </c>
      <c r="D82" s="158" t="str">
        <f>IF(G15&gt;0,AB202,"")</f>
        <v/>
      </c>
      <c r="E82" s="158" t="str">
        <f>IF(G15&gt;0,AB199,"")</f>
        <v/>
      </c>
      <c r="F82" s="157" t="str">
        <f>IF(G15&gt;0,AB200,"")</f>
        <v/>
      </c>
      <c r="G82" s="152" t="str">
        <f>IF(G15&gt;0,AD202,"")</f>
        <v/>
      </c>
      <c r="H82" s="109" t="str">
        <f t="shared" si="30"/>
        <v/>
      </c>
      <c r="P82" s="31">
        <v>0.375</v>
      </c>
      <c r="Q82" s="34">
        <f>G12</f>
        <v>40</v>
      </c>
      <c r="R82" s="26">
        <f t="shared" si="19"/>
        <v>10000</v>
      </c>
      <c r="S82" s="26">
        <f t="shared" si="31"/>
        <v>40</v>
      </c>
      <c r="T82" s="35">
        <f t="shared" si="18"/>
        <v>10000</v>
      </c>
      <c r="U82" s="37"/>
      <c r="V82" s="34">
        <f t="shared" si="28"/>
        <v>69.724057141390659</v>
      </c>
      <c r="W82" s="26">
        <f t="shared" si="21"/>
        <v>9384382.7846171148</v>
      </c>
      <c r="X82" s="26">
        <f t="shared" si="32"/>
        <v>69.724057141390659</v>
      </c>
      <c r="Y82" s="35">
        <f t="shared" si="23"/>
        <v>9384382.7846171148</v>
      </c>
      <c r="Z82" s="37"/>
      <c r="AA82" s="34">
        <f t="shared" si="24"/>
        <v>69.728682520213923</v>
      </c>
      <c r="AB82" s="26">
        <f t="shared" si="25"/>
        <v>9394382.7846171297</v>
      </c>
      <c r="AC82" s="26">
        <f t="shared" si="33"/>
        <v>69.728682520213923</v>
      </c>
      <c r="AD82" s="27">
        <f t="shared" si="27"/>
        <v>9394382.7846171297</v>
      </c>
    </row>
    <row r="83" spans="1:30" ht="14.45" hidden="1" customHeight="1" x14ac:dyDescent="0.25">
      <c r="A83" s="11" t="str">
        <f t="shared" si="29"/>
        <v/>
      </c>
      <c r="B83" s="112" t="str">
        <f>IF(F$74&lt;=0,"",F$74)</f>
        <v/>
      </c>
      <c r="C83" s="109" t="str">
        <f>IF(F$74=0,"",MAX(F60:F73))</f>
        <v/>
      </c>
      <c r="D83" s="158" t="str">
        <f>IF(G16&gt;0,AB236,"")</f>
        <v/>
      </c>
      <c r="E83" s="158" t="str">
        <f>IF(G16&gt;0,AB233,"")</f>
        <v/>
      </c>
      <c r="F83" s="157" t="str">
        <f>IF(G16&gt;0,AB234,"")</f>
        <v/>
      </c>
      <c r="G83" s="152" t="str">
        <f>IF(G16&gt;0,AD236,"")</f>
        <v/>
      </c>
      <c r="H83" s="109" t="str">
        <f t="shared" si="30"/>
        <v/>
      </c>
      <c r="P83" s="31">
        <v>0.41666666666666702</v>
      </c>
      <c r="Q83" s="34">
        <f>G12</f>
        <v>40</v>
      </c>
      <c r="R83" s="26">
        <f t="shared" si="19"/>
        <v>10000</v>
      </c>
      <c r="S83" s="26">
        <f t="shared" si="31"/>
        <v>40</v>
      </c>
      <c r="T83" s="35">
        <f t="shared" si="18"/>
        <v>10000</v>
      </c>
      <c r="U83" s="37"/>
      <c r="V83" s="34">
        <f t="shared" si="28"/>
        <v>69.724057141390659</v>
      </c>
      <c r="W83" s="26">
        <f t="shared" si="21"/>
        <v>9384382.7846171148</v>
      </c>
      <c r="X83" s="26">
        <f t="shared" si="32"/>
        <v>69.724057141390659</v>
      </c>
      <c r="Y83" s="35">
        <f t="shared" si="23"/>
        <v>9384382.7846171148</v>
      </c>
      <c r="Z83" s="37"/>
      <c r="AA83" s="34">
        <f t="shared" si="24"/>
        <v>69.728682520213923</v>
      </c>
      <c r="AB83" s="26">
        <f t="shared" si="25"/>
        <v>9394382.7846171297</v>
      </c>
      <c r="AC83" s="26">
        <f t="shared" si="33"/>
        <v>69.728682520213923</v>
      </c>
      <c r="AD83" s="27">
        <f t="shared" si="27"/>
        <v>9394382.7846171297</v>
      </c>
    </row>
    <row r="84" spans="1:30" ht="14.45" hidden="1" customHeight="1" x14ac:dyDescent="0.25">
      <c r="A84" s="11" t="str">
        <f t="shared" si="29"/>
        <v/>
      </c>
      <c r="B84" s="112" t="str">
        <f>IF(G$74&lt;=0,"",G$74)</f>
        <v/>
      </c>
      <c r="C84" s="109" t="str">
        <f>IF(G$74&lt;=0,"",MAX(G60:G73))</f>
        <v/>
      </c>
      <c r="D84" s="158" t="str">
        <f>IF(G17&gt;0,AB270,"")</f>
        <v/>
      </c>
      <c r="E84" s="158" t="str">
        <f>IF(G17&gt;0,AB267,"")</f>
        <v/>
      </c>
      <c r="F84" s="157" t="str">
        <f>IF(G17&gt;0,AB268,"")</f>
        <v/>
      </c>
      <c r="G84" s="152" t="str">
        <f>IF(G17&gt;0,AD270,"")</f>
        <v/>
      </c>
      <c r="H84" s="109" t="str">
        <f t="shared" si="30"/>
        <v/>
      </c>
      <c r="P84" s="31">
        <v>0.45833333333333298</v>
      </c>
      <c r="Q84" s="34">
        <f>G12</f>
        <v>40</v>
      </c>
      <c r="R84" s="26">
        <f t="shared" si="19"/>
        <v>10000</v>
      </c>
      <c r="S84" s="26">
        <f t="shared" si="31"/>
        <v>40</v>
      </c>
      <c r="T84" s="35">
        <f t="shared" si="18"/>
        <v>10000</v>
      </c>
      <c r="U84" s="37"/>
      <c r="V84" s="34">
        <f t="shared" si="28"/>
        <v>69.724057141390659</v>
      </c>
      <c r="W84" s="26">
        <f t="shared" si="21"/>
        <v>9384382.7846171148</v>
      </c>
      <c r="X84" s="26">
        <f t="shared" si="32"/>
        <v>69.724057141390659</v>
      </c>
      <c r="Y84" s="35">
        <f t="shared" si="23"/>
        <v>9384382.7846171148</v>
      </c>
      <c r="Z84" s="37"/>
      <c r="AA84" s="34">
        <f t="shared" si="24"/>
        <v>69.728682520213923</v>
      </c>
      <c r="AB84" s="26">
        <f t="shared" si="25"/>
        <v>9394382.7846171297</v>
      </c>
      <c r="AC84" s="26">
        <f t="shared" si="33"/>
        <v>69.728682520213923</v>
      </c>
      <c r="AD84" s="27">
        <f t="shared" si="27"/>
        <v>9394382.7846171297</v>
      </c>
    </row>
    <row r="85" spans="1:30" ht="15" hidden="1" customHeight="1" thickBot="1" x14ac:dyDescent="0.3">
      <c r="A85" s="12" t="str">
        <f t="shared" si="29"/>
        <v/>
      </c>
      <c r="B85" s="113" t="str">
        <f>IF(H$74&lt;=0,"",H$74)</f>
        <v/>
      </c>
      <c r="C85" s="110" t="str">
        <f>IF(H$74=0,"",MAX(H60:H73))</f>
        <v/>
      </c>
      <c r="D85" s="159" t="str">
        <f>IF(G18&gt;0,AB304,"")</f>
        <v/>
      </c>
      <c r="E85" s="159" t="str">
        <f>IF(G18&gt;0,AB301,"")</f>
        <v/>
      </c>
      <c r="F85" s="161" t="str">
        <f>IF(G18&gt;0,AB302,"")</f>
        <v/>
      </c>
      <c r="G85" s="153" t="str">
        <f>IF(G18&gt;0,AD304,"")</f>
        <v/>
      </c>
      <c r="H85" s="110" t="str">
        <f t="shared" si="30"/>
        <v/>
      </c>
      <c r="P85" s="31">
        <v>0.5</v>
      </c>
      <c r="Q85" s="34">
        <f>G12</f>
        <v>40</v>
      </c>
      <c r="R85" s="26">
        <f t="shared" si="19"/>
        <v>10000</v>
      </c>
      <c r="S85" s="26">
        <f t="shared" si="31"/>
        <v>40</v>
      </c>
      <c r="T85" s="35">
        <f t="shared" si="18"/>
        <v>10000</v>
      </c>
      <c r="U85" s="37"/>
      <c r="V85" s="34">
        <f t="shared" si="28"/>
        <v>69.724057141390659</v>
      </c>
      <c r="W85" s="26">
        <f t="shared" si="21"/>
        <v>9384382.7846171148</v>
      </c>
      <c r="X85" s="26">
        <f t="shared" si="32"/>
        <v>69.724057141390659</v>
      </c>
      <c r="Y85" s="35">
        <f t="shared" si="23"/>
        <v>9384382.7846171148</v>
      </c>
      <c r="Z85" s="37"/>
      <c r="AA85" s="34">
        <f t="shared" si="24"/>
        <v>69.728682520213923</v>
      </c>
      <c r="AB85" s="26">
        <f t="shared" si="25"/>
        <v>9394382.7846171297</v>
      </c>
      <c r="AC85" s="26">
        <f t="shared" si="33"/>
        <v>69.728682520213923</v>
      </c>
      <c r="AD85" s="27">
        <f t="shared" si="27"/>
        <v>9394382.7846171297</v>
      </c>
    </row>
    <row r="86" spans="1:30" ht="15.75" x14ac:dyDescent="0.25">
      <c r="A86" s="142" t="s">
        <v>58</v>
      </c>
      <c r="P86" s="31">
        <v>0.54166666666666696</v>
      </c>
      <c r="Q86" s="34">
        <f>G12</f>
        <v>40</v>
      </c>
      <c r="R86" s="26">
        <f t="shared" si="19"/>
        <v>10000</v>
      </c>
      <c r="S86" s="26">
        <f t="shared" si="31"/>
        <v>40</v>
      </c>
      <c r="T86" s="35">
        <f t="shared" si="18"/>
        <v>10000</v>
      </c>
      <c r="U86" s="37"/>
      <c r="V86" s="34">
        <f t="shared" si="28"/>
        <v>69.724057141390659</v>
      </c>
      <c r="W86" s="26">
        <f t="shared" si="21"/>
        <v>9384382.7846171148</v>
      </c>
      <c r="X86" s="26">
        <f t="shared" si="32"/>
        <v>69.724057141390659</v>
      </c>
      <c r="Y86" s="35">
        <f t="shared" si="23"/>
        <v>9384382.7846171148</v>
      </c>
      <c r="Z86" s="37"/>
      <c r="AA86" s="34">
        <f t="shared" si="24"/>
        <v>69.728682520213923</v>
      </c>
      <c r="AB86" s="26">
        <f t="shared" si="25"/>
        <v>9394382.7846171297</v>
      </c>
      <c r="AC86" s="26">
        <f t="shared" si="33"/>
        <v>69.728682520213923</v>
      </c>
      <c r="AD86" s="27">
        <f t="shared" si="27"/>
        <v>9394382.7846171297</v>
      </c>
    </row>
    <row r="87" spans="1:30" ht="15.75" x14ac:dyDescent="0.25">
      <c r="A87" s="142" t="s">
        <v>157</v>
      </c>
      <c r="P87" s="31">
        <v>0.58333333333333304</v>
      </c>
      <c r="Q87" s="34">
        <f>G12</f>
        <v>40</v>
      </c>
      <c r="R87" s="26">
        <f t="shared" si="19"/>
        <v>10000</v>
      </c>
      <c r="S87" s="26">
        <f t="shared" si="31"/>
        <v>40</v>
      </c>
      <c r="T87" s="35">
        <f t="shared" si="18"/>
        <v>10000</v>
      </c>
      <c r="U87" s="37"/>
      <c r="V87" s="34">
        <f t="shared" si="28"/>
        <v>69.724057141390659</v>
      </c>
      <c r="W87" s="26">
        <f t="shared" si="21"/>
        <v>9384382.7846171148</v>
      </c>
      <c r="X87" s="26">
        <f t="shared" si="32"/>
        <v>69.724057141390659</v>
      </c>
      <c r="Y87" s="35">
        <f t="shared" si="23"/>
        <v>9384382.7846171148</v>
      </c>
      <c r="Z87" s="37"/>
      <c r="AA87" s="34">
        <f t="shared" si="24"/>
        <v>69.728682520213923</v>
      </c>
      <c r="AB87" s="26">
        <f t="shared" si="25"/>
        <v>9394382.7846171297</v>
      </c>
      <c r="AC87" s="26">
        <f t="shared" si="33"/>
        <v>69.728682520213923</v>
      </c>
      <c r="AD87" s="27">
        <f t="shared" si="27"/>
        <v>9394382.7846171297</v>
      </c>
    </row>
    <row r="88" spans="1:30" x14ac:dyDescent="0.25">
      <c r="P88" s="31">
        <v>0.625</v>
      </c>
      <c r="Q88" s="34">
        <f>G12</f>
        <v>40</v>
      </c>
      <c r="R88" s="26">
        <f t="shared" si="19"/>
        <v>10000</v>
      </c>
      <c r="S88" s="26">
        <f t="shared" si="31"/>
        <v>40</v>
      </c>
      <c r="T88" s="35">
        <f t="shared" si="18"/>
        <v>10000</v>
      </c>
      <c r="U88" s="37"/>
      <c r="V88" s="34">
        <f t="shared" si="28"/>
        <v>69.724057141390659</v>
      </c>
      <c r="W88" s="26">
        <f t="shared" si="21"/>
        <v>9384382.7846171148</v>
      </c>
      <c r="X88" s="26">
        <f t="shared" si="32"/>
        <v>69.724057141390659</v>
      </c>
      <c r="Y88" s="35">
        <f t="shared" si="23"/>
        <v>9384382.7846171148</v>
      </c>
      <c r="Z88" s="37"/>
      <c r="AA88" s="34">
        <f t="shared" si="24"/>
        <v>69.728682520213923</v>
      </c>
      <c r="AB88" s="26">
        <f t="shared" si="25"/>
        <v>9394382.7846171297</v>
      </c>
      <c r="AC88" s="26">
        <f t="shared" si="33"/>
        <v>69.728682520213923</v>
      </c>
      <c r="AD88" s="27">
        <f t="shared" si="27"/>
        <v>9394382.7846171297</v>
      </c>
    </row>
    <row r="89" spans="1:30" x14ac:dyDescent="0.25">
      <c r="P89" s="31">
        <v>0.66666666666666696</v>
      </c>
      <c r="Q89" s="34">
        <f>G12</f>
        <v>40</v>
      </c>
      <c r="R89" s="26">
        <f t="shared" si="19"/>
        <v>10000</v>
      </c>
      <c r="S89" s="26">
        <f t="shared" si="31"/>
        <v>40</v>
      </c>
      <c r="T89" s="35">
        <f t="shared" si="18"/>
        <v>10000</v>
      </c>
      <c r="U89" s="37"/>
      <c r="V89" s="34">
        <f t="shared" si="28"/>
        <v>69.724057141390659</v>
      </c>
      <c r="W89" s="26">
        <f t="shared" si="21"/>
        <v>9384382.7846171148</v>
      </c>
      <c r="X89" s="26">
        <f t="shared" si="32"/>
        <v>69.724057141390659</v>
      </c>
      <c r="Y89" s="35">
        <f t="shared" si="23"/>
        <v>9384382.7846171148</v>
      </c>
      <c r="Z89" s="37"/>
      <c r="AA89" s="34">
        <f t="shared" si="24"/>
        <v>69.728682520213923</v>
      </c>
      <c r="AB89" s="26">
        <f t="shared" si="25"/>
        <v>9394382.7846171297</v>
      </c>
      <c r="AC89" s="26">
        <f t="shared" si="33"/>
        <v>69.728682520213923</v>
      </c>
      <c r="AD89" s="27">
        <f t="shared" si="27"/>
        <v>9394382.7846171297</v>
      </c>
    </row>
    <row r="90" spans="1:30" x14ac:dyDescent="0.25">
      <c r="F90" s="22"/>
      <c r="P90" s="31">
        <v>0.70833333333333304</v>
      </c>
      <c r="Q90" s="34">
        <f>G12</f>
        <v>40</v>
      </c>
      <c r="R90" s="26">
        <f t="shared" si="19"/>
        <v>10000</v>
      </c>
      <c r="S90" s="26">
        <f t="shared" si="31"/>
        <v>40</v>
      </c>
      <c r="T90" s="35">
        <f t="shared" si="18"/>
        <v>10000</v>
      </c>
      <c r="U90" s="37"/>
      <c r="V90" s="34">
        <f t="shared" si="28"/>
        <v>69.724057141390659</v>
      </c>
      <c r="W90" s="26">
        <f t="shared" si="21"/>
        <v>9384382.7846171148</v>
      </c>
      <c r="X90" s="26">
        <f t="shared" si="32"/>
        <v>69.724057141390659</v>
      </c>
      <c r="Y90" s="35">
        <f t="shared" si="23"/>
        <v>9384382.7846171148</v>
      </c>
      <c r="Z90" s="37"/>
      <c r="AA90" s="34">
        <f t="shared" si="24"/>
        <v>69.728682520213923</v>
      </c>
      <c r="AB90" s="26">
        <f t="shared" si="25"/>
        <v>9394382.7846171297</v>
      </c>
      <c r="AC90" s="26">
        <f t="shared" si="33"/>
        <v>69.728682520213923</v>
      </c>
      <c r="AD90" s="27">
        <f t="shared" si="27"/>
        <v>9394382.7846171297</v>
      </c>
    </row>
    <row r="91" spans="1:30" x14ac:dyDescent="0.25">
      <c r="P91" s="31">
        <v>0.75</v>
      </c>
      <c r="Q91" s="34">
        <f>G12</f>
        <v>40</v>
      </c>
      <c r="R91" s="26">
        <f t="shared" si="19"/>
        <v>10000</v>
      </c>
      <c r="S91" s="26">
        <f t="shared" si="31"/>
        <v>40</v>
      </c>
      <c r="T91" s="35">
        <f t="shared" si="18"/>
        <v>10000</v>
      </c>
      <c r="U91" s="37"/>
      <c r="V91" s="34">
        <f t="shared" si="28"/>
        <v>69.724057141390659</v>
      </c>
      <c r="W91" s="26">
        <f t="shared" si="21"/>
        <v>9384382.7846171148</v>
      </c>
      <c r="X91" s="26">
        <f t="shared" si="32"/>
        <v>69.724057141390659</v>
      </c>
      <c r="Y91" s="35">
        <f t="shared" si="23"/>
        <v>9384382.7846171148</v>
      </c>
      <c r="Z91" s="37"/>
      <c r="AA91" s="34">
        <f t="shared" si="24"/>
        <v>69.728682520213923</v>
      </c>
      <c r="AB91" s="26">
        <f t="shared" si="25"/>
        <v>9394382.7846171297</v>
      </c>
      <c r="AC91" s="26">
        <f t="shared" si="33"/>
        <v>69.728682520213923</v>
      </c>
      <c r="AD91" s="27">
        <f t="shared" si="27"/>
        <v>9394382.7846171297</v>
      </c>
    </row>
    <row r="92" spans="1:30" x14ac:dyDescent="0.25">
      <c r="P92" s="31">
        <v>0.79166666666666696</v>
      </c>
      <c r="Q92" s="34">
        <f>G12</f>
        <v>40</v>
      </c>
      <c r="R92" s="26">
        <f t="shared" si="19"/>
        <v>10000</v>
      </c>
      <c r="S92" s="26">
        <f t="shared" si="31"/>
        <v>40</v>
      </c>
      <c r="T92" s="35">
        <f t="shared" si="18"/>
        <v>10000</v>
      </c>
      <c r="U92" s="37"/>
      <c r="V92" s="34">
        <v>0</v>
      </c>
      <c r="W92" s="26">
        <f t="shared" si="21"/>
        <v>1</v>
      </c>
      <c r="X92" s="26">
        <v>0</v>
      </c>
      <c r="Y92" s="35">
        <f t="shared" si="23"/>
        <v>1</v>
      </c>
      <c r="Z92" s="37"/>
      <c r="AA92" s="34">
        <f t="shared" si="24"/>
        <v>40.000434272768629</v>
      </c>
      <c r="AB92" s="26">
        <f t="shared" si="25"/>
        <v>10001.000000000009</v>
      </c>
      <c r="AC92" s="26">
        <f>AA92</f>
        <v>40.000434272768629</v>
      </c>
      <c r="AD92" s="27">
        <f t="shared" si="27"/>
        <v>10001.000000000009</v>
      </c>
    </row>
    <row r="93" spans="1:30" x14ac:dyDescent="0.25">
      <c r="P93" s="31">
        <v>0.83333333333333304</v>
      </c>
      <c r="Q93" s="34">
        <f>G12</f>
        <v>40</v>
      </c>
      <c r="R93" s="26">
        <f t="shared" si="19"/>
        <v>10000</v>
      </c>
      <c r="S93" s="26">
        <f t="shared" si="31"/>
        <v>40</v>
      </c>
      <c r="T93" s="35">
        <f t="shared" si="18"/>
        <v>10000</v>
      </c>
      <c r="U93" s="37"/>
      <c r="V93" s="34">
        <f t="shared" si="28"/>
        <v>0</v>
      </c>
      <c r="W93" s="26">
        <f t="shared" si="21"/>
        <v>1</v>
      </c>
      <c r="X93" s="26">
        <v>0</v>
      </c>
      <c r="Y93" s="35">
        <f t="shared" si="23"/>
        <v>1</v>
      </c>
      <c r="Z93" s="37"/>
      <c r="AA93" s="34">
        <f t="shared" si="24"/>
        <v>40.000434272768629</v>
      </c>
      <c r="AB93" s="26">
        <f>(10^(AA93/10))</f>
        <v>10001.000000000009</v>
      </c>
      <c r="AC93" s="26">
        <f>AA93</f>
        <v>40.000434272768629</v>
      </c>
      <c r="AD93" s="27">
        <f t="shared" si="27"/>
        <v>10001.000000000009</v>
      </c>
    </row>
    <row r="94" spans="1:30" x14ac:dyDescent="0.25">
      <c r="P94" s="31">
        <v>0.875</v>
      </c>
      <c r="Q94" s="34">
        <f>G12</f>
        <v>40</v>
      </c>
      <c r="R94" s="26">
        <f t="shared" si="19"/>
        <v>10000</v>
      </c>
      <c r="S94" s="26">
        <f t="shared" si="31"/>
        <v>40</v>
      </c>
      <c r="T94" s="35">
        <f t="shared" si="18"/>
        <v>10000</v>
      </c>
      <c r="U94" s="37"/>
      <c r="V94" s="34">
        <f>V93</f>
        <v>0</v>
      </c>
      <c r="W94" s="26">
        <f t="shared" si="21"/>
        <v>1</v>
      </c>
      <c r="X94" s="26">
        <v>0</v>
      </c>
      <c r="Y94" s="35">
        <f t="shared" si="23"/>
        <v>1</v>
      </c>
      <c r="Z94" s="37"/>
      <c r="AA94" s="34">
        <f t="shared" si="24"/>
        <v>40.000434272768629</v>
      </c>
      <c r="AB94" s="26">
        <f t="shared" si="25"/>
        <v>10001.000000000009</v>
      </c>
      <c r="AC94" s="26">
        <f>AA94</f>
        <v>40.000434272768629</v>
      </c>
      <c r="AD94" s="27">
        <f t="shared" si="27"/>
        <v>10001.000000000009</v>
      </c>
    </row>
    <row r="95" spans="1:30" x14ac:dyDescent="0.25">
      <c r="P95" s="31">
        <v>0.91666666666666696</v>
      </c>
      <c r="Q95" s="34">
        <f>H12</f>
        <v>34</v>
      </c>
      <c r="R95" s="26">
        <f t="shared" si="19"/>
        <v>2511.8864315095811</v>
      </c>
      <c r="S95" s="26">
        <f>Q95+10</f>
        <v>44</v>
      </c>
      <c r="T95" s="35">
        <f t="shared" si="18"/>
        <v>25118.86431509586</v>
      </c>
      <c r="U95" s="37"/>
      <c r="V95" s="34">
        <v>0</v>
      </c>
      <c r="W95" s="26">
        <f t="shared" si="21"/>
        <v>1</v>
      </c>
      <c r="X95" s="28">
        <f t="shared" ref="X95:X96" si="34">V95+10</f>
        <v>10</v>
      </c>
      <c r="Y95" s="35">
        <f t="shared" si="23"/>
        <v>10</v>
      </c>
      <c r="Z95" s="37"/>
      <c r="AA95" s="34">
        <f t="shared" si="24"/>
        <v>34.001728613409902</v>
      </c>
      <c r="AB95" s="26">
        <f t="shared" si="25"/>
        <v>2512.8864315095802</v>
      </c>
      <c r="AC95" s="26">
        <f>AA95+10</f>
        <v>44.001728613409902</v>
      </c>
      <c r="AD95" s="27">
        <f t="shared" si="27"/>
        <v>25128.864315095783</v>
      </c>
    </row>
    <row r="96" spans="1:30" ht="15.75" thickBot="1" x14ac:dyDescent="0.3">
      <c r="P96" s="44">
        <v>0.95833333333333304</v>
      </c>
      <c r="Q96" s="45">
        <f>H12</f>
        <v>34</v>
      </c>
      <c r="R96" s="46">
        <f t="shared" si="19"/>
        <v>2511.8864315095811</v>
      </c>
      <c r="S96" s="46">
        <f>Q96+10</f>
        <v>44</v>
      </c>
      <c r="T96" s="47">
        <f t="shared" si="18"/>
        <v>25118.86431509586</v>
      </c>
      <c r="U96" s="48"/>
      <c r="V96" s="45">
        <v>0</v>
      </c>
      <c r="W96" s="46">
        <f t="shared" si="21"/>
        <v>1</v>
      </c>
      <c r="X96" s="28">
        <f t="shared" si="34"/>
        <v>10</v>
      </c>
      <c r="Y96" s="47">
        <f t="shared" si="23"/>
        <v>10</v>
      </c>
      <c r="Z96" s="48"/>
      <c r="AA96" s="34">
        <f t="shared" si="24"/>
        <v>34.001728613409902</v>
      </c>
      <c r="AB96" s="150">
        <f t="shared" si="25"/>
        <v>2512.8864315095802</v>
      </c>
      <c r="AC96" s="150">
        <f>AA96+10</f>
        <v>44.001728613409902</v>
      </c>
      <c r="AD96" s="151">
        <f t="shared" si="27"/>
        <v>25128.864315095783</v>
      </c>
    </row>
    <row r="97" spans="16:30" ht="15.75" thickBot="1" x14ac:dyDescent="0.3">
      <c r="P97" s="50"/>
      <c r="Q97" s="51"/>
      <c r="R97" s="51"/>
      <c r="S97" s="51"/>
      <c r="T97" s="52"/>
      <c r="U97" s="51"/>
      <c r="V97" s="50"/>
      <c r="W97" s="51"/>
      <c r="X97" s="51"/>
      <c r="Y97" s="52"/>
      <c r="Z97" s="51"/>
      <c r="AA97" s="53" t="s">
        <v>13</v>
      </c>
      <c r="AB97" s="64">
        <f>10*LOG(1/(COUNT(AB80:AB93))*SUM(AB80:AB93))</f>
        <v>69.059985118705697</v>
      </c>
      <c r="AC97" s="49"/>
      <c r="AD97" s="54"/>
    </row>
    <row r="98" spans="16:30" ht="15.75" thickBot="1" x14ac:dyDescent="0.3">
      <c r="P98" s="53"/>
      <c r="Q98" s="49"/>
      <c r="R98" s="49"/>
      <c r="S98" s="49"/>
      <c r="T98" s="54"/>
      <c r="U98" s="49"/>
      <c r="V98" s="53"/>
      <c r="W98" s="49"/>
      <c r="X98" s="49"/>
      <c r="Y98" s="54"/>
      <c r="Z98" s="49"/>
      <c r="AA98" s="53" t="s">
        <v>2</v>
      </c>
      <c r="AB98" s="64">
        <f>10*LOG(1/(COUNT(AB73:AB79,AB95:AB96))*SUM(AB73:AB79,AB95:AB96))</f>
        <v>34.001728613409902</v>
      </c>
      <c r="AC98" s="49"/>
      <c r="AD98" s="54"/>
    </row>
    <row r="99" spans="16:30" x14ac:dyDescent="0.25">
      <c r="P99" s="53"/>
      <c r="Q99" s="49"/>
      <c r="R99" s="56" t="s">
        <v>12</v>
      </c>
      <c r="S99" s="57"/>
      <c r="T99" s="58" t="s">
        <v>11</v>
      </c>
      <c r="U99" s="57"/>
      <c r="V99" s="59"/>
      <c r="W99" s="56" t="s">
        <v>12</v>
      </c>
      <c r="X99" s="57"/>
      <c r="Y99" s="58" t="s">
        <v>11</v>
      </c>
      <c r="Z99" s="57"/>
      <c r="AA99" s="59"/>
      <c r="AB99" s="57" t="s">
        <v>12</v>
      </c>
      <c r="AC99" s="57"/>
      <c r="AD99" s="58" t="s">
        <v>11</v>
      </c>
    </row>
    <row r="100" spans="16:30" ht="15.75" thickBot="1" x14ac:dyDescent="0.3">
      <c r="P100" s="14"/>
      <c r="Q100" s="55"/>
      <c r="R100" s="60">
        <f>10*LOG(1/(COUNT(R73:R96))*SUM(R73:R96))</f>
        <v>38.568471069971373</v>
      </c>
      <c r="S100" s="61"/>
      <c r="T100" s="62">
        <f>10*LOG(1/(COUNT(T73:T96))*SUM(T73:T96))</f>
        <v>41.950571929812824</v>
      </c>
      <c r="U100" s="61"/>
      <c r="V100" s="63"/>
      <c r="W100" s="60">
        <f>10*LOG(1/(COUNT(W73:W96))*SUM(W73:W96))</f>
        <v>66.713757647535104</v>
      </c>
      <c r="X100" s="61"/>
      <c r="Y100" s="62">
        <f>10*LOG(1/(COUNT(Y73:Y96))*SUM(Y73:Y96))</f>
        <v>66.713760771327529</v>
      </c>
      <c r="Z100" s="61"/>
      <c r="AA100" s="63"/>
      <c r="AB100" s="64">
        <f>10*LOG(1/(COUNT(AB73:AB96))*SUM(AB73:AB96))</f>
        <v>66.720409200191213</v>
      </c>
      <c r="AC100" s="61"/>
      <c r="AD100" s="62">
        <f>10*LOG(1/(COUNT(AD73:AD96))*SUM(AD73:AD96))</f>
        <v>66.728239861456672</v>
      </c>
    </row>
    <row r="103" spans="16:30" x14ac:dyDescent="0.25">
      <c r="P103">
        <f>A13</f>
        <v>0</v>
      </c>
    </row>
    <row r="105" spans="16:30" ht="15.75" thickBot="1" x14ac:dyDescent="0.3">
      <c r="P105" s="303" t="s">
        <v>21</v>
      </c>
      <c r="Q105" s="303"/>
      <c r="R105" s="303"/>
      <c r="S105" s="303"/>
      <c r="T105" s="303"/>
    </row>
    <row r="106" spans="16:30" ht="45.75" thickBot="1" x14ac:dyDescent="0.3">
      <c r="P106" s="38" t="s">
        <v>14</v>
      </c>
      <c r="Q106" s="39" t="s">
        <v>15</v>
      </c>
      <c r="R106" s="40" t="s">
        <v>17</v>
      </c>
      <c r="S106" s="40" t="s">
        <v>16</v>
      </c>
      <c r="T106" s="41" t="s">
        <v>17</v>
      </c>
      <c r="U106" s="42"/>
      <c r="V106" s="39" t="s">
        <v>18</v>
      </c>
      <c r="W106" s="40" t="s">
        <v>17</v>
      </c>
      <c r="X106" s="40" t="s">
        <v>16</v>
      </c>
      <c r="Y106" s="41" t="s">
        <v>17</v>
      </c>
      <c r="Z106" s="43"/>
      <c r="AA106" s="39" t="s">
        <v>19</v>
      </c>
      <c r="AB106" s="40" t="s">
        <v>17</v>
      </c>
      <c r="AC106" s="40" t="s">
        <v>16</v>
      </c>
      <c r="AD106" s="41" t="s">
        <v>17</v>
      </c>
    </row>
    <row r="107" spans="16:30" ht="15.75" thickBot="1" x14ac:dyDescent="0.3">
      <c r="P107" s="30">
        <v>0</v>
      </c>
      <c r="Q107" s="32">
        <f>H13</f>
        <v>0</v>
      </c>
      <c r="R107" s="28">
        <f>(10^(Q107/10))</f>
        <v>1</v>
      </c>
      <c r="S107" s="28">
        <f>Q107+10</f>
        <v>10</v>
      </c>
      <c r="T107" s="33">
        <f t="shared" ref="T107:T130" si="35">(10^(S107/10))</f>
        <v>10</v>
      </c>
      <c r="U107" s="36"/>
      <c r="V107" s="32">
        <v>0</v>
      </c>
      <c r="W107" s="28">
        <f>(10^(V107/10))</f>
        <v>1</v>
      </c>
      <c r="X107" s="28">
        <f>V107+10</f>
        <v>10</v>
      </c>
      <c r="Y107" s="33">
        <f>(10^(X107/10))</f>
        <v>10</v>
      </c>
      <c r="Z107" s="36"/>
      <c r="AA107" s="34">
        <f>10*LOG10(10^(Q107/10)+10^(V107/10))</f>
        <v>3.0102999566398121</v>
      </c>
      <c r="AB107" s="147">
        <f>(10^(AA107/10))</f>
        <v>2</v>
      </c>
      <c r="AC107" s="147">
        <f>AA107+10</f>
        <v>13.010299956639813</v>
      </c>
      <c r="AD107" s="148">
        <f>(10^(AC107/10))</f>
        <v>20.000000000000007</v>
      </c>
    </row>
    <row r="108" spans="16:30" ht="15.75" thickBot="1" x14ac:dyDescent="0.3">
      <c r="P108" s="31">
        <v>4.1666666666666699E-2</v>
      </c>
      <c r="Q108" s="32">
        <f>Q107</f>
        <v>0</v>
      </c>
      <c r="R108" s="26">
        <f t="shared" ref="R108:R130" si="36">(10^(Q108/10))</f>
        <v>1</v>
      </c>
      <c r="S108" s="26">
        <f t="shared" ref="S108:S113" si="37">Q108+10</f>
        <v>10</v>
      </c>
      <c r="T108" s="35">
        <f t="shared" si="35"/>
        <v>10</v>
      </c>
      <c r="U108" s="37"/>
      <c r="V108" s="34">
        <f>V107</f>
        <v>0</v>
      </c>
      <c r="W108" s="26">
        <f t="shared" ref="W108:W130" si="38">(10^(V108/10))</f>
        <v>1</v>
      </c>
      <c r="X108" s="28">
        <f t="shared" ref="X108:X113" si="39">V108+10</f>
        <v>10</v>
      </c>
      <c r="Y108" s="35">
        <f t="shared" ref="Y108:Y130" si="40">(10^(X108/10))</f>
        <v>10</v>
      </c>
      <c r="Z108" s="37"/>
      <c r="AA108" s="34">
        <f t="shared" ref="AA108:AA130" si="41">10*LOG10(10^(Q108/10)+10^(V108/10))</f>
        <v>3.0102999566398121</v>
      </c>
      <c r="AB108" s="26">
        <f t="shared" ref="AB108:AB126" si="42">(10^(AA108/10))</f>
        <v>2</v>
      </c>
      <c r="AC108" s="147">
        <f t="shared" ref="AC108:AC113" si="43">AA108+10</f>
        <v>13.010299956639813</v>
      </c>
      <c r="AD108" s="27">
        <f t="shared" ref="AD108:AD130" si="44">(10^(AC108/10))</f>
        <v>20.000000000000007</v>
      </c>
    </row>
    <row r="109" spans="16:30" ht="15.75" thickBot="1" x14ac:dyDescent="0.3">
      <c r="P109" s="31">
        <v>8.3333333333333301E-2</v>
      </c>
      <c r="Q109" s="32">
        <f>Q107</f>
        <v>0</v>
      </c>
      <c r="R109" s="26">
        <f t="shared" si="36"/>
        <v>1</v>
      </c>
      <c r="S109" s="26">
        <f t="shared" si="37"/>
        <v>10</v>
      </c>
      <c r="T109" s="35">
        <f t="shared" si="35"/>
        <v>10</v>
      </c>
      <c r="U109" s="37"/>
      <c r="V109" s="34">
        <f t="shared" ref="V109:V127" si="45">V108</f>
        <v>0</v>
      </c>
      <c r="W109" s="26">
        <f t="shared" si="38"/>
        <v>1</v>
      </c>
      <c r="X109" s="28">
        <f t="shared" si="39"/>
        <v>10</v>
      </c>
      <c r="Y109" s="35">
        <f t="shared" si="40"/>
        <v>10</v>
      </c>
      <c r="Z109" s="37"/>
      <c r="AA109" s="34">
        <f t="shared" si="41"/>
        <v>3.0102999566398121</v>
      </c>
      <c r="AB109" s="26">
        <f t="shared" si="42"/>
        <v>2</v>
      </c>
      <c r="AC109" s="147">
        <f t="shared" si="43"/>
        <v>13.010299956639813</v>
      </c>
      <c r="AD109" s="27">
        <f t="shared" si="44"/>
        <v>20.000000000000007</v>
      </c>
    </row>
    <row r="110" spans="16:30" ht="15.75" thickBot="1" x14ac:dyDescent="0.3">
      <c r="P110" s="31">
        <v>0.125</v>
      </c>
      <c r="Q110" s="32">
        <f>Q107</f>
        <v>0</v>
      </c>
      <c r="R110" s="26">
        <f t="shared" si="36"/>
        <v>1</v>
      </c>
      <c r="S110" s="26">
        <f t="shared" si="37"/>
        <v>10</v>
      </c>
      <c r="T110" s="35">
        <f t="shared" si="35"/>
        <v>10</v>
      </c>
      <c r="U110" s="37"/>
      <c r="V110" s="34">
        <f t="shared" si="45"/>
        <v>0</v>
      </c>
      <c r="W110" s="26">
        <f t="shared" si="38"/>
        <v>1</v>
      </c>
      <c r="X110" s="28">
        <f t="shared" si="39"/>
        <v>10</v>
      </c>
      <c r="Y110" s="35">
        <f t="shared" si="40"/>
        <v>10</v>
      </c>
      <c r="Z110" s="37"/>
      <c r="AA110" s="34">
        <f t="shared" si="41"/>
        <v>3.0102999566398121</v>
      </c>
      <c r="AB110" s="26">
        <f t="shared" si="42"/>
        <v>2</v>
      </c>
      <c r="AC110" s="147">
        <f t="shared" si="43"/>
        <v>13.010299956639813</v>
      </c>
      <c r="AD110" s="27">
        <f t="shared" si="44"/>
        <v>20.000000000000007</v>
      </c>
    </row>
    <row r="111" spans="16:30" ht="15.75" thickBot="1" x14ac:dyDescent="0.3">
      <c r="P111" s="31">
        <v>0.16666666666666699</v>
      </c>
      <c r="Q111" s="32">
        <f>Q107</f>
        <v>0</v>
      </c>
      <c r="R111" s="26">
        <f t="shared" si="36"/>
        <v>1</v>
      </c>
      <c r="S111" s="26">
        <f t="shared" si="37"/>
        <v>10</v>
      </c>
      <c r="T111" s="35">
        <f t="shared" si="35"/>
        <v>10</v>
      </c>
      <c r="U111" s="37"/>
      <c r="V111" s="34">
        <f t="shared" si="45"/>
        <v>0</v>
      </c>
      <c r="W111" s="26">
        <f t="shared" si="38"/>
        <v>1</v>
      </c>
      <c r="X111" s="28">
        <f t="shared" si="39"/>
        <v>10</v>
      </c>
      <c r="Y111" s="35">
        <f t="shared" si="40"/>
        <v>10</v>
      </c>
      <c r="Z111" s="37"/>
      <c r="AA111" s="34">
        <f t="shared" si="41"/>
        <v>3.0102999566398121</v>
      </c>
      <c r="AB111" s="26">
        <f t="shared" si="42"/>
        <v>2</v>
      </c>
      <c r="AC111" s="147">
        <f t="shared" si="43"/>
        <v>13.010299956639813</v>
      </c>
      <c r="AD111" s="27">
        <f t="shared" si="44"/>
        <v>20.000000000000007</v>
      </c>
    </row>
    <row r="112" spans="16:30" ht="15.75" thickBot="1" x14ac:dyDescent="0.3">
      <c r="P112" s="31">
        <v>0.20833333333333301</v>
      </c>
      <c r="Q112" s="32">
        <f>Q107</f>
        <v>0</v>
      </c>
      <c r="R112" s="26">
        <f t="shared" si="36"/>
        <v>1</v>
      </c>
      <c r="S112" s="26">
        <f t="shared" si="37"/>
        <v>10</v>
      </c>
      <c r="T112" s="35">
        <f t="shared" si="35"/>
        <v>10</v>
      </c>
      <c r="U112" s="37"/>
      <c r="V112" s="34">
        <f t="shared" si="45"/>
        <v>0</v>
      </c>
      <c r="W112" s="26">
        <f t="shared" si="38"/>
        <v>1</v>
      </c>
      <c r="X112" s="28">
        <f t="shared" si="39"/>
        <v>10</v>
      </c>
      <c r="Y112" s="35">
        <f t="shared" si="40"/>
        <v>10</v>
      </c>
      <c r="Z112" s="37"/>
      <c r="AA112" s="34">
        <f t="shared" si="41"/>
        <v>3.0102999566398121</v>
      </c>
      <c r="AB112" s="26">
        <f t="shared" si="42"/>
        <v>2</v>
      </c>
      <c r="AC112" s="147">
        <f t="shared" si="43"/>
        <v>13.010299956639813</v>
      </c>
      <c r="AD112" s="27">
        <f t="shared" si="44"/>
        <v>20.000000000000007</v>
      </c>
    </row>
    <row r="113" spans="16:30" x14ac:dyDescent="0.25">
      <c r="P113" s="31">
        <v>0.25</v>
      </c>
      <c r="Q113" s="32">
        <f>Q107</f>
        <v>0</v>
      </c>
      <c r="R113" s="26">
        <f t="shared" si="36"/>
        <v>1</v>
      </c>
      <c r="S113" s="26">
        <f t="shared" si="37"/>
        <v>10</v>
      </c>
      <c r="T113" s="35">
        <f t="shared" si="35"/>
        <v>10</v>
      </c>
      <c r="U113" s="37"/>
      <c r="V113" s="34">
        <f t="shared" si="45"/>
        <v>0</v>
      </c>
      <c r="W113" s="26">
        <f t="shared" si="38"/>
        <v>1</v>
      </c>
      <c r="X113" s="28">
        <f t="shared" si="39"/>
        <v>10</v>
      </c>
      <c r="Y113" s="35">
        <f t="shared" si="40"/>
        <v>10</v>
      </c>
      <c r="Z113" s="37"/>
      <c r="AA113" s="34">
        <f t="shared" si="41"/>
        <v>3.0102999566398121</v>
      </c>
      <c r="AB113" s="26">
        <f t="shared" si="42"/>
        <v>2</v>
      </c>
      <c r="AC113" s="147">
        <f t="shared" si="43"/>
        <v>13.010299956639813</v>
      </c>
      <c r="AD113" s="27">
        <f t="shared" si="44"/>
        <v>20.000000000000007</v>
      </c>
    </row>
    <row r="114" spans="16:30" x14ac:dyDescent="0.25">
      <c r="P114" s="31">
        <v>0.29166666666666702</v>
      </c>
      <c r="Q114" s="32">
        <f>G13</f>
        <v>0</v>
      </c>
      <c r="R114" s="26">
        <f t="shared" si="36"/>
        <v>1</v>
      </c>
      <c r="S114" s="26">
        <f>Q114</f>
        <v>0</v>
      </c>
      <c r="T114" s="35">
        <f t="shared" si="35"/>
        <v>1</v>
      </c>
      <c r="U114" s="37"/>
      <c r="V114" s="34">
        <f>C74</f>
        <v>74.696910898961818</v>
      </c>
      <c r="W114" s="26">
        <f t="shared" si="38"/>
        <v>29491108.021275669</v>
      </c>
      <c r="X114" s="26">
        <f>V114</f>
        <v>74.696910898961818</v>
      </c>
      <c r="Y114" s="35">
        <f t="shared" si="40"/>
        <v>29491108.021275669</v>
      </c>
      <c r="Z114" s="37"/>
      <c r="AA114" s="34">
        <f t="shared" si="41"/>
        <v>74.696911046224685</v>
      </c>
      <c r="AB114" s="26">
        <f t="shared" si="42"/>
        <v>29491109.021275628</v>
      </c>
      <c r="AC114" s="26">
        <f>AA114</f>
        <v>74.696911046224685</v>
      </c>
      <c r="AD114" s="27">
        <f t="shared" si="44"/>
        <v>29491109.021275628</v>
      </c>
    </row>
    <row r="115" spans="16:30" x14ac:dyDescent="0.25">
      <c r="P115" s="31">
        <v>0.33333333333333298</v>
      </c>
      <c r="Q115" s="32">
        <f>Q114</f>
        <v>0</v>
      </c>
      <c r="R115" s="26">
        <f t="shared" si="36"/>
        <v>1</v>
      </c>
      <c r="S115" s="26">
        <f t="shared" ref="S115:S128" si="46">Q115</f>
        <v>0</v>
      </c>
      <c r="T115" s="35">
        <f t="shared" si="35"/>
        <v>1</v>
      </c>
      <c r="U115" s="37"/>
      <c r="V115" s="34">
        <f t="shared" si="45"/>
        <v>74.696910898961818</v>
      </c>
      <c r="W115" s="26">
        <f t="shared" si="38"/>
        <v>29491108.021275669</v>
      </c>
      <c r="X115" s="26">
        <f t="shared" ref="X115:X125" si="47">V115</f>
        <v>74.696910898961818</v>
      </c>
      <c r="Y115" s="35">
        <f t="shared" si="40"/>
        <v>29491108.021275669</v>
      </c>
      <c r="Z115" s="37"/>
      <c r="AA115" s="34">
        <f t="shared" si="41"/>
        <v>74.696911046224685</v>
      </c>
      <c r="AB115" s="26">
        <f t="shared" si="42"/>
        <v>29491109.021275628</v>
      </c>
      <c r="AC115" s="26">
        <f t="shared" ref="AC115:AC125" si="48">AA115</f>
        <v>74.696911046224685</v>
      </c>
      <c r="AD115" s="27">
        <f t="shared" si="44"/>
        <v>29491109.021275628</v>
      </c>
    </row>
    <row r="116" spans="16:30" x14ac:dyDescent="0.25">
      <c r="P116" s="31">
        <v>0.375</v>
      </c>
      <c r="Q116" s="32">
        <f>Q114</f>
        <v>0</v>
      </c>
      <c r="R116" s="26">
        <f t="shared" si="36"/>
        <v>1</v>
      </c>
      <c r="S116" s="26">
        <f t="shared" si="46"/>
        <v>0</v>
      </c>
      <c r="T116" s="35">
        <f t="shared" si="35"/>
        <v>1</v>
      </c>
      <c r="U116" s="37"/>
      <c r="V116" s="34">
        <f t="shared" si="45"/>
        <v>74.696910898961818</v>
      </c>
      <c r="W116" s="26">
        <f t="shared" si="38"/>
        <v>29491108.021275669</v>
      </c>
      <c r="X116" s="26">
        <f t="shared" si="47"/>
        <v>74.696910898961818</v>
      </c>
      <c r="Y116" s="35">
        <f t="shared" si="40"/>
        <v>29491108.021275669</v>
      </c>
      <c r="Z116" s="37"/>
      <c r="AA116" s="34">
        <f t="shared" si="41"/>
        <v>74.696911046224685</v>
      </c>
      <c r="AB116" s="26">
        <f t="shared" si="42"/>
        <v>29491109.021275628</v>
      </c>
      <c r="AC116" s="26">
        <f t="shared" si="48"/>
        <v>74.696911046224685</v>
      </c>
      <c r="AD116" s="27">
        <f t="shared" si="44"/>
        <v>29491109.021275628</v>
      </c>
    </row>
    <row r="117" spans="16:30" x14ac:dyDescent="0.25">
      <c r="P117" s="31">
        <v>0.41666666666666702</v>
      </c>
      <c r="Q117" s="32">
        <f>Q114</f>
        <v>0</v>
      </c>
      <c r="R117" s="26">
        <f t="shared" si="36"/>
        <v>1</v>
      </c>
      <c r="S117" s="26">
        <f t="shared" si="46"/>
        <v>0</v>
      </c>
      <c r="T117" s="35">
        <f t="shared" si="35"/>
        <v>1</v>
      </c>
      <c r="U117" s="37"/>
      <c r="V117" s="34">
        <f t="shared" si="45"/>
        <v>74.696910898961818</v>
      </c>
      <c r="W117" s="26">
        <f t="shared" si="38"/>
        <v>29491108.021275669</v>
      </c>
      <c r="X117" s="26">
        <f t="shared" si="47"/>
        <v>74.696910898961818</v>
      </c>
      <c r="Y117" s="35">
        <f t="shared" si="40"/>
        <v>29491108.021275669</v>
      </c>
      <c r="Z117" s="37"/>
      <c r="AA117" s="34">
        <f t="shared" si="41"/>
        <v>74.696911046224685</v>
      </c>
      <c r="AB117" s="26">
        <f t="shared" si="42"/>
        <v>29491109.021275628</v>
      </c>
      <c r="AC117" s="26">
        <f t="shared" si="48"/>
        <v>74.696911046224685</v>
      </c>
      <c r="AD117" s="27">
        <f t="shared" si="44"/>
        <v>29491109.021275628</v>
      </c>
    </row>
    <row r="118" spans="16:30" x14ac:dyDescent="0.25">
      <c r="P118" s="31">
        <v>0.45833333333333298</v>
      </c>
      <c r="Q118" s="32">
        <f>Q114</f>
        <v>0</v>
      </c>
      <c r="R118" s="26">
        <f t="shared" si="36"/>
        <v>1</v>
      </c>
      <c r="S118" s="26">
        <f t="shared" si="46"/>
        <v>0</v>
      </c>
      <c r="T118" s="35">
        <f t="shared" si="35"/>
        <v>1</v>
      </c>
      <c r="U118" s="37"/>
      <c r="V118" s="34">
        <f t="shared" si="45"/>
        <v>74.696910898961818</v>
      </c>
      <c r="W118" s="26">
        <f t="shared" si="38"/>
        <v>29491108.021275669</v>
      </c>
      <c r="X118" s="26">
        <f t="shared" si="47"/>
        <v>74.696910898961818</v>
      </c>
      <c r="Y118" s="35">
        <f t="shared" si="40"/>
        <v>29491108.021275669</v>
      </c>
      <c r="Z118" s="37"/>
      <c r="AA118" s="34">
        <f t="shared" si="41"/>
        <v>74.696911046224685</v>
      </c>
      <c r="AB118" s="26">
        <f t="shared" si="42"/>
        <v>29491109.021275628</v>
      </c>
      <c r="AC118" s="26">
        <f t="shared" si="48"/>
        <v>74.696911046224685</v>
      </c>
      <c r="AD118" s="27">
        <f t="shared" si="44"/>
        <v>29491109.021275628</v>
      </c>
    </row>
    <row r="119" spans="16:30" x14ac:dyDescent="0.25">
      <c r="P119" s="31">
        <v>0.5</v>
      </c>
      <c r="Q119" s="32">
        <f>Q114</f>
        <v>0</v>
      </c>
      <c r="R119" s="26">
        <f t="shared" si="36"/>
        <v>1</v>
      </c>
      <c r="S119" s="26">
        <f t="shared" si="46"/>
        <v>0</v>
      </c>
      <c r="T119" s="35">
        <f t="shared" si="35"/>
        <v>1</v>
      </c>
      <c r="U119" s="37"/>
      <c r="V119" s="34">
        <f t="shared" si="45"/>
        <v>74.696910898961818</v>
      </c>
      <c r="W119" s="26">
        <f t="shared" si="38"/>
        <v>29491108.021275669</v>
      </c>
      <c r="X119" s="26">
        <f t="shared" si="47"/>
        <v>74.696910898961818</v>
      </c>
      <c r="Y119" s="35">
        <f t="shared" si="40"/>
        <v>29491108.021275669</v>
      </c>
      <c r="Z119" s="37"/>
      <c r="AA119" s="34">
        <f t="shared" si="41"/>
        <v>74.696911046224685</v>
      </c>
      <c r="AB119" s="26">
        <f t="shared" si="42"/>
        <v>29491109.021275628</v>
      </c>
      <c r="AC119" s="26">
        <f t="shared" si="48"/>
        <v>74.696911046224685</v>
      </c>
      <c r="AD119" s="27">
        <f t="shared" si="44"/>
        <v>29491109.021275628</v>
      </c>
    </row>
    <row r="120" spans="16:30" x14ac:dyDescent="0.25">
      <c r="P120" s="31">
        <v>0.54166666666666696</v>
      </c>
      <c r="Q120" s="32">
        <f>Q114</f>
        <v>0</v>
      </c>
      <c r="R120" s="26">
        <f t="shared" si="36"/>
        <v>1</v>
      </c>
      <c r="S120" s="26">
        <f t="shared" si="46"/>
        <v>0</v>
      </c>
      <c r="T120" s="35">
        <f t="shared" si="35"/>
        <v>1</v>
      </c>
      <c r="U120" s="37"/>
      <c r="V120" s="34">
        <f t="shared" si="45"/>
        <v>74.696910898961818</v>
      </c>
      <c r="W120" s="26">
        <f t="shared" si="38"/>
        <v>29491108.021275669</v>
      </c>
      <c r="X120" s="26">
        <f t="shared" si="47"/>
        <v>74.696910898961818</v>
      </c>
      <c r="Y120" s="35">
        <f t="shared" si="40"/>
        <v>29491108.021275669</v>
      </c>
      <c r="Z120" s="37"/>
      <c r="AA120" s="34">
        <f t="shared" si="41"/>
        <v>74.696911046224685</v>
      </c>
      <c r="AB120" s="26">
        <f t="shared" si="42"/>
        <v>29491109.021275628</v>
      </c>
      <c r="AC120" s="26">
        <f t="shared" si="48"/>
        <v>74.696911046224685</v>
      </c>
      <c r="AD120" s="27">
        <f t="shared" si="44"/>
        <v>29491109.021275628</v>
      </c>
    </row>
    <row r="121" spans="16:30" x14ac:dyDescent="0.25">
      <c r="P121" s="31">
        <v>0.58333333333333304</v>
      </c>
      <c r="Q121" s="32">
        <f>Q114</f>
        <v>0</v>
      </c>
      <c r="R121" s="26">
        <f t="shared" si="36"/>
        <v>1</v>
      </c>
      <c r="S121" s="26">
        <f t="shared" si="46"/>
        <v>0</v>
      </c>
      <c r="T121" s="35">
        <f t="shared" si="35"/>
        <v>1</v>
      </c>
      <c r="U121" s="37"/>
      <c r="V121" s="34">
        <f t="shared" si="45"/>
        <v>74.696910898961818</v>
      </c>
      <c r="W121" s="26">
        <f t="shared" si="38"/>
        <v>29491108.021275669</v>
      </c>
      <c r="X121" s="26">
        <f t="shared" si="47"/>
        <v>74.696910898961818</v>
      </c>
      <c r="Y121" s="35">
        <f t="shared" si="40"/>
        <v>29491108.021275669</v>
      </c>
      <c r="Z121" s="37"/>
      <c r="AA121" s="34">
        <f t="shared" si="41"/>
        <v>74.696911046224685</v>
      </c>
      <c r="AB121" s="26">
        <f t="shared" si="42"/>
        <v>29491109.021275628</v>
      </c>
      <c r="AC121" s="26">
        <f t="shared" si="48"/>
        <v>74.696911046224685</v>
      </c>
      <c r="AD121" s="27">
        <f t="shared" si="44"/>
        <v>29491109.021275628</v>
      </c>
    </row>
    <row r="122" spans="16:30" x14ac:dyDescent="0.25">
      <c r="P122" s="31">
        <v>0.625</v>
      </c>
      <c r="Q122" s="32">
        <f>Q114</f>
        <v>0</v>
      </c>
      <c r="R122" s="26">
        <f t="shared" si="36"/>
        <v>1</v>
      </c>
      <c r="S122" s="26">
        <f t="shared" si="46"/>
        <v>0</v>
      </c>
      <c r="T122" s="35">
        <f t="shared" si="35"/>
        <v>1</v>
      </c>
      <c r="U122" s="37"/>
      <c r="V122" s="34">
        <f t="shared" si="45"/>
        <v>74.696910898961818</v>
      </c>
      <c r="W122" s="26">
        <f t="shared" si="38"/>
        <v>29491108.021275669</v>
      </c>
      <c r="X122" s="26">
        <f t="shared" si="47"/>
        <v>74.696910898961818</v>
      </c>
      <c r="Y122" s="35">
        <f t="shared" si="40"/>
        <v>29491108.021275669</v>
      </c>
      <c r="Z122" s="37"/>
      <c r="AA122" s="34">
        <f t="shared" si="41"/>
        <v>74.696911046224685</v>
      </c>
      <c r="AB122" s="26">
        <f t="shared" si="42"/>
        <v>29491109.021275628</v>
      </c>
      <c r="AC122" s="26">
        <f t="shared" si="48"/>
        <v>74.696911046224685</v>
      </c>
      <c r="AD122" s="27">
        <f t="shared" si="44"/>
        <v>29491109.021275628</v>
      </c>
    </row>
    <row r="123" spans="16:30" x14ac:dyDescent="0.25">
      <c r="P123" s="31">
        <v>0.66666666666666696</v>
      </c>
      <c r="Q123" s="32">
        <f>Q114</f>
        <v>0</v>
      </c>
      <c r="R123" s="26">
        <f t="shared" si="36"/>
        <v>1</v>
      </c>
      <c r="S123" s="26">
        <f t="shared" si="46"/>
        <v>0</v>
      </c>
      <c r="T123" s="35">
        <f t="shared" si="35"/>
        <v>1</v>
      </c>
      <c r="U123" s="37"/>
      <c r="V123" s="34">
        <f t="shared" si="45"/>
        <v>74.696910898961818</v>
      </c>
      <c r="W123" s="26">
        <f t="shared" si="38"/>
        <v>29491108.021275669</v>
      </c>
      <c r="X123" s="26">
        <f t="shared" si="47"/>
        <v>74.696910898961818</v>
      </c>
      <c r="Y123" s="35">
        <f t="shared" si="40"/>
        <v>29491108.021275669</v>
      </c>
      <c r="Z123" s="37"/>
      <c r="AA123" s="34">
        <f t="shared" si="41"/>
        <v>74.696911046224685</v>
      </c>
      <c r="AB123" s="26">
        <f t="shared" si="42"/>
        <v>29491109.021275628</v>
      </c>
      <c r="AC123" s="26">
        <f t="shared" si="48"/>
        <v>74.696911046224685</v>
      </c>
      <c r="AD123" s="27">
        <f t="shared" si="44"/>
        <v>29491109.021275628</v>
      </c>
    </row>
    <row r="124" spans="16:30" x14ac:dyDescent="0.25">
      <c r="P124" s="31">
        <v>0.70833333333333304</v>
      </c>
      <c r="Q124" s="32">
        <f>Q114</f>
        <v>0</v>
      </c>
      <c r="R124" s="26">
        <f t="shared" si="36"/>
        <v>1</v>
      </c>
      <c r="S124" s="26">
        <f t="shared" si="46"/>
        <v>0</v>
      </c>
      <c r="T124" s="35">
        <f t="shared" si="35"/>
        <v>1</v>
      </c>
      <c r="U124" s="37"/>
      <c r="V124" s="34">
        <f t="shared" si="45"/>
        <v>74.696910898961818</v>
      </c>
      <c r="W124" s="26">
        <f t="shared" si="38"/>
        <v>29491108.021275669</v>
      </c>
      <c r="X124" s="26">
        <f t="shared" si="47"/>
        <v>74.696910898961818</v>
      </c>
      <c r="Y124" s="35">
        <f t="shared" si="40"/>
        <v>29491108.021275669</v>
      </c>
      <c r="Z124" s="37"/>
      <c r="AA124" s="34">
        <f t="shared" si="41"/>
        <v>74.696911046224685</v>
      </c>
      <c r="AB124" s="26">
        <f t="shared" si="42"/>
        <v>29491109.021275628</v>
      </c>
      <c r="AC124" s="26">
        <f t="shared" si="48"/>
        <v>74.696911046224685</v>
      </c>
      <c r="AD124" s="27">
        <f t="shared" si="44"/>
        <v>29491109.021275628</v>
      </c>
    </row>
    <row r="125" spans="16:30" x14ac:dyDescent="0.25">
      <c r="P125" s="31">
        <v>0.75</v>
      </c>
      <c r="Q125" s="32">
        <f>Q114</f>
        <v>0</v>
      </c>
      <c r="R125" s="26">
        <f t="shared" si="36"/>
        <v>1</v>
      </c>
      <c r="S125" s="26">
        <f t="shared" si="46"/>
        <v>0</v>
      </c>
      <c r="T125" s="35">
        <f t="shared" si="35"/>
        <v>1</v>
      </c>
      <c r="U125" s="37"/>
      <c r="V125" s="34">
        <f t="shared" si="45"/>
        <v>74.696910898961818</v>
      </c>
      <c r="W125" s="26">
        <f t="shared" si="38"/>
        <v>29491108.021275669</v>
      </c>
      <c r="X125" s="26">
        <f t="shared" si="47"/>
        <v>74.696910898961818</v>
      </c>
      <c r="Y125" s="35">
        <f t="shared" si="40"/>
        <v>29491108.021275669</v>
      </c>
      <c r="Z125" s="37"/>
      <c r="AA125" s="34">
        <f t="shared" si="41"/>
        <v>74.696911046224685</v>
      </c>
      <c r="AB125" s="26">
        <f t="shared" si="42"/>
        <v>29491109.021275628</v>
      </c>
      <c r="AC125" s="26">
        <f t="shared" si="48"/>
        <v>74.696911046224685</v>
      </c>
      <c r="AD125" s="27">
        <f t="shared" si="44"/>
        <v>29491109.021275628</v>
      </c>
    </row>
    <row r="126" spans="16:30" x14ac:dyDescent="0.25">
      <c r="P126" s="31">
        <v>0.79166666666666696</v>
      </c>
      <c r="Q126" s="32">
        <f>Q114</f>
        <v>0</v>
      </c>
      <c r="R126" s="26">
        <f t="shared" si="36"/>
        <v>1</v>
      </c>
      <c r="S126" s="26">
        <f t="shared" si="46"/>
        <v>0</v>
      </c>
      <c r="T126" s="35">
        <f t="shared" si="35"/>
        <v>1</v>
      </c>
      <c r="U126" s="37"/>
      <c r="V126" s="34">
        <v>0</v>
      </c>
      <c r="W126" s="26">
        <f t="shared" si="38"/>
        <v>1</v>
      </c>
      <c r="X126" s="26">
        <v>0</v>
      </c>
      <c r="Y126" s="35">
        <f t="shared" si="40"/>
        <v>1</v>
      </c>
      <c r="Z126" s="37"/>
      <c r="AA126" s="34">
        <f t="shared" si="41"/>
        <v>3.0102999566398121</v>
      </c>
      <c r="AB126" s="26">
        <f t="shared" si="42"/>
        <v>2</v>
      </c>
      <c r="AC126" s="26">
        <f>AA126</f>
        <v>3.0102999566398121</v>
      </c>
      <c r="AD126" s="27">
        <f t="shared" si="44"/>
        <v>2</v>
      </c>
    </row>
    <row r="127" spans="16:30" x14ac:dyDescent="0.25">
      <c r="P127" s="31">
        <v>0.83333333333333304</v>
      </c>
      <c r="Q127" s="32">
        <f>Q114</f>
        <v>0</v>
      </c>
      <c r="R127" s="26">
        <f t="shared" si="36"/>
        <v>1</v>
      </c>
      <c r="S127" s="26">
        <f t="shared" si="46"/>
        <v>0</v>
      </c>
      <c r="T127" s="35">
        <f t="shared" si="35"/>
        <v>1</v>
      </c>
      <c r="U127" s="37"/>
      <c r="V127" s="34">
        <f t="shared" si="45"/>
        <v>0</v>
      </c>
      <c r="W127" s="26">
        <f t="shared" si="38"/>
        <v>1</v>
      </c>
      <c r="X127" s="26">
        <v>0</v>
      </c>
      <c r="Y127" s="35">
        <f t="shared" si="40"/>
        <v>1</v>
      </c>
      <c r="Z127" s="37"/>
      <c r="AA127" s="34">
        <f t="shared" si="41"/>
        <v>3.0102999566398121</v>
      </c>
      <c r="AB127" s="26">
        <f>(10^(AA127/10))</f>
        <v>2</v>
      </c>
      <c r="AC127" s="26">
        <f>AA127</f>
        <v>3.0102999566398121</v>
      </c>
      <c r="AD127" s="27">
        <f t="shared" si="44"/>
        <v>2</v>
      </c>
    </row>
    <row r="128" spans="16:30" x14ac:dyDescent="0.25">
      <c r="P128" s="31">
        <v>0.875</v>
      </c>
      <c r="Q128" s="32">
        <f>Q114</f>
        <v>0</v>
      </c>
      <c r="R128" s="26">
        <f t="shared" si="36"/>
        <v>1</v>
      </c>
      <c r="S128" s="26">
        <f t="shared" si="46"/>
        <v>0</v>
      </c>
      <c r="T128" s="35">
        <f t="shared" si="35"/>
        <v>1</v>
      </c>
      <c r="U128" s="37"/>
      <c r="V128" s="34">
        <f>V127</f>
        <v>0</v>
      </c>
      <c r="W128" s="26">
        <f t="shared" si="38"/>
        <v>1</v>
      </c>
      <c r="X128" s="26">
        <v>0</v>
      </c>
      <c r="Y128" s="35">
        <f t="shared" si="40"/>
        <v>1</v>
      </c>
      <c r="Z128" s="37"/>
      <c r="AA128" s="34">
        <f t="shared" si="41"/>
        <v>3.0102999566398121</v>
      </c>
      <c r="AB128" s="26">
        <f t="shared" ref="AB128:AB130" si="49">(10^(AA128/10))</f>
        <v>2</v>
      </c>
      <c r="AC128" s="26">
        <f>AA128</f>
        <v>3.0102999566398121</v>
      </c>
      <c r="AD128" s="27">
        <f t="shared" si="44"/>
        <v>2</v>
      </c>
    </row>
    <row r="129" spans="16:30" x14ac:dyDescent="0.25">
      <c r="P129" s="31">
        <v>0.91666666666666696</v>
      </c>
      <c r="Q129" s="32">
        <f>Q107</f>
        <v>0</v>
      </c>
      <c r="R129" s="26">
        <f t="shared" si="36"/>
        <v>1</v>
      </c>
      <c r="S129" s="26">
        <f>Q129+10</f>
        <v>10</v>
      </c>
      <c r="T129" s="35">
        <f t="shared" si="35"/>
        <v>10</v>
      </c>
      <c r="U129" s="37"/>
      <c r="V129" s="34">
        <v>0</v>
      </c>
      <c r="W129" s="26">
        <f t="shared" si="38"/>
        <v>1</v>
      </c>
      <c r="X129" s="28">
        <f t="shared" ref="X129:X130" si="50">V129+10</f>
        <v>10</v>
      </c>
      <c r="Y129" s="35">
        <f t="shared" si="40"/>
        <v>10</v>
      </c>
      <c r="Z129" s="37"/>
      <c r="AA129" s="34">
        <f t="shared" si="41"/>
        <v>3.0102999566398121</v>
      </c>
      <c r="AB129" s="26">
        <f t="shared" si="49"/>
        <v>2</v>
      </c>
      <c r="AC129" s="26">
        <f>AA129+10</f>
        <v>13.010299956639813</v>
      </c>
      <c r="AD129" s="27">
        <f t="shared" si="44"/>
        <v>20.000000000000007</v>
      </c>
    </row>
    <row r="130" spans="16:30" ht="15.75" thickBot="1" x14ac:dyDescent="0.3">
      <c r="P130" s="44">
        <v>0.95833333333333304</v>
      </c>
      <c r="Q130" s="32">
        <f>Q107</f>
        <v>0</v>
      </c>
      <c r="R130" s="46">
        <f t="shared" si="36"/>
        <v>1</v>
      </c>
      <c r="S130" s="46">
        <f>Q130+10</f>
        <v>10</v>
      </c>
      <c r="T130" s="47">
        <f t="shared" si="35"/>
        <v>10</v>
      </c>
      <c r="U130" s="48"/>
      <c r="V130" s="45">
        <v>0</v>
      </c>
      <c r="W130" s="46">
        <f t="shared" si="38"/>
        <v>1</v>
      </c>
      <c r="X130" s="28">
        <f t="shared" si="50"/>
        <v>10</v>
      </c>
      <c r="Y130" s="47">
        <f t="shared" si="40"/>
        <v>10</v>
      </c>
      <c r="Z130" s="48"/>
      <c r="AA130" s="34">
        <f t="shared" si="41"/>
        <v>3.0102999566398121</v>
      </c>
      <c r="AB130" s="150">
        <f t="shared" si="49"/>
        <v>2</v>
      </c>
      <c r="AC130" s="150">
        <f>AA130+10</f>
        <v>13.010299956639813</v>
      </c>
      <c r="AD130" s="151">
        <f t="shared" si="44"/>
        <v>20.000000000000007</v>
      </c>
    </row>
    <row r="131" spans="16:30" ht="15.75" thickBot="1" x14ac:dyDescent="0.3">
      <c r="P131" s="50"/>
      <c r="Q131" s="51"/>
      <c r="R131" s="51"/>
      <c r="S131" s="51"/>
      <c r="T131" s="52"/>
      <c r="U131" s="51"/>
      <c r="V131" s="50"/>
      <c r="W131" s="51"/>
      <c r="X131" s="51"/>
      <c r="Y131" s="52"/>
      <c r="Z131" s="51"/>
      <c r="AA131" s="53" t="s">
        <v>13</v>
      </c>
      <c r="AB131" s="64">
        <f>10*LOG(1/(COUNT(AB114:AB127))*SUM(AB114:AB127))</f>
        <v>74.027443199006171</v>
      </c>
      <c r="AC131" s="49"/>
      <c r="AD131" s="54"/>
    </row>
    <row r="132" spans="16:30" ht="15.75" thickBot="1" x14ac:dyDescent="0.3">
      <c r="P132" s="53"/>
      <c r="Q132" s="49"/>
      <c r="R132" s="49"/>
      <c r="S132" s="49"/>
      <c r="T132" s="54"/>
      <c r="U132" s="49"/>
      <c r="V132" s="53"/>
      <c r="W132" s="49"/>
      <c r="X132" s="49"/>
      <c r="Y132" s="54"/>
      <c r="Z132" s="49"/>
      <c r="AA132" s="53" t="s">
        <v>2</v>
      </c>
      <c r="AB132" s="64">
        <f>10*LOG(1/(COUNT(AB107:AB113,AB129:AB130))*SUM(AB107:AB113,AB129:AB130))</f>
        <v>3.0102999566398121</v>
      </c>
      <c r="AC132" s="49"/>
      <c r="AD132" s="54"/>
    </row>
    <row r="133" spans="16:30" x14ac:dyDescent="0.25">
      <c r="P133" s="53"/>
      <c r="Q133" s="49"/>
      <c r="R133" s="56" t="s">
        <v>12</v>
      </c>
      <c r="S133" s="57"/>
      <c r="T133" s="58" t="s">
        <v>11</v>
      </c>
      <c r="U133" s="57"/>
      <c r="V133" s="59"/>
      <c r="W133" s="56" t="s">
        <v>12</v>
      </c>
      <c r="X133" s="57"/>
      <c r="Y133" s="58" t="s">
        <v>11</v>
      </c>
      <c r="Z133" s="57"/>
      <c r="AA133" s="59"/>
      <c r="AB133" s="57" t="s">
        <v>12</v>
      </c>
      <c r="AC133" s="57"/>
      <c r="AD133" s="58" t="s">
        <v>11</v>
      </c>
    </row>
    <row r="134" spans="16:30" ht="15.75" thickBot="1" x14ac:dyDescent="0.3">
      <c r="P134" s="14"/>
      <c r="Q134" s="55"/>
      <c r="R134" s="60">
        <f>10*LOG(1/(COUNT(R107:R130))*SUM(R107:R130))</f>
        <v>0</v>
      </c>
      <c r="S134" s="61"/>
      <c r="T134" s="62">
        <f>10*LOG(1/(COUNT(T107:T130))*SUM(T107:T130))</f>
        <v>6.40978057358332</v>
      </c>
      <c r="U134" s="61"/>
      <c r="V134" s="63"/>
      <c r="W134" s="60">
        <f>10*LOG(1/(COUNT(W107:W130))*SUM(W107:W130))</f>
        <v>71.686611089584872</v>
      </c>
      <c r="X134" s="61"/>
      <c r="Y134" s="62">
        <f>10*LOG(1/(COUNT(Y107:Y130))*SUM(Y107:Y130))</f>
        <v>71.686612083609006</v>
      </c>
      <c r="Z134" s="61"/>
      <c r="AA134" s="63"/>
      <c r="AB134" s="64">
        <f>10*LOG(1/(COUNT(AB107:AB130))*SUM(AB107:AB130))</f>
        <v>71.686611384110563</v>
      </c>
      <c r="AC134" s="61"/>
      <c r="AD134" s="62">
        <f>10*LOG(1/(COUNT(AD107:AD130))*SUM(AD107:AD130))</f>
        <v>71.686613372158476</v>
      </c>
    </row>
    <row r="137" spans="16:30" x14ac:dyDescent="0.25">
      <c r="P137">
        <f>A14</f>
        <v>0</v>
      </c>
    </row>
    <row r="139" spans="16:30" ht="15.75" thickBot="1" x14ac:dyDescent="0.3">
      <c r="P139" s="303" t="s">
        <v>21</v>
      </c>
      <c r="Q139" s="303"/>
      <c r="R139" s="303"/>
      <c r="S139" s="303"/>
      <c r="T139" s="303"/>
    </row>
    <row r="140" spans="16:30" ht="45.75" thickBot="1" x14ac:dyDescent="0.3">
      <c r="P140" s="38" t="s">
        <v>14</v>
      </c>
      <c r="Q140" s="39" t="s">
        <v>15</v>
      </c>
      <c r="R140" s="40" t="s">
        <v>17</v>
      </c>
      <c r="S140" s="40" t="s">
        <v>16</v>
      </c>
      <c r="T140" s="41" t="s">
        <v>17</v>
      </c>
      <c r="U140" s="42"/>
      <c r="V140" s="39" t="s">
        <v>18</v>
      </c>
      <c r="W140" s="40" t="s">
        <v>17</v>
      </c>
      <c r="X140" s="40" t="s">
        <v>16</v>
      </c>
      <c r="Y140" s="41" t="s">
        <v>17</v>
      </c>
      <c r="Z140" s="43"/>
      <c r="AA140" s="39" t="s">
        <v>19</v>
      </c>
      <c r="AB140" s="40" t="s">
        <v>17</v>
      </c>
      <c r="AC140" s="40" t="s">
        <v>16</v>
      </c>
      <c r="AD140" s="41" t="s">
        <v>17</v>
      </c>
    </row>
    <row r="141" spans="16:30" ht="15.75" thickBot="1" x14ac:dyDescent="0.3">
      <c r="P141" s="30">
        <v>0</v>
      </c>
      <c r="Q141" s="32">
        <f>H14</f>
        <v>0</v>
      </c>
      <c r="R141" s="28">
        <f>(10^(Q141/10))</f>
        <v>1</v>
      </c>
      <c r="S141" s="28">
        <f>Q141+10</f>
        <v>10</v>
      </c>
      <c r="T141" s="33">
        <f t="shared" ref="T141:T164" si="51">(10^(S141/10))</f>
        <v>10</v>
      </c>
      <c r="U141" s="36"/>
      <c r="V141" s="32">
        <v>0</v>
      </c>
      <c r="W141" s="28">
        <f>(10^(V141/10))</f>
        <v>1</v>
      </c>
      <c r="X141" s="28">
        <f>V141+10</f>
        <v>10</v>
      </c>
      <c r="Y141" s="33">
        <f>(10^(X141/10))</f>
        <v>10</v>
      </c>
      <c r="Z141" s="36"/>
      <c r="AA141" s="34">
        <f>10*LOG10(10^(Q141/10)+10^(V141/10))</f>
        <v>3.0102999566398121</v>
      </c>
      <c r="AB141" s="147">
        <f>(10^(AA141/10))</f>
        <v>2</v>
      </c>
      <c r="AC141" s="147">
        <f>AA141+10</f>
        <v>13.010299956639813</v>
      </c>
      <c r="AD141" s="148">
        <f>(10^(AC141/10))</f>
        <v>20.000000000000007</v>
      </c>
    </row>
    <row r="142" spans="16:30" ht="15.75" thickBot="1" x14ac:dyDescent="0.3">
      <c r="P142" s="31">
        <v>4.1666666666666699E-2</v>
      </c>
      <c r="Q142" s="32">
        <f>Q141</f>
        <v>0</v>
      </c>
      <c r="R142" s="26">
        <f t="shared" ref="R142:R164" si="52">(10^(Q142/10))</f>
        <v>1</v>
      </c>
      <c r="S142" s="26">
        <f t="shared" ref="S142:S147" si="53">Q142+10</f>
        <v>10</v>
      </c>
      <c r="T142" s="35">
        <f t="shared" si="51"/>
        <v>10</v>
      </c>
      <c r="U142" s="37"/>
      <c r="V142" s="34">
        <f>V141</f>
        <v>0</v>
      </c>
      <c r="W142" s="26">
        <f t="shared" ref="W142:W164" si="54">(10^(V142/10))</f>
        <v>1</v>
      </c>
      <c r="X142" s="28">
        <f t="shared" ref="X142:X147" si="55">V142+10</f>
        <v>10</v>
      </c>
      <c r="Y142" s="35">
        <f t="shared" ref="Y142:Y164" si="56">(10^(X142/10))</f>
        <v>10</v>
      </c>
      <c r="Z142" s="37"/>
      <c r="AA142" s="34">
        <f t="shared" ref="AA142:AA164" si="57">10*LOG10(10^(Q142/10)+10^(V142/10))</f>
        <v>3.0102999566398121</v>
      </c>
      <c r="AB142" s="26">
        <f t="shared" ref="AB142:AB160" si="58">(10^(AA142/10))</f>
        <v>2</v>
      </c>
      <c r="AC142" s="147">
        <f t="shared" ref="AC142:AC147" si="59">AA142+10</f>
        <v>13.010299956639813</v>
      </c>
      <c r="AD142" s="27">
        <f t="shared" ref="AD142:AD164" si="60">(10^(AC142/10))</f>
        <v>20.000000000000007</v>
      </c>
    </row>
    <row r="143" spans="16:30" ht="15.75" thickBot="1" x14ac:dyDescent="0.3">
      <c r="P143" s="31">
        <v>8.3333333333333301E-2</v>
      </c>
      <c r="Q143" s="32">
        <f>Q141</f>
        <v>0</v>
      </c>
      <c r="R143" s="26">
        <f t="shared" si="52"/>
        <v>1</v>
      </c>
      <c r="S143" s="26">
        <f t="shared" si="53"/>
        <v>10</v>
      </c>
      <c r="T143" s="35">
        <f t="shared" si="51"/>
        <v>10</v>
      </c>
      <c r="U143" s="37"/>
      <c r="V143" s="34">
        <f t="shared" ref="V143:V161" si="61">V142</f>
        <v>0</v>
      </c>
      <c r="W143" s="26">
        <f t="shared" si="54"/>
        <v>1</v>
      </c>
      <c r="X143" s="28">
        <f t="shared" si="55"/>
        <v>10</v>
      </c>
      <c r="Y143" s="35">
        <f t="shared" si="56"/>
        <v>10</v>
      </c>
      <c r="Z143" s="37"/>
      <c r="AA143" s="34">
        <f t="shared" si="57"/>
        <v>3.0102999566398121</v>
      </c>
      <c r="AB143" s="26">
        <f t="shared" si="58"/>
        <v>2</v>
      </c>
      <c r="AC143" s="147">
        <f t="shared" si="59"/>
        <v>13.010299956639813</v>
      </c>
      <c r="AD143" s="27">
        <f t="shared" si="60"/>
        <v>20.000000000000007</v>
      </c>
    </row>
    <row r="144" spans="16:30" ht="15.75" thickBot="1" x14ac:dyDescent="0.3">
      <c r="P144" s="31">
        <v>0.125</v>
      </c>
      <c r="Q144" s="32">
        <f>Q141</f>
        <v>0</v>
      </c>
      <c r="R144" s="26">
        <f t="shared" si="52"/>
        <v>1</v>
      </c>
      <c r="S144" s="26">
        <f t="shared" si="53"/>
        <v>10</v>
      </c>
      <c r="T144" s="35">
        <f t="shared" si="51"/>
        <v>10</v>
      </c>
      <c r="U144" s="37"/>
      <c r="V144" s="34">
        <f t="shared" si="61"/>
        <v>0</v>
      </c>
      <c r="W144" s="26">
        <f t="shared" si="54"/>
        <v>1</v>
      </c>
      <c r="X144" s="28">
        <f t="shared" si="55"/>
        <v>10</v>
      </c>
      <c r="Y144" s="35">
        <f t="shared" si="56"/>
        <v>10</v>
      </c>
      <c r="Z144" s="37"/>
      <c r="AA144" s="34">
        <f t="shared" si="57"/>
        <v>3.0102999566398121</v>
      </c>
      <c r="AB144" s="26">
        <f t="shared" si="58"/>
        <v>2</v>
      </c>
      <c r="AC144" s="147">
        <f t="shared" si="59"/>
        <v>13.010299956639813</v>
      </c>
      <c r="AD144" s="27">
        <f t="shared" si="60"/>
        <v>20.000000000000007</v>
      </c>
    </row>
    <row r="145" spans="16:30" ht="15.75" thickBot="1" x14ac:dyDescent="0.3">
      <c r="P145" s="31">
        <v>0.16666666666666699</v>
      </c>
      <c r="Q145" s="32">
        <f>Q141</f>
        <v>0</v>
      </c>
      <c r="R145" s="26">
        <f t="shared" si="52"/>
        <v>1</v>
      </c>
      <c r="S145" s="26">
        <f t="shared" si="53"/>
        <v>10</v>
      </c>
      <c r="T145" s="35">
        <f t="shared" si="51"/>
        <v>10</v>
      </c>
      <c r="U145" s="37"/>
      <c r="V145" s="34">
        <f t="shared" si="61"/>
        <v>0</v>
      </c>
      <c r="W145" s="26">
        <f t="shared" si="54"/>
        <v>1</v>
      </c>
      <c r="X145" s="28">
        <f t="shared" si="55"/>
        <v>10</v>
      </c>
      <c r="Y145" s="35">
        <f t="shared" si="56"/>
        <v>10</v>
      </c>
      <c r="Z145" s="37"/>
      <c r="AA145" s="34">
        <f t="shared" si="57"/>
        <v>3.0102999566398121</v>
      </c>
      <c r="AB145" s="26">
        <f t="shared" si="58"/>
        <v>2</v>
      </c>
      <c r="AC145" s="147">
        <f t="shared" si="59"/>
        <v>13.010299956639813</v>
      </c>
      <c r="AD145" s="27">
        <f t="shared" si="60"/>
        <v>20.000000000000007</v>
      </c>
    </row>
    <row r="146" spans="16:30" ht="15.75" thickBot="1" x14ac:dyDescent="0.3">
      <c r="P146" s="31">
        <v>0.20833333333333301</v>
      </c>
      <c r="Q146" s="32">
        <f>Q141</f>
        <v>0</v>
      </c>
      <c r="R146" s="26">
        <f t="shared" si="52"/>
        <v>1</v>
      </c>
      <c r="S146" s="26">
        <f t="shared" si="53"/>
        <v>10</v>
      </c>
      <c r="T146" s="35">
        <f t="shared" si="51"/>
        <v>10</v>
      </c>
      <c r="U146" s="37"/>
      <c r="V146" s="34">
        <f t="shared" si="61"/>
        <v>0</v>
      </c>
      <c r="W146" s="26">
        <f t="shared" si="54"/>
        <v>1</v>
      </c>
      <c r="X146" s="28">
        <f t="shared" si="55"/>
        <v>10</v>
      </c>
      <c r="Y146" s="35">
        <f t="shared" si="56"/>
        <v>10</v>
      </c>
      <c r="Z146" s="37"/>
      <c r="AA146" s="34">
        <f t="shared" si="57"/>
        <v>3.0102999566398121</v>
      </c>
      <c r="AB146" s="26">
        <f t="shared" si="58"/>
        <v>2</v>
      </c>
      <c r="AC146" s="147">
        <f t="shared" si="59"/>
        <v>13.010299956639813</v>
      </c>
      <c r="AD146" s="27">
        <f t="shared" si="60"/>
        <v>20.000000000000007</v>
      </c>
    </row>
    <row r="147" spans="16:30" x14ac:dyDescent="0.25">
      <c r="P147" s="31">
        <v>0.25</v>
      </c>
      <c r="Q147" s="32">
        <f>Q141</f>
        <v>0</v>
      </c>
      <c r="R147" s="26">
        <f t="shared" si="52"/>
        <v>1</v>
      </c>
      <c r="S147" s="26">
        <f t="shared" si="53"/>
        <v>10</v>
      </c>
      <c r="T147" s="35">
        <f t="shared" si="51"/>
        <v>10</v>
      </c>
      <c r="U147" s="37"/>
      <c r="V147" s="34">
        <f t="shared" si="61"/>
        <v>0</v>
      </c>
      <c r="W147" s="26">
        <f t="shared" si="54"/>
        <v>1</v>
      </c>
      <c r="X147" s="28">
        <f t="shared" si="55"/>
        <v>10</v>
      </c>
      <c r="Y147" s="35">
        <f t="shared" si="56"/>
        <v>10</v>
      </c>
      <c r="Z147" s="37"/>
      <c r="AA147" s="34">
        <f t="shared" si="57"/>
        <v>3.0102999566398121</v>
      </c>
      <c r="AB147" s="26">
        <f t="shared" si="58"/>
        <v>2</v>
      </c>
      <c r="AC147" s="147">
        <f t="shared" si="59"/>
        <v>13.010299956639813</v>
      </c>
      <c r="AD147" s="27">
        <f t="shared" si="60"/>
        <v>20.000000000000007</v>
      </c>
    </row>
    <row r="148" spans="16:30" x14ac:dyDescent="0.25">
      <c r="P148" s="31">
        <v>0.29166666666666702</v>
      </c>
      <c r="Q148" s="32">
        <f>G14</f>
        <v>0</v>
      </c>
      <c r="R148" s="26">
        <f t="shared" si="52"/>
        <v>1</v>
      </c>
      <c r="S148" s="26">
        <f>Q148</f>
        <v>0</v>
      </c>
      <c r="T148" s="35">
        <f t="shared" si="51"/>
        <v>1</v>
      </c>
      <c r="U148" s="37"/>
      <c r="V148" s="34">
        <f>D74</f>
        <v>0</v>
      </c>
      <c r="W148" s="26">
        <f t="shared" si="54"/>
        <v>1</v>
      </c>
      <c r="X148" s="26">
        <f>V148</f>
        <v>0</v>
      </c>
      <c r="Y148" s="35">
        <f t="shared" si="56"/>
        <v>1</v>
      </c>
      <c r="Z148" s="37"/>
      <c r="AA148" s="34">
        <f t="shared" si="57"/>
        <v>3.0102999566398121</v>
      </c>
      <c r="AB148" s="26">
        <f t="shared" si="58"/>
        <v>2</v>
      </c>
      <c r="AC148" s="26">
        <f>AA148</f>
        <v>3.0102999566398121</v>
      </c>
      <c r="AD148" s="27">
        <f t="shared" si="60"/>
        <v>2</v>
      </c>
    </row>
    <row r="149" spans="16:30" x14ac:dyDescent="0.25">
      <c r="P149" s="31">
        <v>0.33333333333333298</v>
      </c>
      <c r="Q149" s="32">
        <f>Q148</f>
        <v>0</v>
      </c>
      <c r="R149" s="26">
        <f t="shared" si="52"/>
        <v>1</v>
      </c>
      <c r="S149" s="26">
        <f t="shared" ref="S149:S162" si="62">Q149</f>
        <v>0</v>
      </c>
      <c r="T149" s="35">
        <f t="shared" si="51"/>
        <v>1</v>
      </c>
      <c r="U149" s="37"/>
      <c r="V149" s="34">
        <f t="shared" si="61"/>
        <v>0</v>
      </c>
      <c r="W149" s="26">
        <f t="shared" si="54"/>
        <v>1</v>
      </c>
      <c r="X149" s="26">
        <f t="shared" ref="X149:X159" si="63">V149</f>
        <v>0</v>
      </c>
      <c r="Y149" s="35">
        <f t="shared" si="56"/>
        <v>1</v>
      </c>
      <c r="Z149" s="37"/>
      <c r="AA149" s="34">
        <f t="shared" si="57"/>
        <v>3.0102999566398121</v>
      </c>
      <c r="AB149" s="26">
        <f t="shared" si="58"/>
        <v>2</v>
      </c>
      <c r="AC149" s="26">
        <f t="shared" ref="AC149:AC159" si="64">AA149</f>
        <v>3.0102999566398121</v>
      </c>
      <c r="AD149" s="27">
        <f t="shared" si="60"/>
        <v>2</v>
      </c>
    </row>
    <row r="150" spans="16:30" x14ac:dyDescent="0.25">
      <c r="P150" s="31">
        <v>0.375</v>
      </c>
      <c r="Q150" s="32">
        <f>Q148</f>
        <v>0</v>
      </c>
      <c r="R150" s="26">
        <f t="shared" si="52"/>
        <v>1</v>
      </c>
      <c r="S150" s="26">
        <f t="shared" si="62"/>
        <v>0</v>
      </c>
      <c r="T150" s="35">
        <f t="shared" si="51"/>
        <v>1</v>
      </c>
      <c r="U150" s="37"/>
      <c r="V150" s="34">
        <f t="shared" si="61"/>
        <v>0</v>
      </c>
      <c r="W150" s="26">
        <f t="shared" si="54"/>
        <v>1</v>
      </c>
      <c r="X150" s="26">
        <f t="shared" si="63"/>
        <v>0</v>
      </c>
      <c r="Y150" s="35">
        <f t="shared" si="56"/>
        <v>1</v>
      </c>
      <c r="Z150" s="37"/>
      <c r="AA150" s="34">
        <f t="shared" si="57"/>
        <v>3.0102999566398121</v>
      </c>
      <c r="AB150" s="26">
        <f t="shared" si="58"/>
        <v>2</v>
      </c>
      <c r="AC150" s="26">
        <f t="shared" si="64"/>
        <v>3.0102999566398121</v>
      </c>
      <c r="AD150" s="27">
        <f t="shared" si="60"/>
        <v>2</v>
      </c>
    </row>
    <row r="151" spans="16:30" x14ac:dyDescent="0.25">
      <c r="P151" s="31">
        <v>0.41666666666666702</v>
      </c>
      <c r="Q151" s="32">
        <f>Q148</f>
        <v>0</v>
      </c>
      <c r="R151" s="26">
        <f t="shared" si="52"/>
        <v>1</v>
      </c>
      <c r="S151" s="26">
        <f t="shared" si="62"/>
        <v>0</v>
      </c>
      <c r="T151" s="35">
        <f t="shared" si="51"/>
        <v>1</v>
      </c>
      <c r="U151" s="37"/>
      <c r="V151" s="34">
        <f t="shared" si="61"/>
        <v>0</v>
      </c>
      <c r="W151" s="26">
        <f t="shared" si="54"/>
        <v>1</v>
      </c>
      <c r="X151" s="26">
        <f t="shared" si="63"/>
        <v>0</v>
      </c>
      <c r="Y151" s="35">
        <f t="shared" si="56"/>
        <v>1</v>
      </c>
      <c r="Z151" s="37"/>
      <c r="AA151" s="34">
        <f t="shared" si="57"/>
        <v>3.0102999566398121</v>
      </c>
      <c r="AB151" s="26">
        <f t="shared" si="58"/>
        <v>2</v>
      </c>
      <c r="AC151" s="26">
        <f t="shared" si="64"/>
        <v>3.0102999566398121</v>
      </c>
      <c r="AD151" s="27">
        <f t="shared" si="60"/>
        <v>2</v>
      </c>
    </row>
    <row r="152" spans="16:30" x14ac:dyDescent="0.25">
      <c r="P152" s="31">
        <v>0.45833333333333298</v>
      </c>
      <c r="Q152" s="32">
        <f>Q148</f>
        <v>0</v>
      </c>
      <c r="R152" s="26">
        <f t="shared" si="52"/>
        <v>1</v>
      </c>
      <c r="S152" s="26">
        <f t="shared" si="62"/>
        <v>0</v>
      </c>
      <c r="T152" s="35">
        <f t="shared" si="51"/>
        <v>1</v>
      </c>
      <c r="U152" s="37"/>
      <c r="V152" s="34">
        <f t="shared" si="61"/>
        <v>0</v>
      </c>
      <c r="W152" s="26">
        <f t="shared" si="54"/>
        <v>1</v>
      </c>
      <c r="X152" s="26">
        <f t="shared" si="63"/>
        <v>0</v>
      </c>
      <c r="Y152" s="35">
        <f t="shared" si="56"/>
        <v>1</v>
      </c>
      <c r="Z152" s="37"/>
      <c r="AA152" s="34">
        <f t="shared" si="57"/>
        <v>3.0102999566398121</v>
      </c>
      <c r="AB152" s="26">
        <f t="shared" si="58"/>
        <v>2</v>
      </c>
      <c r="AC152" s="26">
        <f t="shared" si="64"/>
        <v>3.0102999566398121</v>
      </c>
      <c r="AD152" s="27">
        <f t="shared" si="60"/>
        <v>2</v>
      </c>
    </row>
    <row r="153" spans="16:30" x14ac:dyDescent="0.25">
      <c r="P153" s="31">
        <v>0.5</v>
      </c>
      <c r="Q153" s="32">
        <f>Q148</f>
        <v>0</v>
      </c>
      <c r="R153" s="26">
        <f t="shared" si="52"/>
        <v>1</v>
      </c>
      <c r="S153" s="26">
        <f t="shared" si="62"/>
        <v>0</v>
      </c>
      <c r="T153" s="35">
        <f t="shared" si="51"/>
        <v>1</v>
      </c>
      <c r="U153" s="37"/>
      <c r="V153" s="34">
        <f t="shared" si="61"/>
        <v>0</v>
      </c>
      <c r="W153" s="26">
        <f t="shared" si="54"/>
        <v>1</v>
      </c>
      <c r="X153" s="26">
        <f t="shared" si="63"/>
        <v>0</v>
      </c>
      <c r="Y153" s="35">
        <f t="shared" si="56"/>
        <v>1</v>
      </c>
      <c r="Z153" s="37"/>
      <c r="AA153" s="34">
        <f t="shared" si="57"/>
        <v>3.0102999566398121</v>
      </c>
      <c r="AB153" s="26">
        <f t="shared" si="58"/>
        <v>2</v>
      </c>
      <c r="AC153" s="26">
        <f t="shared" si="64"/>
        <v>3.0102999566398121</v>
      </c>
      <c r="AD153" s="27">
        <f t="shared" si="60"/>
        <v>2</v>
      </c>
    </row>
    <row r="154" spans="16:30" x14ac:dyDescent="0.25">
      <c r="P154" s="31">
        <v>0.54166666666666696</v>
      </c>
      <c r="Q154" s="32">
        <f>Q148</f>
        <v>0</v>
      </c>
      <c r="R154" s="26">
        <f t="shared" si="52"/>
        <v>1</v>
      </c>
      <c r="S154" s="26">
        <f t="shared" si="62"/>
        <v>0</v>
      </c>
      <c r="T154" s="35">
        <f t="shared" si="51"/>
        <v>1</v>
      </c>
      <c r="U154" s="37"/>
      <c r="V154" s="34">
        <f t="shared" si="61"/>
        <v>0</v>
      </c>
      <c r="W154" s="26">
        <f t="shared" si="54"/>
        <v>1</v>
      </c>
      <c r="X154" s="26">
        <f t="shared" si="63"/>
        <v>0</v>
      </c>
      <c r="Y154" s="35">
        <f t="shared" si="56"/>
        <v>1</v>
      </c>
      <c r="Z154" s="37"/>
      <c r="AA154" s="34">
        <f t="shared" si="57"/>
        <v>3.0102999566398121</v>
      </c>
      <c r="AB154" s="26">
        <f t="shared" si="58"/>
        <v>2</v>
      </c>
      <c r="AC154" s="26">
        <f t="shared" si="64"/>
        <v>3.0102999566398121</v>
      </c>
      <c r="AD154" s="27">
        <f t="shared" si="60"/>
        <v>2</v>
      </c>
    </row>
    <row r="155" spans="16:30" x14ac:dyDescent="0.25">
      <c r="P155" s="31">
        <v>0.58333333333333304</v>
      </c>
      <c r="Q155" s="32">
        <f>Q148</f>
        <v>0</v>
      </c>
      <c r="R155" s="26">
        <f t="shared" si="52"/>
        <v>1</v>
      </c>
      <c r="S155" s="26">
        <f t="shared" si="62"/>
        <v>0</v>
      </c>
      <c r="T155" s="35">
        <f t="shared" si="51"/>
        <v>1</v>
      </c>
      <c r="U155" s="37"/>
      <c r="V155" s="34">
        <f t="shared" si="61"/>
        <v>0</v>
      </c>
      <c r="W155" s="26">
        <f t="shared" si="54"/>
        <v>1</v>
      </c>
      <c r="X155" s="26">
        <f t="shared" si="63"/>
        <v>0</v>
      </c>
      <c r="Y155" s="35">
        <f t="shared" si="56"/>
        <v>1</v>
      </c>
      <c r="Z155" s="37"/>
      <c r="AA155" s="34">
        <f t="shared" si="57"/>
        <v>3.0102999566398121</v>
      </c>
      <c r="AB155" s="26">
        <f t="shared" si="58"/>
        <v>2</v>
      </c>
      <c r="AC155" s="26">
        <f t="shared" si="64"/>
        <v>3.0102999566398121</v>
      </c>
      <c r="AD155" s="27">
        <f t="shared" si="60"/>
        <v>2</v>
      </c>
    </row>
    <row r="156" spans="16:30" x14ac:dyDescent="0.25">
      <c r="P156" s="31">
        <v>0.625</v>
      </c>
      <c r="Q156" s="32">
        <f>Q148</f>
        <v>0</v>
      </c>
      <c r="R156" s="26">
        <f t="shared" si="52"/>
        <v>1</v>
      </c>
      <c r="S156" s="26">
        <f t="shared" si="62"/>
        <v>0</v>
      </c>
      <c r="T156" s="35">
        <f t="shared" si="51"/>
        <v>1</v>
      </c>
      <c r="U156" s="37"/>
      <c r="V156" s="34">
        <f t="shared" si="61"/>
        <v>0</v>
      </c>
      <c r="W156" s="26">
        <f t="shared" si="54"/>
        <v>1</v>
      </c>
      <c r="X156" s="26">
        <f t="shared" si="63"/>
        <v>0</v>
      </c>
      <c r="Y156" s="35">
        <f t="shared" si="56"/>
        <v>1</v>
      </c>
      <c r="Z156" s="37"/>
      <c r="AA156" s="34">
        <f t="shared" si="57"/>
        <v>3.0102999566398121</v>
      </c>
      <c r="AB156" s="26">
        <f t="shared" si="58"/>
        <v>2</v>
      </c>
      <c r="AC156" s="26">
        <f t="shared" si="64"/>
        <v>3.0102999566398121</v>
      </c>
      <c r="AD156" s="27">
        <f t="shared" si="60"/>
        <v>2</v>
      </c>
    </row>
    <row r="157" spans="16:30" x14ac:dyDescent="0.25">
      <c r="P157" s="31">
        <v>0.66666666666666696</v>
      </c>
      <c r="Q157" s="32">
        <f>Q148</f>
        <v>0</v>
      </c>
      <c r="R157" s="26">
        <f t="shared" si="52"/>
        <v>1</v>
      </c>
      <c r="S157" s="26">
        <f t="shared" si="62"/>
        <v>0</v>
      </c>
      <c r="T157" s="35">
        <f t="shared" si="51"/>
        <v>1</v>
      </c>
      <c r="U157" s="37"/>
      <c r="V157" s="34">
        <f t="shared" si="61"/>
        <v>0</v>
      </c>
      <c r="W157" s="26">
        <f t="shared" si="54"/>
        <v>1</v>
      </c>
      <c r="X157" s="26">
        <f t="shared" si="63"/>
        <v>0</v>
      </c>
      <c r="Y157" s="35">
        <f t="shared" si="56"/>
        <v>1</v>
      </c>
      <c r="Z157" s="37"/>
      <c r="AA157" s="34">
        <f t="shared" si="57"/>
        <v>3.0102999566398121</v>
      </c>
      <c r="AB157" s="26">
        <f t="shared" si="58"/>
        <v>2</v>
      </c>
      <c r="AC157" s="26">
        <f t="shared" si="64"/>
        <v>3.0102999566398121</v>
      </c>
      <c r="AD157" s="27">
        <f t="shared" si="60"/>
        <v>2</v>
      </c>
    </row>
    <row r="158" spans="16:30" x14ac:dyDescent="0.25">
      <c r="P158" s="31">
        <v>0.70833333333333304</v>
      </c>
      <c r="Q158" s="32">
        <f>Q148</f>
        <v>0</v>
      </c>
      <c r="R158" s="26">
        <f t="shared" si="52"/>
        <v>1</v>
      </c>
      <c r="S158" s="26">
        <f t="shared" si="62"/>
        <v>0</v>
      </c>
      <c r="T158" s="35">
        <f t="shared" si="51"/>
        <v>1</v>
      </c>
      <c r="U158" s="37"/>
      <c r="V158" s="34">
        <f t="shared" si="61"/>
        <v>0</v>
      </c>
      <c r="W158" s="26">
        <f t="shared" si="54"/>
        <v>1</v>
      </c>
      <c r="X158" s="26">
        <f t="shared" si="63"/>
        <v>0</v>
      </c>
      <c r="Y158" s="35">
        <f t="shared" si="56"/>
        <v>1</v>
      </c>
      <c r="Z158" s="37"/>
      <c r="AA158" s="34">
        <f t="shared" si="57"/>
        <v>3.0102999566398121</v>
      </c>
      <c r="AB158" s="26">
        <f t="shared" si="58"/>
        <v>2</v>
      </c>
      <c r="AC158" s="26">
        <f t="shared" si="64"/>
        <v>3.0102999566398121</v>
      </c>
      <c r="AD158" s="27">
        <f t="shared" si="60"/>
        <v>2</v>
      </c>
    </row>
    <row r="159" spans="16:30" x14ac:dyDescent="0.25">
      <c r="P159" s="31">
        <v>0.75</v>
      </c>
      <c r="Q159" s="32">
        <f>Q148</f>
        <v>0</v>
      </c>
      <c r="R159" s="26">
        <f t="shared" si="52"/>
        <v>1</v>
      </c>
      <c r="S159" s="26">
        <f t="shared" si="62"/>
        <v>0</v>
      </c>
      <c r="T159" s="35">
        <f t="shared" si="51"/>
        <v>1</v>
      </c>
      <c r="U159" s="37"/>
      <c r="V159" s="34">
        <f t="shared" si="61"/>
        <v>0</v>
      </c>
      <c r="W159" s="26">
        <f t="shared" si="54"/>
        <v>1</v>
      </c>
      <c r="X159" s="26">
        <f t="shared" si="63"/>
        <v>0</v>
      </c>
      <c r="Y159" s="35">
        <f t="shared" si="56"/>
        <v>1</v>
      </c>
      <c r="Z159" s="37"/>
      <c r="AA159" s="34">
        <f t="shared" si="57"/>
        <v>3.0102999566398121</v>
      </c>
      <c r="AB159" s="26">
        <f t="shared" si="58"/>
        <v>2</v>
      </c>
      <c r="AC159" s="26">
        <f t="shared" si="64"/>
        <v>3.0102999566398121</v>
      </c>
      <c r="AD159" s="27">
        <f t="shared" si="60"/>
        <v>2</v>
      </c>
    </row>
    <row r="160" spans="16:30" x14ac:dyDescent="0.25">
      <c r="P160" s="31">
        <v>0.79166666666666696</v>
      </c>
      <c r="Q160" s="32">
        <f>Q148</f>
        <v>0</v>
      </c>
      <c r="R160" s="26">
        <f t="shared" si="52"/>
        <v>1</v>
      </c>
      <c r="S160" s="26">
        <f t="shared" si="62"/>
        <v>0</v>
      </c>
      <c r="T160" s="35">
        <f t="shared" si="51"/>
        <v>1</v>
      </c>
      <c r="U160" s="37"/>
      <c r="V160" s="34">
        <v>0</v>
      </c>
      <c r="W160" s="26">
        <f t="shared" si="54"/>
        <v>1</v>
      </c>
      <c r="X160" s="26">
        <v>0</v>
      </c>
      <c r="Y160" s="35">
        <f t="shared" si="56"/>
        <v>1</v>
      </c>
      <c r="Z160" s="37"/>
      <c r="AA160" s="34">
        <f t="shared" si="57"/>
        <v>3.0102999566398121</v>
      </c>
      <c r="AB160" s="26">
        <f t="shared" si="58"/>
        <v>2</v>
      </c>
      <c r="AC160" s="26">
        <f>AA160</f>
        <v>3.0102999566398121</v>
      </c>
      <c r="AD160" s="27">
        <f t="shared" si="60"/>
        <v>2</v>
      </c>
    </row>
    <row r="161" spans="16:30" x14ac:dyDescent="0.25">
      <c r="P161" s="31">
        <v>0.83333333333333304</v>
      </c>
      <c r="Q161" s="32">
        <f>Q148</f>
        <v>0</v>
      </c>
      <c r="R161" s="26">
        <f t="shared" si="52"/>
        <v>1</v>
      </c>
      <c r="S161" s="26">
        <f t="shared" si="62"/>
        <v>0</v>
      </c>
      <c r="T161" s="35">
        <f t="shared" si="51"/>
        <v>1</v>
      </c>
      <c r="U161" s="37"/>
      <c r="V161" s="34">
        <f t="shared" si="61"/>
        <v>0</v>
      </c>
      <c r="W161" s="26">
        <f t="shared" si="54"/>
        <v>1</v>
      </c>
      <c r="X161" s="26">
        <v>0</v>
      </c>
      <c r="Y161" s="35">
        <f t="shared" si="56"/>
        <v>1</v>
      </c>
      <c r="Z161" s="37"/>
      <c r="AA161" s="34">
        <f t="shared" si="57"/>
        <v>3.0102999566398121</v>
      </c>
      <c r="AB161" s="26">
        <f>(10^(AA161/10))</f>
        <v>2</v>
      </c>
      <c r="AC161" s="26">
        <f>AA161</f>
        <v>3.0102999566398121</v>
      </c>
      <c r="AD161" s="27">
        <f t="shared" si="60"/>
        <v>2</v>
      </c>
    </row>
    <row r="162" spans="16:30" x14ac:dyDescent="0.25">
      <c r="P162" s="31">
        <v>0.875</v>
      </c>
      <c r="Q162" s="32">
        <f>Q148</f>
        <v>0</v>
      </c>
      <c r="R162" s="26">
        <f t="shared" si="52"/>
        <v>1</v>
      </c>
      <c r="S162" s="26">
        <f t="shared" si="62"/>
        <v>0</v>
      </c>
      <c r="T162" s="35">
        <f t="shared" si="51"/>
        <v>1</v>
      </c>
      <c r="U162" s="37"/>
      <c r="V162" s="34">
        <f>V161</f>
        <v>0</v>
      </c>
      <c r="W162" s="26">
        <f t="shared" si="54"/>
        <v>1</v>
      </c>
      <c r="X162" s="26">
        <v>0</v>
      </c>
      <c r="Y162" s="35">
        <f t="shared" si="56"/>
        <v>1</v>
      </c>
      <c r="Z162" s="37"/>
      <c r="AA162" s="34">
        <f t="shared" si="57"/>
        <v>3.0102999566398121</v>
      </c>
      <c r="AB162" s="26">
        <f t="shared" ref="AB162:AB164" si="65">(10^(AA162/10))</f>
        <v>2</v>
      </c>
      <c r="AC162" s="26">
        <f>AA162</f>
        <v>3.0102999566398121</v>
      </c>
      <c r="AD162" s="27">
        <f t="shared" si="60"/>
        <v>2</v>
      </c>
    </row>
    <row r="163" spans="16:30" x14ac:dyDescent="0.25">
      <c r="P163" s="31">
        <v>0.91666666666666696</v>
      </c>
      <c r="Q163" s="32">
        <f>Q141</f>
        <v>0</v>
      </c>
      <c r="R163" s="26">
        <f t="shared" si="52"/>
        <v>1</v>
      </c>
      <c r="S163" s="26">
        <f>Q163+10</f>
        <v>10</v>
      </c>
      <c r="T163" s="35">
        <f t="shared" si="51"/>
        <v>10</v>
      </c>
      <c r="U163" s="37"/>
      <c r="V163" s="34">
        <v>0</v>
      </c>
      <c r="W163" s="26">
        <f t="shared" si="54"/>
        <v>1</v>
      </c>
      <c r="X163" s="28">
        <f t="shared" ref="X163:X164" si="66">V163+10</f>
        <v>10</v>
      </c>
      <c r="Y163" s="35">
        <f t="shared" si="56"/>
        <v>10</v>
      </c>
      <c r="Z163" s="37"/>
      <c r="AA163" s="34">
        <f t="shared" si="57"/>
        <v>3.0102999566398121</v>
      </c>
      <c r="AB163" s="26">
        <f t="shared" si="65"/>
        <v>2</v>
      </c>
      <c r="AC163" s="26">
        <f>AA163+10</f>
        <v>13.010299956639813</v>
      </c>
      <c r="AD163" s="27">
        <f t="shared" si="60"/>
        <v>20.000000000000007</v>
      </c>
    </row>
    <row r="164" spans="16:30" ht="15.75" thickBot="1" x14ac:dyDescent="0.3">
      <c r="P164" s="44">
        <v>0.95833333333333304</v>
      </c>
      <c r="Q164" s="32">
        <f>Q141</f>
        <v>0</v>
      </c>
      <c r="R164" s="46">
        <f t="shared" si="52"/>
        <v>1</v>
      </c>
      <c r="S164" s="46">
        <f>Q164+10</f>
        <v>10</v>
      </c>
      <c r="T164" s="47">
        <f t="shared" si="51"/>
        <v>10</v>
      </c>
      <c r="U164" s="48"/>
      <c r="V164" s="45">
        <v>0</v>
      </c>
      <c r="W164" s="46">
        <f t="shared" si="54"/>
        <v>1</v>
      </c>
      <c r="X164" s="28">
        <f t="shared" si="66"/>
        <v>10</v>
      </c>
      <c r="Y164" s="47">
        <f t="shared" si="56"/>
        <v>10</v>
      </c>
      <c r="Z164" s="48"/>
      <c r="AA164" s="34">
        <f t="shared" si="57"/>
        <v>3.0102999566398121</v>
      </c>
      <c r="AB164" s="150">
        <f t="shared" si="65"/>
        <v>2</v>
      </c>
      <c r="AC164" s="150">
        <f>AA164+10</f>
        <v>13.010299956639813</v>
      </c>
      <c r="AD164" s="151">
        <f t="shared" si="60"/>
        <v>20.000000000000007</v>
      </c>
    </row>
    <row r="165" spans="16:30" ht="15.75" thickBot="1" x14ac:dyDescent="0.3">
      <c r="P165" s="50"/>
      <c r="Q165" s="51"/>
      <c r="R165" s="51"/>
      <c r="S165" s="51"/>
      <c r="T165" s="52"/>
      <c r="U165" s="51"/>
      <c r="V165" s="50"/>
      <c r="W165" s="51"/>
      <c r="X165" s="51"/>
      <c r="Y165" s="52"/>
      <c r="Z165" s="51"/>
      <c r="AA165" s="53" t="s">
        <v>13</v>
      </c>
      <c r="AB165" s="64">
        <f>10*LOG(1/(COUNT(AB148:AB161))*SUM(AB148:AB161))</f>
        <v>3.0102999566398121</v>
      </c>
      <c r="AC165" s="49"/>
      <c r="AD165" s="54"/>
    </row>
    <row r="166" spans="16:30" ht="15.75" thickBot="1" x14ac:dyDescent="0.3">
      <c r="P166" s="53"/>
      <c r="Q166" s="49"/>
      <c r="R166" s="49"/>
      <c r="S166" s="49"/>
      <c r="T166" s="54"/>
      <c r="U166" s="49"/>
      <c r="V166" s="53"/>
      <c r="W166" s="49"/>
      <c r="X166" s="49"/>
      <c r="Y166" s="54"/>
      <c r="Z166" s="49"/>
      <c r="AA166" s="53" t="s">
        <v>2</v>
      </c>
      <c r="AB166" s="64">
        <f>10*LOG(1/(COUNT(AB141:AB147,AB163:AB164))*SUM(AB141:AB147,AB163:AB164))</f>
        <v>3.0102999566398121</v>
      </c>
      <c r="AC166" s="49"/>
      <c r="AD166" s="54"/>
    </row>
    <row r="167" spans="16:30" x14ac:dyDescent="0.25">
      <c r="P167" s="53"/>
      <c r="Q167" s="49"/>
      <c r="R167" s="56" t="s">
        <v>12</v>
      </c>
      <c r="S167" s="57"/>
      <c r="T167" s="58" t="s">
        <v>11</v>
      </c>
      <c r="U167" s="57"/>
      <c r="V167" s="59"/>
      <c r="W167" s="56" t="s">
        <v>12</v>
      </c>
      <c r="X167" s="57"/>
      <c r="Y167" s="58" t="s">
        <v>11</v>
      </c>
      <c r="Z167" s="57"/>
      <c r="AA167" s="59"/>
      <c r="AB167" s="57" t="s">
        <v>12</v>
      </c>
      <c r="AC167" s="57"/>
      <c r="AD167" s="58" t="s">
        <v>11</v>
      </c>
    </row>
    <row r="168" spans="16:30" ht="15.75" thickBot="1" x14ac:dyDescent="0.3">
      <c r="P168" s="14"/>
      <c r="Q168" s="55"/>
      <c r="R168" s="60">
        <f>10*LOG(1/(COUNT(R141:R164))*SUM(R141:R164))</f>
        <v>0</v>
      </c>
      <c r="S168" s="61"/>
      <c r="T168" s="62">
        <f>10*LOG(1/(COUNT(T141:T164))*SUM(T141:T164))</f>
        <v>6.40978057358332</v>
      </c>
      <c r="U168" s="61"/>
      <c r="V168" s="63"/>
      <c r="W168" s="60">
        <f>10*LOG(1/(COUNT(W141:W164))*SUM(W141:W164))</f>
        <v>0</v>
      </c>
      <c r="X168" s="61"/>
      <c r="Y168" s="62">
        <f>10*LOG(1/(COUNT(Y141:Y164))*SUM(Y141:Y164))</f>
        <v>6.40978057358332</v>
      </c>
      <c r="Z168" s="61"/>
      <c r="AA168" s="63"/>
      <c r="AB168" s="64">
        <f>10*LOG(1/(COUNT(AB141:AB164))*SUM(AB141:AB164))</f>
        <v>3.0102999566398121</v>
      </c>
      <c r="AC168" s="61"/>
      <c r="AD168" s="62">
        <f>10*LOG(1/(COUNT(AD141:AD164))*SUM(AD141:AD164))</f>
        <v>9.4200805302231334</v>
      </c>
    </row>
    <row r="171" spans="16:30" x14ac:dyDescent="0.25">
      <c r="P171">
        <f>A15</f>
        <v>0</v>
      </c>
    </row>
    <row r="173" spans="16:30" ht="15.75" thickBot="1" x14ac:dyDescent="0.3">
      <c r="P173" s="303" t="s">
        <v>21</v>
      </c>
      <c r="Q173" s="303"/>
      <c r="R173" s="303"/>
      <c r="S173" s="303"/>
      <c r="T173" s="303"/>
    </row>
    <row r="174" spans="16:30" ht="45.75" thickBot="1" x14ac:dyDescent="0.3">
      <c r="P174" s="38" t="s">
        <v>14</v>
      </c>
      <c r="Q174" s="39" t="s">
        <v>15</v>
      </c>
      <c r="R174" s="40" t="s">
        <v>17</v>
      </c>
      <c r="S174" s="40" t="s">
        <v>16</v>
      </c>
      <c r="T174" s="41" t="s">
        <v>17</v>
      </c>
      <c r="U174" s="42"/>
      <c r="V174" s="39" t="s">
        <v>18</v>
      </c>
      <c r="W174" s="40" t="s">
        <v>17</v>
      </c>
      <c r="X174" s="40" t="s">
        <v>16</v>
      </c>
      <c r="Y174" s="41" t="s">
        <v>17</v>
      </c>
      <c r="Z174" s="43"/>
      <c r="AA174" s="39" t="s">
        <v>19</v>
      </c>
      <c r="AB174" s="40" t="s">
        <v>17</v>
      </c>
      <c r="AC174" s="40" t="s">
        <v>16</v>
      </c>
      <c r="AD174" s="41" t="s">
        <v>17</v>
      </c>
    </row>
    <row r="175" spans="16:30" ht="15.75" thickBot="1" x14ac:dyDescent="0.3">
      <c r="P175" s="30">
        <v>0</v>
      </c>
      <c r="Q175" s="32">
        <f>H15</f>
        <v>0</v>
      </c>
      <c r="R175" s="28">
        <f>(10^(Q175/10))</f>
        <v>1</v>
      </c>
      <c r="S175" s="28">
        <f>Q175+10</f>
        <v>10</v>
      </c>
      <c r="T175" s="33">
        <f t="shared" ref="T175:T198" si="67">(10^(S175/10))</f>
        <v>10</v>
      </c>
      <c r="U175" s="36"/>
      <c r="V175" s="32">
        <v>0</v>
      </c>
      <c r="W175" s="28">
        <f>(10^(V175/10))</f>
        <v>1</v>
      </c>
      <c r="X175" s="28">
        <f>V175+10</f>
        <v>10</v>
      </c>
      <c r="Y175" s="33">
        <f>(10^(X175/10))</f>
        <v>10</v>
      </c>
      <c r="Z175" s="36"/>
      <c r="AA175" s="34">
        <f>10*LOG10(10^(Q175/10)+10^(V175/10))</f>
        <v>3.0102999566398121</v>
      </c>
      <c r="AB175" s="147">
        <f>(10^(AA175/10))</f>
        <v>2</v>
      </c>
      <c r="AC175" s="147">
        <f>AA175+10</f>
        <v>13.010299956639813</v>
      </c>
      <c r="AD175" s="148">
        <f>(10^(AC175/10))</f>
        <v>20.000000000000007</v>
      </c>
    </row>
    <row r="176" spans="16:30" ht="15.75" thickBot="1" x14ac:dyDescent="0.3">
      <c r="P176" s="31">
        <v>4.1666666666666699E-2</v>
      </c>
      <c r="Q176" s="32">
        <f>Q175</f>
        <v>0</v>
      </c>
      <c r="R176" s="26">
        <f t="shared" ref="R176:R198" si="68">(10^(Q176/10))</f>
        <v>1</v>
      </c>
      <c r="S176" s="26">
        <f t="shared" ref="S176:S181" si="69">Q176+10</f>
        <v>10</v>
      </c>
      <c r="T176" s="35">
        <f t="shared" si="67"/>
        <v>10</v>
      </c>
      <c r="U176" s="37"/>
      <c r="V176" s="34">
        <f>V175</f>
        <v>0</v>
      </c>
      <c r="W176" s="26">
        <f t="shared" ref="W176:W198" si="70">(10^(V176/10))</f>
        <v>1</v>
      </c>
      <c r="X176" s="28">
        <f t="shared" ref="X176:X181" si="71">V176+10</f>
        <v>10</v>
      </c>
      <c r="Y176" s="35">
        <f t="shared" ref="Y176:Y198" si="72">(10^(X176/10))</f>
        <v>10</v>
      </c>
      <c r="Z176" s="37"/>
      <c r="AA176" s="34">
        <f t="shared" ref="AA176:AA198" si="73">10*LOG10(10^(Q176/10)+10^(V176/10))</f>
        <v>3.0102999566398121</v>
      </c>
      <c r="AB176" s="26">
        <f t="shared" ref="AB176:AB194" si="74">(10^(AA176/10))</f>
        <v>2</v>
      </c>
      <c r="AC176" s="147">
        <f t="shared" ref="AC176:AC181" si="75">AA176+10</f>
        <v>13.010299956639813</v>
      </c>
      <c r="AD176" s="27">
        <f t="shared" ref="AD176:AD198" si="76">(10^(AC176/10))</f>
        <v>20.000000000000007</v>
      </c>
    </row>
    <row r="177" spans="16:30" ht="15.75" thickBot="1" x14ac:dyDescent="0.3">
      <c r="P177" s="31">
        <v>8.3333333333333301E-2</v>
      </c>
      <c r="Q177" s="32">
        <f>Q175</f>
        <v>0</v>
      </c>
      <c r="R177" s="26">
        <f t="shared" si="68"/>
        <v>1</v>
      </c>
      <c r="S177" s="26">
        <f t="shared" si="69"/>
        <v>10</v>
      </c>
      <c r="T177" s="35">
        <f t="shared" si="67"/>
        <v>10</v>
      </c>
      <c r="U177" s="37"/>
      <c r="V177" s="34">
        <f t="shared" ref="V177:V195" si="77">V176</f>
        <v>0</v>
      </c>
      <c r="W177" s="26">
        <f t="shared" si="70"/>
        <v>1</v>
      </c>
      <c r="X177" s="28">
        <f t="shared" si="71"/>
        <v>10</v>
      </c>
      <c r="Y177" s="35">
        <f t="shared" si="72"/>
        <v>10</v>
      </c>
      <c r="Z177" s="37"/>
      <c r="AA177" s="34">
        <f t="shared" si="73"/>
        <v>3.0102999566398121</v>
      </c>
      <c r="AB177" s="26">
        <f t="shared" si="74"/>
        <v>2</v>
      </c>
      <c r="AC177" s="147">
        <f t="shared" si="75"/>
        <v>13.010299956639813</v>
      </c>
      <c r="AD177" s="27">
        <f t="shared" si="76"/>
        <v>20.000000000000007</v>
      </c>
    </row>
    <row r="178" spans="16:30" ht="15.75" thickBot="1" x14ac:dyDescent="0.3">
      <c r="P178" s="31">
        <v>0.125</v>
      </c>
      <c r="Q178" s="32">
        <f>Q175</f>
        <v>0</v>
      </c>
      <c r="R178" s="26">
        <f t="shared" si="68"/>
        <v>1</v>
      </c>
      <c r="S178" s="26">
        <f t="shared" si="69"/>
        <v>10</v>
      </c>
      <c r="T178" s="35">
        <f t="shared" si="67"/>
        <v>10</v>
      </c>
      <c r="U178" s="37"/>
      <c r="V178" s="34">
        <f t="shared" si="77"/>
        <v>0</v>
      </c>
      <c r="W178" s="26">
        <f t="shared" si="70"/>
        <v>1</v>
      </c>
      <c r="X178" s="28">
        <f t="shared" si="71"/>
        <v>10</v>
      </c>
      <c r="Y178" s="35">
        <f t="shared" si="72"/>
        <v>10</v>
      </c>
      <c r="Z178" s="37"/>
      <c r="AA178" s="34">
        <f t="shared" si="73"/>
        <v>3.0102999566398121</v>
      </c>
      <c r="AB178" s="26">
        <f t="shared" si="74"/>
        <v>2</v>
      </c>
      <c r="AC178" s="147">
        <f t="shared" si="75"/>
        <v>13.010299956639813</v>
      </c>
      <c r="AD178" s="27">
        <f t="shared" si="76"/>
        <v>20.000000000000007</v>
      </c>
    </row>
    <row r="179" spans="16:30" ht="15.75" thickBot="1" x14ac:dyDescent="0.3">
      <c r="P179" s="31">
        <v>0.16666666666666699</v>
      </c>
      <c r="Q179" s="32">
        <f>Q175</f>
        <v>0</v>
      </c>
      <c r="R179" s="26">
        <f t="shared" si="68"/>
        <v>1</v>
      </c>
      <c r="S179" s="26">
        <f t="shared" si="69"/>
        <v>10</v>
      </c>
      <c r="T179" s="35">
        <f t="shared" si="67"/>
        <v>10</v>
      </c>
      <c r="U179" s="37"/>
      <c r="V179" s="34">
        <f t="shared" si="77"/>
        <v>0</v>
      </c>
      <c r="W179" s="26">
        <f t="shared" si="70"/>
        <v>1</v>
      </c>
      <c r="X179" s="28">
        <f t="shared" si="71"/>
        <v>10</v>
      </c>
      <c r="Y179" s="35">
        <f t="shared" si="72"/>
        <v>10</v>
      </c>
      <c r="Z179" s="37"/>
      <c r="AA179" s="34">
        <f t="shared" si="73"/>
        <v>3.0102999566398121</v>
      </c>
      <c r="AB179" s="26">
        <f t="shared" si="74"/>
        <v>2</v>
      </c>
      <c r="AC179" s="147">
        <f t="shared" si="75"/>
        <v>13.010299956639813</v>
      </c>
      <c r="AD179" s="27">
        <f t="shared" si="76"/>
        <v>20.000000000000007</v>
      </c>
    </row>
    <row r="180" spans="16:30" ht="15.75" thickBot="1" x14ac:dyDescent="0.3">
      <c r="P180" s="31">
        <v>0.20833333333333301</v>
      </c>
      <c r="Q180" s="32">
        <f>Q175</f>
        <v>0</v>
      </c>
      <c r="R180" s="26">
        <f t="shared" si="68"/>
        <v>1</v>
      </c>
      <c r="S180" s="26">
        <f t="shared" si="69"/>
        <v>10</v>
      </c>
      <c r="T180" s="35">
        <f t="shared" si="67"/>
        <v>10</v>
      </c>
      <c r="U180" s="37"/>
      <c r="V180" s="34">
        <f t="shared" si="77"/>
        <v>0</v>
      </c>
      <c r="W180" s="26">
        <f t="shared" si="70"/>
        <v>1</v>
      </c>
      <c r="X180" s="28">
        <f t="shared" si="71"/>
        <v>10</v>
      </c>
      <c r="Y180" s="35">
        <f t="shared" si="72"/>
        <v>10</v>
      </c>
      <c r="Z180" s="37"/>
      <c r="AA180" s="34">
        <f t="shared" si="73"/>
        <v>3.0102999566398121</v>
      </c>
      <c r="AB180" s="26">
        <f t="shared" si="74"/>
        <v>2</v>
      </c>
      <c r="AC180" s="147">
        <f t="shared" si="75"/>
        <v>13.010299956639813</v>
      </c>
      <c r="AD180" s="27">
        <f t="shared" si="76"/>
        <v>20.000000000000007</v>
      </c>
    </row>
    <row r="181" spans="16:30" x14ac:dyDescent="0.25">
      <c r="P181" s="31">
        <v>0.25</v>
      </c>
      <c r="Q181" s="32">
        <f>Q175</f>
        <v>0</v>
      </c>
      <c r="R181" s="26">
        <f t="shared" si="68"/>
        <v>1</v>
      </c>
      <c r="S181" s="26">
        <f t="shared" si="69"/>
        <v>10</v>
      </c>
      <c r="T181" s="35">
        <f t="shared" si="67"/>
        <v>10</v>
      </c>
      <c r="U181" s="37"/>
      <c r="V181" s="34">
        <f t="shared" si="77"/>
        <v>0</v>
      </c>
      <c r="W181" s="26">
        <f t="shared" si="70"/>
        <v>1</v>
      </c>
      <c r="X181" s="28">
        <f t="shared" si="71"/>
        <v>10</v>
      </c>
      <c r="Y181" s="35">
        <f t="shared" si="72"/>
        <v>10</v>
      </c>
      <c r="Z181" s="37"/>
      <c r="AA181" s="34">
        <f t="shared" si="73"/>
        <v>3.0102999566398121</v>
      </c>
      <c r="AB181" s="26">
        <f t="shared" si="74"/>
        <v>2</v>
      </c>
      <c r="AC181" s="147">
        <f t="shared" si="75"/>
        <v>13.010299956639813</v>
      </c>
      <c r="AD181" s="27">
        <f t="shared" si="76"/>
        <v>20.000000000000007</v>
      </c>
    </row>
    <row r="182" spans="16:30" x14ac:dyDescent="0.25">
      <c r="P182" s="31">
        <v>0.29166666666666702</v>
      </c>
      <c r="Q182" s="32">
        <f>G15</f>
        <v>0</v>
      </c>
      <c r="R182" s="26">
        <f t="shared" si="68"/>
        <v>1</v>
      </c>
      <c r="S182" s="26">
        <f>Q182</f>
        <v>0</v>
      </c>
      <c r="T182" s="35">
        <f t="shared" si="67"/>
        <v>1</v>
      </c>
      <c r="U182" s="37"/>
      <c r="V182" s="34">
        <f>E74</f>
        <v>0</v>
      </c>
      <c r="W182" s="26">
        <f t="shared" si="70"/>
        <v>1</v>
      </c>
      <c r="X182" s="26">
        <f>V182</f>
        <v>0</v>
      </c>
      <c r="Y182" s="35">
        <f t="shared" si="72"/>
        <v>1</v>
      </c>
      <c r="Z182" s="37"/>
      <c r="AA182" s="34">
        <f t="shared" si="73"/>
        <v>3.0102999566398121</v>
      </c>
      <c r="AB182" s="26">
        <f t="shared" si="74"/>
        <v>2</v>
      </c>
      <c r="AC182" s="26">
        <f>AA182</f>
        <v>3.0102999566398121</v>
      </c>
      <c r="AD182" s="27">
        <f t="shared" si="76"/>
        <v>2</v>
      </c>
    </row>
    <row r="183" spans="16:30" x14ac:dyDescent="0.25">
      <c r="P183" s="31">
        <v>0.33333333333333298</v>
      </c>
      <c r="Q183" s="32">
        <f>Q182</f>
        <v>0</v>
      </c>
      <c r="R183" s="26">
        <f t="shared" si="68"/>
        <v>1</v>
      </c>
      <c r="S183" s="26">
        <f t="shared" ref="S183:S196" si="78">Q183</f>
        <v>0</v>
      </c>
      <c r="T183" s="35">
        <f t="shared" si="67"/>
        <v>1</v>
      </c>
      <c r="U183" s="37"/>
      <c r="V183" s="34">
        <f t="shared" si="77"/>
        <v>0</v>
      </c>
      <c r="W183" s="26">
        <f t="shared" si="70"/>
        <v>1</v>
      </c>
      <c r="X183" s="26">
        <f t="shared" ref="X183:X193" si="79">V183</f>
        <v>0</v>
      </c>
      <c r="Y183" s="35">
        <f t="shared" si="72"/>
        <v>1</v>
      </c>
      <c r="Z183" s="37"/>
      <c r="AA183" s="34">
        <f t="shared" si="73"/>
        <v>3.0102999566398121</v>
      </c>
      <c r="AB183" s="26">
        <f t="shared" si="74"/>
        <v>2</v>
      </c>
      <c r="AC183" s="26">
        <f t="shared" ref="AC183:AC193" si="80">AA183</f>
        <v>3.0102999566398121</v>
      </c>
      <c r="AD183" s="27">
        <f t="shared" si="76"/>
        <v>2</v>
      </c>
    </row>
    <row r="184" spans="16:30" x14ac:dyDescent="0.25">
      <c r="P184" s="31">
        <v>0.375</v>
      </c>
      <c r="Q184" s="32">
        <f>Q182</f>
        <v>0</v>
      </c>
      <c r="R184" s="26">
        <f t="shared" si="68"/>
        <v>1</v>
      </c>
      <c r="S184" s="26">
        <f t="shared" si="78"/>
        <v>0</v>
      </c>
      <c r="T184" s="35">
        <f t="shared" si="67"/>
        <v>1</v>
      </c>
      <c r="U184" s="37"/>
      <c r="V184" s="34">
        <f t="shared" si="77"/>
        <v>0</v>
      </c>
      <c r="W184" s="26">
        <f t="shared" si="70"/>
        <v>1</v>
      </c>
      <c r="X184" s="26">
        <f t="shared" si="79"/>
        <v>0</v>
      </c>
      <c r="Y184" s="35">
        <f t="shared" si="72"/>
        <v>1</v>
      </c>
      <c r="Z184" s="37"/>
      <c r="AA184" s="34">
        <f t="shared" si="73"/>
        <v>3.0102999566398121</v>
      </c>
      <c r="AB184" s="26">
        <f t="shared" si="74"/>
        <v>2</v>
      </c>
      <c r="AC184" s="26">
        <f t="shared" si="80"/>
        <v>3.0102999566398121</v>
      </c>
      <c r="AD184" s="27">
        <f t="shared" si="76"/>
        <v>2</v>
      </c>
    </row>
    <row r="185" spans="16:30" x14ac:dyDescent="0.25">
      <c r="P185" s="31">
        <v>0.41666666666666702</v>
      </c>
      <c r="Q185" s="32">
        <f>Q182</f>
        <v>0</v>
      </c>
      <c r="R185" s="26">
        <f t="shared" si="68"/>
        <v>1</v>
      </c>
      <c r="S185" s="26">
        <f t="shared" si="78"/>
        <v>0</v>
      </c>
      <c r="T185" s="35">
        <f t="shared" si="67"/>
        <v>1</v>
      </c>
      <c r="U185" s="37"/>
      <c r="V185" s="34">
        <f t="shared" si="77"/>
        <v>0</v>
      </c>
      <c r="W185" s="26">
        <f t="shared" si="70"/>
        <v>1</v>
      </c>
      <c r="X185" s="26">
        <f t="shared" si="79"/>
        <v>0</v>
      </c>
      <c r="Y185" s="35">
        <f t="shared" si="72"/>
        <v>1</v>
      </c>
      <c r="Z185" s="37"/>
      <c r="AA185" s="34">
        <f t="shared" si="73"/>
        <v>3.0102999566398121</v>
      </c>
      <c r="AB185" s="26">
        <f t="shared" si="74"/>
        <v>2</v>
      </c>
      <c r="AC185" s="26">
        <f t="shared" si="80"/>
        <v>3.0102999566398121</v>
      </c>
      <c r="AD185" s="27">
        <f t="shared" si="76"/>
        <v>2</v>
      </c>
    </row>
    <row r="186" spans="16:30" x14ac:dyDescent="0.25">
      <c r="P186" s="31">
        <v>0.45833333333333298</v>
      </c>
      <c r="Q186" s="32">
        <f>Q182</f>
        <v>0</v>
      </c>
      <c r="R186" s="26">
        <f t="shared" si="68"/>
        <v>1</v>
      </c>
      <c r="S186" s="26">
        <f t="shared" si="78"/>
        <v>0</v>
      </c>
      <c r="T186" s="35">
        <f t="shared" si="67"/>
        <v>1</v>
      </c>
      <c r="U186" s="37"/>
      <c r="V186" s="34">
        <f t="shared" si="77"/>
        <v>0</v>
      </c>
      <c r="W186" s="26">
        <f t="shared" si="70"/>
        <v>1</v>
      </c>
      <c r="X186" s="26">
        <f t="shared" si="79"/>
        <v>0</v>
      </c>
      <c r="Y186" s="35">
        <f t="shared" si="72"/>
        <v>1</v>
      </c>
      <c r="Z186" s="37"/>
      <c r="AA186" s="34">
        <f t="shared" si="73"/>
        <v>3.0102999566398121</v>
      </c>
      <c r="AB186" s="26">
        <f t="shared" si="74"/>
        <v>2</v>
      </c>
      <c r="AC186" s="26">
        <f t="shared" si="80"/>
        <v>3.0102999566398121</v>
      </c>
      <c r="AD186" s="27">
        <f t="shared" si="76"/>
        <v>2</v>
      </c>
    </row>
    <row r="187" spans="16:30" x14ac:dyDescent="0.25">
      <c r="P187" s="31">
        <v>0.5</v>
      </c>
      <c r="Q187" s="32">
        <f>Q182</f>
        <v>0</v>
      </c>
      <c r="R187" s="26">
        <f t="shared" si="68"/>
        <v>1</v>
      </c>
      <c r="S187" s="26">
        <f t="shared" si="78"/>
        <v>0</v>
      </c>
      <c r="T187" s="35">
        <f t="shared" si="67"/>
        <v>1</v>
      </c>
      <c r="U187" s="37"/>
      <c r="V187" s="34">
        <f t="shared" si="77"/>
        <v>0</v>
      </c>
      <c r="W187" s="26">
        <f t="shared" si="70"/>
        <v>1</v>
      </c>
      <c r="X187" s="26">
        <f t="shared" si="79"/>
        <v>0</v>
      </c>
      <c r="Y187" s="35">
        <f t="shared" si="72"/>
        <v>1</v>
      </c>
      <c r="Z187" s="37"/>
      <c r="AA187" s="34">
        <f t="shared" si="73"/>
        <v>3.0102999566398121</v>
      </c>
      <c r="AB187" s="26">
        <f t="shared" si="74"/>
        <v>2</v>
      </c>
      <c r="AC187" s="26">
        <f t="shared" si="80"/>
        <v>3.0102999566398121</v>
      </c>
      <c r="AD187" s="27">
        <f t="shared" si="76"/>
        <v>2</v>
      </c>
    </row>
    <row r="188" spans="16:30" x14ac:dyDescent="0.25">
      <c r="P188" s="31">
        <v>0.54166666666666696</v>
      </c>
      <c r="Q188" s="32">
        <f>Q182</f>
        <v>0</v>
      </c>
      <c r="R188" s="26">
        <f t="shared" si="68"/>
        <v>1</v>
      </c>
      <c r="S188" s="26">
        <f t="shared" si="78"/>
        <v>0</v>
      </c>
      <c r="T188" s="35">
        <f t="shared" si="67"/>
        <v>1</v>
      </c>
      <c r="U188" s="37"/>
      <c r="V188" s="34">
        <f t="shared" si="77"/>
        <v>0</v>
      </c>
      <c r="W188" s="26">
        <f t="shared" si="70"/>
        <v>1</v>
      </c>
      <c r="X188" s="26">
        <f t="shared" si="79"/>
        <v>0</v>
      </c>
      <c r="Y188" s="35">
        <f t="shared" si="72"/>
        <v>1</v>
      </c>
      <c r="Z188" s="37"/>
      <c r="AA188" s="34">
        <f t="shared" si="73"/>
        <v>3.0102999566398121</v>
      </c>
      <c r="AB188" s="26">
        <f t="shared" si="74"/>
        <v>2</v>
      </c>
      <c r="AC188" s="26">
        <f t="shared" si="80"/>
        <v>3.0102999566398121</v>
      </c>
      <c r="AD188" s="27">
        <f t="shared" si="76"/>
        <v>2</v>
      </c>
    </row>
    <row r="189" spans="16:30" x14ac:dyDescent="0.25">
      <c r="P189" s="31">
        <v>0.58333333333333304</v>
      </c>
      <c r="Q189" s="32">
        <f>Q182</f>
        <v>0</v>
      </c>
      <c r="R189" s="26">
        <f t="shared" si="68"/>
        <v>1</v>
      </c>
      <c r="S189" s="26">
        <f t="shared" si="78"/>
        <v>0</v>
      </c>
      <c r="T189" s="35">
        <f t="shared" si="67"/>
        <v>1</v>
      </c>
      <c r="U189" s="37"/>
      <c r="V189" s="34">
        <f t="shared" si="77"/>
        <v>0</v>
      </c>
      <c r="W189" s="26">
        <f t="shared" si="70"/>
        <v>1</v>
      </c>
      <c r="X189" s="26">
        <f t="shared" si="79"/>
        <v>0</v>
      </c>
      <c r="Y189" s="35">
        <f t="shared" si="72"/>
        <v>1</v>
      </c>
      <c r="Z189" s="37"/>
      <c r="AA189" s="34">
        <f t="shared" si="73"/>
        <v>3.0102999566398121</v>
      </c>
      <c r="AB189" s="26">
        <f t="shared" si="74"/>
        <v>2</v>
      </c>
      <c r="AC189" s="26">
        <f t="shared" si="80"/>
        <v>3.0102999566398121</v>
      </c>
      <c r="AD189" s="27">
        <f t="shared" si="76"/>
        <v>2</v>
      </c>
    </row>
    <row r="190" spans="16:30" x14ac:dyDescent="0.25">
      <c r="P190" s="31">
        <v>0.625</v>
      </c>
      <c r="Q190" s="32">
        <f>Q182</f>
        <v>0</v>
      </c>
      <c r="R190" s="26">
        <f t="shared" si="68"/>
        <v>1</v>
      </c>
      <c r="S190" s="26">
        <f t="shared" si="78"/>
        <v>0</v>
      </c>
      <c r="T190" s="35">
        <f t="shared" si="67"/>
        <v>1</v>
      </c>
      <c r="U190" s="37"/>
      <c r="V190" s="34">
        <f t="shared" si="77"/>
        <v>0</v>
      </c>
      <c r="W190" s="26">
        <f t="shared" si="70"/>
        <v>1</v>
      </c>
      <c r="X190" s="26">
        <f t="shared" si="79"/>
        <v>0</v>
      </c>
      <c r="Y190" s="35">
        <f t="shared" si="72"/>
        <v>1</v>
      </c>
      <c r="Z190" s="37"/>
      <c r="AA190" s="34">
        <f t="shared" si="73"/>
        <v>3.0102999566398121</v>
      </c>
      <c r="AB190" s="26">
        <f t="shared" si="74"/>
        <v>2</v>
      </c>
      <c r="AC190" s="26">
        <f t="shared" si="80"/>
        <v>3.0102999566398121</v>
      </c>
      <c r="AD190" s="27">
        <f t="shared" si="76"/>
        <v>2</v>
      </c>
    </row>
    <row r="191" spans="16:30" x14ac:dyDescent="0.25">
      <c r="P191" s="31">
        <v>0.66666666666666696</v>
      </c>
      <c r="Q191" s="32">
        <f>Q182</f>
        <v>0</v>
      </c>
      <c r="R191" s="26">
        <f t="shared" si="68"/>
        <v>1</v>
      </c>
      <c r="S191" s="26">
        <f t="shared" si="78"/>
        <v>0</v>
      </c>
      <c r="T191" s="35">
        <f t="shared" si="67"/>
        <v>1</v>
      </c>
      <c r="U191" s="37"/>
      <c r="V191" s="34">
        <f t="shared" si="77"/>
        <v>0</v>
      </c>
      <c r="W191" s="26">
        <f t="shared" si="70"/>
        <v>1</v>
      </c>
      <c r="X191" s="26">
        <f t="shared" si="79"/>
        <v>0</v>
      </c>
      <c r="Y191" s="35">
        <f t="shared" si="72"/>
        <v>1</v>
      </c>
      <c r="Z191" s="37"/>
      <c r="AA191" s="34">
        <f t="shared" si="73"/>
        <v>3.0102999566398121</v>
      </c>
      <c r="AB191" s="26">
        <f t="shared" si="74"/>
        <v>2</v>
      </c>
      <c r="AC191" s="26">
        <f t="shared" si="80"/>
        <v>3.0102999566398121</v>
      </c>
      <c r="AD191" s="27">
        <f t="shared" si="76"/>
        <v>2</v>
      </c>
    </row>
    <row r="192" spans="16:30" x14ac:dyDescent="0.25">
      <c r="P192" s="31">
        <v>0.70833333333333304</v>
      </c>
      <c r="Q192" s="32">
        <f>Q182</f>
        <v>0</v>
      </c>
      <c r="R192" s="26">
        <f t="shared" si="68"/>
        <v>1</v>
      </c>
      <c r="S192" s="26">
        <f t="shared" si="78"/>
        <v>0</v>
      </c>
      <c r="T192" s="35">
        <f t="shared" si="67"/>
        <v>1</v>
      </c>
      <c r="U192" s="37"/>
      <c r="V192" s="34">
        <f t="shared" si="77"/>
        <v>0</v>
      </c>
      <c r="W192" s="26">
        <f t="shared" si="70"/>
        <v>1</v>
      </c>
      <c r="X192" s="26">
        <f t="shared" si="79"/>
        <v>0</v>
      </c>
      <c r="Y192" s="35">
        <f t="shared" si="72"/>
        <v>1</v>
      </c>
      <c r="Z192" s="37"/>
      <c r="AA192" s="34">
        <f t="shared" si="73"/>
        <v>3.0102999566398121</v>
      </c>
      <c r="AB192" s="26">
        <f t="shared" si="74"/>
        <v>2</v>
      </c>
      <c r="AC192" s="26">
        <f t="shared" si="80"/>
        <v>3.0102999566398121</v>
      </c>
      <c r="AD192" s="27">
        <f t="shared" si="76"/>
        <v>2</v>
      </c>
    </row>
    <row r="193" spans="16:30" x14ac:dyDescent="0.25">
      <c r="P193" s="31">
        <v>0.75</v>
      </c>
      <c r="Q193" s="32">
        <f>Q182</f>
        <v>0</v>
      </c>
      <c r="R193" s="26">
        <f t="shared" si="68"/>
        <v>1</v>
      </c>
      <c r="S193" s="26">
        <f t="shared" si="78"/>
        <v>0</v>
      </c>
      <c r="T193" s="35">
        <f t="shared" si="67"/>
        <v>1</v>
      </c>
      <c r="U193" s="37"/>
      <c r="V193" s="34">
        <f t="shared" si="77"/>
        <v>0</v>
      </c>
      <c r="W193" s="26">
        <f t="shared" si="70"/>
        <v>1</v>
      </c>
      <c r="X193" s="26">
        <f t="shared" si="79"/>
        <v>0</v>
      </c>
      <c r="Y193" s="35">
        <f t="shared" si="72"/>
        <v>1</v>
      </c>
      <c r="Z193" s="37"/>
      <c r="AA193" s="34">
        <f t="shared" si="73"/>
        <v>3.0102999566398121</v>
      </c>
      <c r="AB193" s="26">
        <f t="shared" si="74"/>
        <v>2</v>
      </c>
      <c r="AC193" s="26">
        <f t="shared" si="80"/>
        <v>3.0102999566398121</v>
      </c>
      <c r="AD193" s="27">
        <f t="shared" si="76"/>
        <v>2</v>
      </c>
    </row>
    <row r="194" spans="16:30" x14ac:dyDescent="0.25">
      <c r="P194" s="31">
        <v>0.79166666666666696</v>
      </c>
      <c r="Q194" s="32">
        <f>Q182</f>
        <v>0</v>
      </c>
      <c r="R194" s="26">
        <f t="shared" si="68"/>
        <v>1</v>
      </c>
      <c r="S194" s="26">
        <f t="shared" si="78"/>
        <v>0</v>
      </c>
      <c r="T194" s="35">
        <f t="shared" si="67"/>
        <v>1</v>
      </c>
      <c r="U194" s="37"/>
      <c r="V194" s="34">
        <v>0</v>
      </c>
      <c r="W194" s="26">
        <f t="shared" si="70"/>
        <v>1</v>
      </c>
      <c r="X194" s="26">
        <v>0</v>
      </c>
      <c r="Y194" s="35">
        <f t="shared" si="72"/>
        <v>1</v>
      </c>
      <c r="Z194" s="37"/>
      <c r="AA194" s="34">
        <f t="shared" si="73"/>
        <v>3.0102999566398121</v>
      </c>
      <c r="AB194" s="26">
        <f t="shared" si="74"/>
        <v>2</v>
      </c>
      <c r="AC194" s="26">
        <f>AA194</f>
        <v>3.0102999566398121</v>
      </c>
      <c r="AD194" s="27">
        <f t="shared" si="76"/>
        <v>2</v>
      </c>
    </row>
    <row r="195" spans="16:30" x14ac:dyDescent="0.25">
      <c r="P195" s="31">
        <v>0.83333333333333304</v>
      </c>
      <c r="Q195" s="32">
        <f>Q182</f>
        <v>0</v>
      </c>
      <c r="R195" s="26">
        <f t="shared" si="68"/>
        <v>1</v>
      </c>
      <c r="S195" s="26">
        <f t="shared" si="78"/>
        <v>0</v>
      </c>
      <c r="T195" s="35">
        <f t="shared" si="67"/>
        <v>1</v>
      </c>
      <c r="U195" s="37"/>
      <c r="V195" s="34">
        <f t="shared" si="77"/>
        <v>0</v>
      </c>
      <c r="W195" s="26">
        <f t="shared" si="70"/>
        <v>1</v>
      </c>
      <c r="X195" s="26">
        <v>0</v>
      </c>
      <c r="Y195" s="35">
        <f t="shared" si="72"/>
        <v>1</v>
      </c>
      <c r="Z195" s="37"/>
      <c r="AA195" s="34">
        <f t="shared" si="73"/>
        <v>3.0102999566398121</v>
      </c>
      <c r="AB195" s="26">
        <f>(10^(AA195/10))</f>
        <v>2</v>
      </c>
      <c r="AC195" s="26">
        <f>AA195</f>
        <v>3.0102999566398121</v>
      </c>
      <c r="AD195" s="27">
        <f t="shared" si="76"/>
        <v>2</v>
      </c>
    </row>
    <row r="196" spans="16:30" x14ac:dyDescent="0.25">
      <c r="P196" s="31">
        <v>0.875</v>
      </c>
      <c r="Q196" s="32">
        <f>Q182</f>
        <v>0</v>
      </c>
      <c r="R196" s="26">
        <f t="shared" si="68"/>
        <v>1</v>
      </c>
      <c r="S196" s="26">
        <f t="shared" si="78"/>
        <v>0</v>
      </c>
      <c r="T196" s="35">
        <f t="shared" si="67"/>
        <v>1</v>
      </c>
      <c r="U196" s="37"/>
      <c r="V196" s="34">
        <f>V195</f>
        <v>0</v>
      </c>
      <c r="W196" s="26">
        <f t="shared" si="70"/>
        <v>1</v>
      </c>
      <c r="X196" s="26">
        <v>0</v>
      </c>
      <c r="Y196" s="35">
        <f t="shared" si="72"/>
        <v>1</v>
      </c>
      <c r="Z196" s="37"/>
      <c r="AA196" s="34">
        <f t="shared" si="73"/>
        <v>3.0102999566398121</v>
      </c>
      <c r="AB196" s="26">
        <f t="shared" ref="AB196:AB198" si="81">(10^(AA196/10))</f>
        <v>2</v>
      </c>
      <c r="AC196" s="26">
        <f>AA196</f>
        <v>3.0102999566398121</v>
      </c>
      <c r="AD196" s="27">
        <f t="shared" si="76"/>
        <v>2</v>
      </c>
    </row>
    <row r="197" spans="16:30" x14ac:dyDescent="0.25">
      <c r="P197" s="31">
        <v>0.91666666666666696</v>
      </c>
      <c r="Q197" s="32">
        <f>Q175</f>
        <v>0</v>
      </c>
      <c r="R197" s="26">
        <f t="shared" si="68"/>
        <v>1</v>
      </c>
      <c r="S197" s="26">
        <f>Q197+10</f>
        <v>10</v>
      </c>
      <c r="T197" s="35">
        <f t="shared" si="67"/>
        <v>10</v>
      </c>
      <c r="U197" s="37"/>
      <c r="V197" s="34">
        <v>0</v>
      </c>
      <c r="W197" s="26">
        <f t="shared" si="70"/>
        <v>1</v>
      </c>
      <c r="X197" s="28">
        <f t="shared" ref="X197:X198" si="82">V197+10</f>
        <v>10</v>
      </c>
      <c r="Y197" s="35">
        <f t="shared" si="72"/>
        <v>10</v>
      </c>
      <c r="Z197" s="37"/>
      <c r="AA197" s="34">
        <f t="shared" si="73"/>
        <v>3.0102999566398121</v>
      </c>
      <c r="AB197" s="26">
        <f t="shared" si="81"/>
        <v>2</v>
      </c>
      <c r="AC197" s="26">
        <f>AA197+10</f>
        <v>13.010299956639813</v>
      </c>
      <c r="AD197" s="27">
        <f t="shared" si="76"/>
        <v>20.000000000000007</v>
      </c>
    </row>
    <row r="198" spans="16:30" ht="15.75" thickBot="1" x14ac:dyDescent="0.3">
      <c r="P198" s="44">
        <v>0.95833333333333304</v>
      </c>
      <c r="Q198" s="32">
        <f>Q175</f>
        <v>0</v>
      </c>
      <c r="R198" s="46">
        <f t="shared" si="68"/>
        <v>1</v>
      </c>
      <c r="S198" s="46">
        <f>Q198+10</f>
        <v>10</v>
      </c>
      <c r="T198" s="47">
        <f t="shared" si="67"/>
        <v>10</v>
      </c>
      <c r="U198" s="48"/>
      <c r="V198" s="45">
        <v>0</v>
      </c>
      <c r="W198" s="46">
        <f t="shared" si="70"/>
        <v>1</v>
      </c>
      <c r="X198" s="28">
        <f t="shared" si="82"/>
        <v>10</v>
      </c>
      <c r="Y198" s="47">
        <f t="shared" si="72"/>
        <v>10</v>
      </c>
      <c r="Z198" s="48"/>
      <c r="AA198" s="34">
        <f t="shared" si="73"/>
        <v>3.0102999566398121</v>
      </c>
      <c r="AB198" s="150">
        <f t="shared" si="81"/>
        <v>2</v>
      </c>
      <c r="AC198" s="150">
        <f>AA198+10</f>
        <v>13.010299956639813</v>
      </c>
      <c r="AD198" s="151">
        <f t="shared" si="76"/>
        <v>20.000000000000007</v>
      </c>
    </row>
    <row r="199" spans="16:30" ht="15.75" thickBot="1" x14ac:dyDescent="0.3">
      <c r="P199" s="50"/>
      <c r="Q199" s="51"/>
      <c r="R199" s="51"/>
      <c r="S199" s="51"/>
      <c r="T199" s="52"/>
      <c r="U199" s="51"/>
      <c r="V199" s="50"/>
      <c r="W199" s="51"/>
      <c r="X199" s="51"/>
      <c r="Y199" s="52"/>
      <c r="Z199" s="51"/>
      <c r="AA199" s="53" t="s">
        <v>13</v>
      </c>
      <c r="AB199" s="64">
        <f>10*LOG(1/(COUNT(AB182:AB195))*SUM(AB182:AB195))</f>
        <v>3.0102999566398121</v>
      </c>
      <c r="AC199" s="49"/>
      <c r="AD199" s="54"/>
    </row>
    <row r="200" spans="16:30" ht="15.75" thickBot="1" x14ac:dyDescent="0.3">
      <c r="P200" s="53"/>
      <c r="Q200" s="49"/>
      <c r="R200" s="49"/>
      <c r="S200" s="49"/>
      <c r="T200" s="54"/>
      <c r="U200" s="49"/>
      <c r="V200" s="53"/>
      <c r="W200" s="49"/>
      <c r="X200" s="49"/>
      <c r="Y200" s="54"/>
      <c r="Z200" s="49"/>
      <c r="AA200" s="53" t="s">
        <v>2</v>
      </c>
      <c r="AB200" s="64">
        <f>10*LOG(1/(COUNT(AB175:AB181,AB197:AB198))*SUM(AB175:AB181,AB197:AB198))</f>
        <v>3.0102999566398121</v>
      </c>
      <c r="AC200" s="49"/>
      <c r="AD200" s="54"/>
    </row>
    <row r="201" spans="16:30" x14ac:dyDescent="0.25">
      <c r="P201" s="53"/>
      <c r="Q201" s="49"/>
      <c r="R201" s="56" t="s">
        <v>12</v>
      </c>
      <c r="S201" s="57"/>
      <c r="T201" s="58" t="s">
        <v>11</v>
      </c>
      <c r="U201" s="57"/>
      <c r="V201" s="59"/>
      <c r="W201" s="56" t="s">
        <v>12</v>
      </c>
      <c r="X201" s="57"/>
      <c r="Y201" s="58" t="s">
        <v>11</v>
      </c>
      <c r="Z201" s="57"/>
      <c r="AA201" s="59"/>
      <c r="AB201" s="57" t="s">
        <v>12</v>
      </c>
      <c r="AC201" s="57"/>
      <c r="AD201" s="58" t="s">
        <v>11</v>
      </c>
    </row>
    <row r="202" spans="16:30" ht="15.75" thickBot="1" x14ac:dyDescent="0.3">
      <c r="P202" s="14"/>
      <c r="Q202" s="55"/>
      <c r="R202" s="60">
        <f>10*LOG(1/(COUNT(R175:R198))*SUM(R175:R198))</f>
        <v>0</v>
      </c>
      <c r="S202" s="61"/>
      <c r="T202" s="62">
        <f>10*LOG(1/(COUNT(T175:T198))*SUM(T175:T198))</f>
        <v>6.40978057358332</v>
      </c>
      <c r="U202" s="61"/>
      <c r="V202" s="63"/>
      <c r="W202" s="60">
        <f>10*LOG(1/(COUNT(W175:W198))*SUM(W175:W198))</f>
        <v>0</v>
      </c>
      <c r="X202" s="61"/>
      <c r="Y202" s="62">
        <f>10*LOG(1/(COUNT(Y175:Y198))*SUM(Y175:Y198))</f>
        <v>6.40978057358332</v>
      </c>
      <c r="Z202" s="61"/>
      <c r="AA202" s="63"/>
      <c r="AB202" s="64">
        <f>10*LOG(1/(COUNT(AB175:AB198))*SUM(AB175:AB198))</f>
        <v>3.0102999566398121</v>
      </c>
      <c r="AC202" s="61"/>
      <c r="AD202" s="62">
        <f>10*LOG(1/(COUNT(AD175:AD198))*SUM(AD175:AD198))</f>
        <v>9.4200805302231334</v>
      </c>
    </row>
    <row r="205" spans="16:30" x14ac:dyDescent="0.25">
      <c r="P205">
        <f>A16</f>
        <v>0</v>
      </c>
    </row>
    <row r="207" spans="16:30" ht="15.75" thickBot="1" x14ac:dyDescent="0.3">
      <c r="P207" s="303" t="s">
        <v>21</v>
      </c>
      <c r="Q207" s="303"/>
      <c r="R207" s="303"/>
      <c r="S207" s="303"/>
      <c r="T207" s="303"/>
    </row>
    <row r="208" spans="16:30" ht="45.75" thickBot="1" x14ac:dyDescent="0.3">
      <c r="P208" s="38" t="s">
        <v>14</v>
      </c>
      <c r="Q208" s="39" t="s">
        <v>15</v>
      </c>
      <c r="R208" s="40" t="s">
        <v>17</v>
      </c>
      <c r="S208" s="40" t="s">
        <v>16</v>
      </c>
      <c r="T208" s="41" t="s">
        <v>17</v>
      </c>
      <c r="U208" s="42"/>
      <c r="V208" s="39" t="s">
        <v>18</v>
      </c>
      <c r="W208" s="40" t="s">
        <v>17</v>
      </c>
      <c r="X208" s="40" t="s">
        <v>16</v>
      </c>
      <c r="Y208" s="41" t="s">
        <v>17</v>
      </c>
      <c r="Z208" s="43"/>
      <c r="AA208" s="39" t="s">
        <v>19</v>
      </c>
      <c r="AB208" s="40" t="s">
        <v>17</v>
      </c>
      <c r="AC208" s="40" t="s">
        <v>16</v>
      </c>
      <c r="AD208" s="41" t="s">
        <v>17</v>
      </c>
    </row>
    <row r="209" spans="16:30" ht="15.75" thickBot="1" x14ac:dyDescent="0.3">
      <c r="P209" s="30">
        <v>0</v>
      </c>
      <c r="Q209" s="32">
        <f>H16</f>
        <v>0</v>
      </c>
      <c r="R209" s="28">
        <f>(10^(Q209/10))</f>
        <v>1</v>
      </c>
      <c r="S209" s="28">
        <f>Q209+10</f>
        <v>10</v>
      </c>
      <c r="T209" s="33">
        <f t="shared" ref="T209:T232" si="83">(10^(S209/10))</f>
        <v>10</v>
      </c>
      <c r="U209" s="36"/>
      <c r="V209" s="32">
        <v>0</v>
      </c>
      <c r="W209" s="28">
        <f>(10^(V209/10))</f>
        <v>1</v>
      </c>
      <c r="X209" s="28">
        <f>V209+10</f>
        <v>10</v>
      </c>
      <c r="Y209" s="33">
        <f>(10^(X209/10))</f>
        <v>10</v>
      </c>
      <c r="Z209" s="36"/>
      <c r="AA209" s="34">
        <f>10*LOG10(10^(Q209/10)+10^(V209/10))</f>
        <v>3.0102999566398121</v>
      </c>
      <c r="AB209" s="147">
        <f>(10^(AA209/10))</f>
        <v>2</v>
      </c>
      <c r="AC209" s="147">
        <f>AA209+10</f>
        <v>13.010299956639813</v>
      </c>
      <c r="AD209" s="148">
        <f>(10^(AC209/10))</f>
        <v>20.000000000000007</v>
      </c>
    </row>
    <row r="210" spans="16:30" ht="15.75" thickBot="1" x14ac:dyDescent="0.3">
      <c r="P210" s="31">
        <v>4.1666666666666699E-2</v>
      </c>
      <c r="Q210" s="32">
        <f>Q209</f>
        <v>0</v>
      </c>
      <c r="R210" s="26">
        <f t="shared" ref="R210:R232" si="84">(10^(Q210/10))</f>
        <v>1</v>
      </c>
      <c r="S210" s="26">
        <f t="shared" ref="S210:S215" si="85">Q210+10</f>
        <v>10</v>
      </c>
      <c r="T210" s="35">
        <f t="shared" si="83"/>
        <v>10</v>
      </c>
      <c r="U210" s="37"/>
      <c r="V210" s="34">
        <f>V209</f>
        <v>0</v>
      </c>
      <c r="W210" s="26">
        <f t="shared" ref="W210:W232" si="86">(10^(V210/10))</f>
        <v>1</v>
      </c>
      <c r="X210" s="28">
        <f t="shared" ref="X210:X215" si="87">V210+10</f>
        <v>10</v>
      </c>
      <c r="Y210" s="35">
        <f t="shared" ref="Y210:Y232" si="88">(10^(X210/10))</f>
        <v>10</v>
      </c>
      <c r="Z210" s="37"/>
      <c r="AA210" s="34">
        <f t="shared" ref="AA210:AA232" si="89">10*LOG10(10^(Q210/10)+10^(V210/10))</f>
        <v>3.0102999566398121</v>
      </c>
      <c r="AB210" s="26">
        <f t="shared" ref="AB210:AB228" si="90">(10^(AA210/10))</f>
        <v>2</v>
      </c>
      <c r="AC210" s="147">
        <f t="shared" ref="AC210:AC215" si="91">AA210+10</f>
        <v>13.010299956639813</v>
      </c>
      <c r="AD210" s="27">
        <f t="shared" ref="AD210:AD232" si="92">(10^(AC210/10))</f>
        <v>20.000000000000007</v>
      </c>
    </row>
    <row r="211" spans="16:30" ht="15.75" thickBot="1" x14ac:dyDescent="0.3">
      <c r="P211" s="31">
        <v>8.3333333333333301E-2</v>
      </c>
      <c r="Q211" s="32">
        <f>Q209</f>
        <v>0</v>
      </c>
      <c r="R211" s="26">
        <f t="shared" si="84"/>
        <v>1</v>
      </c>
      <c r="S211" s="26">
        <f t="shared" si="85"/>
        <v>10</v>
      </c>
      <c r="T211" s="35">
        <f t="shared" si="83"/>
        <v>10</v>
      </c>
      <c r="U211" s="37"/>
      <c r="V211" s="34">
        <f t="shared" ref="V211:V229" si="93">V210</f>
        <v>0</v>
      </c>
      <c r="W211" s="26">
        <f t="shared" si="86"/>
        <v>1</v>
      </c>
      <c r="X211" s="28">
        <f t="shared" si="87"/>
        <v>10</v>
      </c>
      <c r="Y211" s="35">
        <f t="shared" si="88"/>
        <v>10</v>
      </c>
      <c r="Z211" s="37"/>
      <c r="AA211" s="34">
        <f t="shared" si="89"/>
        <v>3.0102999566398121</v>
      </c>
      <c r="AB211" s="26">
        <f t="shared" si="90"/>
        <v>2</v>
      </c>
      <c r="AC211" s="147">
        <f t="shared" si="91"/>
        <v>13.010299956639813</v>
      </c>
      <c r="AD211" s="27">
        <f t="shared" si="92"/>
        <v>20.000000000000007</v>
      </c>
    </row>
    <row r="212" spans="16:30" ht="15.75" thickBot="1" x14ac:dyDescent="0.3">
      <c r="P212" s="31">
        <v>0.125</v>
      </c>
      <c r="Q212" s="32">
        <f>Q209</f>
        <v>0</v>
      </c>
      <c r="R212" s="26">
        <f t="shared" si="84"/>
        <v>1</v>
      </c>
      <c r="S212" s="26">
        <f t="shared" si="85"/>
        <v>10</v>
      </c>
      <c r="T212" s="35">
        <f t="shared" si="83"/>
        <v>10</v>
      </c>
      <c r="U212" s="37"/>
      <c r="V212" s="34">
        <f t="shared" si="93"/>
        <v>0</v>
      </c>
      <c r="W212" s="26">
        <f t="shared" si="86"/>
        <v>1</v>
      </c>
      <c r="X212" s="28">
        <f t="shared" si="87"/>
        <v>10</v>
      </c>
      <c r="Y212" s="35">
        <f t="shared" si="88"/>
        <v>10</v>
      </c>
      <c r="Z212" s="37"/>
      <c r="AA212" s="34">
        <f t="shared" si="89"/>
        <v>3.0102999566398121</v>
      </c>
      <c r="AB212" s="26">
        <f t="shared" si="90"/>
        <v>2</v>
      </c>
      <c r="AC212" s="147">
        <f t="shared" si="91"/>
        <v>13.010299956639813</v>
      </c>
      <c r="AD212" s="27">
        <f t="shared" si="92"/>
        <v>20.000000000000007</v>
      </c>
    </row>
    <row r="213" spans="16:30" ht="15.75" thickBot="1" x14ac:dyDescent="0.3">
      <c r="P213" s="31">
        <v>0.16666666666666699</v>
      </c>
      <c r="Q213" s="32">
        <f>Q209</f>
        <v>0</v>
      </c>
      <c r="R213" s="26">
        <f t="shared" si="84"/>
        <v>1</v>
      </c>
      <c r="S213" s="26">
        <f t="shared" si="85"/>
        <v>10</v>
      </c>
      <c r="T213" s="35">
        <f t="shared" si="83"/>
        <v>10</v>
      </c>
      <c r="U213" s="37"/>
      <c r="V213" s="34">
        <f t="shared" si="93"/>
        <v>0</v>
      </c>
      <c r="W213" s="26">
        <f t="shared" si="86"/>
        <v>1</v>
      </c>
      <c r="X213" s="28">
        <f t="shared" si="87"/>
        <v>10</v>
      </c>
      <c r="Y213" s="35">
        <f t="shared" si="88"/>
        <v>10</v>
      </c>
      <c r="Z213" s="37"/>
      <c r="AA213" s="34">
        <f t="shared" si="89"/>
        <v>3.0102999566398121</v>
      </c>
      <c r="AB213" s="26">
        <f t="shared" si="90"/>
        <v>2</v>
      </c>
      <c r="AC213" s="147">
        <f t="shared" si="91"/>
        <v>13.010299956639813</v>
      </c>
      <c r="AD213" s="27">
        <f t="shared" si="92"/>
        <v>20.000000000000007</v>
      </c>
    </row>
    <row r="214" spans="16:30" ht="15.75" thickBot="1" x14ac:dyDescent="0.3">
      <c r="P214" s="31">
        <v>0.20833333333333301</v>
      </c>
      <c r="Q214" s="32">
        <f>Q209</f>
        <v>0</v>
      </c>
      <c r="R214" s="26">
        <f t="shared" si="84"/>
        <v>1</v>
      </c>
      <c r="S214" s="26">
        <f t="shared" si="85"/>
        <v>10</v>
      </c>
      <c r="T214" s="35">
        <f t="shared" si="83"/>
        <v>10</v>
      </c>
      <c r="U214" s="37"/>
      <c r="V214" s="34">
        <f t="shared" si="93"/>
        <v>0</v>
      </c>
      <c r="W214" s="26">
        <f t="shared" si="86"/>
        <v>1</v>
      </c>
      <c r="X214" s="28">
        <f t="shared" si="87"/>
        <v>10</v>
      </c>
      <c r="Y214" s="35">
        <f t="shared" si="88"/>
        <v>10</v>
      </c>
      <c r="Z214" s="37"/>
      <c r="AA214" s="34">
        <f t="shared" si="89"/>
        <v>3.0102999566398121</v>
      </c>
      <c r="AB214" s="26">
        <f t="shared" si="90"/>
        <v>2</v>
      </c>
      <c r="AC214" s="147">
        <f t="shared" si="91"/>
        <v>13.010299956639813</v>
      </c>
      <c r="AD214" s="27">
        <f t="shared" si="92"/>
        <v>20.000000000000007</v>
      </c>
    </row>
    <row r="215" spans="16:30" x14ac:dyDescent="0.25">
      <c r="P215" s="31">
        <v>0.25</v>
      </c>
      <c r="Q215" s="32">
        <f>Q209</f>
        <v>0</v>
      </c>
      <c r="R215" s="26">
        <f t="shared" si="84"/>
        <v>1</v>
      </c>
      <c r="S215" s="26">
        <f t="shared" si="85"/>
        <v>10</v>
      </c>
      <c r="T215" s="35">
        <f t="shared" si="83"/>
        <v>10</v>
      </c>
      <c r="U215" s="37"/>
      <c r="V215" s="34">
        <f t="shared" si="93"/>
        <v>0</v>
      </c>
      <c r="W215" s="26">
        <f t="shared" si="86"/>
        <v>1</v>
      </c>
      <c r="X215" s="28">
        <f t="shared" si="87"/>
        <v>10</v>
      </c>
      <c r="Y215" s="35">
        <f t="shared" si="88"/>
        <v>10</v>
      </c>
      <c r="Z215" s="37"/>
      <c r="AA215" s="34">
        <f t="shared" si="89"/>
        <v>3.0102999566398121</v>
      </c>
      <c r="AB215" s="26">
        <f t="shared" si="90"/>
        <v>2</v>
      </c>
      <c r="AC215" s="147">
        <f t="shared" si="91"/>
        <v>13.010299956639813</v>
      </c>
      <c r="AD215" s="27">
        <f t="shared" si="92"/>
        <v>20.000000000000007</v>
      </c>
    </row>
    <row r="216" spans="16:30" x14ac:dyDescent="0.25">
      <c r="P216" s="31">
        <v>0.29166666666666702</v>
      </c>
      <c r="Q216" s="32">
        <f>G16</f>
        <v>0</v>
      </c>
      <c r="R216" s="26">
        <f t="shared" si="84"/>
        <v>1</v>
      </c>
      <c r="S216" s="26">
        <f>Q216</f>
        <v>0</v>
      </c>
      <c r="T216" s="35">
        <f t="shared" si="83"/>
        <v>1</v>
      </c>
      <c r="U216" s="37"/>
      <c r="V216" s="34">
        <f>F74</f>
        <v>0</v>
      </c>
      <c r="W216" s="26">
        <f t="shared" si="86"/>
        <v>1</v>
      </c>
      <c r="X216" s="26">
        <f>V216</f>
        <v>0</v>
      </c>
      <c r="Y216" s="35">
        <f t="shared" si="88"/>
        <v>1</v>
      </c>
      <c r="Z216" s="37"/>
      <c r="AA216" s="34">
        <f t="shared" si="89"/>
        <v>3.0102999566398121</v>
      </c>
      <c r="AB216" s="26">
        <f t="shared" si="90"/>
        <v>2</v>
      </c>
      <c r="AC216" s="26">
        <f>AA216</f>
        <v>3.0102999566398121</v>
      </c>
      <c r="AD216" s="27">
        <f t="shared" si="92"/>
        <v>2</v>
      </c>
    </row>
    <row r="217" spans="16:30" x14ac:dyDescent="0.25">
      <c r="P217" s="31">
        <v>0.33333333333333298</v>
      </c>
      <c r="Q217" s="32">
        <f>Q216</f>
        <v>0</v>
      </c>
      <c r="R217" s="26">
        <f t="shared" si="84"/>
        <v>1</v>
      </c>
      <c r="S217" s="26">
        <f t="shared" ref="S217:S230" si="94">Q217</f>
        <v>0</v>
      </c>
      <c r="T217" s="35">
        <f t="shared" si="83"/>
        <v>1</v>
      </c>
      <c r="U217" s="37"/>
      <c r="V217" s="34">
        <f t="shared" si="93"/>
        <v>0</v>
      </c>
      <c r="W217" s="26">
        <f t="shared" si="86"/>
        <v>1</v>
      </c>
      <c r="X217" s="26">
        <f t="shared" ref="X217:X227" si="95">V217</f>
        <v>0</v>
      </c>
      <c r="Y217" s="35">
        <f t="shared" si="88"/>
        <v>1</v>
      </c>
      <c r="Z217" s="37"/>
      <c r="AA217" s="34">
        <f t="shared" si="89"/>
        <v>3.0102999566398121</v>
      </c>
      <c r="AB217" s="26">
        <f t="shared" si="90"/>
        <v>2</v>
      </c>
      <c r="AC217" s="26">
        <f t="shared" ref="AC217:AC227" si="96">AA217</f>
        <v>3.0102999566398121</v>
      </c>
      <c r="AD217" s="27">
        <f t="shared" si="92"/>
        <v>2</v>
      </c>
    </row>
    <row r="218" spans="16:30" x14ac:dyDescent="0.25">
      <c r="P218" s="31">
        <v>0.375</v>
      </c>
      <c r="Q218" s="32">
        <f>Q216</f>
        <v>0</v>
      </c>
      <c r="R218" s="26">
        <f t="shared" si="84"/>
        <v>1</v>
      </c>
      <c r="S218" s="26">
        <f t="shared" si="94"/>
        <v>0</v>
      </c>
      <c r="T218" s="35">
        <f t="shared" si="83"/>
        <v>1</v>
      </c>
      <c r="U218" s="37"/>
      <c r="V218" s="34">
        <f t="shared" si="93"/>
        <v>0</v>
      </c>
      <c r="W218" s="26">
        <f t="shared" si="86"/>
        <v>1</v>
      </c>
      <c r="X218" s="26">
        <f t="shared" si="95"/>
        <v>0</v>
      </c>
      <c r="Y218" s="35">
        <f t="shared" si="88"/>
        <v>1</v>
      </c>
      <c r="Z218" s="37"/>
      <c r="AA218" s="34">
        <f t="shared" si="89"/>
        <v>3.0102999566398121</v>
      </c>
      <c r="AB218" s="26">
        <f t="shared" si="90"/>
        <v>2</v>
      </c>
      <c r="AC218" s="26">
        <f t="shared" si="96"/>
        <v>3.0102999566398121</v>
      </c>
      <c r="AD218" s="27">
        <f t="shared" si="92"/>
        <v>2</v>
      </c>
    </row>
    <row r="219" spans="16:30" x14ac:dyDescent="0.25">
      <c r="P219" s="31">
        <v>0.41666666666666702</v>
      </c>
      <c r="Q219" s="32">
        <f>Q216</f>
        <v>0</v>
      </c>
      <c r="R219" s="26">
        <f t="shared" si="84"/>
        <v>1</v>
      </c>
      <c r="S219" s="26">
        <f t="shared" si="94"/>
        <v>0</v>
      </c>
      <c r="T219" s="35">
        <f t="shared" si="83"/>
        <v>1</v>
      </c>
      <c r="U219" s="37"/>
      <c r="V219" s="34">
        <f t="shared" si="93"/>
        <v>0</v>
      </c>
      <c r="W219" s="26">
        <f t="shared" si="86"/>
        <v>1</v>
      </c>
      <c r="X219" s="26">
        <f t="shared" si="95"/>
        <v>0</v>
      </c>
      <c r="Y219" s="35">
        <f t="shared" si="88"/>
        <v>1</v>
      </c>
      <c r="Z219" s="37"/>
      <c r="AA219" s="34">
        <f t="shared" si="89"/>
        <v>3.0102999566398121</v>
      </c>
      <c r="AB219" s="26">
        <f t="shared" si="90"/>
        <v>2</v>
      </c>
      <c r="AC219" s="26">
        <f t="shared" si="96"/>
        <v>3.0102999566398121</v>
      </c>
      <c r="AD219" s="27">
        <f t="shared" si="92"/>
        <v>2</v>
      </c>
    </row>
    <row r="220" spans="16:30" x14ac:dyDescent="0.25">
      <c r="P220" s="31">
        <v>0.45833333333333298</v>
      </c>
      <c r="Q220" s="32">
        <f>Q216</f>
        <v>0</v>
      </c>
      <c r="R220" s="26">
        <f t="shared" si="84"/>
        <v>1</v>
      </c>
      <c r="S220" s="26">
        <f t="shared" si="94"/>
        <v>0</v>
      </c>
      <c r="T220" s="35">
        <f t="shared" si="83"/>
        <v>1</v>
      </c>
      <c r="U220" s="37"/>
      <c r="V220" s="34">
        <f t="shared" si="93"/>
        <v>0</v>
      </c>
      <c r="W220" s="26">
        <f t="shared" si="86"/>
        <v>1</v>
      </c>
      <c r="X220" s="26">
        <f t="shared" si="95"/>
        <v>0</v>
      </c>
      <c r="Y220" s="35">
        <f t="shared" si="88"/>
        <v>1</v>
      </c>
      <c r="Z220" s="37"/>
      <c r="AA220" s="34">
        <f t="shared" si="89"/>
        <v>3.0102999566398121</v>
      </c>
      <c r="AB220" s="26">
        <f t="shared" si="90"/>
        <v>2</v>
      </c>
      <c r="AC220" s="26">
        <f t="shared" si="96"/>
        <v>3.0102999566398121</v>
      </c>
      <c r="AD220" s="27">
        <f t="shared" si="92"/>
        <v>2</v>
      </c>
    </row>
    <row r="221" spans="16:30" x14ac:dyDescent="0.25">
      <c r="P221" s="31">
        <v>0.5</v>
      </c>
      <c r="Q221" s="32">
        <f>Q216</f>
        <v>0</v>
      </c>
      <c r="R221" s="26">
        <f t="shared" si="84"/>
        <v>1</v>
      </c>
      <c r="S221" s="26">
        <f t="shared" si="94"/>
        <v>0</v>
      </c>
      <c r="T221" s="35">
        <f t="shared" si="83"/>
        <v>1</v>
      </c>
      <c r="U221" s="37"/>
      <c r="V221" s="34">
        <f t="shared" si="93"/>
        <v>0</v>
      </c>
      <c r="W221" s="26">
        <f t="shared" si="86"/>
        <v>1</v>
      </c>
      <c r="X221" s="26">
        <f t="shared" si="95"/>
        <v>0</v>
      </c>
      <c r="Y221" s="35">
        <f t="shared" si="88"/>
        <v>1</v>
      </c>
      <c r="Z221" s="37"/>
      <c r="AA221" s="34">
        <f t="shared" si="89"/>
        <v>3.0102999566398121</v>
      </c>
      <c r="AB221" s="26">
        <f t="shared" si="90"/>
        <v>2</v>
      </c>
      <c r="AC221" s="26">
        <f t="shared" si="96"/>
        <v>3.0102999566398121</v>
      </c>
      <c r="AD221" s="27">
        <f t="shared" si="92"/>
        <v>2</v>
      </c>
    </row>
    <row r="222" spans="16:30" x14ac:dyDescent="0.25">
      <c r="P222" s="31">
        <v>0.54166666666666696</v>
      </c>
      <c r="Q222" s="32">
        <f>Q216</f>
        <v>0</v>
      </c>
      <c r="R222" s="26">
        <f t="shared" si="84"/>
        <v>1</v>
      </c>
      <c r="S222" s="26">
        <f t="shared" si="94"/>
        <v>0</v>
      </c>
      <c r="T222" s="35">
        <f t="shared" si="83"/>
        <v>1</v>
      </c>
      <c r="U222" s="37"/>
      <c r="V222" s="34">
        <f t="shared" si="93"/>
        <v>0</v>
      </c>
      <c r="W222" s="26">
        <f t="shared" si="86"/>
        <v>1</v>
      </c>
      <c r="X222" s="26">
        <f t="shared" si="95"/>
        <v>0</v>
      </c>
      <c r="Y222" s="35">
        <f t="shared" si="88"/>
        <v>1</v>
      </c>
      <c r="Z222" s="37"/>
      <c r="AA222" s="34">
        <f t="shared" si="89"/>
        <v>3.0102999566398121</v>
      </c>
      <c r="AB222" s="26">
        <f t="shared" si="90"/>
        <v>2</v>
      </c>
      <c r="AC222" s="26">
        <f t="shared" si="96"/>
        <v>3.0102999566398121</v>
      </c>
      <c r="AD222" s="27">
        <f t="shared" si="92"/>
        <v>2</v>
      </c>
    </row>
    <row r="223" spans="16:30" x14ac:dyDescent="0.25">
      <c r="P223" s="31">
        <v>0.58333333333333304</v>
      </c>
      <c r="Q223" s="32">
        <f>Q216</f>
        <v>0</v>
      </c>
      <c r="R223" s="26">
        <f t="shared" si="84"/>
        <v>1</v>
      </c>
      <c r="S223" s="26">
        <f t="shared" si="94"/>
        <v>0</v>
      </c>
      <c r="T223" s="35">
        <f t="shared" si="83"/>
        <v>1</v>
      </c>
      <c r="U223" s="37"/>
      <c r="V223" s="34">
        <f t="shared" si="93"/>
        <v>0</v>
      </c>
      <c r="W223" s="26">
        <f t="shared" si="86"/>
        <v>1</v>
      </c>
      <c r="X223" s="26">
        <f t="shared" si="95"/>
        <v>0</v>
      </c>
      <c r="Y223" s="35">
        <f t="shared" si="88"/>
        <v>1</v>
      </c>
      <c r="Z223" s="37"/>
      <c r="AA223" s="34">
        <f t="shared" si="89"/>
        <v>3.0102999566398121</v>
      </c>
      <c r="AB223" s="26">
        <f t="shared" si="90"/>
        <v>2</v>
      </c>
      <c r="AC223" s="26">
        <f t="shared" si="96"/>
        <v>3.0102999566398121</v>
      </c>
      <c r="AD223" s="27">
        <f t="shared" si="92"/>
        <v>2</v>
      </c>
    </row>
    <row r="224" spans="16:30" x14ac:dyDescent="0.25">
      <c r="P224" s="31">
        <v>0.625</v>
      </c>
      <c r="Q224" s="32">
        <f>Q216</f>
        <v>0</v>
      </c>
      <c r="R224" s="26">
        <f t="shared" si="84"/>
        <v>1</v>
      </c>
      <c r="S224" s="26">
        <f t="shared" si="94"/>
        <v>0</v>
      </c>
      <c r="T224" s="35">
        <f t="shared" si="83"/>
        <v>1</v>
      </c>
      <c r="U224" s="37"/>
      <c r="V224" s="34">
        <f t="shared" si="93"/>
        <v>0</v>
      </c>
      <c r="W224" s="26">
        <f t="shared" si="86"/>
        <v>1</v>
      </c>
      <c r="X224" s="26">
        <f t="shared" si="95"/>
        <v>0</v>
      </c>
      <c r="Y224" s="35">
        <f t="shared" si="88"/>
        <v>1</v>
      </c>
      <c r="Z224" s="37"/>
      <c r="AA224" s="34">
        <f t="shared" si="89"/>
        <v>3.0102999566398121</v>
      </c>
      <c r="AB224" s="26">
        <f t="shared" si="90"/>
        <v>2</v>
      </c>
      <c r="AC224" s="26">
        <f t="shared" si="96"/>
        <v>3.0102999566398121</v>
      </c>
      <c r="AD224" s="27">
        <f t="shared" si="92"/>
        <v>2</v>
      </c>
    </row>
    <row r="225" spans="16:30" x14ac:dyDescent="0.25">
      <c r="P225" s="31">
        <v>0.66666666666666696</v>
      </c>
      <c r="Q225" s="32">
        <f>Q216</f>
        <v>0</v>
      </c>
      <c r="R225" s="26">
        <f t="shared" si="84"/>
        <v>1</v>
      </c>
      <c r="S225" s="26">
        <f t="shared" si="94"/>
        <v>0</v>
      </c>
      <c r="T225" s="35">
        <f t="shared" si="83"/>
        <v>1</v>
      </c>
      <c r="U225" s="37"/>
      <c r="V225" s="34">
        <f t="shared" si="93"/>
        <v>0</v>
      </c>
      <c r="W225" s="26">
        <f t="shared" si="86"/>
        <v>1</v>
      </c>
      <c r="X225" s="26">
        <f t="shared" si="95"/>
        <v>0</v>
      </c>
      <c r="Y225" s="35">
        <f t="shared" si="88"/>
        <v>1</v>
      </c>
      <c r="Z225" s="37"/>
      <c r="AA225" s="34">
        <f t="shared" si="89"/>
        <v>3.0102999566398121</v>
      </c>
      <c r="AB225" s="26">
        <f t="shared" si="90"/>
        <v>2</v>
      </c>
      <c r="AC225" s="26">
        <f t="shared" si="96"/>
        <v>3.0102999566398121</v>
      </c>
      <c r="AD225" s="27">
        <f t="shared" si="92"/>
        <v>2</v>
      </c>
    </row>
    <row r="226" spans="16:30" x14ac:dyDescent="0.25">
      <c r="P226" s="31">
        <v>0.70833333333333304</v>
      </c>
      <c r="Q226" s="32">
        <f>Q216</f>
        <v>0</v>
      </c>
      <c r="R226" s="26">
        <f t="shared" si="84"/>
        <v>1</v>
      </c>
      <c r="S226" s="26">
        <f t="shared" si="94"/>
        <v>0</v>
      </c>
      <c r="T226" s="35">
        <f t="shared" si="83"/>
        <v>1</v>
      </c>
      <c r="U226" s="37"/>
      <c r="V226" s="34">
        <f t="shared" si="93"/>
        <v>0</v>
      </c>
      <c r="W226" s="26">
        <f t="shared" si="86"/>
        <v>1</v>
      </c>
      <c r="X226" s="26">
        <f t="shared" si="95"/>
        <v>0</v>
      </c>
      <c r="Y226" s="35">
        <f t="shared" si="88"/>
        <v>1</v>
      </c>
      <c r="Z226" s="37"/>
      <c r="AA226" s="34">
        <f t="shared" si="89"/>
        <v>3.0102999566398121</v>
      </c>
      <c r="AB226" s="26">
        <f t="shared" si="90"/>
        <v>2</v>
      </c>
      <c r="AC226" s="26">
        <f t="shared" si="96"/>
        <v>3.0102999566398121</v>
      </c>
      <c r="AD226" s="27">
        <f t="shared" si="92"/>
        <v>2</v>
      </c>
    </row>
    <row r="227" spans="16:30" x14ac:dyDescent="0.25">
      <c r="P227" s="31">
        <v>0.75</v>
      </c>
      <c r="Q227" s="32">
        <f>Q216</f>
        <v>0</v>
      </c>
      <c r="R227" s="26">
        <f t="shared" si="84"/>
        <v>1</v>
      </c>
      <c r="S227" s="26">
        <f t="shared" si="94"/>
        <v>0</v>
      </c>
      <c r="T227" s="35">
        <f t="shared" si="83"/>
        <v>1</v>
      </c>
      <c r="U227" s="37"/>
      <c r="V227" s="34">
        <f t="shared" si="93"/>
        <v>0</v>
      </c>
      <c r="W227" s="26">
        <f t="shared" si="86"/>
        <v>1</v>
      </c>
      <c r="X227" s="26">
        <f t="shared" si="95"/>
        <v>0</v>
      </c>
      <c r="Y227" s="35">
        <f t="shared" si="88"/>
        <v>1</v>
      </c>
      <c r="Z227" s="37"/>
      <c r="AA227" s="34">
        <f t="shared" si="89"/>
        <v>3.0102999566398121</v>
      </c>
      <c r="AB227" s="26">
        <f t="shared" si="90"/>
        <v>2</v>
      </c>
      <c r="AC227" s="26">
        <f t="shared" si="96"/>
        <v>3.0102999566398121</v>
      </c>
      <c r="AD227" s="27">
        <f t="shared" si="92"/>
        <v>2</v>
      </c>
    </row>
    <row r="228" spans="16:30" x14ac:dyDescent="0.25">
      <c r="P228" s="31">
        <v>0.79166666666666696</v>
      </c>
      <c r="Q228" s="32">
        <f>Q216</f>
        <v>0</v>
      </c>
      <c r="R228" s="26">
        <f t="shared" si="84"/>
        <v>1</v>
      </c>
      <c r="S228" s="26">
        <f t="shared" si="94"/>
        <v>0</v>
      </c>
      <c r="T228" s="35">
        <f t="shared" si="83"/>
        <v>1</v>
      </c>
      <c r="U228" s="37"/>
      <c r="V228" s="34">
        <v>0</v>
      </c>
      <c r="W228" s="26">
        <f t="shared" si="86"/>
        <v>1</v>
      </c>
      <c r="X228" s="26">
        <v>0</v>
      </c>
      <c r="Y228" s="35">
        <f t="shared" si="88"/>
        <v>1</v>
      </c>
      <c r="Z228" s="37"/>
      <c r="AA228" s="34">
        <f t="shared" si="89"/>
        <v>3.0102999566398121</v>
      </c>
      <c r="AB228" s="26">
        <f t="shared" si="90"/>
        <v>2</v>
      </c>
      <c r="AC228" s="26">
        <f>AA228</f>
        <v>3.0102999566398121</v>
      </c>
      <c r="AD228" s="27">
        <f t="shared" si="92"/>
        <v>2</v>
      </c>
    </row>
    <row r="229" spans="16:30" x14ac:dyDescent="0.25">
      <c r="P229" s="31">
        <v>0.83333333333333304</v>
      </c>
      <c r="Q229" s="32">
        <f>Q216</f>
        <v>0</v>
      </c>
      <c r="R229" s="26">
        <f t="shared" si="84"/>
        <v>1</v>
      </c>
      <c r="S229" s="26">
        <f t="shared" si="94"/>
        <v>0</v>
      </c>
      <c r="T229" s="35">
        <f t="shared" si="83"/>
        <v>1</v>
      </c>
      <c r="U229" s="37"/>
      <c r="V229" s="34">
        <f t="shared" si="93"/>
        <v>0</v>
      </c>
      <c r="W229" s="26">
        <f t="shared" si="86"/>
        <v>1</v>
      </c>
      <c r="X229" s="26">
        <v>0</v>
      </c>
      <c r="Y229" s="35">
        <f t="shared" si="88"/>
        <v>1</v>
      </c>
      <c r="Z229" s="37"/>
      <c r="AA229" s="34">
        <f t="shared" si="89"/>
        <v>3.0102999566398121</v>
      </c>
      <c r="AB229" s="26">
        <f>(10^(AA229/10))</f>
        <v>2</v>
      </c>
      <c r="AC229" s="26">
        <f>AA229</f>
        <v>3.0102999566398121</v>
      </c>
      <c r="AD229" s="27">
        <f t="shared" si="92"/>
        <v>2</v>
      </c>
    </row>
    <row r="230" spans="16:30" x14ac:dyDescent="0.25">
      <c r="P230" s="31">
        <v>0.875</v>
      </c>
      <c r="Q230" s="32">
        <f>Q216</f>
        <v>0</v>
      </c>
      <c r="R230" s="26">
        <f t="shared" si="84"/>
        <v>1</v>
      </c>
      <c r="S230" s="26">
        <f t="shared" si="94"/>
        <v>0</v>
      </c>
      <c r="T230" s="35">
        <f t="shared" si="83"/>
        <v>1</v>
      </c>
      <c r="U230" s="37"/>
      <c r="V230" s="34">
        <f>V229</f>
        <v>0</v>
      </c>
      <c r="W230" s="26">
        <f t="shared" si="86"/>
        <v>1</v>
      </c>
      <c r="X230" s="26">
        <v>0</v>
      </c>
      <c r="Y230" s="35">
        <f t="shared" si="88"/>
        <v>1</v>
      </c>
      <c r="Z230" s="37"/>
      <c r="AA230" s="34">
        <f t="shared" si="89"/>
        <v>3.0102999566398121</v>
      </c>
      <c r="AB230" s="26">
        <f t="shared" ref="AB230:AB232" si="97">(10^(AA230/10))</f>
        <v>2</v>
      </c>
      <c r="AC230" s="26">
        <f>AA230</f>
        <v>3.0102999566398121</v>
      </c>
      <c r="AD230" s="27">
        <f t="shared" si="92"/>
        <v>2</v>
      </c>
    </row>
    <row r="231" spans="16:30" x14ac:dyDescent="0.25">
      <c r="P231" s="31">
        <v>0.91666666666666696</v>
      </c>
      <c r="Q231" s="32">
        <f>Q209</f>
        <v>0</v>
      </c>
      <c r="R231" s="26">
        <f t="shared" si="84"/>
        <v>1</v>
      </c>
      <c r="S231" s="26">
        <f>Q231+10</f>
        <v>10</v>
      </c>
      <c r="T231" s="35">
        <f t="shared" si="83"/>
        <v>10</v>
      </c>
      <c r="U231" s="37"/>
      <c r="V231" s="34">
        <v>0</v>
      </c>
      <c r="W231" s="26">
        <f t="shared" si="86"/>
        <v>1</v>
      </c>
      <c r="X231" s="28">
        <f t="shared" ref="X231:X232" si="98">V231+10</f>
        <v>10</v>
      </c>
      <c r="Y231" s="35">
        <f t="shared" si="88"/>
        <v>10</v>
      </c>
      <c r="Z231" s="37"/>
      <c r="AA231" s="34">
        <f t="shared" si="89"/>
        <v>3.0102999566398121</v>
      </c>
      <c r="AB231" s="26">
        <f t="shared" si="97"/>
        <v>2</v>
      </c>
      <c r="AC231" s="26">
        <f>AA231+10</f>
        <v>13.010299956639813</v>
      </c>
      <c r="AD231" s="27">
        <f t="shared" si="92"/>
        <v>20.000000000000007</v>
      </c>
    </row>
    <row r="232" spans="16:30" ht="15.75" thickBot="1" x14ac:dyDescent="0.3">
      <c r="P232" s="44">
        <v>0.95833333333333304</v>
      </c>
      <c r="Q232" s="32">
        <f>Q209</f>
        <v>0</v>
      </c>
      <c r="R232" s="46">
        <f t="shared" si="84"/>
        <v>1</v>
      </c>
      <c r="S232" s="46">
        <f>Q232+10</f>
        <v>10</v>
      </c>
      <c r="T232" s="47">
        <f t="shared" si="83"/>
        <v>10</v>
      </c>
      <c r="U232" s="48"/>
      <c r="V232" s="45">
        <v>0</v>
      </c>
      <c r="W232" s="46">
        <f t="shared" si="86"/>
        <v>1</v>
      </c>
      <c r="X232" s="28">
        <f t="shared" si="98"/>
        <v>10</v>
      </c>
      <c r="Y232" s="47">
        <f t="shared" si="88"/>
        <v>10</v>
      </c>
      <c r="Z232" s="48"/>
      <c r="AA232" s="34">
        <f t="shared" si="89"/>
        <v>3.0102999566398121</v>
      </c>
      <c r="AB232" s="150">
        <f t="shared" si="97"/>
        <v>2</v>
      </c>
      <c r="AC232" s="150">
        <f>AA232+10</f>
        <v>13.010299956639813</v>
      </c>
      <c r="AD232" s="151">
        <f t="shared" si="92"/>
        <v>20.000000000000007</v>
      </c>
    </row>
    <row r="233" spans="16:30" ht="15.75" thickBot="1" x14ac:dyDescent="0.3">
      <c r="P233" s="50"/>
      <c r="Q233" s="51"/>
      <c r="R233" s="51"/>
      <c r="S233" s="51"/>
      <c r="T233" s="52"/>
      <c r="U233" s="51"/>
      <c r="V233" s="50"/>
      <c r="W233" s="51"/>
      <c r="X233" s="51"/>
      <c r="Y233" s="52"/>
      <c r="Z233" s="51"/>
      <c r="AA233" s="53" t="s">
        <v>13</v>
      </c>
      <c r="AB233" s="64">
        <f>10*LOG(1/(COUNT(AB216:AB229))*SUM(AB216:AB229))</f>
        <v>3.0102999566398121</v>
      </c>
      <c r="AC233" s="49"/>
      <c r="AD233" s="54"/>
    </row>
    <row r="234" spans="16:30" ht="15.75" thickBot="1" x14ac:dyDescent="0.3">
      <c r="P234" s="53"/>
      <c r="Q234" s="49"/>
      <c r="R234" s="49"/>
      <c r="S234" s="49"/>
      <c r="T234" s="54"/>
      <c r="U234" s="49"/>
      <c r="V234" s="53"/>
      <c r="W234" s="49"/>
      <c r="X234" s="49"/>
      <c r="Y234" s="54"/>
      <c r="Z234" s="49"/>
      <c r="AA234" s="53" t="s">
        <v>2</v>
      </c>
      <c r="AB234" s="64">
        <f>10*LOG(1/(COUNT(AB209:AB215,AB231:AB232))*SUM(AB209:AB215,AB231:AB232))</f>
        <v>3.0102999566398121</v>
      </c>
      <c r="AC234" s="49"/>
      <c r="AD234" s="54"/>
    </row>
    <row r="235" spans="16:30" x14ac:dyDescent="0.25">
      <c r="P235" s="53"/>
      <c r="Q235" s="49"/>
      <c r="R235" s="56" t="s">
        <v>12</v>
      </c>
      <c r="S235" s="57"/>
      <c r="T235" s="58" t="s">
        <v>11</v>
      </c>
      <c r="U235" s="57"/>
      <c r="V235" s="59"/>
      <c r="W235" s="56" t="s">
        <v>12</v>
      </c>
      <c r="X235" s="57"/>
      <c r="Y235" s="58" t="s">
        <v>11</v>
      </c>
      <c r="Z235" s="57"/>
      <c r="AA235" s="59"/>
      <c r="AB235" s="57" t="s">
        <v>12</v>
      </c>
      <c r="AC235" s="57"/>
      <c r="AD235" s="58" t="s">
        <v>11</v>
      </c>
    </row>
    <row r="236" spans="16:30" ht="15.75" thickBot="1" x14ac:dyDescent="0.3">
      <c r="P236" s="14"/>
      <c r="Q236" s="55"/>
      <c r="R236" s="60">
        <f>10*LOG(1/(COUNT(R209:R232))*SUM(R209:R232))</f>
        <v>0</v>
      </c>
      <c r="S236" s="61"/>
      <c r="T236" s="62">
        <f>10*LOG(1/(COUNT(T209:T232))*SUM(T209:T232))</f>
        <v>6.40978057358332</v>
      </c>
      <c r="U236" s="61"/>
      <c r="V236" s="63"/>
      <c r="W236" s="60">
        <f>10*LOG(1/(COUNT(W209:W232))*SUM(W209:W232))</f>
        <v>0</v>
      </c>
      <c r="X236" s="61"/>
      <c r="Y236" s="62">
        <f>10*LOG(1/(COUNT(Y209:Y232))*SUM(Y209:Y232))</f>
        <v>6.40978057358332</v>
      </c>
      <c r="Z236" s="61"/>
      <c r="AA236" s="63"/>
      <c r="AB236" s="64">
        <f>10*LOG(1/(COUNT(AB209:AB232))*SUM(AB209:AB232))</f>
        <v>3.0102999566398121</v>
      </c>
      <c r="AC236" s="61"/>
      <c r="AD236" s="62">
        <f>10*LOG(1/(COUNT(AD209:AD232))*SUM(AD209:AD232))</f>
        <v>9.4200805302231334</v>
      </c>
    </row>
    <row r="239" spans="16:30" x14ac:dyDescent="0.25">
      <c r="P239">
        <f>A17</f>
        <v>0</v>
      </c>
    </row>
    <row r="241" spans="16:30" ht="15.75" thickBot="1" x14ac:dyDescent="0.3">
      <c r="P241" s="303" t="s">
        <v>21</v>
      </c>
      <c r="Q241" s="303"/>
      <c r="R241" s="303"/>
      <c r="S241" s="303"/>
      <c r="T241" s="303"/>
    </row>
    <row r="242" spans="16:30" ht="45.75" thickBot="1" x14ac:dyDescent="0.3">
      <c r="P242" s="38" t="s">
        <v>14</v>
      </c>
      <c r="Q242" s="39" t="s">
        <v>15</v>
      </c>
      <c r="R242" s="40" t="s">
        <v>17</v>
      </c>
      <c r="S242" s="40" t="s">
        <v>16</v>
      </c>
      <c r="T242" s="41" t="s">
        <v>17</v>
      </c>
      <c r="U242" s="42"/>
      <c r="V242" s="39" t="s">
        <v>18</v>
      </c>
      <c r="W242" s="40" t="s">
        <v>17</v>
      </c>
      <c r="X242" s="40" t="s">
        <v>16</v>
      </c>
      <c r="Y242" s="41" t="s">
        <v>17</v>
      </c>
      <c r="Z242" s="43"/>
      <c r="AA242" s="39" t="s">
        <v>19</v>
      </c>
      <c r="AB242" s="40" t="s">
        <v>17</v>
      </c>
      <c r="AC242" s="40" t="s">
        <v>16</v>
      </c>
      <c r="AD242" s="41" t="s">
        <v>17</v>
      </c>
    </row>
    <row r="243" spans="16:30" ht="15.75" thickBot="1" x14ac:dyDescent="0.3">
      <c r="P243" s="30">
        <v>0</v>
      </c>
      <c r="Q243" s="32">
        <f>H17</f>
        <v>0</v>
      </c>
      <c r="R243" s="28">
        <f>(10^(Q243/10))</f>
        <v>1</v>
      </c>
      <c r="S243" s="28">
        <f>Q243+10</f>
        <v>10</v>
      </c>
      <c r="T243" s="33">
        <f t="shared" ref="T243:T266" si="99">(10^(S243/10))</f>
        <v>10</v>
      </c>
      <c r="U243" s="36"/>
      <c r="V243" s="32">
        <v>0</v>
      </c>
      <c r="W243" s="28">
        <f>(10^(V243/10))</f>
        <v>1</v>
      </c>
      <c r="X243" s="28">
        <f>V243+10</f>
        <v>10</v>
      </c>
      <c r="Y243" s="33">
        <f>(10^(X243/10))</f>
        <v>10</v>
      </c>
      <c r="Z243" s="36"/>
      <c r="AA243" s="34">
        <f>10*LOG10(10^(Q243/10)+10^(V243/10))</f>
        <v>3.0102999566398121</v>
      </c>
      <c r="AB243" s="147">
        <f>(10^(AA243/10))</f>
        <v>2</v>
      </c>
      <c r="AC243" s="147">
        <f>AA243+10</f>
        <v>13.010299956639813</v>
      </c>
      <c r="AD243" s="148">
        <f>(10^(AC243/10))</f>
        <v>20.000000000000007</v>
      </c>
    </row>
    <row r="244" spans="16:30" ht="15.75" thickBot="1" x14ac:dyDescent="0.3">
      <c r="P244" s="31">
        <v>4.1666666666666699E-2</v>
      </c>
      <c r="Q244" s="32">
        <f>Q243</f>
        <v>0</v>
      </c>
      <c r="R244" s="26">
        <f t="shared" ref="R244:R266" si="100">(10^(Q244/10))</f>
        <v>1</v>
      </c>
      <c r="S244" s="26">
        <f t="shared" ref="S244:S249" si="101">Q244+10</f>
        <v>10</v>
      </c>
      <c r="T244" s="35">
        <f t="shared" si="99"/>
        <v>10</v>
      </c>
      <c r="U244" s="37"/>
      <c r="V244" s="34">
        <f>V243</f>
        <v>0</v>
      </c>
      <c r="W244" s="26">
        <f t="shared" ref="W244:W266" si="102">(10^(V244/10))</f>
        <v>1</v>
      </c>
      <c r="X244" s="28">
        <f t="shared" ref="X244:X249" si="103">V244+10</f>
        <v>10</v>
      </c>
      <c r="Y244" s="35">
        <f t="shared" ref="Y244:Y266" si="104">(10^(X244/10))</f>
        <v>10</v>
      </c>
      <c r="Z244" s="37"/>
      <c r="AA244" s="34">
        <f t="shared" ref="AA244:AA266" si="105">10*LOG10(10^(Q244/10)+10^(V244/10))</f>
        <v>3.0102999566398121</v>
      </c>
      <c r="AB244" s="26">
        <f t="shared" ref="AB244:AB262" si="106">(10^(AA244/10))</f>
        <v>2</v>
      </c>
      <c r="AC244" s="147">
        <f t="shared" ref="AC244:AC249" si="107">AA244+10</f>
        <v>13.010299956639813</v>
      </c>
      <c r="AD244" s="27">
        <f t="shared" ref="AD244:AD266" si="108">(10^(AC244/10))</f>
        <v>20.000000000000007</v>
      </c>
    </row>
    <row r="245" spans="16:30" ht="15.75" thickBot="1" x14ac:dyDescent="0.3">
      <c r="P245" s="31">
        <v>8.3333333333333301E-2</v>
      </c>
      <c r="Q245" s="32">
        <f>Q243</f>
        <v>0</v>
      </c>
      <c r="R245" s="26">
        <f t="shared" si="100"/>
        <v>1</v>
      </c>
      <c r="S245" s="26">
        <f t="shared" si="101"/>
        <v>10</v>
      </c>
      <c r="T245" s="35">
        <f t="shared" si="99"/>
        <v>10</v>
      </c>
      <c r="U245" s="37"/>
      <c r="V245" s="34">
        <f t="shared" ref="V245:V263" si="109">V244</f>
        <v>0</v>
      </c>
      <c r="W245" s="26">
        <f t="shared" si="102"/>
        <v>1</v>
      </c>
      <c r="X245" s="28">
        <f t="shared" si="103"/>
        <v>10</v>
      </c>
      <c r="Y245" s="35">
        <f t="shared" si="104"/>
        <v>10</v>
      </c>
      <c r="Z245" s="37"/>
      <c r="AA245" s="34">
        <f t="shared" si="105"/>
        <v>3.0102999566398121</v>
      </c>
      <c r="AB245" s="26">
        <f t="shared" si="106"/>
        <v>2</v>
      </c>
      <c r="AC245" s="147">
        <f t="shared" si="107"/>
        <v>13.010299956639813</v>
      </c>
      <c r="AD245" s="27">
        <f t="shared" si="108"/>
        <v>20.000000000000007</v>
      </c>
    </row>
    <row r="246" spans="16:30" ht="15.75" thickBot="1" x14ac:dyDescent="0.3">
      <c r="P246" s="31">
        <v>0.125</v>
      </c>
      <c r="Q246" s="32">
        <f>Q243</f>
        <v>0</v>
      </c>
      <c r="R246" s="26">
        <f t="shared" si="100"/>
        <v>1</v>
      </c>
      <c r="S246" s="26">
        <f t="shared" si="101"/>
        <v>10</v>
      </c>
      <c r="T246" s="35">
        <f t="shared" si="99"/>
        <v>10</v>
      </c>
      <c r="U246" s="37"/>
      <c r="V246" s="34">
        <f t="shared" si="109"/>
        <v>0</v>
      </c>
      <c r="W246" s="26">
        <f t="shared" si="102"/>
        <v>1</v>
      </c>
      <c r="X246" s="28">
        <f t="shared" si="103"/>
        <v>10</v>
      </c>
      <c r="Y246" s="35">
        <f t="shared" si="104"/>
        <v>10</v>
      </c>
      <c r="Z246" s="37"/>
      <c r="AA246" s="34">
        <f t="shared" si="105"/>
        <v>3.0102999566398121</v>
      </c>
      <c r="AB246" s="26">
        <f t="shared" si="106"/>
        <v>2</v>
      </c>
      <c r="AC246" s="147">
        <f t="shared" si="107"/>
        <v>13.010299956639813</v>
      </c>
      <c r="AD246" s="27">
        <f t="shared" si="108"/>
        <v>20.000000000000007</v>
      </c>
    </row>
    <row r="247" spans="16:30" ht="15.75" thickBot="1" x14ac:dyDescent="0.3">
      <c r="P247" s="31">
        <v>0.16666666666666699</v>
      </c>
      <c r="Q247" s="32">
        <f>Q243</f>
        <v>0</v>
      </c>
      <c r="R247" s="26">
        <f t="shared" si="100"/>
        <v>1</v>
      </c>
      <c r="S247" s="26">
        <f t="shared" si="101"/>
        <v>10</v>
      </c>
      <c r="T247" s="35">
        <f t="shared" si="99"/>
        <v>10</v>
      </c>
      <c r="U247" s="37"/>
      <c r="V247" s="34">
        <f t="shared" si="109"/>
        <v>0</v>
      </c>
      <c r="W247" s="26">
        <f t="shared" si="102"/>
        <v>1</v>
      </c>
      <c r="X247" s="28">
        <f t="shared" si="103"/>
        <v>10</v>
      </c>
      <c r="Y247" s="35">
        <f t="shared" si="104"/>
        <v>10</v>
      </c>
      <c r="Z247" s="37"/>
      <c r="AA247" s="34">
        <f t="shared" si="105"/>
        <v>3.0102999566398121</v>
      </c>
      <c r="AB247" s="26">
        <f t="shared" si="106"/>
        <v>2</v>
      </c>
      <c r="AC247" s="147">
        <f t="shared" si="107"/>
        <v>13.010299956639813</v>
      </c>
      <c r="AD247" s="27">
        <f t="shared" si="108"/>
        <v>20.000000000000007</v>
      </c>
    </row>
    <row r="248" spans="16:30" ht="15.75" thickBot="1" x14ac:dyDescent="0.3">
      <c r="P248" s="31">
        <v>0.20833333333333301</v>
      </c>
      <c r="Q248" s="32">
        <f>Q243</f>
        <v>0</v>
      </c>
      <c r="R248" s="26">
        <f t="shared" si="100"/>
        <v>1</v>
      </c>
      <c r="S248" s="26">
        <f t="shared" si="101"/>
        <v>10</v>
      </c>
      <c r="T248" s="35">
        <f t="shared" si="99"/>
        <v>10</v>
      </c>
      <c r="U248" s="37"/>
      <c r="V248" s="34">
        <f t="shared" si="109"/>
        <v>0</v>
      </c>
      <c r="W248" s="26">
        <f t="shared" si="102"/>
        <v>1</v>
      </c>
      <c r="X248" s="28">
        <f t="shared" si="103"/>
        <v>10</v>
      </c>
      <c r="Y248" s="35">
        <f t="shared" si="104"/>
        <v>10</v>
      </c>
      <c r="Z248" s="37"/>
      <c r="AA248" s="34">
        <f t="shared" si="105"/>
        <v>3.0102999566398121</v>
      </c>
      <c r="AB248" s="26">
        <f t="shared" si="106"/>
        <v>2</v>
      </c>
      <c r="AC248" s="147">
        <f t="shared" si="107"/>
        <v>13.010299956639813</v>
      </c>
      <c r="AD248" s="27">
        <f t="shared" si="108"/>
        <v>20.000000000000007</v>
      </c>
    </row>
    <row r="249" spans="16:30" x14ac:dyDescent="0.25">
      <c r="P249" s="31">
        <v>0.25</v>
      </c>
      <c r="Q249" s="32">
        <f>Q243</f>
        <v>0</v>
      </c>
      <c r="R249" s="26">
        <f t="shared" si="100"/>
        <v>1</v>
      </c>
      <c r="S249" s="26">
        <f t="shared" si="101"/>
        <v>10</v>
      </c>
      <c r="T249" s="35">
        <f t="shared" si="99"/>
        <v>10</v>
      </c>
      <c r="U249" s="37"/>
      <c r="V249" s="34">
        <f t="shared" si="109"/>
        <v>0</v>
      </c>
      <c r="W249" s="26">
        <f t="shared" si="102"/>
        <v>1</v>
      </c>
      <c r="X249" s="28">
        <f t="shared" si="103"/>
        <v>10</v>
      </c>
      <c r="Y249" s="35">
        <f t="shared" si="104"/>
        <v>10</v>
      </c>
      <c r="Z249" s="37"/>
      <c r="AA249" s="34">
        <f t="shared" si="105"/>
        <v>3.0102999566398121</v>
      </c>
      <c r="AB249" s="26">
        <f t="shared" si="106"/>
        <v>2</v>
      </c>
      <c r="AC249" s="147">
        <f t="shared" si="107"/>
        <v>13.010299956639813</v>
      </c>
      <c r="AD249" s="27">
        <f t="shared" si="108"/>
        <v>20.000000000000007</v>
      </c>
    </row>
    <row r="250" spans="16:30" x14ac:dyDescent="0.25">
      <c r="P250" s="31">
        <v>0.29166666666666702</v>
      </c>
      <c r="Q250" s="32">
        <f>G17</f>
        <v>0</v>
      </c>
      <c r="R250" s="26">
        <f t="shared" si="100"/>
        <v>1</v>
      </c>
      <c r="S250" s="26">
        <f>Q250</f>
        <v>0</v>
      </c>
      <c r="T250" s="35">
        <f t="shared" si="99"/>
        <v>1</v>
      </c>
      <c r="U250" s="37"/>
      <c r="V250" s="34">
        <f>G74</f>
        <v>0</v>
      </c>
      <c r="W250" s="26">
        <f t="shared" si="102"/>
        <v>1</v>
      </c>
      <c r="X250" s="26">
        <f>V250</f>
        <v>0</v>
      </c>
      <c r="Y250" s="35">
        <f t="shared" si="104"/>
        <v>1</v>
      </c>
      <c r="Z250" s="37"/>
      <c r="AA250" s="34">
        <f t="shared" si="105"/>
        <v>3.0102999566398121</v>
      </c>
      <c r="AB250" s="26">
        <f t="shared" si="106"/>
        <v>2</v>
      </c>
      <c r="AC250" s="26">
        <f>AA250</f>
        <v>3.0102999566398121</v>
      </c>
      <c r="AD250" s="27">
        <f t="shared" si="108"/>
        <v>2</v>
      </c>
    </row>
    <row r="251" spans="16:30" x14ac:dyDescent="0.25">
      <c r="P251" s="31">
        <v>0.33333333333333298</v>
      </c>
      <c r="Q251" s="32">
        <f>Q250</f>
        <v>0</v>
      </c>
      <c r="R251" s="26">
        <f t="shared" si="100"/>
        <v>1</v>
      </c>
      <c r="S251" s="26">
        <f t="shared" ref="S251:S264" si="110">Q251</f>
        <v>0</v>
      </c>
      <c r="T251" s="35">
        <f t="shared" si="99"/>
        <v>1</v>
      </c>
      <c r="U251" s="37"/>
      <c r="V251" s="34">
        <f t="shared" si="109"/>
        <v>0</v>
      </c>
      <c r="W251" s="26">
        <f t="shared" si="102"/>
        <v>1</v>
      </c>
      <c r="X251" s="26">
        <f t="shared" ref="X251:X261" si="111">V251</f>
        <v>0</v>
      </c>
      <c r="Y251" s="35">
        <f t="shared" si="104"/>
        <v>1</v>
      </c>
      <c r="Z251" s="37"/>
      <c r="AA251" s="34">
        <f t="shared" si="105"/>
        <v>3.0102999566398121</v>
      </c>
      <c r="AB251" s="26">
        <f t="shared" si="106"/>
        <v>2</v>
      </c>
      <c r="AC251" s="26">
        <f t="shared" ref="AC251:AC261" si="112">AA251</f>
        <v>3.0102999566398121</v>
      </c>
      <c r="AD251" s="27">
        <f t="shared" si="108"/>
        <v>2</v>
      </c>
    </row>
    <row r="252" spans="16:30" x14ac:dyDescent="0.25">
      <c r="P252" s="31">
        <v>0.375</v>
      </c>
      <c r="Q252" s="32">
        <f>Q250</f>
        <v>0</v>
      </c>
      <c r="R252" s="26">
        <f t="shared" si="100"/>
        <v>1</v>
      </c>
      <c r="S252" s="26">
        <f t="shared" si="110"/>
        <v>0</v>
      </c>
      <c r="T252" s="35">
        <f t="shared" si="99"/>
        <v>1</v>
      </c>
      <c r="U252" s="37"/>
      <c r="V252" s="34">
        <f t="shared" si="109"/>
        <v>0</v>
      </c>
      <c r="W252" s="26">
        <f t="shared" si="102"/>
        <v>1</v>
      </c>
      <c r="X252" s="26">
        <f t="shared" si="111"/>
        <v>0</v>
      </c>
      <c r="Y252" s="35">
        <f t="shared" si="104"/>
        <v>1</v>
      </c>
      <c r="Z252" s="37"/>
      <c r="AA252" s="34">
        <f t="shared" si="105"/>
        <v>3.0102999566398121</v>
      </c>
      <c r="AB252" s="26">
        <f t="shared" si="106"/>
        <v>2</v>
      </c>
      <c r="AC252" s="26">
        <f t="shared" si="112"/>
        <v>3.0102999566398121</v>
      </c>
      <c r="AD252" s="27">
        <f t="shared" si="108"/>
        <v>2</v>
      </c>
    </row>
    <row r="253" spans="16:30" x14ac:dyDescent="0.25">
      <c r="P253" s="31">
        <v>0.41666666666666702</v>
      </c>
      <c r="Q253" s="32">
        <f>Q250</f>
        <v>0</v>
      </c>
      <c r="R253" s="26">
        <f t="shared" si="100"/>
        <v>1</v>
      </c>
      <c r="S253" s="26">
        <f t="shared" si="110"/>
        <v>0</v>
      </c>
      <c r="T253" s="35">
        <f t="shared" si="99"/>
        <v>1</v>
      </c>
      <c r="U253" s="37"/>
      <c r="V253" s="34">
        <f t="shared" si="109"/>
        <v>0</v>
      </c>
      <c r="W253" s="26">
        <f t="shared" si="102"/>
        <v>1</v>
      </c>
      <c r="X253" s="26">
        <f t="shared" si="111"/>
        <v>0</v>
      </c>
      <c r="Y253" s="35">
        <f t="shared" si="104"/>
        <v>1</v>
      </c>
      <c r="Z253" s="37"/>
      <c r="AA253" s="34">
        <f t="shared" si="105"/>
        <v>3.0102999566398121</v>
      </c>
      <c r="AB253" s="26">
        <f t="shared" si="106"/>
        <v>2</v>
      </c>
      <c r="AC253" s="26">
        <f t="shared" si="112"/>
        <v>3.0102999566398121</v>
      </c>
      <c r="AD253" s="27">
        <f t="shared" si="108"/>
        <v>2</v>
      </c>
    </row>
    <row r="254" spans="16:30" x14ac:dyDescent="0.25">
      <c r="P254" s="31">
        <v>0.45833333333333298</v>
      </c>
      <c r="Q254" s="32">
        <f>Q250</f>
        <v>0</v>
      </c>
      <c r="R254" s="26">
        <f t="shared" si="100"/>
        <v>1</v>
      </c>
      <c r="S254" s="26">
        <f t="shared" si="110"/>
        <v>0</v>
      </c>
      <c r="T254" s="35">
        <f t="shared" si="99"/>
        <v>1</v>
      </c>
      <c r="U254" s="37"/>
      <c r="V254" s="34">
        <f t="shared" si="109"/>
        <v>0</v>
      </c>
      <c r="W254" s="26">
        <f t="shared" si="102"/>
        <v>1</v>
      </c>
      <c r="X254" s="26">
        <f t="shared" si="111"/>
        <v>0</v>
      </c>
      <c r="Y254" s="35">
        <f t="shared" si="104"/>
        <v>1</v>
      </c>
      <c r="Z254" s="37"/>
      <c r="AA254" s="34">
        <f t="shared" si="105"/>
        <v>3.0102999566398121</v>
      </c>
      <c r="AB254" s="26">
        <f t="shared" si="106"/>
        <v>2</v>
      </c>
      <c r="AC254" s="26">
        <f t="shared" si="112"/>
        <v>3.0102999566398121</v>
      </c>
      <c r="AD254" s="27">
        <f t="shared" si="108"/>
        <v>2</v>
      </c>
    </row>
    <row r="255" spans="16:30" x14ac:dyDescent="0.25">
      <c r="P255" s="31">
        <v>0.5</v>
      </c>
      <c r="Q255" s="32">
        <f>Q250</f>
        <v>0</v>
      </c>
      <c r="R255" s="26">
        <f t="shared" si="100"/>
        <v>1</v>
      </c>
      <c r="S255" s="26">
        <f t="shared" si="110"/>
        <v>0</v>
      </c>
      <c r="T255" s="35">
        <f t="shared" si="99"/>
        <v>1</v>
      </c>
      <c r="U255" s="37"/>
      <c r="V255" s="34">
        <f t="shared" si="109"/>
        <v>0</v>
      </c>
      <c r="W255" s="26">
        <f t="shared" si="102"/>
        <v>1</v>
      </c>
      <c r="X255" s="26">
        <f t="shared" si="111"/>
        <v>0</v>
      </c>
      <c r="Y255" s="35">
        <f t="shared" si="104"/>
        <v>1</v>
      </c>
      <c r="Z255" s="37"/>
      <c r="AA255" s="34">
        <f t="shared" si="105"/>
        <v>3.0102999566398121</v>
      </c>
      <c r="AB255" s="26">
        <f t="shared" si="106"/>
        <v>2</v>
      </c>
      <c r="AC255" s="26">
        <f t="shared" si="112"/>
        <v>3.0102999566398121</v>
      </c>
      <c r="AD255" s="27">
        <f t="shared" si="108"/>
        <v>2</v>
      </c>
    </row>
    <row r="256" spans="16:30" x14ac:dyDescent="0.25">
      <c r="P256" s="31">
        <v>0.54166666666666696</v>
      </c>
      <c r="Q256" s="32">
        <f>Q250</f>
        <v>0</v>
      </c>
      <c r="R256" s="26">
        <f t="shared" si="100"/>
        <v>1</v>
      </c>
      <c r="S256" s="26">
        <f t="shared" si="110"/>
        <v>0</v>
      </c>
      <c r="T256" s="35">
        <f t="shared" si="99"/>
        <v>1</v>
      </c>
      <c r="U256" s="37"/>
      <c r="V256" s="34">
        <f t="shared" si="109"/>
        <v>0</v>
      </c>
      <c r="W256" s="26">
        <f t="shared" si="102"/>
        <v>1</v>
      </c>
      <c r="X256" s="26">
        <f t="shared" si="111"/>
        <v>0</v>
      </c>
      <c r="Y256" s="35">
        <f t="shared" si="104"/>
        <v>1</v>
      </c>
      <c r="Z256" s="37"/>
      <c r="AA256" s="34">
        <f t="shared" si="105"/>
        <v>3.0102999566398121</v>
      </c>
      <c r="AB256" s="26">
        <f t="shared" si="106"/>
        <v>2</v>
      </c>
      <c r="AC256" s="26">
        <f t="shared" si="112"/>
        <v>3.0102999566398121</v>
      </c>
      <c r="AD256" s="27">
        <f t="shared" si="108"/>
        <v>2</v>
      </c>
    </row>
    <row r="257" spans="16:30" x14ac:dyDescent="0.25">
      <c r="P257" s="31">
        <v>0.58333333333333304</v>
      </c>
      <c r="Q257" s="32">
        <f>Q250</f>
        <v>0</v>
      </c>
      <c r="R257" s="26">
        <f t="shared" si="100"/>
        <v>1</v>
      </c>
      <c r="S257" s="26">
        <f t="shared" si="110"/>
        <v>0</v>
      </c>
      <c r="T257" s="35">
        <f t="shared" si="99"/>
        <v>1</v>
      </c>
      <c r="U257" s="37"/>
      <c r="V257" s="34">
        <f t="shared" si="109"/>
        <v>0</v>
      </c>
      <c r="W257" s="26">
        <f t="shared" si="102"/>
        <v>1</v>
      </c>
      <c r="X257" s="26">
        <f t="shared" si="111"/>
        <v>0</v>
      </c>
      <c r="Y257" s="35">
        <f t="shared" si="104"/>
        <v>1</v>
      </c>
      <c r="Z257" s="37"/>
      <c r="AA257" s="34">
        <f t="shared" si="105"/>
        <v>3.0102999566398121</v>
      </c>
      <c r="AB257" s="26">
        <f t="shared" si="106"/>
        <v>2</v>
      </c>
      <c r="AC257" s="26">
        <f t="shared" si="112"/>
        <v>3.0102999566398121</v>
      </c>
      <c r="AD257" s="27">
        <f t="shared" si="108"/>
        <v>2</v>
      </c>
    </row>
    <row r="258" spans="16:30" x14ac:dyDescent="0.25">
      <c r="P258" s="31">
        <v>0.625</v>
      </c>
      <c r="Q258" s="32">
        <f>Q250</f>
        <v>0</v>
      </c>
      <c r="R258" s="26">
        <f t="shared" si="100"/>
        <v>1</v>
      </c>
      <c r="S258" s="26">
        <f t="shared" si="110"/>
        <v>0</v>
      </c>
      <c r="T258" s="35">
        <f t="shared" si="99"/>
        <v>1</v>
      </c>
      <c r="U258" s="37"/>
      <c r="V258" s="34">
        <f t="shared" si="109"/>
        <v>0</v>
      </c>
      <c r="W258" s="26">
        <f t="shared" si="102"/>
        <v>1</v>
      </c>
      <c r="X258" s="26">
        <f t="shared" si="111"/>
        <v>0</v>
      </c>
      <c r="Y258" s="35">
        <f t="shared" si="104"/>
        <v>1</v>
      </c>
      <c r="Z258" s="37"/>
      <c r="AA258" s="34">
        <f t="shared" si="105"/>
        <v>3.0102999566398121</v>
      </c>
      <c r="AB258" s="26">
        <f t="shared" si="106"/>
        <v>2</v>
      </c>
      <c r="AC258" s="26">
        <f t="shared" si="112"/>
        <v>3.0102999566398121</v>
      </c>
      <c r="AD258" s="27">
        <f t="shared" si="108"/>
        <v>2</v>
      </c>
    </row>
    <row r="259" spans="16:30" x14ac:dyDescent="0.25">
      <c r="P259" s="31">
        <v>0.66666666666666696</v>
      </c>
      <c r="Q259" s="32">
        <f>Q250</f>
        <v>0</v>
      </c>
      <c r="R259" s="26">
        <f t="shared" si="100"/>
        <v>1</v>
      </c>
      <c r="S259" s="26">
        <f t="shared" si="110"/>
        <v>0</v>
      </c>
      <c r="T259" s="35">
        <f t="shared" si="99"/>
        <v>1</v>
      </c>
      <c r="U259" s="37"/>
      <c r="V259" s="34">
        <f t="shared" si="109"/>
        <v>0</v>
      </c>
      <c r="W259" s="26">
        <f t="shared" si="102"/>
        <v>1</v>
      </c>
      <c r="X259" s="26">
        <f t="shared" si="111"/>
        <v>0</v>
      </c>
      <c r="Y259" s="35">
        <f t="shared" si="104"/>
        <v>1</v>
      </c>
      <c r="Z259" s="37"/>
      <c r="AA259" s="34">
        <f t="shared" si="105"/>
        <v>3.0102999566398121</v>
      </c>
      <c r="AB259" s="26">
        <f t="shared" si="106"/>
        <v>2</v>
      </c>
      <c r="AC259" s="26">
        <f t="shared" si="112"/>
        <v>3.0102999566398121</v>
      </c>
      <c r="AD259" s="27">
        <f t="shared" si="108"/>
        <v>2</v>
      </c>
    </row>
    <row r="260" spans="16:30" x14ac:dyDescent="0.25">
      <c r="P260" s="31">
        <v>0.70833333333333304</v>
      </c>
      <c r="Q260" s="32">
        <f>Q250</f>
        <v>0</v>
      </c>
      <c r="R260" s="26">
        <f t="shared" si="100"/>
        <v>1</v>
      </c>
      <c r="S260" s="26">
        <f t="shared" si="110"/>
        <v>0</v>
      </c>
      <c r="T260" s="35">
        <f t="shared" si="99"/>
        <v>1</v>
      </c>
      <c r="U260" s="37"/>
      <c r="V260" s="34">
        <f t="shared" si="109"/>
        <v>0</v>
      </c>
      <c r="W260" s="26">
        <f t="shared" si="102"/>
        <v>1</v>
      </c>
      <c r="X260" s="26">
        <f t="shared" si="111"/>
        <v>0</v>
      </c>
      <c r="Y260" s="35">
        <f t="shared" si="104"/>
        <v>1</v>
      </c>
      <c r="Z260" s="37"/>
      <c r="AA260" s="34">
        <f t="shared" si="105"/>
        <v>3.0102999566398121</v>
      </c>
      <c r="AB260" s="26">
        <f t="shared" si="106"/>
        <v>2</v>
      </c>
      <c r="AC260" s="26">
        <f t="shared" si="112"/>
        <v>3.0102999566398121</v>
      </c>
      <c r="AD260" s="27">
        <f t="shared" si="108"/>
        <v>2</v>
      </c>
    </row>
    <row r="261" spans="16:30" x14ac:dyDescent="0.25">
      <c r="P261" s="31">
        <v>0.75</v>
      </c>
      <c r="Q261" s="32">
        <f>Q250</f>
        <v>0</v>
      </c>
      <c r="R261" s="26">
        <f t="shared" si="100"/>
        <v>1</v>
      </c>
      <c r="S261" s="26">
        <f t="shared" si="110"/>
        <v>0</v>
      </c>
      <c r="T261" s="35">
        <f t="shared" si="99"/>
        <v>1</v>
      </c>
      <c r="U261" s="37"/>
      <c r="V261" s="34">
        <f t="shared" si="109"/>
        <v>0</v>
      </c>
      <c r="W261" s="26">
        <f t="shared" si="102"/>
        <v>1</v>
      </c>
      <c r="X261" s="26">
        <f t="shared" si="111"/>
        <v>0</v>
      </c>
      <c r="Y261" s="35">
        <f t="shared" si="104"/>
        <v>1</v>
      </c>
      <c r="Z261" s="37"/>
      <c r="AA261" s="34">
        <f t="shared" si="105"/>
        <v>3.0102999566398121</v>
      </c>
      <c r="AB261" s="26">
        <f t="shared" si="106"/>
        <v>2</v>
      </c>
      <c r="AC261" s="26">
        <f t="shared" si="112"/>
        <v>3.0102999566398121</v>
      </c>
      <c r="AD261" s="27">
        <f t="shared" si="108"/>
        <v>2</v>
      </c>
    </row>
    <row r="262" spans="16:30" x14ac:dyDescent="0.25">
      <c r="P262" s="31">
        <v>0.79166666666666696</v>
      </c>
      <c r="Q262" s="32">
        <f>Q250</f>
        <v>0</v>
      </c>
      <c r="R262" s="26">
        <f t="shared" si="100"/>
        <v>1</v>
      </c>
      <c r="S262" s="26">
        <f t="shared" si="110"/>
        <v>0</v>
      </c>
      <c r="T262" s="35">
        <f t="shared" si="99"/>
        <v>1</v>
      </c>
      <c r="U262" s="37"/>
      <c r="V262" s="34">
        <v>0</v>
      </c>
      <c r="W262" s="26">
        <f t="shared" si="102"/>
        <v>1</v>
      </c>
      <c r="X262" s="26">
        <v>0</v>
      </c>
      <c r="Y262" s="35">
        <f t="shared" si="104"/>
        <v>1</v>
      </c>
      <c r="Z262" s="37"/>
      <c r="AA262" s="34">
        <f t="shared" si="105"/>
        <v>3.0102999566398121</v>
      </c>
      <c r="AB262" s="26">
        <f t="shared" si="106"/>
        <v>2</v>
      </c>
      <c r="AC262" s="26">
        <f>AA262</f>
        <v>3.0102999566398121</v>
      </c>
      <c r="AD262" s="27">
        <f t="shared" si="108"/>
        <v>2</v>
      </c>
    </row>
    <row r="263" spans="16:30" x14ac:dyDescent="0.25">
      <c r="P263" s="31">
        <v>0.83333333333333304</v>
      </c>
      <c r="Q263" s="32">
        <f>Q250</f>
        <v>0</v>
      </c>
      <c r="R263" s="26">
        <f t="shared" si="100"/>
        <v>1</v>
      </c>
      <c r="S263" s="26">
        <f t="shared" si="110"/>
        <v>0</v>
      </c>
      <c r="T263" s="35">
        <f t="shared" si="99"/>
        <v>1</v>
      </c>
      <c r="U263" s="37"/>
      <c r="V263" s="34">
        <f t="shared" si="109"/>
        <v>0</v>
      </c>
      <c r="W263" s="26">
        <f t="shared" si="102"/>
        <v>1</v>
      </c>
      <c r="X263" s="26">
        <v>0</v>
      </c>
      <c r="Y263" s="35">
        <f t="shared" si="104"/>
        <v>1</v>
      </c>
      <c r="Z263" s="37"/>
      <c r="AA263" s="34">
        <f t="shared" si="105"/>
        <v>3.0102999566398121</v>
      </c>
      <c r="AB263" s="26">
        <f>(10^(AA263/10))</f>
        <v>2</v>
      </c>
      <c r="AC263" s="26">
        <f>AA263</f>
        <v>3.0102999566398121</v>
      </c>
      <c r="AD263" s="27">
        <f t="shared" si="108"/>
        <v>2</v>
      </c>
    </row>
    <row r="264" spans="16:30" x14ac:dyDescent="0.25">
      <c r="P264" s="31">
        <v>0.875</v>
      </c>
      <c r="Q264" s="32">
        <f>Q250</f>
        <v>0</v>
      </c>
      <c r="R264" s="26">
        <f t="shared" si="100"/>
        <v>1</v>
      </c>
      <c r="S264" s="26">
        <f t="shared" si="110"/>
        <v>0</v>
      </c>
      <c r="T264" s="35">
        <f t="shared" si="99"/>
        <v>1</v>
      </c>
      <c r="U264" s="37"/>
      <c r="V264" s="34">
        <f>V263</f>
        <v>0</v>
      </c>
      <c r="W264" s="26">
        <f t="shared" si="102"/>
        <v>1</v>
      </c>
      <c r="X264" s="26">
        <v>0</v>
      </c>
      <c r="Y264" s="35">
        <f t="shared" si="104"/>
        <v>1</v>
      </c>
      <c r="Z264" s="37"/>
      <c r="AA264" s="34">
        <f t="shared" si="105"/>
        <v>3.0102999566398121</v>
      </c>
      <c r="AB264" s="26">
        <f t="shared" ref="AB264:AB266" si="113">(10^(AA264/10))</f>
        <v>2</v>
      </c>
      <c r="AC264" s="26">
        <f>AA264</f>
        <v>3.0102999566398121</v>
      </c>
      <c r="AD264" s="27">
        <f t="shared" si="108"/>
        <v>2</v>
      </c>
    </row>
    <row r="265" spans="16:30" x14ac:dyDescent="0.25">
      <c r="P265" s="31">
        <v>0.91666666666666696</v>
      </c>
      <c r="Q265" s="32">
        <f>Q243</f>
        <v>0</v>
      </c>
      <c r="R265" s="26">
        <f t="shared" si="100"/>
        <v>1</v>
      </c>
      <c r="S265" s="26">
        <f>Q265+10</f>
        <v>10</v>
      </c>
      <c r="T265" s="35">
        <f t="shared" si="99"/>
        <v>10</v>
      </c>
      <c r="U265" s="37"/>
      <c r="V265" s="34">
        <v>0</v>
      </c>
      <c r="W265" s="26">
        <f t="shared" si="102"/>
        <v>1</v>
      </c>
      <c r="X265" s="28">
        <f t="shared" ref="X265:X266" si="114">V265+10</f>
        <v>10</v>
      </c>
      <c r="Y265" s="35">
        <f t="shared" si="104"/>
        <v>10</v>
      </c>
      <c r="Z265" s="37"/>
      <c r="AA265" s="34">
        <f t="shared" si="105"/>
        <v>3.0102999566398121</v>
      </c>
      <c r="AB265" s="26">
        <f t="shared" si="113"/>
        <v>2</v>
      </c>
      <c r="AC265" s="26">
        <f>AA265+10</f>
        <v>13.010299956639813</v>
      </c>
      <c r="AD265" s="27">
        <f t="shared" si="108"/>
        <v>20.000000000000007</v>
      </c>
    </row>
    <row r="266" spans="16:30" ht="15.75" thickBot="1" x14ac:dyDescent="0.3">
      <c r="P266" s="44">
        <v>0.95833333333333304</v>
      </c>
      <c r="Q266" s="32">
        <f>Q243</f>
        <v>0</v>
      </c>
      <c r="R266" s="46">
        <f t="shared" si="100"/>
        <v>1</v>
      </c>
      <c r="S266" s="46">
        <f>Q266+10</f>
        <v>10</v>
      </c>
      <c r="T266" s="47">
        <f t="shared" si="99"/>
        <v>10</v>
      </c>
      <c r="U266" s="48"/>
      <c r="V266" s="45">
        <v>0</v>
      </c>
      <c r="W266" s="46">
        <f t="shared" si="102"/>
        <v>1</v>
      </c>
      <c r="X266" s="28">
        <f t="shared" si="114"/>
        <v>10</v>
      </c>
      <c r="Y266" s="47">
        <f t="shared" si="104"/>
        <v>10</v>
      </c>
      <c r="Z266" s="48"/>
      <c r="AA266" s="34">
        <f t="shared" si="105"/>
        <v>3.0102999566398121</v>
      </c>
      <c r="AB266" s="150">
        <f t="shared" si="113"/>
        <v>2</v>
      </c>
      <c r="AC266" s="150">
        <f>AA266+10</f>
        <v>13.010299956639813</v>
      </c>
      <c r="AD266" s="151">
        <f t="shared" si="108"/>
        <v>20.000000000000007</v>
      </c>
    </row>
    <row r="267" spans="16:30" ht="15.75" thickBot="1" x14ac:dyDescent="0.3">
      <c r="P267" s="50"/>
      <c r="Q267" s="51"/>
      <c r="R267" s="51"/>
      <c r="S267" s="51"/>
      <c r="T267" s="52"/>
      <c r="U267" s="51"/>
      <c r="V267" s="50"/>
      <c r="W267" s="51"/>
      <c r="X267" s="51"/>
      <c r="Y267" s="52"/>
      <c r="Z267" s="51"/>
      <c r="AA267" s="53" t="s">
        <v>13</v>
      </c>
      <c r="AB267" s="64">
        <f>10*LOG(1/(COUNT(AB250:AB263))*SUM(AB250:AB263))</f>
        <v>3.0102999566398121</v>
      </c>
      <c r="AC267" s="49"/>
      <c r="AD267" s="54"/>
    </row>
    <row r="268" spans="16:30" ht="15.75" thickBot="1" x14ac:dyDescent="0.3">
      <c r="P268" s="53"/>
      <c r="Q268" s="49"/>
      <c r="R268" s="49"/>
      <c r="S268" s="49"/>
      <c r="T268" s="54"/>
      <c r="U268" s="49"/>
      <c r="V268" s="53"/>
      <c r="W268" s="49"/>
      <c r="X268" s="49"/>
      <c r="Y268" s="54"/>
      <c r="Z268" s="49"/>
      <c r="AA268" s="53" t="s">
        <v>2</v>
      </c>
      <c r="AB268" s="64">
        <f>10*LOG(1/(COUNT(AB243:AB249,AB265:AB266))*SUM(AB243:AB249,AB265:AB266))</f>
        <v>3.0102999566398121</v>
      </c>
      <c r="AC268" s="49"/>
      <c r="AD268" s="54"/>
    </row>
    <row r="269" spans="16:30" x14ac:dyDescent="0.25">
      <c r="P269" s="53"/>
      <c r="Q269" s="49"/>
      <c r="R269" s="56" t="s">
        <v>12</v>
      </c>
      <c r="S269" s="57"/>
      <c r="T269" s="58" t="s">
        <v>11</v>
      </c>
      <c r="U269" s="57"/>
      <c r="V269" s="59"/>
      <c r="W269" s="56" t="s">
        <v>12</v>
      </c>
      <c r="X269" s="57"/>
      <c r="Y269" s="58" t="s">
        <v>11</v>
      </c>
      <c r="Z269" s="57"/>
      <c r="AA269" s="59"/>
      <c r="AB269" s="57" t="s">
        <v>12</v>
      </c>
      <c r="AC269" s="57"/>
      <c r="AD269" s="58" t="s">
        <v>11</v>
      </c>
    </row>
    <row r="270" spans="16:30" ht="15.75" thickBot="1" x14ac:dyDescent="0.3">
      <c r="P270" s="14"/>
      <c r="Q270" s="55"/>
      <c r="R270" s="60">
        <f>10*LOG(1/(COUNT(R243:R266))*SUM(R243:R266))</f>
        <v>0</v>
      </c>
      <c r="S270" s="61"/>
      <c r="T270" s="62">
        <f>10*LOG(1/(COUNT(T243:T266))*SUM(T243:T266))</f>
        <v>6.40978057358332</v>
      </c>
      <c r="U270" s="61"/>
      <c r="V270" s="63"/>
      <c r="W270" s="60">
        <f>10*LOG(1/(COUNT(W243:W266))*SUM(W243:W266))</f>
        <v>0</v>
      </c>
      <c r="X270" s="61"/>
      <c r="Y270" s="62">
        <f>10*LOG(1/(COUNT(Y243:Y266))*SUM(Y243:Y266))</f>
        <v>6.40978057358332</v>
      </c>
      <c r="Z270" s="61"/>
      <c r="AA270" s="63"/>
      <c r="AB270" s="64">
        <f>10*LOG(1/(COUNT(AB243:AB266))*SUM(AB243:AB266))</f>
        <v>3.0102999566398121</v>
      </c>
      <c r="AC270" s="61"/>
      <c r="AD270" s="62">
        <f>10*LOG(1/(COUNT(AD243:AD266))*SUM(AD243:AD266))</f>
        <v>9.4200805302231334</v>
      </c>
    </row>
    <row r="273" spans="16:30" x14ac:dyDescent="0.25">
      <c r="P273">
        <f>A18</f>
        <v>0</v>
      </c>
    </row>
    <row r="275" spans="16:30" ht="15.75" thickBot="1" x14ac:dyDescent="0.3">
      <c r="P275" s="303" t="s">
        <v>21</v>
      </c>
      <c r="Q275" s="303"/>
      <c r="R275" s="303"/>
      <c r="S275" s="303"/>
      <c r="T275" s="303"/>
    </row>
    <row r="276" spans="16:30" ht="45.75" thickBot="1" x14ac:dyDescent="0.3">
      <c r="P276" s="38" t="s">
        <v>14</v>
      </c>
      <c r="Q276" s="39" t="s">
        <v>15</v>
      </c>
      <c r="R276" s="40" t="s">
        <v>17</v>
      </c>
      <c r="S276" s="40" t="s">
        <v>16</v>
      </c>
      <c r="T276" s="41" t="s">
        <v>17</v>
      </c>
      <c r="U276" s="42"/>
      <c r="V276" s="39" t="s">
        <v>18</v>
      </c>
      <c r="W276" s="40" t="s">
        <v>17</v>
      </c>
      <c r="X276" s="40" t="s">
        <v>16</v>
      </c>
      <c r="Y276" s="41" t="s">
        <v>17</v>
      </c>
      <c r="Z276" s="43"/>
      <c r="AA276" s="39" t="s">
        <v>19</v>
      </c>
      <c r="AB276" s="40" t="s">
        <v>17</v>
      </c>
      <c r="AC276" s="40" t="s">
        <v>16</v>
      </c>
      <c r="AD276" s="41" t="s">
        <v>17</v>
      </c>
    </row>
    <row r="277" spans="16:30" ht="15.75" thickBot="1" x14ac:dyDescent="0.3">
      <c r="P277" s="30">
        <v>0</v>
      </c>
      <c r="Q277" s="32">
        <f>H18</f>
        <v>0</v>
      </c>
      <c r="R277" s="28">
        <f>(10^(Q277/10))</f>
        <v>1</v>
      </c>
      <c r="S277" s="28">
        <f>Q277+10</f>
        <v>10</v>
      </c>
      <c r="T277" s="33">
        <f t="shared" ref="T277:T300" si="115">(10^(S277/10))</f>
        <v>10</v>
      </c>
      <c r="U277" s="36"/>
      <c r="V277" s="32">
        <v>0</v>
      </c>
      <c r="W277" s="28">
        <f>(10^(V277/10))</f>
        <v>1</v>
      </c>
      <c r="X277" s="28">
        <f>V277+10</f>
        <v>10</v>
      </c>
      <c r="Y277" s="33">
        <f>(10^(X277/10))</f>
        <v>10</v>
      </c>
      <c r="Z277" s="36"/>
      <c r="AA277" s="34">
        <f>10*LOG10(10^(Q277/10)+10^(V277/10))</f>
        <v>3.0102999566398121</v>
      </c>
      <c r="AB277" s="147">
        <f>(10^(AA277/10))</f>
        <v>2</v>
      </c>
      <c r="AC277" s="147">
        <f>AA277+10</f>
        <v>13.010299956639813</v>
      </c>
      <c r="AD277" s="148">
        <f>(10^(AC277/10))</f>
        <v>20.000000000000007</v>
      </c>
    </row>
    <row r="278" spans="16:30" ht="15.75" thickBot="1" x14ac:dyDescent="0.3">
      <c r="P278" s="31">
        <v>4.1666666666666699E-2</v>
      </c>
      <c r="Q278" s="32">
        <f>Q277</f>
        <v>0</v>
      </c>
      <c r="R278" s="26">
        <f t="shared" ref="R278:R300" si="116">(10^(Q278/10))</f>
        <v>1</v>
      </c>
      <c r="S278" s="26">
        <f t="shared" ref="S278:S283" si="117">Q278+10</f>
        <v>10</v>
      </c>
      <c r="T278" s="35">
        <f t="shared" si="115"/>
        <v>10</v>
      </c>
      <c r="U278" s="37"/>
      <c r="V278" s="34">
        <f>V277</f>
        <v>0</v>
      </c>
      <c r="W278" s="26">
        <f t="shared" ref="W278:W300" si="118">(10^(V278/10))</f>
        <v>1</v>
      </c>
      <c r="X278" s="28">
        <f t="shared" ref="X278:X283" si="119">V278+10</f>
        <v>10</v>
      </c>
      <c r="Y278" s="35">
        <f t="shared" ref="Y278:Y300" si="120">(10^(X278/10))</f>
        <v>10</v>
      </c>
      <c r="Z278" s="37"/>
      <c r="AA278" s="34">
        <f t="shared" ref="AA278:AA300" si="121">10*LOG10(10^(Q278/10)+10^(V278/10))</f>
        <v>3.0102999566398121</v>
      </c>
      <c r="AB278" s="26">
        <f t="shared" ref="AB278:AB296" si="122">(10^(AA278/10))</f>
        <v>2</v>
      </c>
      <c r="AC278" s="147">
        <f t="shared" ref="AC278:AC283" si="123">AA278+10</f>
        <v>13.010299956639813</v>
      </c>
      <c r="AD278" s="27">
        <f t="shared" ref="AD278:AD300" si="124">(10^(AC278/10))</f>
        <v>20.000000000000007</v>
      </c>
    </row>
    <row r="279" spans="16:30" ht="15.75" thickBot="1" x14ac:dyDescent="0.3">
      <c r="P279" s="31">
        <v>8.3333333333333301E-2</v>
      </c>
      <c r="Q279" s="32">
        <f>Q277</f>
        <v>0</v>
      </c>
      <c r="R279" s="26">
        <f t="shared" si="116"/>
        <v>1</v>
      </c>
      <c r="S279" s="26">
        <f t="shared" si="117"/>
        <v>10</v>
      </c>
      <c r="T279" s="35">
        <f t="shared" si="115"/>
        <v>10</v>
      </c>
      <c r="U279" s="37"/>
      <c r="V279" s="34">
        <f t="shared" ref="V279:V297" si="125">V278</f>
        <v>0</v>
      </c>
      <c r="W279" s="26">
        <f t="shared" si="118"/>
        <v>1</v>
      </c>
      <c r="X279" s="28">
        <f t="shared" si="119"/>
        <v>10</v>
      </c>
      <c r="Y279" s="35">
        <f t="shared" si="120"/>
        <v>10</v>
      </c>
      <c r="Z279" s="37"/>
      <c r="AA279" s="34">
        <f t="shared" si="121"/>
        <v>3.0102999566398121</v>
      </c>
      <c r="AB279" s="26">
        <f t="shared" si="122"/>
        <v>2</v>
      </c>
      <c r="AC279" s="147">
        <f t="shared" si="123"/>
        <v>13.010299956639813</v>
      </c>
      <c r="AD279" s="27">
        <f t="shared" si="124"/>
        <v>20.000000000000007</v>
      </c>
    </row>
    <row r="280" spans="16:30" ht="15.75" thickBot="1" x14ac:dyDescent="0.3">
      <c r="P280" s="31">
        <v>0.125</v>
      </c>
      <c r="Q280" s="32">
        <f>Q277</f>
        <v>0</v>
      </c>
      <c r="R280" s="26">
        <f t="shared" si="116"/>
        <v>1</v>
      </c>
      <c r="S280" s="26">
        <f t="shared" si="117"/>
        <v>10</v>
      </c>
      <c r="T280" s="35">
        <f t="shared" si="115"/>
        <v>10</v>
      </c>
      <c r="U280" s="37"/>
      <c r="V280" s="34">
        <f t="shared" si="125"/>
        <v>0</v>
      </c>
      <c r="W280" s="26">
        <f t="shared" si="118"/>
        <v>1</v>
      </c>
      <c r="X280" s="28">
        <f t="shared" si="119"/>
        <v>10</v>
      </c>
      <c r="Y280" s="35">
        <f t="shared" si="120"/>
        <v>10</v>
      </c>
      <c r="Z280" s="37"/>
      <c r="AA280" s="34">
        <f t="shared" si="121"/>
        <v>3.0102999566398121</v>
      </c>
      <c r="AB280" s="26">
        <f t="shared" si="122"/>
        <v>2</v>
      </c>
      <c r="AC280" s="147">
        <f t="shared" si="123"/>
        <v>13.010299956639813</v>
      </c>
      <c r="AD280" s="27">
        <f t="shared" si="124"/>
        <v>20.000000000000007</v>
      </c>
    </row>
    <row r="281" spans="16:30" ht="15.75" thickBot="1" x14ac:dyDescent="0.3">
      <c r="P281" s="31">
        <v>0.16666666666666699</v>
      </c>
      <c r="Q281" s="32">
        <f>Q277</f>
        <v>0</v>
      </c>
      <c r="R281" s="26">
        <f t="shared" si="116"/>
        <v>1</v>
      </c>
      <c r="S281" s="26">
        <f t="shared" si="117"/>
        <v>10</v>
      </c>
      <c r="T281" s="35">
        <f t="shared" si="115"/>
        <v>10</v>
      </c>
      <c r="U281" s="37"/>
      <c r="V281" s="34">
        <f t="shared" si="125"/>
        <v>0</v>
      </c>
      <c r="W281" s="26">
        <f t="shared" si="118"/>
        <v>1</v>
      </c>
      <c r="X281" s="28">
        <f t="shared" si="119"/>
        <v>10</v>
      </c>
      <c r="Y281" s="35">
        <f t="shared" si="120"/>
        <v>10</v>
      </c>
      <c r="Z281" s="37"/>
      <c r="AA281" s="34">
        <f t="shared" si="121"/>
        <v>3.0102999566398121</v>
      </c>
      <c r="AB281" s="26">
        <f t="shared" si="122"/>
        <v>2</v>
      </c>
      <c r="AC281" s="147">
        <f t="shared" si="123"/>
        <v>13.010299956639813</v>
      </c>
      <c r="AD281" s="27">
        <f t="shared" si="124"/>
        <v>20.000000000000007</v>
      </c>
    </row>
    <row r="282" spans="16:30" ht="15.75" thickBot="1" x14ac:dyDescent="0.3">
      <c r="P282" s="31">
        <v>0.20833333333333301</v>
      </c>
      <c r="Q282" s="32">
        <f>Q277</f>
        <v>0</v>
      </c>
      <c r="R282" s="26">
        <f t="shared" si="116"/>
        <v>1</v>
      </c>
      <c r="S282" s="26">
        <f t="shared" si="117"/>
        <v>10</v>
      </c>
      <c r="T282" s="35">
        <f t="shared" si="115"/>
        <v>10</v>
      </c>
      <c r="U282" s="37"/>
      <c r="V282" s="34">
        <f t="shared" si="125"/>
        <v>0</v>
      </c>
      <c r="W282" s="26">
        <f t="shared" si="118"/>
        <v>1</v>
      </c>
      <c r="X282" s="28">
        <f t="shared" si="119"/>
        <v>10</v>
      </c>
      <c r="Y282" s="35">
        <f t="shared" si="120"/>
        <v>10</v>
      </c>
      <c r="Z282" s="37"/>
      <c r="AA282" s="34">
        <f t="shared" si="121"/>
        <v>3.0102999566398121</v>
      </c>
      <c r="AB282" s="26">
        <f t="shared" si="122"/>
        <v>2</v>
      </c>
      <c r="AC282" s="147">
        <f t="shared" si="123"/>
        <v>13.010299956639813</v>
      </c>
      <c r="AD282" s="27">
        <f t="shared" si="124"/>
        <v>20.000000000000007</v>
      </c>
    </row>
    <row r="283" spans="16:30" x14ac:dyDescent="0.25">
      <c r="P283" s="31">
        <v>0.25</v>
      </c>
      <c r="Q283" s="32">
        <f>Q277</f>
        <v>0</v>
      </c>
      <c r="R283" s="26">
        <f t="shared" si="116"/>
        <v>1</v>
      </c>
      <c r="S283" s="26">
        <f t="shared" si="117"/>
        <v>10</v>
      </c>
      <c r="T283" s="35">
        <f t="shared" si="115"/>
        <v>10</v>
      </c>
      <c r="U283" s="37"/>
      <c r="V283" s="34">
        <f t="shared" si="125"/>
        <v>0</v>
      </c>
      <c r="W283" s="26">
        <f t="shared" si="118"/>
        <v>1</v>
      </c>
      <c r="X283" s="28">
        <f t="shared" si="119"/>
        <v>10</v>
      </c>
      <c r="Y283" s="35">
        <f t="shared" si="120"/>
        <v>10</v>
      </c>
      <c r="Z283" s="37"/>
      <c r="AA283" s="34">
        <f t="shared" si="121"/>
        <v>3.0102999566398121</v>
      </c>
      <c r="AB283" s="26">
        <f t="shared" si="122"/>
        <v>2</v>
      </c>
      <c r="AC283" s="147">
        <f t="shared" si="123"/>
        <v>13.010299956639813</v>
      </c>
      <c r="AD283" s="27">
        <f t="shared" si="124"/>
        <v>20.000000000000007</v>
      </c>
    </row>
    <row r="284" spans="16:30" x14ac:dyDescent="0.25">
      <c r="P284" s="31">
        <v>0.29166666666666702</v>
      </c>
      <c r="Q284" s="32">
        <f>G18</f>
        <v>0</v>
      </c>
      <c r="R284" s="26">
        <f t="shared" si="116"/>
        <v>1</v>
      </c>
      <c r="S284" s="26">
        <f>Q284</f>
        <v>0</v>
      </c>
      <c r="T284" s="35">
        <f t="shared" si="115"/>
        <v>1</v>
      </c>
      <c r="U284" s="37"/>
      <c r="V284" s="34">
        <f>H74</f>
        <v>0</v>
      </c>
      <c r="W284" s="26">
        <f t="shared" si="118"/>
        <v>1</v>
      </c>
      <c r="X284" s="26">
        <f>V284</f>
        <v>0</v>
      </c>
      <c r="Y284" s="35">
        <f t="shared" si="120"/>
        <v>1</v>
      </c>
      <c r="Z284" s="37"/>
      <c r="AA284" s="34">
        <f t="shared" si="121"/>
        <v>3.0102999566398121</v>
      </c>
      <c r="AB284" s="26">
        <f t="shared" si="122"/>
        <v>2</v>
      </c>
      <c r="AC284" s="26">
        <f>AA284</f>
        <v>3.0102999566398121</v>
      </c>
      <c r="AD284" s="27">
        <f t="shared" si="124"/>
        <v>2</v>
      </c>
    </row>
    <row r="285" spans="16:30" x14ac:dyDescent="0.25">
      <c r="P285" s="31">
        <v>0.33333333333333298</v>
      </c>
      <c r="Q285" s="32">
        <f>Q284</f>
        <v>0</v>
      </c>
      <c r="R285" s="26">
        <f t="shared" si="116"/>
        <v>1</v>
      </c>
      <c r="S285" s="26">
        <f t="shared" ref="S285:S298" si="126">Q285</f>
        <v>0</v>
      </c>
      <c r="T285" s="35">
        <f t="shared" si="115"/>
        <v>1</v>
      </c>
      <c r="U285" s="37"/>
      <c r="V285" s="34">
        <f t="shared" si="125"/>
        <v>0</v>
      </c>
      <c r="W285" s="26">
        <f t="shared" si="118"/>
        <v>1</v>
      </c>
      <c r="X285" s="26">
        <f t="shared" ref="X285:X295" si="127">V285</f>
        <v>0</v>
      </c>
      <c r="Y285" s="35">
        <f t="shared" si="120"/>
        <v>1</v>
      </c>
      <c r="Z285" s="37"/>
      <c r="AA285" s="34">
        <f t="shared" si="121"/>
        <v>3.0102999566398121</v>
      </c>
      <c r="AB285" s="26">
        <f t="shared" si="122"/>
        <v>2</v>
      </c>
      <c r="AC285" s="26">
        <f t="shared" ref="AC285:AC295" si="128">AA285</f>
        <v>3.0102999566398121</v>
      </c>
      <c r="AD285" s="27">
        <f t="shared" si="124"/>
        <v>2</v>
      </c>
    </row>
    <row r="286" spans="16:30" x14ac:dyDescent="0.25">
      <c r="P286" s="31">
        <v>0.375</v>
      </c>
      <c r="Q286" s="32">
        <f>Q284</f>
        <v>0</v>
      </c>
      <c r="R286" s="26">
        <f t="shared" si="116"/>
        <v>1</v>
      </c>
      <c r="S286" s="26">
        <f t="shared" si="126"/>
        <v>0</v>
      </c>
      <c r="T286" s="35">
        <f t="shared" si="115"/>
        <v>1</v>
      </c>
      <c r="U286" s="37"/>
      <c r="V286" s="34">
        <f t="shared" si="125"/>
        <v>0</v>
      </c>
      <c r="W286" s="26">
        <f t="shared" si="118"/>
        <v>1</v>
      </c>
      <c r="X286" s="26">
        <f t="shared" si="127"/>
        <v>0</v>
      </c>
      <c r="Y286" s="35">
        <f t="shared" si="120"/>
        <v>1</v>
      </c>
      <c r="Z286" s="37"/>
      <c r="AA286" s="34">
        <f t="shared" si="121"/>
        <v>3.0102999566398121</v>
      </c>
      <c r="AB286" s="26">
        <f t="shared" si="122"/>
        <v>2</v>
      </c>
      <c r="AC286" s="26">
        <f t="shared" si="128"/>
        <v>3.0102999566398121</v>
      </c>
      <c r="AD286" s="27">
        <f t="shared" si="124"/>
        <v>2</v>
      </c>
    </row>
    <row r="287" spans="16:30" x14ac:dyDescent="0.25">
      <c r="P287" s="31">
        <v>0.41666666666666702</v>
      </c>
      <c r="Q287" s="32">
        <f>Q284</f>
        <v>0</v>
      </c>
      <c r="R287" s="26">
        <f t="shared" si="116"/>
        <v>1</v>
      </c>
      <c r="S287" s="26">
        <f t="shared" si="126"/>
        <v>0</v>
      </c>
      <c r="T287" s="35">
        <f t="shared" si="115"/>
        <v>1</v>
      </c>
      <c r="U287" s="37"/>
      <c r="V287" s="34">
        <f t="shared" si="125"/>
        <v>0</v>
      </c>
      <c r="W287" s="26">
        <f t="shared" si="118"/>
        <v>1</v>
      </c>
      <c r="X287" s="26">
        <f t="shared" si="127"/>
        <v>0</v>
      </c>
      <c r="Y287" s="35">
        <f t="shared" si="120"/>
        <v>1</v>
      </c>
      <c r="Z287" s="37"/>
      <c r="AA287" s="34">
        <f t="shared" si="121"/>
        <v>3.0102999566398121</v>
      </c>
      <c r="AB287" s="26">
        <f t="shared" si="122"/>
        <v>2</v>
      </c>
      <c r="AC287" s="26">
        <f t="shared" si="128"/>
        <v>3.0102999566398121</v>
      </c>
      <c r="AD287" s="27">
        <f t="shared" si="124"/>
        <v>2</v>
      </c>
    </row>
    <row r="288" spans="16:30" x14ac:dyDescent="0.25">
      <c r="P288" s="31">
        <v>0.45833333333333298</v>
      </c>
      <c r="Q288" s="32">
        <f>Q284</f>
        <v>0</v>
      </c>
      <c r="R288" s="26">
        <f t="shared" si="116"/>
        <v>1</v>
      </c>
      <c r="S288" s="26">
        <f t="shared" si="126"/>
        <v>0</v>
      </c>
      <c r="T288" s="35">
        <f t="shared" si="115"/>
        <v>1</v>
      </c>
      <c r="U288" s="37"/>
      <c r="V288" s="34">
        <f t="shared" si="125"/>
        <v>0</v>
      </c>
      <c r="W288" s="26">
        <f t="shared" si="118"/>
        <v>1</v>
      </c>
      <c r="X288" s="26">
        <f t="shared" si="127"/>
        <v>0</v>
      </c>
      <c r="Y288" s="35">
        <f t="shared" si="120"/>
        <v>1</v>
      </c>
      <c r="Z288" s="37"/>
      <c r="AA288" s="34">
        <f t="shared" si="121"/>
        <v>3.0102999566398121</v>
      </c>
      <c r="AB288" s="26">
        <f t="shared" si="122"/>
        <v>2</v>
      </c>
      <c r="AC288" s="26">
        <f t="shared" si="128"/>
        <v>3.0102999566398121</v>
      </c>
      <c r="AD288" s="27">
        <f t="shared" si="124"/>
        <v>2</v>
      </c>
    </row>
    <row r="289" spans="16:30" x14ac:dyDescent="0.25">
      <c r="P289" s="31">
        <v>0.5</v>
      </c>
      <c r="Q289" s="32">
        <f>Q284</f>
        <v>0</v>
      </c>
      <c r="R289" s="26">
        <f t="shared" si="116"/>
        <v>1</v>
      </c>
      <c r="S289" s="26">
        <f t="shared" si="126"/>
        <v>0</v>
      </c>
      <c r="T289" s="35">
        <f t="shared" si="115"/>
        <v>1</v>
      </c>
      <c r="U289" s="37"/>
      <c r="V289" s="34">
        <f t="shared" si="125"/>
        <v>0</v>
      </c>
      <c r="W289" s="26">
        <f t="shared" si="118"/>
        <v>1</v>
      </c>
      <c r="X289" s="26">
        <f t="shared" si="127"/>
        <v>0</v>
      </c>
      <c r="Y289" s="35">
        <f t="shared" si="120"/>
        <v>1</v>
      </c>
      <c r="Z289" s="37"/>
      <c r="AA289" s="34">
        <f t="shared" si="121"/>
        <v>3.0102999566398121</v>
      </c>
      <c r="AB289" s="26">
        <f t="shared" si="122"/>
        <v>2</v>
      </c>
      <c r="AC289" s="26">
        <f t="shared" si="128"/>
        <v>3.0102999566398121</v>
      </c>
      <c r="AD289" s="27">
        <f t="shared" si="124"/>
        <v>2</v>
      </c>
    </row>
    <row r="290" spans="16:30" x14ac:dyDescent="0.25">
      <c r="P290" s="31">
        <v>0.54166666666666696</v>
      </c>
      <c r="Q290" s="32">
        <f>Q284</f>
        <v>0</v>
      </c>
      <c r="R290" s="26">
        <f t="shared" si="116"/>
        <v>1</v>
      </c>
      <c r="S290" s="26">
        <f t="shared" si="126"/>
        <v>0</v>
      </c>
      <c r="T290" s="35">
        <f t="shared" si="115"/>
        <v>1</v>
      </c>
      <c r="U290" s="37"/>
      <c r="V290" s="34">
        <f t="shared" si="125"/>
        <v>0</v>
      </c>
      <c r="W290" s="26">
        <f t="shared" si="118"/>
        <v>1</v>
      </c>
      <c r="X290" s="26">
        <f t="shared" si="127"/>
        <v>0</v>
      </c>
      <c r="Y290" s="35">
        <f t="shared" si="120"/>
        <v>1</v>
      </c>
      <c r="Z290" s="37"/>
      <c r="AA290" s="34">
        <f t="shared" si="121"/>
        <v>3.0102999566398121</v>
      </c>
      <c r="AB290" s="26">
        <f t="shared" si="122"/>
        <v>2</v>
      </c>
      <c r="AC290" s="26">
        <f t="shared" si="128"/>
        <v>3.0102999566398121</v>
      </c>
      <c r="AD290" s="27">
        <f t="shared" si="124"/>
        <v>2</v>
      </c>
    </row>
    <row r="291" spans="16:30" x14ac:dyDescent="0.25">
      <c r="P291" s="31">
        <v>0.58333333333333304</v>
      </c>
      <c r="Q291" s="32">
        <f>Q284</f>
        <v>0</v>
      </c>
      <c r="R291" s="26">
        <f t="shared" si="116"/>
        <v>1</v>
      </c>
      <c r="S291" s="26">
        <f t="shared" si="126"/>
        <v>0</v>
      </c>
      <c r="T291" s="35">
        <f t="shared" si="115"/>
        <v>1</v>
      </c>
      <c r="U291" s="37"/>
      <c r="V291" s="34">
        <f t="shared" si="125"/>
        <v>0</v>
      </c>
      <c r="W291" s="26">
        <f t="shared" si="118"/>
        <v>1</v>
      </c>
      <c r="X291" s="26">
        <f t="shared" si="127"/>
        <v>0</v>
      </c>
      <c r="Y291" s="35">
        <f t="shared" si="120"/>
        <v>1</v>
      </c>
      <c r="Z291" s="37"/>
      <c r="AA291" s="34">
        <f t="shared" si="121"/>
        <v>3.0102999566398121</v>
      </c>
      <c r="AB291" s="26">
        <f t="shared" si="122"/>
        <v>2</v>
      </c>
      <c r="AC291" s="26">
        <f t="shared" si="128"/>
        <v>3.0102999566398121</v>
      </c>
      <c r="AD291" s="27">
        <f t="shared" si="124"/>
        <v>2</v>
      </c>
    </row>
    <row r="292" spans="16:30" x14ac:dyDescent="0.25">
      <c r="P292" s="31">
        <v>0.625</v>
      </c>
      <c r="Q292" s="32">
        <f>Q284</f>
        <v>0</v>
      </c>
      <c r="R292" s="26">
        <f t="shared" si="116"/>
        <v>1</v>
      </c>
      <c r="S292" s="26">
        <f t="shared" si="126"/>
        <v>0</v>
      </c>
      <c r="T292" s="35">
        <f t="shared" si="115"/>
        <v>1</v>
      </c>
      <c r="U292" s="37"/>
      <c r="V292" s="34">
        <f t="shared" si="125"/>
        <v>0</v>
      </c>
      <c r="W292" s="26">
        <f t="shared" si="118"/>
        <v>1</v>
      </c>
      <c r="X292" s="26">
        <f t="shared" si="127"/>
        <v>0</v>
      </c>
      <c r="Y292" s="35">
        <f t="shared" si="120"/>
        <v>1</v>
      </c>
      <c r="Z292" s="37"/>
      <c r="AA292" s="34">
        <f t="shared" si="121"/>
        <v>3.0102999566398121</v>
      </c>
      <c r="AB292" s="26">
        <f t="shared" si="122"/>
        <v>2</v>
      </c>
      <c r="AC292" s="26">
        <f t="shared" si="128"/>
        <v>3.0102999566398121</v>
      </c>
      <c r="AD292" s="27">
        <f t="shared" si="124"/>
        <v>2</v>
      </c>
    </row>
    <row r="293" spans="16:30" x14ac:dyDescent="0.25">
      <c r="P293" s="31">
        <v>0.66666666666666696</v>
      </c>
      <c r="Q293" s="32">
        <f>Q284</f>
        <v>0</v>
      </c>
      <c r="R293" s="26">
        <f t="shared" si="116"/>
        <v>1</v>
      </c>
      <c r="S293" s="26">
        <f t="shared" si="126"/>
        <v>0</v>
      </c>
      <c r="T293" s="35">
        <f t="shared" si="115"/>
        <v>1</v>
      </c>
      <c r="U293" s="37"/>
      <c r="V293" s="34">
        <f t="shared" si="125"/>
        <v>0</v>
      </c>
      <c r="W293" s="26">
        <f t="shared" si="118"/>
        <v>1</v>
      </c>
      <c r="X293" s="26">
        <f t="shared" si="127"/>
        <v>0</v>
      </c>
      <c r="Y293" s="35">
        <f t="shared" si="120"/>
        <v>1</v>
      </c>
      <c r="Z293" s="37"/>
      <c r="AA293" s="34">
        <f t="shared" si="121"/>
        <v>3.0102999566398121</v>
      </c>
      <c r="AB293" s="26">
        <f t="shared" si="122"/>
        <v>2</v>
      </c>
      <c r="AC293" s="26">
        <f t="shared" si="128"/>
        <v>3.0102999566398121</v>
      </c>
      <c r="AD293" s="27">
        <f t="shared" si="124"/>
        <v>2</v>
      </c>
    </row>
    <row r="294" spans="16:30" x14ac:dyDescent="0.25">
      <c r="P294" s="31">
        <v>0.70833333333333304</v>
      </c>
      <c r="Q294" s="32">
        <f>Q284</f>
        <v>0</v>
      </c>
      <c r="R294" s="26">
        <f t="shared" si="116"/>
        <v>1</v>
      </c>
      <c r="S294" s="26">
        <f t="shared" si="126"/>
        <v>0</v>
      </c>
      <c r="T294" s="35">
        <f t="shared" si="115"/>
        <v>1</v>
      </c>
      <c r="U294" s="37"/>
      <c r="V294" s="34">
        <f t="shared" si="125"/>
        <v>0</v>
      </c>
      <c r="W294" s="26">
        <f t="shared" si="118"/>
        <v>1</v>
      </c>
      <c r="X294" s="26">
        <f t="shared" si="127"/>
        <v>0</v>
      </c>
      <c r="Y294" s="35">
        <f t="shared" si="120"/>
        <v>1</v>
      </c>
      <c r="Z294" s="37"/>
      <c r="AA294" s="34">
        <f t="shared" si="121"/>
        <v>3.0102999566398121</v>
      </c>
      <c r="AB294" s="26">
        <f t="shared" si="122"/>
        <v>2</v>
      </c>
      <c r="AC294" s="26">
        <f t="shared" si="128"/>
        <v>3.0102999566398121</v>
      </c>
      <c r="AD294" s="27">
        <f t="shared" si="124"/>
        <v>2</v>
      </c>
    </row>
    <row r="295" spans="16:30" x14ac:dyDescent="0.25">
      <c r="P295" s="31">
        <v>0.75</v>
      </c>
      <c r="Q295" s="32">
        <f>Q284</f>
        <v>0</v>
      </c>
      <c r="R295" s="26">
        <f t="shared" si="116"/>
        <v>1</v>
      </c>
      <c r="S295" s="26">
        <f t="shared" si="126"/>
        <v>0</v>
      </c>
      <c r="T295" s="35">
        <f t="shared" si="115"/>
        <v>1</v>
      </c>
      <c r="U295" s="37"/>
      <c r="V295" s="34">
        <f t="shared" si="125"/>
        <v>0</v>
      </c>
      <c r="W295" s="26">
        <f t="shared" si="118"/>
        <v>1</v>
      </c>
      <c r="X295" s="26">
        <f t="shared" si="127"/>
        <v>0</v>
      </c>
      <c r="Y295" s="35">
        <f t="shared" si="120"/>
        <v>1</v>
      </c>
      <c r="Z295" s="37"/>
      <c r="AA295" s="34">
        <f t="shared" si="121"/>
        <v>3.0102999566398121</v>
      </c>
      <c r="AB295" s="26">
        <f t="shared" si="122"/>
        <v>2</v>
      </c>
      <c r="AC295" s="26">
        <f t="shared" si="128"/>
        <v>3.0102999566398121</v>
      </c>
      <c r="AD295" s="27">
        <f t="shared" si="124"/>
        <v>2</v>
      </c>
    </row>
    <row r="296" spans="16:30" x14ac:dyDescent="0.25">
      <c r="P296" s="31">
        <v>0.79166666666666696</v>
      </c>
      <c r="Q296" s="32">
        <f>Q284</f>
        <v>0</v>
      </c>
      <c r="R296" s="26">
        <f t="shared" si="116"/>
        <v>1</v>
      </c>
      <c r="S296" s="26">
        <f t="shared" si="126"/>
        <v>0</v>
      </c>
      <c r="T296" s="35">
        <f t="shared" si="115"/>
        <v>1</v>
      </c>
      <c r="U296" s="37"/>
      <c r="V296" s="34">
        <v>0</v>
      </c>
      <c r="W296" s="26">
        <f t="shared" si="118"/>
        <v>1</v>
      </c>
      <c r="X296" s="26">
        <v>0</v>
      </c>
      <c r="Y296" s="35">
        <f t="shared" si="120"/>
        <v>1</v>
      </c>
      <c r="Z296" s="37"/>
      <c r="AA296" s="34">
        <f t="shared" si="121"/>
        <v>3.0102999566398121</v>
      </c>
      <c r="AB296" s="26">
        <f t="shared" si="122"/>
        <v>2</v>
      </c>
      <c r="AC296" s="26">
        <f>AA296</f>
        <v>3.0102999566398121</v>
      </c>
      <c r="AD296" s="27">
        <f t="shared" si="124"/>
        <v>2</v>
      </c>
    </row>
    <row r="297" spans="16:30" x14ac:dyDescent="0.25">
      <c r="P297" s="31">
        <v>0.83333333333333304</v>
      </c>
      <c r="Q297" s="32">
        <f>Q284</f>
        <v>0</v>
      </c>
      <c r="R297" s="26">
        <f t="shared" si="116"/>
        <v>1</v>
      </c>
      <c r="S297" s="26">
        <f t="shared" si="126"/>
        <v>0</v>
      </c>
      <c r="T297" s="35">
        <f t="shared" si="115"/>
        <v>1</v>
      </c>
      <c r="U297" s="37"/>
      <c r="V297" s="34">
        <f t="shared" si="125"/>
        <v>0</v>
      </c>
      <c r="W297" s="26">
        <f t="shared" si="118"/>
        <v>1</v>
      </c>
      <c r="X297" s="26">
        <v>0</v>
      </c>
      <c r="Y297" s="35">
        <f t="shared" si="120"/>
        <v>1</v>
      </c>
      <c r="Z297" s="37"/>
      <c r="AA297" s="34">
        <f t="shared" si="121"/>
        <v>3.0102999566398121</v>
      </c>
      <c r="AB297" s="26">
        <f>(10^(AA297/10))</f>
        <v>2</v>
      </c>
      <c r="AC297" s="26">
        <f>AA297</f>
        <v>3.0102999566398121</v>
      </c>
      <c r="AD297" s="27">
        <f t="shared" si="124"/>
        <v>2</v>
      </c>
    </row>
    <row r="298" spans="16:30" x14ac:dyDescent="0.25">
      <c r="P298" s="31">
        <v>0.875</v>
      </c>
      <c r="Q298" s="32">
        <f>Q284</f>
        <v>0</v>
      </c>
      <c r="R298" s="26">
        <f t="shared" si="116"/>
        <v>1</v>
      </c>
      <c r="S298" s="26">
        <f t="shared" si="126"/>
        <v>0</v>
      </c>
      <c r="T298" s="35">
        <f t="shared" si="115"/>
        <v>1</v>
      </c>
      <c r="U298" s="37"/>
      <c r="V298" s="34">
        <f>V297</f>
        <v>0</v>
      </c>
      <c r="W298" s="26">
        <f t="shared" si="118"/>
        <v>1</v>
      </c>
      <c r="X298" s="26">
        <v>0</v>
      </c>
      <c r="Y298" s="35">
        <f t="shared" si="120"/>
        <v>1</v>
      </c>
      <c r="Z298" s="37"/>
      <c r="AA298" s="34">
        <f t="shared" si="121"/>
        <v>3.0102999566398121</v>
      </c>
      <c r="AB298" s="26">
        <f t="shared" ref="AB298:AB300" si="129">(10^(AA298/10))</f>
        <v>2</v>
      </c>
      <c r="AC298" s="26">
        <f>AA298</f>
        <v>3.0102999566398121</v>
      </c>
      <c r="AD298" s="27">
        <f t="shared" si="124"/>
        <v>2</v>
      </c>
    </row>
    <row r="299" spans="16:30" x14ac:dyDescent="0.25">
      <c r="P299" s="31">
        <v>0.91666666666666696</v>
      </c>
      <c r="Q299" s="32">
        <f>Q277</f>
        <v>0</v>
      </c>
      <c r="R299" s="26">
        <f t="shared" si="116"/>
        <v>1</v>
      </c>
      <c r="S299" s="26">
        <f>Q299+10</f>
        <v>10</v>
      </c>
      <c r="T299" s="35">
        <f t="shared" si="115"/>
        <v>10</v>
      </c>
      <c r="U299" s="37"/>
      <c r="V299" s="34">
        <v>0</v>
      </c>
      <c r="W299" s="26">
        <f t="shared" si="118"/>
        <v>1</v>
      </c>
      <c r="X299" s="28">
        <f t="shared" ref="X299:X300" si="130">V299+10</f>
        <v>10</v>
      </c>
      <c r="Y299" s="35">
        <f t="shared" si="120"/>
        <v>10</v>
      </c>
      <c r="Z299" s="37"/>
      <c r="AA299" s="34">
        <f t="shared" si="121"/>
        <v>3.0102999566398121</v>
      </c>
      <c r="AB299" s="26">
        <f t="shared" si="129"/>
        <v>2</v>
      </c>
      <c r="AC299" s="26">
        <f>AA299+10</f>
        <v>13.010299956639813</v>
      </c>
      <c r="AD299" s="27">
        <f t="shared" si="124"/>
        <v>20.000000000000007</v>
      </c>
    </row>
    <row r="300" spans="16:30" ht="15.75" thickBot="1" x14ac:dyDescent="0.3">
      <c r="P300" s="44">
        <v>0.95833333333333304</v>
      </c>
      <c r="Q300" s="32">
        <f>Q277</f>
        <v>0</v>
      </c>
      <c r="R300" s="46">
        <f t="shared" si="116"/>
        <v>1</v>
      </c>
      <c r="S300" s="46">
        <f>Q300+10</f>
        <v>10</v>
      </c>
      <c r="T300" s="47">
        <f t="shared" si="115"/>
        <v>10</v>
      </c>
      <c r="U300" s="48"/>
      <c r="V300" s="45">
        <v>0</v>
      </c>
      <c r="W300" s="46">
        <f t="shared" si="118"/>
        <v>1</v>
      </c>
      <c r="X300" s="28">
        <f t="shared" si="130"/>
        <v>10</v>
      </c>
      <c r="Y300" s="47">
        <f t="shared" si="120"/>
        <v>10</v>
      </c>
      <c r="Z300" s="48"/>
      <c r="AA300" s="34">
        <f t="shared" si="121"/>
        <v>3.0102999566398121</v>
      </c>
      <c r="AB300" s="150">
        <f t="shared" si="129"/>
        <v>2</v>
      </c>
      <c r="AC300" s="150">
        <f>AA300+10</f>
        <v>13.010299956639813</v>
      </c>
      <c r="AD300" s="151">
        <f t="shared" si="124"/>
        <v>20.000000000000007</v>
      </c>
    </row>
    <row r="301" spans="16:30" ht="15.75" thickBot="1" x14ac:dyDescent="0.3">
      <c r="P301" s="50"/>
      <c r="Q301" s="51"/>
      <c r="R301" s="51"/>
      <c r="S301" s="51"/>
      <c r="T301" s="52"/>
      <c r="U301" s="51"/>
      <c r="V301" s="50"/>
      <c r="W301" s="51"/>
      <c r="X301" s="51"/>
      <c r="Y301" s="52"/>
      <c r="Z301" s="51"/>
      <c r="AA301" s="53" t="s">
        <v>13</v>
      </c>
      <c r="AB301" s="64">
        <f>10*LOG(1/(COUNT(AB284:AB297))*SUM(AB284:AB297))</f>
        <v>3.0102999566398121</v>
      </c>
      <c r="AC301" s="49"/>
      <c r="AD301" s="54"/>
    </row>
    <row r="302" spans="16:30" ht="15.75" thickBot="1" x14ac:dyDescent="0.3">
      <c r="P302" s="53"/>
      <c r="Q302" s="49"/>
      <c r="R302" s="49"/>
      <c r="S302" s="49"/>
      <c r="T302" s="54"/>
      <c r="U302" s="49"/>
      <c r="V302" s="53"/>
      <c r="W302" s="49"/>
      <c r="X302" s="49"/>
      <c r="Y302" s="54"/>
      <c r="Z302" s="49"/>
      <c r="AA302" s="53" t="s">
        <v>2</v>
      </c>
      <c r="AB302" s="64">
        <f>10*LOG(1/(COUNT(AB277:AB283,AB299:AB300))*SUM(AB277:AB283,AB299:AB300))</f>
        <v>3.0102999566398121</v>
      </c>
      <c r="AC302" s="49"/>
      <c r="AD302" s="54"/>
    </row>
    <row r="303" spans="16:30" x14ac:dyDescent="0.25">
      <c r="P303" s="53"/>
      <c r="Q303" s="49"/>
      <c r="R303" s="56" t="s">
        <v>12</v>
      </c>
      <c r="S303" s="57"/>
      <c r="T303" s="58" t="s">
        <v>11</v>
      </c>
      <c r="U303" s="57"/>
      <c r="V303" s="59"/>
      <c r="W303" s="56" t="s">
        <v>12</v>
      </c>
      <c r="X303" s="57"/>
      <c r="Y303" s="58" t="s">
        <v>11</v>
      </c>
      <c r="Z303" s="57"/>
      <c r="AA303" s="59"/>
      <c r="AB303" s="57" t="s">
        <v>12</v>
      </c>
      <c r="AC303" s="57"/>
      <c r="AD303" s="58" t="s">
        <v>11</v>
      </c>
    </row>
    <row r="304" spans="16:30" ht="15.75" thickBot="1" x14ac:dyDescent="0.3">
      <c r="P304" s="14"/>
      <c r="Q304" s="55"/>
      <c r="R304" s="60">
        <f>10*LOG(1/(COUNT(R277:R300))*SUM(R277:R300))</f>
        <v>0</v>
      </c>
      <c r="S304" s="61"/>
      <c r="T304" s="62">
        <f>10*LOG(1/(COUNT(T277:T300))*SUM(T277:T300))</f>
        <v>6.40978057358332</v>
      </c>
      <c r="U304" s="61"/>
      <c r="V304" s="63"/>
      <c r="W304" s="60">
        <f>10*LOG(1/(COUNT(W277:W300))*SUM(W277:W300))</f>
        <v>0</v>
      </c>
      <c r="X304" s="61"/>
      <c r="Y304" s="62">
        <f>10*LOG(1/(COUNT(Y277:Y300))*SUM(Y277:Y300))</f>
        <v>6.40978057358332</v>
      </c>
      <c r="Z304" s="61"/>
      <c r="AA304" s="63"/>
      <c r="AB304" s="64">
        <f>10*LOG(1/(COUNT(AB277:AB300))*SUM(AB277:AB300))</f>
        <v>3.0102999566398121</v>
      </c>
      <c r="AC304" s="61"/>
      <c r="AD304" s="62">
        <f>10*LOG(1/(COUNT(AD277:AD300))*SUM(AD277:AD300))</f>
        <v>9.4200805302231334</v>
      </c>
    </row>
  </sheetData>
  <mergeCells count="26">
    <mergeCell ref="P139:T139"/>
    <mergeCell ref="P173:T173"/>
    <mergeCell ref="P207:T207"/>
    <mergeCell ref="P241:T241"/>
    <mergeCell ref="P275:T275"/>
    <mergeCell ref="P105:T105"/>
    <mergeCell ref="A9:A11"/>
    <mergeCell ref="B9:B11"/>
    <mergeCell ref="C9:D9"/>
    <mergeCell ref="E9:H9"/>
    <mergeCell ref="A22:A24"/>
    <mergeCell ref="B22:C22"/>
    <mergeCell ref="E22:H22"/>
    <mergeCell ref="A38:A39"/>
    <mergeCell ref="B38:B39"/>
    <mergeCell ref="A58:A59"/>
    <mergeCell ref="P71:T71"/>
    <mergeCell ref="A77:A78"/>
    <mergeCell ref="A1:H1"/>
    <mergeCell ref="AA1:AB2"/>
    <mergeCell ref="AC1:AE1"/>
    <mergeCell ref="A2:H2"/>
    <mergeCell ref="A3:H3"/>
    <mergeCell ref="L3:L5"/>
    <mergeCell ref="AA3:AA6"/>
    <mergeCell ref="A4:H4"/>
  </mergeCells>
  <conditionalFormatting sqref="B60:B73 D60:H73">
    <cfRule type="expression" dxfId="2" priority="1">
      <formula>B60=0</formula>
    </cfRule>
  </conditionalFormatting>
  <dataValidations count="3">
    <dataValidation type="list" allowBlank="1" showInputMessage="1" showErrorMessage="1" sqref="B40:B53" xr:uid="{E89DFA4F-D928-4AFA-8BA5-1B66E3FB53CD}">
      <formula1>$AP$1:$AP$16</formula1>
    </dataValidation>
    <dataValidation type="list" allowBlank="1" showInputMessage="1" showErrorMessage="1" sqref="B32:B35 B12:B20 B6" xr:uid="{08D1CF65-5A77-42F2-A894-161F29880A18}">
      <formula1>$AB$3:$AB$6</formula1>
    </dataValidation>
    <dataValidation type="list" allowBlank="1" showInputMessage="1" showErrorMessage="1" sqref="A40:A53" xr:uid="{95BDCD3D-DCED-4946-8A55-DF4754F25A39}">
      <formula1>$AJ$2:$AJ$65</formula1>
    </dataValidation>
  </dataValidations>
  <pageMargins left="0.7" right="0.7" top="0.75" bottom="0.75" header="0.3" footer="0.3"/>
  <pageSetup scale="40" orientation="portrait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611BD-CEDB-4061-8F30-337B45F98F97}">
  <dimension ref="A1:AR304"/>
  <sheetViews>
    <sheetView zoomScaleNormal="100" workbookViewId="0">
      <selection activeCell="F27" sqref="F27"/>
    </sheetView>
  </sheetViews>
  <sheetFormatPr defaultRowHeight="15" x14ac:dyDescent="0.25"/>
  <cols>
    <col min="1" max="1" width="31.140625" customWidth="1"/>
    <col min="2" max="2" width="27" bestFit="1" customWidth="1"/>
    <col min="3" max="4" width="23.140625" customWidth="1"/>
    <col min="5" max="5" width="27.85546875" customWidth="1"/>
    <col min="6" max="6" width="30.28515625" customWidth="1"/>
    <col min="7" max="7" width="22.85546875" customWidth="1"/>
    <col min="8" max="8" width="24.7109375" customWidth="1"/>
    <col min="9" max="11" width="9.140625" customWidth="1"/>
    <col min="12" max="12" width="18.7109375" hidden="1" customWidth="1"/>
    <col min="13" max="14" width="20" hidden="1" customWidth="1"/>
    <col min="15" max="15" width="9.140625" hidden="1" customWidth="1"/>
    <col min="16" max="20" width="12.7109375" hidden="1" customWidth="1"/>
    <col min="21" max="21" width="2.7109375" hidden="1" customWidth="1"/>
    <col min="22" max="22" width="12.7109375" hidden="1" customWidth="1"/>
    <col min="23" max="23" width="15.42578125" hidden="1" customWidth="1"/>
    <col min="24" max="25" width="12.7109375" hidden="1" customWidth="1"/>
    <col min="26" max="26" width="2.5703125" hidden="1" customWidth="1"/>
    <col min="27" max="27" width="17" hidden="1" customWidth="1"/>
    <col min="28" max="28" width="17.42578125" hidden="1" customWidth="1"/>
    <col min="29" max="30" width="12.7109375" hidden="1" customWidth="1"/>
    <col min="31" max="35" width="9.140625" hidden="1" customWidth="1"/>
    <col min="36" max="36" width="33.42578125" hidden="1" customWidth="1"/>
    <col min="37" max="37" width="12.140625" hidden="1" customWidth="1"/>
    <col min="38" max="40" width="16.140625" hidden="1" customWidth="1"/>
    <col min="41" max="44" width="9.140625" hidden="1" customWidth="1"/>
    <col min="45" max="117" width="9.140625" customWidth="1"/>
  </cols>
  <sheetData>
    <row r="1" spans="1:42" ht="21.75" thickBot="1" x14ac:dyDescent="0.4">
      <c r="A1" s="304" t="s">
        <v>178</v>
      </c>
      <c r="B1" s="304"/>
      <c r="C1" s="304"/>
      <c r="D1" s="304"/>
      <c r="E1" s="304"/>
      <c r="F1" s="304"/>
      <c r="G1" s="304"/>
      <c r="H1" s="304"/>
      <c r="AA1" s="295" t="s">
        <v>36</v>
      </c>
      <c r="AB1" s="296"/>
      <c r="AC1" s="280" t="s">
        <v>35</v>
      </c>
      <c r="AD1" s="281"/>
      <c r="AE1" s="282"/>
      <c r="AJ1" s="188" t="s">
        <v>70</v>
      </c>
      <c r="AK1" s="189" t="s">
        <v>71</v>
      </c>
      <c r="AL1" s="189" t="s">
        <v>72</v>
      </c>
      <c r="AM1" s="189" t="s">
        <v>73</v>
      </c>
      <c r="AN1" s="190" t="s">
        <v>74</v>
      </c>
      <c r="AP1">
        <v>1</v>
      </c>
    </row>
    <row r="2" spans="1:42" ht="21.75" thickBot="1" x14ac:dyDescent="0.4">
      <c r="A2" s="304" t="s">
        <v>148</v>
      </c>
      <c r="B2" s="304"/>
      <c r="C2" s="304"/>
      <c r="D2" s="304"/>
      <c r="E2" s="304"/>
      <c r="F2" s="304"/>
      <c r="G2" s="304"/>
      <c r="H2" s="304"/>
      <c r="AA2" s="297"/>
      <c r="AB2" s="298"/>
      <c r="AC2" s="123" t="s">
        <v>3</v>
      </c>
      <c r="AD2" s="124" t="s">
        <v>32</v>
      </c>
      <c r="AE2" s="125" t="s">
        <v>33</v>
      </c>
      <c r="AJ2" s="186" t="s">
        <v>75</v>
      </c>
      <c r="AK2" s="187" t="s">
        <v>76</v>
      </c>
      <c r="AL2" s="187">
        <v>50</v>
      </c>
      <c r="AM2" s="187">
        <v>85</v>
      </c>
      <c r="AN2" s="29" t="s">
        <v>77</v>
      </c>
      <c r="AP2">
        <v>2</v>
      </c>
    </row>
    <row r="3" spans="1:42" ht="22.15" customHeight="1" x14ac:dyDescent="0.35">
      <c r="A3" s="304" t="s">
        <v>147</v>
      </c>
      <c r="B3" s="304"/>
      <c r="C3" s="304"/>
      <c r="D3" s="304"/>
      <c r="E3" s="304"/>
      <c r="F3" s="304"/>
      <c r="G3" s="304"/>
      <c r="H3" s="304"/>
      <c r="L3" s="306" t="s">
        <v>42</v>
      </c>
      <c r="M3" s="25" t="s">
        <v>25</v>
      </c>
      <c r="N3" s="15" t="s">
        <v>26</v>
      </c>
      <c r="O3" s="15" t="s">
        <v>27</v>
      </c>
      <c r="P3" s="15" t="s">
        <v>28</v>
      </c>
      <c r="Q3" s="15" t="s">
        <v>29</v>
      </c>
      <c r="R3" s="15" t="s">
        <v>30</v>
      </c>
      <c r="S3" s="16" t="s">
        <v>31</v>
      </c>
      <c r="AA3" s="283" t="s">
        <v>34</v>
      </c>
      <c r="AB3" s="120" t="s">
        <v>3</v>
      </c>
      <c r="AC3" s="127">
        <v>55</v>
      </c>
      <c r="AD3" s="128">
        <v>57</v>
      </c>
      <c r="AE3" s="129">
        <v>60</v>
      </c>
      <c r="AF3" s="119">
        <v>1</v>
      </c>
      <c r="AJ3" s="183" t="s">
        <v>78</v>
      </c>
      <c r="AK3" s="167" t="s">
        <v>76</v>
      </c>
      <c r="AL3" s="167">
        <v>20</v>
      </c>
      <c r="AM3" s="167">
        <v>85</v>
      </c>
      <c r="AN3" s="27">
        <v>84</v>
      </c>
      <c r="AP3">
        <v>3</v>
      </c>
    </row>
    <row r="4" spans="1:42" ht="19.5" customHeight="1" x14ac:dyDescent="0.35">
      <c r="A4" s="304" t="s">
        <v>144</v>
      </c>
      <c r="B4" s="304"/>
      <c r="C4" s="304"/>
      <c r="D4" s="304"/>
      <c r="E4" s="304"/>
      <c r="F4" s="304"/>
      <c r="G4" s="304"/>
      <c r="H4" s="304"/>
      <c r="L4" s="307"/>
      <c r="M4" s="135"/>
      <c r="N4" s="136"/>
      <c r="O4" s="136"/>
      <c r="P4" s="136"/>
      <c r="Q4" s="136"/>
      <c r="R4" s="136"/>
      <c r="S4" s="137"/>
      <c r="AA4" s="284"/>
      <c r="AB4" s="138"/>
      <c r="AC4" s="139"/>
      <c r="AD4" s="140"/>
      <c r="AE4" s="141"/>
      <c r="AF4" s="119"/>
      <c r="AJ4" s="183" t="s">
        <v>79</v>
      </c>
      <c r="AK4" s="167" t="s">
        <v>76</v>
      </c>
      <c r="AL4" s="167">
        <v>40</v>
      </c>
      <c r="AM4" s="167">
        <v>80</v>
      </c>
      <c r="AN4" s="27">
        <v>78</v>
      </c>
      <c r="AP4">
        <v>4</v>
      </c>
    </row>
    <row r="5" spans="1:42" ht="15" customHeight="1" thickBot="1" x14ac:dyDescent="0.4">
      <c r="A5" s="116"/>
      <c r="B5" s="116"/>
      <c r="C5" s="235"/>
      <c r="D5" s="235"/>
      <c r="E5" s="235"/>
      <c r="F5" s="235"/>
      <c r="G5" s="235"/>
      <c r="H5" s="235"/>
      <c r="L5" s="307"/>
      <c r="M5" s="13" t="s">
        <v>20</v>
      </c>
      <c r="N5" s="5" t="s">
        <v>20</v>
      </c>
      <c r="O5" s="5" t="s">
        <v>20</v>
      </c>
      <c r="P5" s="5" t="s">
        <v>20</v>
      </c>
      <c r="Q5" s="5" t="s">
        <v>20</v>
      </c>
      <c r="R5" s="5" t="s">
        <v>20</v>
      </c>
      <c r="S5" s="6" t="s">
        <v>20</v>
      </c>
      <c r="AA5" s="285"/>
      <c r="AB5" s="121" t="s">
        <v>32</v>
      </c>
      <c r="AC5" s="130">
        <v>57</v>
      </c>
      <c r="AD5" s="126">
        <v>60</v>
      </c>
      <c r="AE5" s="131">
        <v>65</v>
      </c>
      <c r="AF5" s="119">
        <v>2</v>
      </c>
      <c r="AJ5" s="183" t="s">
        <v>80</v>
      </c>
      <c r="AK5" s="167" t="s">
        <v>76</v>
      </c>
      <c r="AL5" s="167">
        <v>20</v>
      </c>
      <c r="AM5" s="167">
        <v>80</v>
      </c>
      <c r="AN5" s="27" t="s">
        <v>77</v>
      </c>
      <c r="AP5">
        <v>5</v>
      </c>
    </row>
    <row r="6" spans="1:42" ht="15" customHeight="1" thickBot="1" x14ac:dyDescent="0.4">
      <c r="A6" s="118" t="s">
        <v>49</v>
      </c>
      <c r="B6" s="117" t="s">
        <v>33</v>
      </c>
      <c r="C6" s="235"/>
      <c r="D6" s="235"/>
      <c r="E6" s="235"/>
      <c r="F6" s="235"/>
      <c r="G6" s="235"/>
      <c r="H6" s="235"/>
      <c r="L6" s="171" t="str">
        <f t="shared" ref="L6:L19" si="0">A60</f>
        <v>Crane</v>
      </c>
      <c r="M6" s="88">
        <f>IF(AND($E40&gt;=0.5,$C$12&gt;0),SQRT((($C$12-$B$25)^2)+(($C$25-$D$12)^2)),"")</f>
        <v>379.57213649062015</v>
      </c>
      <c r="N6" s="89" t="str">
        <f t="shared" ref="N6:N19" si="1">IF(AND($E40&gt;=0.5,$C$13&gt;0),SQRT((($C$13-$B$26)^2)+(($C$26-$D$13)^2)),"")</f>
        <v/>
      </c>
      <c r="O6" s="89" t="str">
        <f t="shared" ref="O6:P19" si="2">IF(AND($E40&gt;=0.5,$C$15&gt;0),SQRT((($C$15-$B$28)^2)+(($C$28-$D$15)^2)),"")</f>
        <v/>
      </c>
      <c r="P6" s="89" t="str">
        <f t="shared" si="2"/>
        <v/>
      </c>
      <c r="Q6" s="89" t="str">
        <f t="shared" ref="Q6:Q19" si="3">IF(AND($E40&gt;=0.5,$C$16&gt;0),SQRT((($C$16-$B$29)^2)+(($C$29-$D$16)^2)),"")</f>
        <v/>
      </c>
      <c r="R6" s="89" t="str">
        <f t="shared" ref="R6:R19" si="4">IF(AND($E40&gt;=0.5,$C$17&gt;0),SQRT((($C$17-$B$30)^2)+(($C$30-$D$17)^2)),"")</f>
        <v/>
      </c>
      <c r="S6" s="90" t="str">
        <f t="shared" ref="S6:S19" si="5">IF(AND($E40&gt;=0.5,$C$18&gt;0),SQRT((($C$18-$B$31)^2)+(($C$31-$D$18)^2)),"")</f>
        <v/>
      </c>
      <c r="AA6" s="286"/>
      <c r="AB6" s="122" t="s">
        <v>33</v>
      </c>
      <c r="AC6" s="132">
        <v>60</v>
      </c>
      <c r="AD6" s="133">
        <v>65</v>
      </c>
      <c r="AE6" s="134">
        <v>70</v>
      </c>
      <c r="AF6" s="119">
        <v>3</v>
      </c>
      <c r="AJ6" s="183" t="s">
        <v>81</v>
      </c>
      <c r="AK6" s="167" t="s">
        <v>82</v>
      </c>
      <c r="AL6" s="167">
        <v>100</v>
      </c>
      <c r="AM6" s="167">
        <v>94</v>
      </c>
      <c r="AN6" s="27" t="s">
        <v>77</v>
      </c>
      <c r="AP6">
        <v>6</v>
      </c>
    </row>
    <row r="7" spans="1:42" ht="15" customHeight="1" x14ac:dyDescent="0.35">
      <c r="A7" s="235"/>
      <c r="B7" s="235"/>
      <c r="C7" s="235"/>
      <c r="D7" s="235"/>
      <c r="E7" s="235"/>
      <c r="F7" s="235"/>
      <c r="G7" s="235"/>
      <c r="H7" s="235"/>
      <c r="L7" s="172" t="str">
        <f t="shared" si="0"/>
        <v>Vibratory Pile Driver</v>
      </c>
      <c r="M7" s="91">
        <f>IF(AND($E41&gt;=0.5,$C$12&gt;0),SQRT((($C$12-$B$25)^2)+(($C$25-$D$12)^2)),"")</f>
        <v>379.57213649062015</v>
      </c>
      <c r="N7" s="92" t="str">
        <f t="shared" si="1"/>
        <v/>
      </c>
      <c r="O7" s="92" t="str">
        <f t="shared" si="2"/>
        <v/>
      </c>
      <c r="P7" s="92" t="str">
        <f t="shared" si="2"/>
        <v/>
      </c>
      <c r="Q7" s="92" t="str">
        <f t="shared" si="3"/>
        <v/>
      </c>
      <c r="R7" s="92" t="str">
        <f t="shared" si="4"/>
        <v/>
      </c>
      <c r="S7" s="93" t="str">
        <f t="shared" si="5"/>
        <v/>
      </c>
      <c r="AC7" s="119">
        <v>1</v>
      </c>
      <c r="AD7" s="119">
        <v>2</v>
      </c>
      <c r="AE7" s="119">
        <v>3</v>
      </c>
      <c r="AF7" s="119"/>
      <c r="AJ7" s="183" t="s">
        <v>83</v>
      </c>
      <c r="AK7" s="167" t="s">
        <v>76</v>
      </c>
      <c r="AL7" s="167">
        <v>50</v>
      </c>
      <c r="AM7" s="167">
        <v>80</v>
      </c>
      <c r="AN7" s="27">
        <v>83</v>
      </c>
      <c r="AP7">
        <v>7</v>
      </c>
    </row>
    <row r="8" spans="1:42" ht="15" customHeight="1" thickBot="1" x14ac:dyDescent="0.3">
      <c r="A8" s="8" t="s">
        <v>45</v>
      </c>
      <c r="L8" s="172" t="str">
        <f t="shared" si="0"/>
        <v>Pickup Truck</v>
      </c>
      <c r="M8" s="91">
        <f>IF(AND($E42&gt;=0.5,$C$12&gt;0),SQRT((($C$12-$B$25)^2)+(($C$25-$D$12)^2)),"")</f>
        <v>379.57213649062015</v>
      </c>
      <c r="N8" s="92" t="str">
        <f t="shared" si="1"/>
        <v/>
      </c>
      <c r="O8" s="92" t="str">
        <f t="shared" si="2"/>
        <v/>
      </c>
      <c r="P8" s="92" t="str">
        <f t="shared" si="2"/>
        <v/>
      </c>
      <c r="Q8" s="92" t="str">
        <f t="shared" si="3"/>
        <v/>
      </c>
      <c r="R8" s="92" t="str">
        <f t="shared" si="4"/>
        <v/>
      </c>
      <c r="S8" s="93" t="str">
        <f t="shared" si="5"/>
        <v/>
      </c>
      <c r="AJ8" s="183" t="s">
        <v>84</v>
      </c>
      <c r="AK8" s="167" t="s">
        <v>76</v>
      </c>
      <c r="AL8" s="167">
        <v>20</v>
      </c>
      <c r="AM8" s="167">
        <v>85</v>
      </c>
      <c r="AN8" s="27">
        <v>84</v>
      </c>
      <c r="AP8">
        <v>8</v>
      </c>
    </row>
    <row r="9" spans="1:42" ht="15" customHeight="1" thickBot="1" x14ac:dyDescent="0.3">
      <c r="A9" s="293" t="s">
        <v>0</v>
      </c>
      <c r="B9" s="293" t="s">
        <v>1</v>
      </c>
      <c r="C9" s="289" t="s">
        <v>22</v>
      </c>
      <c r="D9" s="290"/>
      <c r="E9" s="291" t="s">
        <v>53</v>
      </c>
      <c r="F9" s="291"/>
      <c r="G9" s="291"/>
      <c r="H9" s="292"/>
      <c r="L9" s="172" t="str">
        <f t="shared" si="0"/>
        <v>Front End Loader</v>
      </c>
      <c r="M9" s="91">
        <f>IF(AND($E43&gt;=0.5,$C$12&gt;0),SQRT((($C$12-$B$25)^2)+(($C$25-$D$12)^2)),"")</f>
        <v>379.57213649062015</v>
      </c>
      <c r="N9" s="92" t="str">
        <f t="shared" si="1"/>
        <v/>
      </c>
      <c r="O9" s="92" t="str">
        <f t="shared" si="2"/>
        <v/>
      </c>
      <c r="P9" s="92" t="str">
        <f t="shared" si="2"/>
        <v/>
      </c>
      <c r="Q9" s="92" t="str">
        <f t="shared" si="3"/>
        <v/>
      </c>
      <c r="R9" s="92" t="str">
        <f t="shared" si="4"/>
        <v/>
      </c>
      <c r="S9" s="93" t="str">
        <f t="shared" si="5"/>
        <v/>
      </c>
      <c r="AB9" s="119">
        <f t="shared" ref="AB9:AB15" si="6">IF(B12="Residential",1,IF(B12="Commercial",2,IF(B12="industrial",3,0)))</f>
        <v>1</v>
      </c>
      <c r="AJ9" s="183" t="s">
        <v>85</v>
      </c>
      <c r="AK9" s="167" t="s">
        <v>82</v>
      </c>
      <c r="AL9" s="167">
        <v>20</v>
      </c>
      <c r="AM9" s="167">
        <v>93</v>
      </c>
      <c r="AN9" s="27">
        <v>87</v>
      </c>
      <c r="AP9">
        <v>9</v>
      </c>
    </row>
    <row r="10" spans="1:42" ht="15" customHeight="1" x14ac:dyDescent="0.25">
      <c r="A10" s="300"/>
      <c r="B10" s="300"/>
      <c r="C10" s="114" t="s">
        <v>23</v>
      </c>
      <c r="D10" s="115" t="s">
        <v>24</v>
      </c>
      <c r="E10" s="162" t="s">
        <v>12</v>
      </c>
      <c r="F10" s="163" t="s">
        <v>11</v>
      </c>
      <c r="G10" s="23" t="s">
        <v>13</v>
      </c>
      <c r="H10" s="24" t="s">
        <v>2</v>
      </c>
      <c r="L10" s="172" t="str">
        <f t="shared" si="0"/>
        <v>Trencher</v>
      </c>
      <c r="M10" s="91">
        <f>IF(AND($E44&gt;=0.5,$C$12&gt;0),SQRT((($C$12-$B$25)^2)+(($C$25-$D$12)^2)),"")</f>
        <v>379.57213649062015</v>
      </c>
      <c r="N10" s="92" t="str">
        <f t="shared" si="1"/>
        <v/>
      </c>
      <c r="O10" s="92" t="str">
        <f t="shared" si="2"/>
        <v/>
      </c>
      <c r="P10" s="92" t="str">
        <f t="shared" si="2"/>
        <v/>
      </c>
      <c r="Q10" s="92" t="str">
        <f t="shared" si="3"/>
        <v/>
      </c>
      <c r="R10" s="92" t="str">
        <f t="shared" si="4"/>
        <v/>
      </c>
      <c r="S10" s="93" t="str">
        <f t="shared" si="5"/>
        <v/>
      </c>
      <c r="AB10" s="119">
        <f t="shared" si="6"/>
        <v>0</v>
      </c>
      <c r="AJ10" s="183" t="s">
        <v>86</v>
      </c>
      <c r="AK10" s="167" t="s">
        <v>76</v>
      </c>
      <c r="AL10" s="167">
        <v>20</v>
      </c>
      <c r="AM10" s="167">
        <v>80</v>
      </c>
      <c r="AN10" s="27">
        <v>83</v>
      </c>
      <c r="AP10">
        <v>10</v>
      </c>
    </row>
    <row r="11" spans="1:42" ht="15" customHeight="1" thickBot="1" x14ac:dyDescent="0.3">
      <c r="A11" s="301"/>
      <c r="B11" s="301"/>
      <c r="C11" s="86" t="s">
        <v>20</v>
      </c>
      <c r="D11" s="87" t="s">
        <v>20</v>
      </c>
      <c r="E11" s="13" t="s">
        <v>5</v>
      </c>
      <c r="F11" s="6" t="s">
        <v>5</v>
      </c>
      <c r="G11" s="13" t="s">
        <v>5</v>
      </c>
      <c r="H11" s="6" t="s">
        <v>5</v>
      </c>
      <c r="L11" s="172" t="str">
        <f t="shared" si="0"/>
        <v>Crane</v>
      </c>
      <c r="M11" s="91">
        <f>IF(AND($E45&gt;=0.5,$C$12&gt;0),SQRT((($C$12-$B$26)^2)+(($C$26-$D$12)^2)),"")</f>
        <v>477.46574704376877</v>
      </c>
      <c r="N11" s="92" t="str">
        <f t="shared" si="1"/>
        <v/>
      </c>
      <c r="O11" s="92" t="str">
        <f t="shared" si="2"/>
        <v/>
      </c>
      <c r="P11" s="92" t="str">
        <f t="shared" si="2"/>
        <v/>
      </c>
      <c r="Q11" s="92" t="str">
        <f t="shared" si="3"/>
        <v/>
      </c>
      <c r="R11" s="92" t="str">
        <f t="shared" si="4"/>
        <v/>
      </c>
      <c r="S11" s="93" t="str">
        <f t="shared" si="5"/>
        <v/>
      </c>
      <c r="AB11" s="119">
        <f t="shared" si="6"/>
        <v>0</v>
      </c>
      <c r="AJ11" s="183" t="s">
        <v>87</v>
      </c>
      <c r="AK11" s="167" t="s">
        <v>76</v>
      </c>
      <c r="AL11" s="167">
        <v>40</v>
      </c>
      <c r="AM11" s="167">
        <v>80</v>
      </c>
      <c r="AN11" s="27">
        <v>78</v>
      </c>
      <c r="AP11">
        <v>11</v>
      </c>
    </row>
    <row r="12" spans="1:42" ht="15" customHeight="1" thickBot="1" x14ac:dyDescent="0.3">
      <c r="A12" s="240" t="s">
        <v>177</v>
      </c>
      <c r="B12" s="241" t="s">
        <v>3</v>
      </c>
      <c r="C12" s="242">
        <v>256976.45</v>
      </c>
      <c r="D12" s="243">
        <v>4256525.24</v>
      </c>
      <c r="E12" s="244">
        <v>38.6</v>
      </c>
      <c r="F12" s="245">
        <v>42</v>
      </c>
      <c r="G12" s="246">
        <v>40</v>
      </c>
      <c r="H12" s="247">
        <v>34</v>
      </c>
      <c r="L12" s="172" t="str">
        <f t="shared" si="0"/>
        <v>Vibratory Pile Driver</v>
      </c>
      <c r="M12" s="91">
        <f>IF(AND($E46&gt;=0.5,$C$12&gt;0),SQRT((($C$12-$B$26)^2)+(($C$26-$D$12)^2)),"")</f>
        <v>477.46574704376877</v>
      </c>
      <c r="N12" s="92" t="str">
        <f t="shared" si="1"/>
        <v/>
      </c>
      <c r="O12" s="92" t="str">
        <f t="shared" si="2"/>
        <v/>
      </c>
      <c r="P12" s="92" t="str">
        <f t="shared" si="2"/>
        <v/>
      </c>
      <c r="Q12" s="92" t="str">
        <f t="shared" si="3"/>
        <v/>
      </c>
      <c r="R12" s="92" t="str">
        <f t="shared" si="4"/>
        <v/>
      </c>
      <c r="S12" s="93" t="str">
        <f t="shared" si="5"/>
        <v/>
      </c>
      <c r="AB12" s="119">
        <f t="shared" si="6"/>
        <v>0</v>
      </c>
      <c r="AJ12" s="183" t="s">
        <v>88</v>
      </c>
      <c r="AK12" s="167" t="s">
        <v>76</v>
      </c>
      <c r="AL12" s="167">
        <v>15</v>
      </c>
      <c r="AM12" s="167">
        <v>83</v>
      </c>
      <c r="AN12" s="27" t="s">
        <v>77</v>
      </c>
      <c r="AP12">
        <v>12</v>
      </c>
    </row>
    <row r="13" spans="1:42" ht="15" hidden="1" customHeight="1" x14ac:dyDescent="0.25">
      <c r="A13" s="228"/>
      <c r="B13" s="238"/>
      <c r="C13" s="174"/>
      <c r="D13" s="211"/>
      <c r="E13" s="17"/>
      <c r="F13" s="160"/>
      <c r="G13" s="239"/>
      <c r="H13" s="78"/>
      <c r="L13" s="172" t="str">
        <f t="shared" si="0"/>
        <v>Pickup Truck</v>
      </c>
      <c r="M13" s="91">
        <f>IF(AND($E47&gt;=0.5,$C$12&gt;0),SQRT((($C$12-$B$26)^2)+(($C$26-$D$12)^2)),"")</f>
        <v>477.46574704376877</v>
      </c>
      <c r="N13" s="92" t="str">
        <f t="shared" si="1"/>
        <v/>
      </c>
      <c r="O13" s="92" t="str">
        <f t="shared" si="2"/>
        <v/>
      </c>
      <c r="P13" s="92" t="str">
        <f t="shared" si="2"/>
        <v/>
      </c>
      <c r="Q13" s="92" t="str">
        <f t="shared" si="3"/>
        <v/>
      </c>
      <c r="R13" s="92" t="str">
        <f t="shared" si="4"/>
        <v/>
      </c>
      <c r="S13" s="93" t="str">
        <f t="shared" si="5"/>
        <v/>
      </c>
      <c r="AB13" s="119">
        <f t="shared" si="6"/>
        <v>0</v>
      </c>
      <c r="AJ13" s="183" t="s">
        <v>89</v>
      </c>
      <c r="AK13" s="167" t="s">
        <v>76</v>
      </c>
      <c r="AL13" s="167">
        <v>40</v>
      </c>
      <c r="AM13" s="167">
        <v>85</v>
      </c>
      <c r="AN13" s="27">
        <v>79</v>
      </c>
      <c r="AP13">
        <v>13</v>
      </c>
    </row>
    <row r="14" spans="1:42" ht="15" hidden="1" customHeight="1" x14ac:dyDescent="0.25">
      <c r="A14" s="212"/>
      <c r="B14" s="84"/>
      <c r="C14" s="176"/>
      <c r="D14" s="213"/>
      <c r="E14" s="112"/>
      <c r="F14" s="109"/>
      <c r="G14" s="75"/>
      <c r="H14" s="2"/>
      <c r="L14" s="172" t="str">
        <f t="shared" si="0"/>
        <v>Front End Loader</v>
      </c>
      <c r="M14" s="91">
        <f>IF(AND($E48&gt;=0.5,$C$12&gt;0),SQRT((($C$12-$B$26)^2)+(($C$26-$D$12)^2)),"")</f>
        <v>477.46574704376877</v>
      </c>
      <c r="N14" s="92" t="str">
        <f t="shared" si="1"/>
        <v/>
      </c>
      <c r="O14" s="92" t="str">
        <f t="shared" si="2"/>
        <v/>
      </c>
      <c r="P14" s="92" t="str">
        <f t="shared" si="2"/>
        <v/>
      </c>
      <c r="Q14" s="92" t="str">
        <f t="shared" si="3"/>
        <v/>
      </c>
      <c r="R14" s="92" t="str">
        <f t="shared" si="4"/>
        <v/>
      </c>
      <c r="S14" s="93" t="str">
        <f t="shared" si="5"/>
        <v/>
      </c>
      <c r="AB14" s="119">
        <f t="shared" si="6"/>
        <v>0</v>
      </c>
      <c r="AJ14" s="183" t="s">
        <v>90</v>
      </c>
      <c r="AK14" s="167" t="s">
        <v>76</v>
      </c>
      <c r="AL14" s="167">
        <v>20</v>
      </c>
      <c r="AM14" s="167">
        <v>82</v>
      </c>
      <c r="AN14" s="27">
        <v>81</v>
      </c>
      <c r="AP14">
        <v>14</v>
      </c>
    </row>
    <row r="15" spans="1:42" ht="15" hidden="1" customHeight="1" x14ac:dyDescent="0.25">
      <c r="A15" s="212"/>
      <c r="B15" s="84"/>
      <c r="C15" s="176"/>
      <c r="D15" s="213"/>
      <c r="E15" s="112"/>
      <c r="F15" s="109"/>
      <c r="G15" s="75"/>
      <c r="H15" s="2"/>
      <c r="L15" s="172" t="str">
        <f t="shared" si="0"/>
        <v>Trencher</v>
      </c>
      <c r="M15" s="91">
        <f>IF(AND($E49&gt;=0.5,$C$12&gt;0),SQRT((($C$12-$B$26)^2)+(($C$26-$D$12)^2)),"")</f>
        <v>477.46574704376877</v>
      </c>
      <c r="N15" s="92" t="str">
        <f t="shared" si="1"/>
        <v/>
      </c>
      <c r="O15" s="92" t="str">
        <f t="shared" si="2"/>
        <v/>
      </c>
      <c r="P15" s="92" t="str">
        <f t="shared" si="2"/>
        <v/>
      </c>
      <c r="Q15" s="92" t="str">
        <f t="shared" si="3"/>
        <v/>
      </c>
      <c r="R15" s="92" t="str">
        <f t="shared" si="4"/>
        <v/>
      </c>
      <c r="S15" s="93" t="str">
        <f t="shared" si="5"/>
        <v/>
      </c>
      <c r="AB15" s="119">
        <f t="shared" si="6"/>
        <v>0</v>
      </c>
      <c r="AJ15" s="183" t="s">
        <v>91</v>
      </c>
      <c r="AK15" s="167" t="s">
        <v>76</v>
      </c>
      <c r="AL15" s="167">
        <v>20</v>
      </c>
      <c r="AM15" s="167">
        <v>90</v>
      </c>
      <c r="AN15" s="27">
        <v>90</v>
      </c>
      <c r="AP15">
        <v>15</v>
      </c>
    </row>
    <row r="16" spans="1:42" ht="15" hidden="1" customHeight="1" x14ac:dyDescent="0.25">
      <c r="A16" s="212"/>
      <c r="B16" s="84"/>
      <c r="C16" s="176"/>
      <c r="D16" s="213"/>
      <c r="E16" s="112"/>
      <c r="F16" s="109"/>
      <c r="G16" s="75"/>
      <c r="H16" s="2"/>
      <c r="L16" s="172" t="str">
        <f t="shared" si="0"/>
        <v/>
      </c>
      <c r="M16" s="91">
        <f>IF(AND($E50&gt;=0.5,$C$12&gt;0),SQRT((($C$12-$B$25)^2)+(($C$25-$D$12)^2)),"")</f>
        <v>379.57213649062015</v>
      </c>
      <c r="N16" s="92" t="str">
        <f t="shared" si="1"/>
        <v/>
      </c>
      <c r="O16" s="92" t="str">
        <f t="shared" si="2"/>
        <v/>
      </c>
      <c r="P16" s="92" t="str">
        <f t="shared" si="2"/>
        <v/>
      </c>
      <c r="Q16" s="92" t="str">
        <f t="shared" si="3"/>
        <v/>
      </c>
      <c r="R16" s="92" t="str">
        <f t="shared" si="4"/>
        <v/>
      </c>
      <c r="S16" s="93" t="str">
        <f t="shared" si="5"/>
        <v/>
      </c>
      <c r="AB16" s="119"/>
      <c r="AJ16" s="183" t="s">
        <v>92</v>
      </c>
      <c r="AK16" s="167" t="s">
        <v>76</v>
      </c>
      <c r="AL16" s="167">
        <v>16</v>
      </c>
      <c r="AM16" s="167">
        <v>85</v>
      </c>
      <c r="AN16" s="27">
        <v>81</v>
      </c>
      <c r="AP16">
        <v>0</v>
      </c>
    </row>
    <row r="17" spans="1:40" s="49" customFormat="1" hidden="1" x14ac:dyDescent="0.25">
      <c r="A17" s="212"/>
      <c r="B17" s="84"/>
      <c r="C17" s="176"/>
      <c r="D17" s="213"/>
      <c r="E17" s="112" t="str">
        <f>IF(G17&gt;0,R270,"")</f>
        <v/>
      </c>
      <c r="F17" s="109" t="str">
        <f>IF(G17&gt;0,T270,"")</f>
        <v/>
      </c>
      <c r="G17" s="75"/>
      <c r="H17" s="2"/>
      <c r="L17" s="172" t="str">
        <f t="shared" si="0"/>
        <v/>
      </c>
      <c r="M17" s="91">
        <f>IF(AND($E51&gt;=0.5,$C$12&gt;0),SQRT((($C$12-$B$25)^2)+(($C$25-$D$12)^2)),"")</f>
        <v>379.57213649062015</v>
      </c>
      <c r="N17" s="92" t="str">
        <f t="shared" si="1"/>
        <v/>
      </c>
      <c r="O17" s="92" t="str">
        <f t="shared" si="2"/>
        <v/>
      </c>
      <c r="P17" s="92" t="str">
        <f t="shared" si="2"/>
        <v/>
      </c>
      <c r="Q17" s="92" t="str">
        <f t="shared" si="3"/>
        <v/>
      </c>
      <c r="R17" s="92" t="str">
        <f t="shared" si="4"/>
        <v/>
      </c>
      <c r="S17" s="93" t="str">
        <f t="shared" si="5"/>
        <v/>
      </c>
      <c r="T17"/>
      <c r="AB17" s="119">
        <f>IF(B6="Residential",1,IF(B6="Commercial",2,IF(B6="industrial",3,0)))</f>
        <v>3</v>
      </c>
      <c r="AJ17" s="183" t="s">
        <v>93</v>
      </c>
      <c r="AK17" s="167" t="s">
        <v>76</v>
      </c>
      <c r="AL17" s="167">
        <v>40</v>
      </c>
      <c r="AM17" s="167">
        <v>85</v>
      </c>
      <c r="AN17" s="27">
        <v>82</v>
      </c>
    </row>
    <row r="18" spans="1:40" ht="15.75" hidden="1" thickBot="1" x14ac:dyDescent="0.3">
      <c r="A18" s="214"/>
      <c r="B18" s="85"/>
      <c r="C18" s="178"/>
      <c r="D18" s="215"/>
      <c r="E18" s="113" t="str">
        <f>IF(G18&gt;0,R304,"")</f>
        <v/>
      </c>
      <c r="F18" s="110" t="str">
        <f>IF(G18&gt;0,T304,"")</f>
        <v/>
      </c>
      <c r="G18" s="76"/>
      <c r="H18" s="3"/>
      <c r="L18" s="172" t="str">
        <f t="shared" si="0"/>
        <v/>
      </c>
      <c r="M18" s="91">
        <f>IF(AND($E52&gt;=0.5,$C$12&gt;0),SQRT((($C$12-$B$25)^2)+(($C$25-$D$12)^2)),"")</f>
        <v>379.57213649062015</v>
      </c>
      <c r="N18" s="92" t="str">
        <f t="shared" si="1"/>
        <v/>
      </c>
      <c r="O18" s="92" t="str">
        <f t="shared" si="2"/>
        <v/>
      </c>
      <c r="P18" s="92" t="str">
        <f t="shared" si="2"/>
        <v/>
      </c>
      <c r="Q18" s="92" t="str">
        <f t="shared" si="3"/>
        <v/>
      </c>
      <c r="R18" s="92" t="str">
        <f t="shared" si="4"/>
        <v/>
      </c>
      <c r="S18" s="93" t="str">
        <f t="shared" si="5"/>
        <v/>
      </c>
      <c r="AJ18" s="183" t="s">
        <v>94</v>
      </c>
      <c r="AK18" s="167" t="s">
        <v>76</v>
      </c>
      <c r="AL18" s="167">
        <v>20</v>
      </c>
      <c r="AM18" s="167">
        <v>84</v>
      </c>
      <c r="AN18" s="27">
        <v>79</v>
      </c>
    </row>
    <row r="19" spans="1:40" ht="15.75" x14ac:dyDescent="0.25">
      <c r="A19" s="19" t="s">
        <v>61</v>
      </c>
      <c r="B19" s="143"/>
      <c r="C19" s="144"/>
      <c r="D19" s="144"/>
      <c r="E19" s="145"/>
      <c r="F19" s="145"/>
      <c r="G19" s="82"/>
      <c r="H19" s="82"/>
      <c r="L19" s="172" t="str">
        <f t="shared" si="0"/>
        <v/>
      </c>
      <c r="M19" s="91">
        <f>IF(AND($E53&gt;=0.5,$C$12&gt;0),SQRT((($C$12-$B$25)^2)+(($C$25-$D$12)^2)),"")</f>
        <v>379.57213649062015</v>
      </c>
      <c r="N19" s="92" t="str">
        <f t="shared" si="1"/>
        <v/>
      </c>
      <c r="O19" s="92" t="str">
        <f t="shared" si="2"/>
        <v/>
      </c>
      <c r="P19" s="92" t="str">
        <f t="shared" si="2"/>
        <v/>
      </c>
      <c r="Q19" s="92" t="str">
        <f t="shared" si="3"/>
        <v/>
      </c>
      <c r="R19" s="92" t="str">
        <f t="shared" si="4"/>
        <v/>
      </c>
      <c r="S19" s="93" t="str">
        <f t="shared" si="5"/>
        <v/>
      </c>
      <c r="AJ19" s="183" t="s">
        <v>95</v>
      </c>
      <c r="AK19" s="167" t="s">
        <v>76</v>
      </c>
      <c r="AL19" s="167">
        <v>50</v>
      </c>
      <c r="AM19" s="167">
        <v>80</v>
      </c>
      <c r="AN19" s="27">
        <v>80</v>
      </c>
    </row>
    <row r="20" spans="1:40" ht="14.25" customHeight="1" thickBot="1" x14ac:dyDescent="0.3">
      <c r="A20" s="19"/>
      <c r="B20" s="143"/>
      <c r="C20" s="144"/>
      <c r="D20" s="144"/>
      <c r="E20" s="145"/>
      <c r="F20" s="145"/>
      <c r="G20" s="82"/>
      <c r="H20" s="82"/>
      <c r="L20" s="97"/>
      <c r="AJ20" s="183" t="s">
        <v>96</v>
      </c>
      <c r="AK20" s="167" t="s">
        <v>76</v>
      </c>
      <c r="AL20" s="167">
        <v>40</v>
      </c>
      <c r="AM20" s="167">
        <v>84</v>
      </c>
      <c r="AN20" s="27">
        <v>76</v>
      </c>
    </row>
    <row r="21" spans="1:40" ht="75.75" thickBot="1" x14ac:dyDescent="0.3">
      <c r="A21" s="8" t="s">
        <v>69</v>
      </c>
      <c r="L21" s="236" t="s">
        <v>42</v>
      </c>
      <c r="M21" s="25" t="s">
        <v>25</v>
      </c>
      <c r="N21" s="15" t="s">
        <v>26</v>
      </c>
      <c r="O21" s="15" t="s">
        <v>27</v>
      </c>
      <c r="P21" s="15" t="s">
        <v>28</v>
      </c>
      <c r="Q21" s="15" t="s">
        <v>29</v>
      </c>
      <c r="R21" s="15" t="s">
        <v>30</v>
      </c>
      <c r="S21" s="16" t="s">
        <v>31</v>
      </c>
      <c r="AJ21" s="183" t="s">
        <v>97</v>
      </c>
      <c r="AK21" s="167" t="s">
        <v>76</v>
      </c>
      <c r="AL21" s="167">
        <v>40</v>
      </c>
      <c r="AM21" s="167">
        <v>85</v>
      </c>
      <c r="AN21" s="27">
        <v>81</v>
      </c>
    </row>
    <row r="22" spans="1:40" ht="15.75" thickBot="1" x14ac:dyDescent="0.3">
      <c r="A22" s="293" t="s">
        <v>154</v>
      </c>
      <c r="B22" s="289" t="s">
        <v>22</v>
      </c>
      <c r="C22" s="290"/>
      <c r="E22" s="302"/>
      <c r="F22" s="302"/>
      <c r="G22" s="302"/>
      <c r="H22" s="302"/>
      <c r="L22" s="220"/>
      <c r="M22" s="13" t="s">
        <v>6</v>
      </c>
      <c r="N22" s="5" t="s">
        <v>6</v>
      </c>
      <c r="O22" s="5" t="s">
        <v>6</v>
      </c>
      <c r="P22" s="5" t="s">
        <v>6</v>
      </c>
      <c r="Q22" s="5" t="s">
        <v>6</v>
      </c>
      <c r="R22" s="5" t="s">
        <v>6</v>
      </c>
      <c r="S22" s="6" t="s">
        <v>6</v>
      </c>
      <c r="AJ22" s="183" t="s">
        <v>98</v>
      </c>
      <c r="AK22" s="167" t="s">
        <v>76</v>
      </c>
      <c r="AL22" s="167">
        <v>40</v>
      </c>
      <c r="AM22" s="167">
        <v>84</v>
      </c>
      <c r="AN22" s="27">
        <v>74</v>
      </c>
    </row>
    <row r="23" spans="1:40" x14ac:dyDescent="0.25">
      <c r="A23" s="300"/>
      <c r="B23" s="114" t="s">
        <v>23</v>
      </c>
      <c r="C23" s="115" t="s">
        <v>24</v>
      </c>
      <c r="E23" s="237"/>
      <c r="H23" s="237"/>
      <c r="L23" s="101" t="str">
        <f t="shared" ref="L23:L36" si="7">IF(ISBLANK(A40),"",A40)</f>
        <v>Crane</v>
      </c>
      <c r="M23" s="98">
        <f t="shared" ref="M23:S36" si="8">IFERROR(CONVERT(M6,"m","ft"),"")</f>
        <v>1245.3154084337932</v>
      </c>
      <c r="N23" s="89" t="str">
        <f t="shared" si="8"/>
        <v/>
      </c>
      <c r="O23" s="89" t="str">
        <f t="shared" si="8"/>
        <v/>
      </c>
      <c r="P23" s="89" t="str">
        <f t="shared" si="8"/>
        <v/>
      </c>
      <c r="Q23" s="89" t="str">
        <f t="shared" si="8"/>
        <v/>
      </c>
      <c r="R23" s="89" t="str">
        <f t="shared" si="8"/>
        <v/>
      </c>
      <c r="S23" s="90" t="str">
        <f t="shared" si="8"/>
        <v/>
      </c>
      <c r="AJ23" s="183" t="s">
        <v>99</v>
      </c>
      <c r="AK23" s="167" t="s">
        <v>76</v>
      </c>
      <c r="AL23" s="167">
        <v>40</v>
      </c>
      <c r="AM23" s="167">
        <v>80</v>
      </c>
      <c r="AN23" s="27">
        <v>79</v>
      </c>
    </row>
    <row r="24" spans="1:40" ht="15.75" thickBot="1" x14ac:dyDescent="0.3">
      <c r="A24" s="301"/>
      <c r="B24" s="86" t="s">
        <v>20</v>
      </c>
      <c r="C24" s="87" t="s">
        <v>20</v>
      </c>
      <c r="E24" s="237"/>
      <c r="H24" s="237"/>
      <c r="L24" s="102" t="str">
        <f t="shared" si="7"/>
        <v>Vibratory Pile Driver</v>
      </c>
      <c r="M24" s="99">
        <f t="shared" si="8"/>
        <v>1245.3154084337932</v>
      </c>
      <c r="N24" s="92" t="str">
        <f t="shared" si="8"/>
        <v/>
      </c>
      <c r="O24" s="92" t="str">
        <f t="shared" si="8"/>
        <v/>
      </c>
      <c r="P24" s="92" t="str">
        <f t="shared" si="8"/>
        <v/>
      </c>
      <c r="Q24" s="92" t="str">
        <f t="shared" si="8"/>
        <v/>
      </c>
      <c r="R24" s="92" t="str">
        <f t="shared" si="8"/>
        <v/>
      </c>
      <c r="S24" s="93" t="str">
        <f t="shared" si="8"/>
        <v/>
      </c>
      <c r="AJ24" s="183" t="s">
        <v>100</v>
      </c>
      <c r="AK24" s="167" t="s">
        <v>76</v>
      </c>
      <c r="AL24" s="167">
        <v>50</v>
      </c>
      <c r="AM24" s="167">
        <v>82</v>
      </c>
      <c r="AN24" s="27">
        <v>81</v>
      </c>
    </row>
    <row r="25" spans="1:40" x14ac:dyDescent="0.25">
      <c r="A25" s="168" t="s">
        <v>150</v>
      </c>
      <c r="B25" s="229">
        <v>257048.97</v>
      </c>
      <c r="C25" s="175">
        <v>4256897.82</v>
      </c>
      <c r="E25" s="166"/>
      <c r="H25" s="20"/>
      <c r="L25" s="102" t="str">
        <f t="shared" si="7"/>
        <v>Pickup Truck</v>
      </c>
      <c r="M25" s="99">
        <f t="shared" si="8"/>
        <v>1245.3154084337932</v>
      </c>
      <c r="N25" s="92" t="str">
        <f t="shared" si="8"/>
        <v/>
      </c>
      <c r="O25" s="92" t="str">
        <f t="shared" si="8"/>
        <v/>
      </c>
      <c r="P25" s="92" t="str">
        <f t="shared" si="8"/>
        <v/>
      </c>
      <c r="Q25" s="92" t="str">
        <f t="shared" si="8"/>
        <v/>
      </c>
      <c r="R25" s="92" t="str">
        <f t="shared" si="8"/>
        <v/>
      </c>
      <c r="S25" s="93" t="str">
        <f t="shared" si="8"/>
        <v/>
      </c>
      <c r="AJ25" s="183" t="s">
        <v>101</v>
      </c>
      <c r="AK25" s="167" t="s">
        <v>76</v>
      </c>
      <c r="AL25" s="167">
        <v>50</v>
      </c>
      <c r="AM25" s="167">
        <v>70</v>
      </c>
      <c r="AN25" s="27">
        <v>73</v>
      </c>
    </row>
    <row r="26" spans="1:40" x14ac:dyDescent="0.25">
      <c r="A26" s="169" t="s">
        <v>153</v>
      </c>
      <c r="B26" s="230">
        <v>257407.81</v>
      </c>
      <c r="C26" s="177">
        <v>4256729.9400000004</v>
      </c>
      <c r="E26" s="166"/>
      <c r="H26" s="20"/>
      <c r="L26" s="102" t="str">
        <f t="shared" si="7"/>
        <v>Front End Loader</v>
      </c>
      <c r="M26" s="99">
        <f t="shared" si="8"/>
        <v>1245.3154084337932</v>
      </c>
      <c r="N26" s="92" t="str">
        <f t="shared" si="8"/>
        <v/>
      </c>
      <c r="O26" s="92" t="str">
        <f t="shared" si="8"/>
        <v/>
      </c>
      <c r="P26" s="92" t="str">
        <f t="shared" si="8"/>
        <v/>
      </c>
      <c r="Q26" s="92" t="str">
        <f t="shared" si="8"/>
        <v/>
      </c>
      <c r="R26" s="92" t="str">
        <f t="shared" si="8"/>
        <v/>
      </c>
      <c r="S26" s="93" t="str">
        <f t="shared" si="8"/>
        <v/>
      </c>
      <c r="AJ26" s="183" t="s">
        <v>102</v>
      </c>
      <c r="AK26" s="167" t="s">
        <v>76</v>
      </c>
      <c r="AL26" s="167">
        <v>40</v>
      </c>
      <c r="AM26" s="167">
        <v>85</v>
      </c>
      <c r="AN26" s="27">
        <v>83</v>
      </c>
    </row>
    <row r="27" spans="1:40" x14ac:dyDescent="0.25">
      <c r="A27" s="169"/>
      <c r="B27" s="230"/>
      <c r="C27" s="177"/>
      <c r="E27" s="166"/>
      <c r="H27" s="20"/>
      <c r="L27" s="102" t="str">
        <f t="shared" si="7"/>
        <v>Trencher</v>
      </c>
      <c r="M27" s="99">
        <f t="shared" si="8"/>
        <v>1245.3154084337932</v>
      </c>
      <c r="N27" s="92" t="str">
        <f t="shared" si="8"/>
        <v/>
      </c>
      <c r="O27" s="92" t="str">
        <f t="shared" si="8"/>
        <v/>
      </c>
      <c r="P27" s="92" t="str">
        <f t="shared" si="8"/>
        <v/>
      </c>
      <c r="Q27" s="92" t="str">
        <f t="shared" si="8"/>
        <v/>
      </c>
      <c r="R27" s="92" t="str">
        <f t="shared" si="8"/>
        <v/>
      </c>
      <c r="S27" s="93" t="str">
        <f t="shared" si="8"/>
        <v/>
      </c>
      <c r="AJ27" s="183" t="s">
        <v>103</v>
      </c>
      <c r="AK27" s="167" t="s">
        <v>76</v>
      </c>
      <c r="AL27" s="167">
        <v>40</v>
      </c>
      <c r="AM27" s="167">
        <v>85</v>
      </c>
      <c r="AN27" s="27" t="s">
        <v>77</v>
      </c>
    </row>
    <row r="28" spans="1:40" x14ac:dyDescent="0.25">
      <c r="A28" s="169" t="str">
        <f t="shared" ref="A28:A31" si="9">IF(ISBLANK(A15),"",A15)</f>
        <v/>
      </c>
      <c r="B28" s="230"/>
      <c r="C28" s="177"/>
      <c r="E28" s="166"/>
      <c r="H28" s="20"/>
      <c r="L28" s="102" t="str">
        <f t="shared" si="7"/>
        <v>Crane</v>
      </c>
      <c r="M28" s="99">
        <f t="shared" si="8"/>
        <v>1566.4886714034408</v>
      </c>
      <c r="N28" s="92" t="str">
        <f t="shared" si="8"/>
        <v/>
      </c>
      <c r="O28" s="92" t="str">
        <f t="shared" si="8"/>
        <v/>
      </c>
      <c r="P28" s="92" t="str">
        <f t="shared" si="8"/>
        <v/>
      </c>
      <c r="Q28" s="92" t="str">
        <f t="shared" si="8"/>
        <v/>
      </c>
      <c r="R28" s="92" t="str">
        <f t="shared" si="8"/>
        <v/>
      </c>
      <c r="S28" s="93" t="str">
        <f t="shared" si="8"/>
        <v/>
      </c>
      <c r="AJ28" s="183" t="s">
        <v>104</v>
      </c>
      <c r="AK28" s="167" t="s">
        <v>76</v>
      </c>
      <c r="AL28" s="167">
        <v>40</v>
      </c>
      <c r="AM28" s="167">
        <v>85</v>
      </c>
      <c r="AN28" s="27">
        <v>87</v>
      </c>
    </row>
    <row r="29" spans="1:40" x14ac:dyDescent="0.25">
      <c r="A29" s="169" t="str">
        <f t="shared" si="9"/>
        <v/>
      </c>
      <c r="B29" s="230"/>
      <c r="C29" s="177"/>
      <c r="E29" s="166"/>
      <c r="H29" s="20"/>
      <c r="L29" s="102" t="str">
        <f t="shared" si="7"/>
        <v>Vibratory Pile Driver</v>
      </c>
      <c r="M29" s="99">
        <f t="shared" si="8"/>
        <v>1566.4886714034408</v>
      </c>
      <c r="N29" s="92" t="str">
        <f t="shared" si="8"/>
        <v/>
      </c>
      <c r="O29" s="92" t="str">
        <f t="shared" si="8"/>
        <v/>
      </c>
      <c r="P29" s="92" t="str">
        <f t="shared" si="8"/>
        <v/>
      </c>
      <c r="Q29" s="92" t="str">
        <f t="shared" si="8"/>
        <v/>
      </c>
      <c r="R29" s="92" t="str">
        <f t="shared" si="8"/>
        <v/>
      </c>
      <c r="S29" s="93" t="str">
        <f t="shared" si="8"/>
        <v/>
      </c>
      <c r="AJ29" s="183" t="s">
        <v>105</v>
      </c>
      <c r="AK29" s="167" t="s">
        <v>76</v>
      </c>
      <c r="AL29" s="167">
        <v>25</v>
      </c>
      <c r="AM29" s="167">
        <v>80</v>
      </c>
      <c r="AN29" s="27">
        <v>82</v>
      </c>
    </row>
    <row r="30" spans="1:40" x14ac:dyDescent="0.25">
      <c r="A30" s="169" t="str">
        <f t="shared" si="9"/>
        <v/>
      </c>
      <c r="B30" s="230"/>
      <c r="C30" s="177"/>
      <c r="E30" s="166"/>
      <c r="H30" s="20"/>
      <c r="L30" s="102" t="str">
        <f t="shared" si="7"/>
        <v>Pickup Truck</v>
      </c>
      <c r="M30" s="99">
        <f t="shared" si="8"/>
        <v>1566.4886714034408</v>
      </c>
      <c r="N30" s="92" t="str">
        <f t="shared" si="8"/>
        <v/>
      </c>
      <c r="O30" s="92" t="str">
        <f t="shared" si="8"/>
        <v/>
      </c>
      <c r="P30" s="92" t="str">
        <f t="shared" si="8"/>
        <v/>
      </c>
      <c r="Q30" s="92" t="str">
        <f t="shared" si="8"/>
        <v/>
      </c>
      <c r="R30" s="92" t="str">
        <f t="shared" si="8"/>
        <v/>
      </c>
      <c r="S30" s="93" t="str">
        <f t="shared" si="8"/>
        <v/>
      </c>
      <c r="AJ30" s="183" t="s">
        <v>106</v>
      </c>
      <c r="AK30" s="167" t="s">
        <v>82</v>
      </c>
      <c r="AL30" s="167">
        <v>10</v>
      </c>
      <c r="AM30" s="167">
        <v>90</v>
      </c>
      <c r="AN30" s="27" t="s">
        <v>77</v>
      </c>
    </row>
    <row r="31" spans="1:40" ht="15.75" thickBot="1" x14ac:dyDescent="0.3">
      <c r="A31" s="170" t="str">
        <f t="shared" si="9"/>
        <v/>
      </c>
      <c r="B31" s="231"/>
      <c r="C31" s="179"/>
      <c r="E31" s="166"/>
      <c r="H31" s="20"/>
      <c r="L31" s="102" t="str">
        <f t="shared" si="7"/>
        <v>Front End Loader</v>
      </c>
      <c r="M31" s="99">
        <f t="shared" si="8"/>
        <v>1566.4886714034408</v>
      </c>
      <c r="N31" s="92" t="str">
        <f t="shared" si="8"/>
        <v/>
      </c>
      <c r="O31" s="92" t="str">
        <f t="shared" si="8"/>
        <v/>
      </c>
      <c r="P31" s="92" t="str">
        <f t="shared" si="8"/>
        <v/>
      </c>
      <c r="Q31" s="92" t="str">
        <f t="shared" si="8"/>
        <v/>
      </c>
      <c r="R31" s="92" t="str">
        <f t="shared" si="8"/>
        <v/>
      </c>
      <c r="S31" s="93" t="str">
        <f t="shared" si="8"/>
        <v/>
      </c>
      <c r="AJ31" s="183" t="s">
        <v>107</v>
      </c>
      <c r="AK31" s="167" t="s">
        <v>82</v>
      </c>
      <c r="AL31" s="167">
        <v>20</v>
      </c>
      <c r="AM31" s="167">
        <v>95</v>
      </c>
      <c r="AN31" s="27">
        <v>101</v>
      </c>
    </row>
    <row r="32" spans="1:40" ht="15.75" x14ac:dyDescent="0.25">
      <c r="A32" s="19" t="s">
        <v>155</v>
      </c>
      <c r="B32" s="143"/>
      <c r="C32" s="144"/>
      <c r="D32" s="144"/>
      <c r="E32" s="145"/>
      <c r="H32" s="82"/>
      <c r="L32" s="102" t="str">
        <f t="shared" si="7"/>
        <v>Trencher</v>
      </c>
      <c r="M32" s="99">
        <f t="shared" si="8"/>
        <v>1566.4886714034408</v>
      </c>
      <c r="N32" s="92" t="str">
        <f t="shared" si="8"/>
        <v/>
      </c>
      <c r="O32" s="92" t="str">
        <f t="shared" si="8"/>
        <v/>
      </c>
      <c r="P32" s="92" t="str">
        <f t="shared" si="8"/>
        <v/>
      </c>
      <c r="Q32" s="92" t="str">
        <f t="shared" si="8"/>
        <v/>
      </c>
      <c r="R32" s="92" t="str">
        <f t="shared" si="8"/>
        <v/>
      </c>
      <c r="S32" s="93" t="str">
        <f t="shared" si="8"/>
        <v/>
      </c>
      <c r="AJ32" s="183" t="s">
        <v>108</v>
      </c>
      <c r="AK32" s="167" t="s">
        <v>82</v>
      </c>
      <c r="AL32" s="167">
        <v>20</v>
      </c>
      <c r="AM32" s="167">
        <v>85</v>
      </c>
      <c r="AN32" s="27">
        <v>89</v>
      </c>
    </row>
    <row r="33" spans="1:40" ht="15.75" x14ac:dyDescent="0.25">
      <c r="A33" s="19" t="s">
        <v>156</v>
      </c>
      <c r="B33" s="143"/>
      <c r="C33" s="144"/>
      <c r="D33" s="144"/>
      <c r="E33" s="145"/>
      <c r="F33" s="145"/>
      <c r="G33" s="82"/>
      <c r="H33" s="82"/>
      <c r="L33" s="102" t="str">
        <f t="shared" si="7"/>
        <v/>
      </c>
      <c r="M33" s="99">
        <f t="shared" si="8"/>
        <v>1245.3154084337932</v>
      </c>
      <c r="N33" s="92" t="str">
        <f t="shared" si="8"/>
        <v/>
      </c>
      <c r="O33" s="92" t="str">
        <f t="shared" si="8"/>
        <v/>
      </c>
      <c r="P33" s="92" t="str">
        <f t="shared" si="8"/>
        <v/>
      </c>
      <c r="Q33" s="92" t="str">
        <f t="shared" si="8"/>
        <v/>
      </c>
      <c r="R33" s="92" t="str">
        <f t="shared" si="8"/>
        <v/>
      </c>
      <c r="S33" s="93" t="str">
        <f t="shared" si="8"/>
        <v/>
      </c>
      <c r="AJ33" s="183" t="s">
        <v>109</v>
      </c>
      <c r="AK33" s="167" t="s">
        <v>76</v>
      </c>
      <c r="AL33" s="167">
        <v>20</v>
      </c>
      <c r="AM33" s="167">
        <v>85</v>
      </c>
      <c r="AN33" s="27">
        <v>75</v>
      </c>
    </row>
    <row r="34" spans="1:40" ht="16.5" customHeight="1" x14ac:dyDescent="0.25">
      <c r="A34" s="9"/>
      <c r="B34" s="143"/>
      <c r="C34" s="144"/>
      <c r="D34" s="144"/>
      <c r="E34" s="145"/>
      <c r="F34" s="145"/>
      <c r="G34" s="82"/>
      <c r="H34" s="82"/>
      <c r="L34" s="102" t="str">
        <f t="shared" si="7"/>
        <v/>
      </c>
      <c r="M34" s="99">
        <f t="shared" si="8"/>
        <v>1245.3154084337932</v>
      </c>
      <c r="N34" s="92" t="str">
        <f t="shared" si="8"/>
        <v/>
      </c>
      <c r="O34" s="92" t="str">
        <f t="shared" si="8"/>
        <v/>
      </c>
      <c r="P34" s="92" t="str">
        <f t="shared" si="8"/>
        <v/>
      </c>
      <c r="Q34" s="92" t="str">
        <f t="shared" si="8"/>
        <v/>
      </c>
      <c r="R34" s="92" t="str">
        <f t="shared" si="8"/>
        <v/>
      </c>
      <c r="S34" s="93" t="str">
        <f t="shared" si="8"/>
        <v/>
      </c>
      <c r="AJ34" s="183" t="s">
        <v>110</v>
      </c>
      <c r="AK34" s="167" t="s">
        <v>82</v>
      </c>
      <c r="AL34" s="167">
        <v>20</v>
      </c>
      <c r="AM34" s="167">
        <v>90</v>
      </c>
      <c r="AN34" s="27">
        <v>90</v>
      </c>
    </row>
    <row r="35" spans="1:40" x14ac:dyDescent="0.25">
      <c r="A35" s="19"/>
      <c r="B35" s="143"/>
      <c r="C35" s="144"/>
      <c r="D35" s="144"/>
      <c r="E35" s="145"/>
      <c r="F35" s="145"/>
      <c r="G35" s="82"/>
      <c r="H35" s="82"/>
      <c r="L35" s="102" t="str">
        <f t="shared" si="7"/>
        <v/>
      </c>
      <c r="M35" s="99">
        <f t="shared" si="8"/>
        <v>1245.3154084337932</v>
      </c>
      <c r="N35" s="92" t="str">
        <f t="shared" si="8"/>
        <v/>
      </c>
      <c r="O35" s="92" t="str">
        <f t="shared" si="8"/>
        <v/>
      </c>
      <c r="P35" s="92" t="str">
        <f t="shared" si="8"/>
        <v/>
      </c>
      <c r="Q35" s="92" t="str">
        <f t="shared" si="8"/>
        <v/>
      </c>
      <c r="R35" s="92" t="str">
        <f t="shared" si="8"/>
        <v/>
      </c>
      <c r="S35" s="93" t="str">
        <f t="shared" si="8"/>
        <v/>
      </c>
      <c r="AJ35" s="183" t="s">
        <v>111</v>
      </c>
      <c r="AK35" s="167" t="s">
        <v>76</v>
      </c>
      <c r="AL35" s="167">
        <v>20</v>
      </c>
      <c r="AM35" s="167">
        <v>85</v>
      </c>
      <c r="AN35" s="27">
        <v>90</v>
      </c>
    </row>
    <row r="36" spans="1:40" ht="15.75" thickBot="1" x14ac:dyDescent="0.3">
      <c r="A36" s="82"/>
      <c r="B36" s="82"/>
      <c r="C36" s="82"/>
      <c r="D36" s="82"/>
      <c r="E36" s="82"/>
      <c r="F36" s="49"/>
      <c r="G36" s="49"/>
      <c r="H36" s="49"/>
      <c r="L36" s="103" t="str">
        <f t="shared" si="7"/>
        <v/>
      </c>
      <c r="M36" s="100">
        <f t="shared" si="8"/>
        <v>1245.3154084337932</v>
      </c>
      <c r="N36" s="95" t="str">
        <f t="shared" si="8"/>
        <v/>
      </c>
      <c r="O36" s="95" t="str">
        <f t="shared" si="8"/>
        <v/>
      </c>
      <c r="P36" s="95" t="str">
        <f t="shared" si="8"/>
        <v/>
      </c>
      <c r="Q36" s="95" t="str">
        <f t="shared" si="8"/>
        <v/>
      </c>
      <c r="R36" s="95" t="str">
        <f t="shared" si="8"/>
        <v/>
      </c>
      <c r="S36" s="96" t="str">
        <f t="shared" si="8"/>
        <v/>
      </c>
      <c r="AJ36" s="183" t="s">
        <v>112</v>
      </c>
      <c r="AK36" s="167" t="s">
        <v>76</v>
      </c>
      <c r="AL36" s="167">
        <v>50</v>
      </c>
      <c r="AM36" s="167">
        <v>85</v>
      </c>
      <c r="AN36" s="27">
        <v>77</v>
      </c>
    </row>
    <row r="37" spans="1:40" ht="15.75" thickBot="1" x14ac:dyDescent="0.3">
      <c r="A37" s="9" t="s">
        <v>44</v>
      </c>
      <c r="B37" s="1"/>
      <c r="C37" s="1"/>
      <c r="D37" s="1"/>
      <c r="E37" s="82"/>
      <c r="F37" s="49"/>
      <c r="G37" s="49"/>
      <c r="H37" s="49"/>
      <c r="L37" s="221"/>
      <c r="M37" s="222"/>
      <c r="N37" s="222"/>
      <c r="O37" s="222"/>
      <c r="P37" s="222"/>
      <c r="Q37" s="222"/>
      <c r="R37" s="222"/>
      <c r="S37" s="222"/>
      <c r="AJ37" s="183" t="s">
        <v>113</v>
      </c>
      <c r="AK37" s="167" t="s">
        <v>76</v>
      </c>
      <c r="AL37" s="167">
        <v>40</v>
      </c>
      <c r="AM37" s="167">
        <v>55</v>
      </c>
      <c r="AN37" s="27">
        <v>75</v>
      </c>
    </row>
    <row r="38" spans="1:40" ht="32.25" x14ac:dyDescent="0.25">
      <c r="A38" s="293" t="s">
        <v>0</v>
      </c>
      <c r="B38" s="287" t="s">
        <v>63</v>
      </c>
      <c r="C38" s="162" t="s">
        <v>141</v>
      </c>
      <c r="D38" s="15" t="s">
        <v>55</v>
      </c>
      <c r="E38" s="16" t="s">
        <v>54</v>
      </c>
      <c r="H38" s="182"/>
      <c r="L38" s="221"/>
      <c r="M38" s="222"/>
      <c r="N38" s="222"/>
      <c r="O38" s="222"/>
      <c r="P38" s="222"/>
      <c r="Q38" s="222"/>
      <c r="R38" s="222"/>
      <c r="S38" s="222"/>
      <c r="AJ38" s="183" t="s">
        <v>114</v>
      </c>
      <c r="AK38" s="167" t="s">
        <v>76</v>
      </c>
      <c r="AL38" s="167">
        <v>50</v>
      </c>
      <c r="AM38" s="167">
        <v>85</v>
      </c>
      <c r="AN38" s="27">
        <v>85</v>
      </c>
    </row>
    <row r="39" spans="1:40" ht="15.75" thickBot="1" x14ac:dyDescent="0.3">
      <c r="A39" s="294"/>
      <c r="B39" s="299"/>
      <c r="C39" s="164" t="s">
        <v>68</v>
      </c>
      <c r="D39" s="209" t="s">
        <v>6</v>
      </c>
      <c r="E39" s="7" t="s">
        <v>5</v>
      </c>
      <c r="H39" s="180"/>
      <c r="L39" s="221"/>
      <c r="M39" s="222"/>
      <c r="N39" s="222"/>
      <c r="O39" s="222"/>
      <c r="P39" s="222"/>
      <c r="Q39" s="222"/>
      <c r="R39" s="222"/>
      <c r="S39" s="222"/>
      <c r="AJ39" s="183" t="s">
        <v>115</v>
      </c>
      <c r="AK39" s="167" t="s">
        <v>76</v>
      </c>
      <c r="AL39" s="167">
        <v>50</v>
      </c>
      <c r="AM39" s="167">
        <v>77</v>
      </c>
      <c r="AN39" s="27">
        <v>81</v>
      </c>
    </row>
    <row r="40" spans="1:40" x14ac:dyDescent="0.25">
      <c r="A40" s="77" t="s">
        <v>92</v>
      </c>
      <c r="B40" s="191">
        <v>1</v>
      </c>
      <c r="C40" s="201">
        <f t="shared" ref="C40:C46" si="10">IFERROR(VLOOKUP(A40,$AJ$1:$AN$64,3,FALSE),"")</f>
        <v>16</v>
      </c>
      <c r="D40" s="218">
        <f t="shared" ref="D40:D46" si="11">IF(ISBLANK(A40),"",50)</f>
        <v>50</v>
      </c>
      <c r="E40" s="202">
        <f>IFERROR(IF(VLOOKUP(A40,$AJ$1:$AN$64,5,FALSE)="N/A",VLOOKUP(A40,$AJ$1:$AN$64,4,FALSE),VLOOKUP(A40,$AJ$1:$AN$64,5,FALSE)),"")</f>
        <v>81</v>
      </c>
      <c r="H40" s="181"/>
      <c r="AJ40" s="183" t="s">
        <v>116</v>
      </c>
      <c r="AK40" s="167" t="s">
        <v>76</v>
      </c>
      <c r="AL40" s="167">
        <v>100</v>
      </c>
      <c r="AM40" s="167">
        <v>82</v>
      </c>
      <c r="AN40" s="27">
        <v>73</v>
      </c>
    </row>
    <row r="41" spans="1:40" x14ac:dyDescent="0.25">
      <c r="A41" s="77" t="s">
        <v>132</v>
      </c>
      <c r="B41" s="71">
        <v>1</v>
      </c>
      <c r="C41" s="201">
        <f t="shared" si="10"/>
        <v>20</v>
      </c>
      <c r="D41" s="198">
        <f t="shared" si="11"/>
        <v>50</v>
      </c>
      <c r="E41" s="202">
        <f>IFERROR(IF(VLOOKUP(A41,$AJ$1:$AN$64,5,FALSE)="N/A",VLOOKUP(A41,$AJ$1:$AN$64,4,FALSE),VLOOKUP(A41,$AJ$1:$AN$64,5,FALSE)),"")</f>
        <v>101</v>
      </c>
      <c r="G41" s="22"/>
      <c r="H41" s="181"/>
      <c r="AJ41" s="183" t="s">
        <v>117</v>
      </c>
      <c r="AK41" s="167" t="s">
        <v>82</v>
      </c>
      <c r="AL41" s="167">
        <v>20</v>
      </c>
      <c r="AM41" s="167">
        <v>85</v>
      </c>
      <c r="AN41" s="27">
        <v>79</v>
      </c>
    </row>
    <row r="42" spans="1:40" x14ac:dyDescent="0.25">
      <c r="A42" s="77" t="s">
        <v>113</v>
      </c>
      <c r="B42" s="71">
        <v>1</v>
      </c>
      <c r="C42" s="201">
        <f t="shared" si="10"/>
        <v>40</v>
      </c>
      <c r="D42" s="198">
        <f t="shared" si="11"/>
        <v>50</v>
      </c>
      <c r="E42" s="202">
        <f>IFERROR(IF(VLOOKUP(A42,$AJ$1:$AN$64,5,FALSE)="N/A",VLOOKUP(A42,$AJ$1:$AN$64,4,FALSE),VLOOKUP(A42,$AJ$1:$AN$64,5,FALSE)),"")</f>
        <v>75</v>
      </c>
      <c r="H42" s="181"/>
      <c r="AJ42" s="183" t="s">
        <v>118</v>
      </c>
      <c r="AK42" s="167" t="s">
        <v>76</v>
      </c>
      <c r="AL42" s="167">
        <v>20</v>
      </c>
      <c r="AM42" s="167">
        <v>85</v>
      </c>
      <c r="AN42" s="27">
        <v>81</v>
      </c>
    </row>
    <row r="43" spans="1:40" x14ac:dyDescent="0.25">
      <c r="A43" s="77" t="s">
        <v>99</v>
      </c>
      <c r="B43" s="71">
        <v>1</v>
      </c>
      <c r="C43" s="201">
        <f t="shared" si="10"/>
        <v>40</v>
      </c>
      <c r="D43" s="198">
        <f t="shared" si="11"/>
        <v>50</v>
      </c>
      <c r="E43" s="202">
        <f>IFERROR(IF(VLOOKUP(A43,$AJ$1:$AN$64,5,FALSE)="N/A",VLOOKUP(A43,$AJ$1:$AN$64,4,FALSE),VLOOKUP(A43,$AJ$1:$AN$64,5,FALSE)),"")</f>
        <v>79</v>
      </c>
      <c r="H43" s="181"/>
      <c r="AC43" s="22"/>
      <c r="AJ43" s="183" t="s">
        <v>119</v>
      </c>
      <c r="AK43" s="167" t="s">
        <v>76</v>
      </c>
      <c r="AL43" s="167">
        <v>20</v>
      </c>
      <c r="AM43" s="167">
        <v>85</v>
      </c>
      <c r="AN43" s="27">
        <v>80</v>
      </c>
    </row>
    <row r="44" spans="1:40" x14ac:dyDescent="0.25">
      <c r="A44" s="77" t="s">
        <v>152</v>
      </c>
      <c r="B44" s="71">
        <v>1</v>
      </c>
      <c r="C44" s="201">
        <f t="shared" si="10"/>
        <v>50</v>
      </c>
      <c r="D44" s="198">
        <f t="shared" si="11"/>
        <v>50</v>
      </c>
      <c r="E44" s="202">
        <f>IFERROR(IF(VLOOKUP(A44,$AJ$1:$AN$64,5,FALSE)="N/A",VLOOKUP(A44,$AJ$1:$AN$64,4,FALSE),VLOOKUP(A44,$AJ$1:$AN$64,5,FALSE)),"")</f>
        <v>80</v>
      </c>
      <c r="H44" s="181"/>
      <c r="AJ44" s="183" t="s">
        <v>120</v>
      </c>
      <c r="AK44" s="167" t="s">
        <v>76</v>
      </c>
      <c r="AL44" s="167">
        <v>20</v>
      </c>
      <c r="AM44" s="167">
        <v>85</v>
      </c>
      <c r="AN44" s="27">
        <v>96</v>
      </c>
    </row>
    <row r="45" spans="1:40" x14ac:dyDescent="0.25">
      <c r="A45" s="77" t="s">
        <v>92</v>
      </c>
      <c r="B45" s="71">
        <v>2</v>
      </c>
      <c r="C45" s="201">
        <f t="shared" si="10"/>
        <v>16</v>
      </c>
      <c r="D45" s="198">
        <f t="shared" si="11"/>
        <v>50</v>
      </c>
      <c r="E45" s="202">
        <f t="shared" ref="E45:E49" si="12">IFERROR(IF(VLOOKUP(A45,$AJ$1:$AN$64,5,FALSE)="N/A",VLOOKUP(A45,$AJ$1:$AN$64,4,FALSE),VLOOKUP(A45,$AJ$1:$AN$64,5,FALSE)),"")</f>
        <v>81</v>
      </c>
      <c r="H45" s="181"/>
      <c r="AJ45" s="183" t="s">
        <v>121</v>
      </c>
      <c r="AK45" s="167" t="s">
        <v>76</v>
      </c>
      <c r="AL45" s="167">
        <v>40</v>
      </c>
      <c r="AM45" s="167">
        <v>85</v>
      </c>
      <c r="AN45" s="27">
        <v>84</v>
      </c>
    </row>
    <row r="46" spans="1:40" x14ac:dyDescent="0.25">
      <c r="A46" s="77" t="s">
        <v>132</v>
      </c>
      <c r="B46" s="71">
        <v>2</v>
      </c>
      <c r="C46" s="201">
        <f t="shared" si="10"/>
        <v>20</v>
      </c>
      <c r="D46" s="198">
        <f t="shared" si="11"/>
        <v>50</v>
      </c>
      <c r="E46" s="202">
        <f t="shared" si="12"/>
        <v>101</v>
      </c>
      <c r="H46" s="181"/>
      <c r="AJ46" s="183" t="s">
        <v>122</v>
      </c>
      <c r="AK46" s="167" t="s">
        <v>76</v>
      </c>
      <c r="AL46" s="167">
        <v>40</v>
      </c>
      <c r="AM46" s="167">
        <v>85</v>
      </c>
      <c r="AN46" s="27">
        <v>96</v>
      </c>
    </row>
    <row r="47" spans="1:40" x14ac:dyDescent="0.25">
      <c r="A47" s="77" t="s">
        <v>113</v>
      </c>
      <c r="B47" s="71">
        <v>2</v>
      </c>
      <c r="C47" s="201">
        <v>40</v>
      </c>
      <c r="D47" s="198">
        <v>50</v>
      </c>
      <c r="E47" s="202">
        <f t="shared" si="12"/>
        <v>75</v>
      </c>
      <c r="H47" s="181"/>
      <c r="AJ47" s="183" t="s">
        <v>123</v>
      </c>
      <c r="AK47" s="167" t="s">
        <v>76</v>
      </c>
      <c r="AL47" s="167">
        <v>100</v>
      </c>
      <c r="AM47" s="167">
        <v>78</v>
      </c>
      <c r="AN47" s="27">
        <v>78</v>
      </c>
    </row>
    <row r="48" spans="1:40" x14ac:dyDescent="0.25">
      <c r="A48" s="77" t="s">
        <v>99</v>
      </c>
      <c r="B48" s="71">
        <v>2</v>
      </c>
      <c r="C48" s="201">
        <f t="shared" ref="C48:C53" si="13">IFERROR(VLOOKUP(A48,$AJ$1:$AN$64,3,FALSE),"")</f>
        <v>40</v>
      </c>
      <c r="D48" s="198">
        <f t="shared" ref="D48:D53" si="14">IF(ISBLANK(A48),"",50)</f>
        <v>50</v>
      </c>
      <c r="E48" s="202">
        <f t="shared" si="12"/>
        <v>79</v>
      </c>
      <c r="H48" s="181"/>
      <c r="AJ48" s="183" t="s">
        <v>152</v>
      </c>
      <c r="AK48" s="167" t="s">
        <v>76</v>
      </c>
      <c r="AL48" s="167">
        <v>50</v>
      </c>
      <c r="AM48" s="167">
        <v>82</v>
      </c>
      <c r="AN48" s="27">
        <v>80</v>
      </c>
    </row>
    <row r="49" spans="1:40" x14ac:dyDescent="0.25">
      <c r="A49" s="77" t="s">
        <v>152</v>
      </c>
      <c r="B49" s="71">
        <v>2</v>
      </c>
      <c r="C49" s="201">
        <f t="shared" si="13"/>
        <v>50</v>
      </c>
      <c r="D49" s="198">
        <f t="shared" si="14"/>
        <v>50</v>
      </c>
      <c r="E49" s="202">
        <f t="shared" si="12"/>
        <v>80</v>
      </c>
      <c r="H49" s="181"/>
      <c r="AJ49" s="183" t="s">
        <v>125</v>
      </c>
      <c r="AK49" s="167" t="s">
        <v>76</v>
      </c>
      <c r="AL49" s="167">
        <v>50</v>
      </c>
      <c r="AM49" s="167">
        <v>80</v>
      </c>
      <c r="AN49" s="27" t="s">
        <v>77</v>
      </c>
    </row>
    <row r="50" spans="1:40" x14ac:dyDescent="0.25">
      <c r="A50" s="77"/>
      <c r="B50" s="71"/>
      <c r="C50" s="201" t="str">
        <f t="shared" si="13"/>
        <v/>
      </c>
      <c r="D50" s="198" t="str">
        <f t="shared" si="14"/>
        <v/>
      </c>
      <c r="E50" s="202" t="str">
        <f>IFERROR(IF(VLOOKUP(A50,$AJ$1:$AN$64,5,FALSE)="N/A",VLOOKUP(A50,$AJ$1:$AN$64,4,FALSE),VLOOKUP(A50,$AJ$1:$AN$64,5,FALSE)),"")</f>
        <v/>
      </c>
      <c r="H50" s="181"/>
      <c r="AJ50" s="183" t="s">
        <v>126</v>
      </c>
      <c r="AK50" s="167" t="s">
        <v>76</v>
      </c>
      <c r="AL50" s="167">
        <v>40</v>
      </c>
      <c r="AM50" s="167">
        <v>84</v>
      </c>
      <c r="AN50" s="27" t="s">
        <v>77</v>
      </c>
    </row>
    <row r="51" spans="1:40" x14ac:dyDescent="0.25">
      <c r="A51" s="77"/>
      <c r="B51" s="71"/>
      <c r="C51" s="201" t="str">
        <f t="shared" si="13"/>
        <v/>
      </c>
      <c r="D51" s="198" t="str">
        <f t="shared" si="14"/>
        <v/>
      </c>
      <c r="E51" s="202" t="str">
        <f>IFERROR(IF(VLOOKUP(A51,$AJ$1:$AN$64,5,FALSE)="N/A",VLOOKUP(A51,$AJ$1:$AN$64,4,FALSE),VLOOKUP(A51,$AJ$1:$AN$64,5,FALSE)),"")</f>
        <v/>
      </c>
      <c r="H51" s="181"/>
      <c r="AJ51" s="183" t="s">
        <v>127</v>
      </c>
      <c r="AK51" s="167" t="s">
        <v>76</v>
      </c>
      <c r="AL51" s="167">
        <v>40</v>
      </c>
      <c r="AM51" s="167">
        <v>85</v>
      </c>
      <c r="AN51" s="27">
        <v>85</v>
      </c>
    </row>
    <row r="52" spans="1:40" x14ac:dyDescent="0.25">
      <c r="A52" s="77"/>
      <c r="B52" s="71"/>
      <c r="C52" s="201" t="str">
        <f t="shared" si="13"/>
        <v/>
      </c>
      <c r="D52" s="198" t="str">
        <f t="shared" si="14"/>
        <v/>
      </c>
      <c r="E52" s="202" t="str">
        <f>IFERROR(IF(VLOOKUP(A52,$AJ$1:$AN$64,5,FALSE)="N/A",VLOOKUP(A52,$AJ$1:$AN$64,4,FALSE),VLOOKUP(A52,$AJ$1:$AN$64,5,FALSE)),"")</f>
        <v/>
      </c>
      <c r="H52" s="181"/>
      <c r="AJ52" s="183" t="s">
        <v>128</v>
      </c>
      <c r="AK52" s="167" t="s">
        <v>76</v>
      </c>
      <c r="AL52" s="167">
        <v>10</v>
      </c>
      <c r="AM52" s="167">
        <v>80</v>
      </c>
      <c r="AN52" s="27">
        <v>82</v>
      </c>
    </row>
    <row r="53" spans="1:40" ht="15.75" thickBot="1" x14ac:dyDescent="0.3">
      <c r="A53" s="14"/>
      <c r="B53" s="72"/>
      <c r="C53" s="203" t="str">
        <f t="shared" si="13"/>
        <v/>
      </c>
      <c r="D53" s="204" t="str">
        <f t="shared" si="14"/>
        <v/>
      </c>
      <c r="E53" s="205" t="str">
        <f>IFERROR(IF(VLOOKUP(A53,$AJ$1:$AN$64,5,FALSE)="N/A",VLOOKUP(A53,$AJ$1:$AN$64,4,FALSE),VLOOKUP(A53,$AJ$1:$AN$64,5,FALSE)),"")</f>
        <v/>
      </c>
      <c r="H53" s="181"/>
      <c r="AJ53" s="183" t="s">
        <v>129</v>
      </c>
      <c r="AK53" s="167" t="s">
        <v>76</v>
      </c>
      <c r="AL53" s="167">
        <v>100</v>
      </c>
      <c r="AM53" s="167">
        <v>85</v>
      </c>
      <c r="AN53" s="27">
        <v>79</v>
      </c>
    </row>
    <row r="54" spans="1:40" ht="15.75" x14ac:dyDescent="0.25">
      <c r="A54" s="19" t="s">
        <v>142</v>
      </c>
      <c r="AJ54" s="183" t="s">
        <v>130</v>
      </c>
      <c r="AK54" s="167" t="s">
        <v>76</v>
      </c>
      <c r="AL54" s="167">
        <v>50</v>
      </c>
      <c r="AM54" s="167">
        <v>85</v>
      </c>
      <c r="AN54" s="27">
        <v>87</v>
      </c>
    </row>
    <row r="55" spans="1:40" x14ac:dyDescent="0.25">
      <c r="A55" s="19"/>
      <c r="AJ55" s="183" t="s">
        <v>131</v>
      </c>
      <c r="AK55" s="167" t="s">
        <v>76</v>
      </c>
      <c r="AL55" s="167">
        <v>20</v>
      </c>
      <c r="AM55" s="167">
        <v>80</v>
      </c>
      <c r="AN55" s="27">
        <v>80</v>
      </c>
    </row>
    <row r="56" spans="1:40" x14ac:dyDescent="0.25">
      <c r="AJ56" s="183" t="s">
        <v>132</v>
      </c>
      <c r="AK56" s="167" t="s">
        <v>76</v>
      </c>
      <c r="AL56" s="167">
        <v>20</v>
      </c>
      <c r="AM56" s="167">
        <v>95</v>
      </c>
      <c r="AN56" s="27">
        <v>101</v>
      </c>
    </row>
    <row r="57" spans="1:40" ht="15.75" thickBot="1" x14ac:dyDescent="0.3">
      <c r="A57" s="8" t="s">
        <v>7</v>
      </c>
      <c r="AJ57" s="183" t="s">
        <v>133</v>
      </c>
      <c r="AK57" s="167" t="s">
        <v>76</v>
      </c>
      <c r="AL57" s="167">
        <v>5</v>
      </c>
      <c r="AM57" s="167">
        <v>85</v>
      </c>
      <c r="AN57" s="27">
        <v>83</v>
      </c>
    </row>
    <row r="58" spans="1:40" ht="30" x14ac:dyDescent="0.25">
      <c r="A58" s="293" t="s">
        <v>4</v>
      </c>
      <c r="B58" s="106" t="str">
        <f>IF(ISBLANK(A12),"",CONCATENATE("Leq - @ ",A12))</f>
        <v>Leq - @ NSA 34 - Residence</v>
      </c>
      <c r="C58" s="106" t="str">
        <f>IF(ISBLANK(A12),"",CONCATENATE("Leq - @ ",A12))</f>
        <v>Leq - @ NSA 34 - Residence</v>
      </c>
      <c r="D58" s="248"/>
      <c r="E58" s="248"/>
      <c r="F58" s="248"/>
      <c r="G58" s="248"/>
      <c r="H58" s="248"/>
      <c r="AJ58" s="183" t="s">
        <v>134</v>
      </c>
      <c r="AK58" s="167" t="s">
        <v>76</v>
      </c>
      <c r="AL58" s="167">
        <v>40</v>
      </c>
      <c r="AM58" s="167">
        <v>73</v>
      </c>
      <c r="AN58" s="27">
        <v>74</v>
      </c>
    </row>
    <row r="59" spans="1:40" ht="18.75" thickBot="1" x14ac:dyDescent="0.3">
      <c r="A59" s="301"/>
      <c r="B59" s="226" t="s">
        <v>185</v>
      </c>
      <c r="C59" s="226" t="s">
        <v>186</v>
      </c>
      <c r="D59" s="269"/>
      <c r="E59" s="269"/>
      <c r="F59" s="269"/>
      <c r="G59" s="269"/>
      <c r="H59" s="269"/>
      <c r="AJ59" s="183" t="s">
        <v>135</v>
      </c>
      <c r="AK59" s="167" t="s">
        <v>76</v>
      </c>
      <c r="AL59" s="167">
        <v>100</v>
      </c>
      <c r="AM59" s="167"/>
      <c r="AN59" s="27">
        <v>77</v>
      </c>
    </row>
    <row r="60" spans="1:40" x14ac:dyDescent="0.25">
      <c r="A60" s="223" t="str">
        <f>IF(ISBLANK(A40),"",A40)</f>
        <v>Crane</v>
      </c>
      <c r="B60" s="273">
        <f>IFERROR($E40-(20*LOG10(M23/$D40))+10*LOG($C40/100)+10*LOG($B40),0)</f>
        <v>45.115012679118578</v>
      </c>
      <c r="C60" s="274">
        <f>IFERROR($E40-(20*LOG10(M23/$D40))+10*LOG(100/100)+10*LOG($B40),0)</f>
        <v>53.073812852559328</v>
      </c>
      <c r="D60" s="166"/>
      <c r="E60" s="166"/>
      <c r="F60" s="166"/>
      <c r="G60" s="166"/>
      <c r="H60" s="166"/>
      <c r="AJ60" s="183" t="s">
        <v>136</v>
      </c>
      <c r="AK60" s="167"/>
      <c r="AL60" s="167">
        <v>100</v>
      </c>
      <c r="AM60" s="167"/>
      <c r="AN60" s="27">
        <v>84</v>
      </c>
    </row>
    <row r="61" spans="1:40" x14ac:dyDescent="0.25">
      <c r="A61" s="224" t="str">
        <f>IF(ISBLANK(A41),"",A41)</f>
        <v>Vibratory Pile Driver</v>
      </c>
      <c r="B61" s="275">
        <f t="shared" ref="B61:C69" si="15">IFERROR($E41-(20*LOG10(M24/$D41))+10*LOG($C41/100)+10*LOG($B41),0)</f>
        <v>66.084112809199141</v>
      </c>
      <c r="C61" s="276">
        <f t="shared" ref="C61:C64" si="16">IFERROR($E41-(20*LOG10(M24/$D41))+10*LOG(100/100)+10*LOG($B41),0)</f>
        <v>73.073812852559328</v>
      </c>
      <c r="D61" s="166"/>
      <c r="E61" s="166"/>
      <c r="F61" s="166"/>
      <c r="G61" s="166"/>
      <c r="H61" s="166"/>
      <c r="AJ61" s="183" t="s">
        <v>137</v>
      </c>
      <c r="AK61" s="167"/>
      <c r="AL61" s="167">
        <v>100</v>
      </c>
      <c r="AM61" s="167"/>
      <c r="AN61" s="27">
        <v>80</v>
      </c>
    </row>
    <row r="62" spans="1:40" x14ac:dyDescent="0.25">
      <c r="A62" s="224" t="str">
        <f t="shared" ref="A62:A73" si="17">IF(ISBLANK(A42),"",A42)</f>
        <v>Pickup Truck</v>
      </c>
      <c r="B62" s="275">
        <f t="shared" si="15"/>
        <v>43.094412765838953</v>
      </c>
      <c r="C62" s="276">
        <f t="shared" si="16"/>
        <v>47.073812852559328</v>
      </c>
      <c r="D62" s="166"/>
      <c r="E62" s="166"/>
      <c r="F62" s="166"/>
      <c r="G62" s="166"/>
      <c r="H62" s="166"/>
      <c r="AJ62" s="183" t="s">
        <v>138</v>
      </c>
      <c r="AK62" s="167"/>
      <c r="AL62" s="167">
        <v>100</v>
      </c>
      <c r="AM62" s="167"/>
      <c r="AN62" s="27">
        <v>85</v>
      </c>
    </row>
    <row r="63" spans="1:40" x14ac:dyDescent="0.25">
      <c r="A63" s="224" t="str">
        <f t="shared" si="17"/>
        <v>Front End Loader</v>
      </c>
      <c r="B63" s="275">
        <f t="shared" si="15"/>
        <v>47.094412765838953</v>
      </c>
      <c r="C63" s="276">
        <f t="shared" si="16"/>
        <v>51.073812852559328</v>
      </c>
      <c r="D63" s="166"/>
      <c r="E63" s="166"/>
      <c r="F63" s="166"/>
      <c r="G63" s="166"/>
      <c r="H63" s="166"/>
      <c r="AJ63" s="183" t="s">
        <v>139</v>
      </c>
      <c r="AK63" s="167"/>
      <c r="AL63" s="167">
        <v>100</v>
      </c>
      <c r="AM63" s="167"/>
      <c r="AN63" s="27">
        <v>82</v>
      </c>
    </row>
    <row r="64" spans="1:40" ht="15" customHeight="1" thickBot="1" x14ac:dyDescent="0.3">
      <c r="A64" s="224" t="str">
        <f t="shared" si="17"/>
        <v>Trencher</v>
      </c>
      <c r="B64" s="275">
        <f t="shared" si="15"/>
        <v>49.063512895919516</v>
      </c>
      <c r="C64" s="276">
        <f t="shared" si="16"/>
        <v>52.073812852559328</v>
      </c>
      <c r="D64" s="166"/>
      <c r="E64" s="166"/>
      <c r="F64" s="166"/>
      <c r="G64" s="166"/>
      <c r="H64" s="166"/>
      <c r="AJ64" s="184" t="s">
        <v>140</v>
      </c>
      <c r="AK64" s="185"/>
      <c r="AL64" s="185">
        <v>100</v>
      </c>
      <c r="AM64" s="185"/>
      <c r="AN64" s="151">
        <v>83</v>
      </c>
    </row>
    <row r="65" spans="1:30" x14ac:dyDescent="0.25">
      <c r="A65" s="224" t="str">
        <f t="shared" si="17"/>
        <v>Crane</v>
      </c>
      <c r="B65" s="275">
        <f t="shared" si="15"/>
        <v>46.132354700308191</v>
      </c>
      <c r="C65" s="276">
        <f>IFERROR($E45-(20*LOG10(N28/$D45))+10*LOG($C45/100)+10*LOG($B45),0)</f>
        <v>0</v>
      </c>
      <c r="D65" s="166"/>
      <c r="E65" s="166"/>
      <c r="F65" s="166"/>
      <c r="G65" s="166"/>
      <c r="H65" s="166"/>
    </row>
    <row r="66" spans="1:30" x14ac:dyDescent="0.25">
      <c r="A66" s="224" t="str">
        <f t="shared" si="17"/>
        <v>Vibratory Pile Driver</v>
      </c>
      <c r="B66" s="275">
        <f t="shared" si="15"/>
        <v>67.101454830388747</v>
      </c>
      <c r="C66" s="276">
        <f t="shared" si="15"/>
        <v>0</v>
      </c>
      <c r="D66" s="166"/>
      <c r="E66" s="166"/>
      <c r="F66" s="166"/>
      <c r="G66" s="166"/>
      <c r="H66" s="166"/>
    </row>
    <row r="67" spans="1:30" x14ac:dyDescent="0.25">
      <c r="A67" s="224" t="str">
        <f t="shared" si="17"/>
        <v>Pickup Truck</v>
      </c>
      <c r="B67" s="275">
        <f t="shared" si="15"/>
        <v>44.111754787028566</v>
      </c>
      <c r="C67" s="276">
        <f t="shared" si="15"/>
        <v>0</v>
      </c>
      <c r="D67" s="166"/>
      <c r="E67" s="166"/>
      <c r="F67" s="166"/>
      <c r="G67" s="166"/>
      <c r="H67" s="166"/>
    </row>
    <row r="68" spans="1:30" x14ac:dyDescent="0.25">
      <c r="A68" s="224" t="str">
        <f t="shared" si="17"/>
        <v>Front End Loader</v>
      </c>
      <c r="B68" s="275">
        <f t="shared" si="15"/>
        <v>48.111754787028566</v>
      </c>
      <c r="C68" s="276">
        <f t="shared" si="15"/>
        <v>0</v>
      </c>
      <c r="D68" s="166"/>
      <c r="E68" s="166"/>
      <c r="F68" s="166"/>
      <c r="G68" s="166"/>
      <c r="H68" s="166"/>
    </row>
    <row r="69" spans="1:30" x14ac:dyDescent="0.25">
      <c r="A69" s="224" t="str">
        <f t="shared" si="17"/>
        <v>Trencher</v>
      </c>
      <c r="B69" s="275">
        <f t="shared" si="15"/>
        <v>50.080854917109129</v>
      </c>
      <c r="C69" s="276">
        <f t="shared" si="15"/>
        <v>0</v>
      </c>
      <c r="D69" s="166"/>
      <c r="E69" s="166"/>
      <c r="F69" s="166"/>
      <c r="G69" s="166"/>
      <c r="H69" s="166"/>
      <c r="P69" t="str">
        <f>A12</f>
        <v>NSA 34 - Residence</v>
      </c>
    </row>
    <row r="70" spans="1:30" x14ac:dyDescent="0.25">
      <c r="A70" s="224" t="str">
        <f t="shared" si="17"/>
        <v/>
      </c>
      <c r="B70" s="275">
        <f>IFERROR($E50-(20*LOG10(M33/$D50))+10*LOG($C50/100)+10*LOG(#REF!/12)+10*LOG($B50),0)</f>
        <v>0</v>
      </c>
      <c r="C70" s="278">
        <f>IFERROR($E50-(20*LOG10(N33/$D50))+10*LOG($C50/100)+10*LOG(#REF!/12)+10*LOG($B50),0)</f>
        <v>0</v>
      </c>
      <c r="D70" s="166"/>
      <c r="E70" s="166"/>
      <c r="F70" s="166"/>
      <c r="G70" s="166"/>
      <c r="H70" s="166"/>
    </row>
    <row r="71" spans="1:30" ht="15.75" thickBot="1" x14ac:dyDescent="0.3">
      <c r="A71" s="224" t="str">
        <f t="shared" si="17"/>
        <v/>
      </c>
      <c r="B71" s="275">
        <f>IFERROR($E51-(20*LOG10(M34/$D51))+10*LOG($C51/100)+10*LOG(#REF!/12)+10*LOG($B51),0)</f>
        <v>0</v>
      </c>
      <c r="C71" s="278">
        <f>IFERROR($E51-(20*LOG10(N34/$D51))+10*LOG($C51/100)+10*LOG(#REF!/12)+10*LOG($B51),0)</f>
        <v>0</v>
      </c>
      <c r="D71" s="166"/>
      <c r="E71" s="166"/>
      <c r="F71" s="166"/>
      <c r="G71" s="166"/>
      <c r="H71" s="166"/>
      <c r="P71" s="303" t="s">
        <v>21</v>
      </c>
      <c r="Q71" s="303"/>
      <c r="R71" s="303"/>
      <c r="S71" s="303"/>
      <c r="T71" s="303"/>
    </row>
    <row r="72" spans="1:30" ht="17.25" customHeight="1" thickBot="1" x14ac:dyDescent="0.3">
      <c r="A72" s="224" t="str">
        <f t="shared" si="17"/>
        <v/>
      </c>
      <c r="B72" s="275">
        <f>IFERROR($E52-(20*LOG10(M35/$D52))+10*LOG($C52/100)+10*LOG(#REF!/12)+10*LOG($B52),0)</f>
        <v>0</v>
      </c>
      <c r="C72" s="278">
        <f>IFERROR($E52-(20*LOG10(N35/$D52))+10*LOG($C52/100)+10*LOG(#REF!/12)+10*LOG($B52),0)</f>
        <v>0</v>
      </c>
      <c r="D72" s="166"/>
      <c r="E72" s="166"/>
      <c r="F72" s="166"/>
      <c r="G72" s="166"/>
      <c r="H72" s="166"/>
      <c r="P72" s="38" t="s">
        <v>14</v>
      </c>
      <c r="Q72" s="39" t="s">
        <v>15</v>
      </c>
      <c r="R72" s="40" t="s">
        <v>17</v>
      </c>
      <c r="S72" s="40" t="s">
        <v>16</v>
      </c>
      <c r="T72" s="41" t="s">
        <v>17</v>
      </c>
      <c r="U72" s="42"/>
      <c r="V72" s="39" t="s">
        <v>18</v>
      </c>
      <c r="W72" s="40" t="s">
        <v>17</v>
      </c>
      <c r="X72" s="40" t="s">
        <v>16</v>
      </c>
      <c r="Y72" s="41" t="s">
        <v>17</v>
      </c>
      <c r="Z72" s="43"/>
      <c r="AA72" s="39" t="s">
        <v>19</v>
      </c>
      <c r="AB72" s="40" t="s">
        <v>17</v>
      </c>
      <c r="AC72" s="40" t="s">
        <v>16</v>
      </c>
      <c r="AD72" s="41" t="s">
        <v>17</v>
      </c>
    </row>
    <row r="73" spans="1:30" ht="15.75" thickBot="1" x14ac:dyDescent="0.3">
      <c r="A73" s="225" t="str">
        <f t="shared" si="17"/>
        <v/>
      </c>
      <c r="B73" s="277">
        <f>IFERROR($E53-(20*LOG10(M36/$D53))+10*LOG($C53/100)+10*LOG(#REF!/12)+10*LOG($B53),0)</f>
        <v>0</v>
      </c>
      <c r="C73" s="279">
        <f>IFERROR($E53-(20*LOG10(N36/$D53))+10*LOG($C53/100)+10*LOG(#REF!/12)+10*LOG($B53),0)</f>
        <v>0</v>
      </c>
      <c r="D73" s="166"/>
      <c r="E73" s="166"/>
      <c r="F73" s="166"/>
      <c r="G73" s="166"/>
      <c r="H73" s="166"/>
      <c r="P73" s="30">
        <v>0</v>
      </c>
      <c r="Q73" s="32">
        <f>H12</f>
        <v>34</v>
      </c>
      <c r="R73" s="28">
        <f>(10^(Q73/10))</f>
        <v>2511.8864315095811</v>
      </c>
      <c r="S73" s="28">
        <f>Q73+10</f>
        <v>44</v>
      </c>
      <c r="T73" s="33">
        <f t="shared" ref="T73:T96" si="18">(10^(S73/10))</f>
        <v>25118.86431509586</v>
      </c>
      <c r="U73" s="36"/>
      <c r="V73" s="32">
        <v>0</v>
      </c>
      <c r="W73" s="28">
        <f>(10^(V73/10))</f>
        <v>1</v>
      </c>
      <c r="X73" s="28">
        <f>V73+10</f>
        <v>10</v>
      </c>
      <c r="Y73" s="33">
        <f>(10^(X73/10))</f>
        <v>10</v>
      </c>
      <c r="Z73" s="36"/>
      <c r="AA73" s="34">
        <f>10*LOG10(10^(Q73/10)+10^(V73/10))</f>
        <v>34.001728613409902</v>
      </c>
      <c r="AB73" s="147">
        <f>(10^(AA73/10))</f>
        <v>2512.8864315095802</v>
      </c>
      <c r="AC73" s="147">
        <f>AA73+10</f>
        <v>44.001728613409902</v>
      </c>
      <c r="AD73" s="148">
        <f>(10^(AC73/10))</f>
        <v>25128.864315095783</v>
      </c>
    </row>
    <row r="74" spans="1:30" ht="18" thickBot="1" x14ac:dyDescent="0.3">
      <c r="A74" s="219" t="s">
        <v>43</v>
      </c>
      <c r="B74" s="227">
        <f>IF(B60=0,0,10*LOG10(10^(B60/10)+10^(B61/10)+10^(B62/10)+10^(B63/10)+10^(B64/10)+10^(B65/10)+10^(B66/10)+10^(B67/10)+10^(B68/10)+10^(B69/10)+10^(B70/10)+10^(B71/10)+10^(B72/10)+10^(B73/10)))</f>
        <v>69.826052026384829</v>
      </c>
      <c r="C74" s="227">
        <f>MAX(C60:C73)</f>
        <v>73.073812852559328</v>
      </c>
      <c r="D74" s="249"/>
      <c r="E74" s="249"/>
      <c r="F74" s="249"/>
      <c r="G74" s="249"/>
      <c r="H74" s="249"/>
      <c r="P74" s="31">
        <v>4.1666666666666699E-2</v>
      </c>
      <c r="Q74" s="34">
        <f>H12</f>
        <v>34</v>
      </c>
      <c r="R74" s="26">
        <f t="shared" ref="R74:R96" si="19">(10^(Q74/10))</f>
        <v>2511.8864315095811</v>
      </c>
      <c r="S74" s="26">
        <f t="shared" ref="S74:S79" si="20">Q74+10</f>
        <v>44</v>
      </c>
      <c r="T74" s="35">
        <f t="shared" si="18"/>
        <v>25118.86431509586</v>
      </c>
      <c r="U74" s="37"/>
      <c r="V74" s="34">
        <f>V73</f>
        <v>0</v>
      </c>
      <c r="W74" s="26">
        <f t="shared" ref="W74:W96" si="21">(10^(V74/10))</f>
        <v>1</v>
      </c>
      <c r="X74" s="28">
        <f t="shared" ref="X74:X79" si="22">V74+10</f>
        <v>10</v>
      </c>
      <c r="Y74" s="35">
        <f t="shared" ref="Y74:Y96" si="23">(10^(X74/10))</f>
        <v>10</v>
      </c>
      <c r="Z74" s="37"/>
      <c r="AA74" s="34">
        <f t="shared" ref="AA74:AA96" si="24">10*LOG10(10^(Q74/10)+10^(V74/10))</f>
        <v>34.001728613409902</v>
      </c>
      <c r="AB74" s="26">
        <f t="shared" ref="AB74:AB96" si="25">(10^(AA74/10))</f>
        <v>2512.8864315095802</v>
      </c>
      <c r="AC74" s="147">
        <f t="shared" ref="AC74:AC79" si="26">AA74+10</f>
        <v>44.001728613409902</v>
      </c>
      <c r="AD74" s="27">
        <f t="shared" ref="AD74:AD96" si="27">(10^(AC74/10))</f>
        <v>25128.864315095783</v>
      </c>
    </row>
    <row r="75" spans="1:30" ht="16.5" thickBot="1" x14ac:dyDescent="0.3">
      <c r="A75" s="19" t="s">
        <v>57</v>
      </c>
      <c r="P75" s="31">
        <v>8.3333333333333301E-2</v>
      </c>
      <c r="Q75" s="34">
        <f>H12</f>
        <v>34</v>
      </c>
      <c r="R75" s="26">
        <f t="shared" si="19"/>
        <v>2511.8864315095811</v>
      </c>
      <c r="S75" s="26">
        <f t="shared" si="20"/>
        <v>44</v>
      </c>
      <c r="T75" s="35">
        <f t="shared" si="18"/>
        <v>25118.86431509586</v>
      </c>
      <c r="U75" s="37"/>
      <c r="V75" s="34">
        <f>V74</f>
        <v>0</v>
      </c>
      <c r="W75" s="26">
        <f t="shared" si="21"/>
        <v>1</v>
      </c>
      <c r="X75" s="28">
        <f t="shared" si="22"/>
        <v>10</v>
      </c>
      <c r="Y75" s="35">
        <f t="shared" si="23"/>
        <v>10</v>
      </c>
      <c r="Z75" s="37"/>
      <c r="AA75" s="34">
        <f t="shared" si="24"/>
        <v>34.001728613409902</v>
      </c>
      <c r="AB75" s="26">
        <f t="shared" si="25"/>
        <v>2512.8864315095802</v>
      </c>
      <c r="AC75" s="147">
        <f t="shared" si="26"/>
        <v>44.001728613409902</v>
      </c>
      <c r="AD75" s="27">
        <f t="shared" si="27"/>
        <v>25128.864315095783</v>
      </c>
    </row>
    <row r="76" spans="1:30" ht="15.75" thickBot="1" x14ac:dyDescent="0.3">
      <c r="P76" s="31">
        <v>0.125</v>
      </c>
      <c r="Q76" s="34">
        <f>H12</f>
        <v>34</v>
      </c>
      <c r="R76" s="26">
        <f t="shared" si="19"/>
        <v>2511.8864315095811</v>
      </c>
      <c r="S76" s="26">
        <f t="shared" si="20"/>
        <v>44</v>
      </c>
      <c r="T76" s="35">
        <f t="shared" si="18"/>
        <v>25118.86431509586</v>
      </c>
      <c r="U76" s="37"/>
      <c r="V76" s="34">
        <f t="shared" ref="V76:V93" si="28">V75</f>
        <v>0</v>
      </c>
      <c r="W76" s="26">
        <f t="shared" si="21"/>
        <v>1</v>
      </c>
      <c r="X76" s="28">
        <f t="shared" si="22"/>
        <v>10</v>
      </c>
      <c r="Y76" s="35">
        <f t="shared" si="23"/>
        <v>10</v>
      </c>
      <c r="Z76" s="37"/>
      <c r="AA76" s="34">
        <f t="shared" si="24"/>
        <v>34.001728613409902</v>
      </c>
      <c r="AB76" s="26">
        <f t="shared" si="25"/>
        <v>2512.8864315095802</v>
      </c>
      <c r="AC76" s="147">
        <f t="shared" si="26"/>
        <v>44.001728613409902</v>
      </c>
      <c r="AD76" s="27">
        <f t="shared" si="27"/>
        <v>25128.864315095783</v>
      </c>
    </row>
    <row r="77" spans="1:30" ht="45.75" thickBot="1" x14ac:dyDescent="0.3">
      <c r="A77" s="287" t="s">
        <v>10</v>
      </c>
      <c r="B77" s="162" t="s">
        <v>145</v>
      </c>
      <c r="C77" s="163" t="s">
        <v>146</v>
      </c>
      <c r="D77" s="73" t="s">
        <v>48</v>
      </c>
      <c r="E77" s="73" t="s">
        <v>59</v>
      </c>
      <c r="F77" s="73" t="s">
        <v>158</v>
      </c>
      <c r="G77" s="15" t="s">
        <v>47</v>
      </c>
      <c r="H77" s="16" t="s">
        <v>46</v>
      </c>
      <c r="P77" s="31">
        <v>0.16666666666666699</v>
      </c>
      <c r="Q77" s="34">
        <f>H12</f>
        <v>34</v>
      </c>
      <c r="R77" s="26">
        <f t="shared" si="19"/>
        <v>2511.8864315095811</v>
      </c>
      <c r="S77" s="26">
        <f t="shared" si="20"/>
        <v>44</v>
      </c>
      <c r="T77" s="35">
        <f t="shared" si="18"/>
        <v>25118.86431509586</v>
      </c>
      <c r="U77" s="37"/>
      <c r="V77" s="34">
        <f t="shared" si="28"/>
        <v>0</v>
      </c>
      <c r="W77" s="26">
        <f t="shared" si="21"/>
        <v>1</v>
      </c>
      <c r="X77" s="28">
        <f t="shared" si="22"/>
        <v>10</v>
      </c>
      <c r="Y77" s="35">
        <f t="shared" si="23"/>
        <v>10</v>
      </c>
      <c r="Z77" s="37"/>
      <c r="AA77" s="34">
        <f t="shared" si="24"/>
        <v>34.001728613409902</v>
      </c>
      <c r="AB77" s="26">
        <f t="shared" si="25"/>
        <v>2512.8864315095802</v>
      </c>
      <c r="AC77" s="147">
        <f t="shared" si="26"/>
        <v>44.001728613409902</v>
      </c>
      <c r="AD77" s="27">
        <f t="shared" si="27"/>
        <v>25128.864315095783</v>
      </c>
    </row>
    <row r="78" spans="1:30" ht="15.75" thickBot="1" x14ac:dyDescent="0.3">
      <c r="A78" s="288"/>
      <c r="B78" s="80" t="s">
        <v>5</v>
      </c>
      <c r="C78" s="81" t="s">
        <v>5</v>
      </c>
      <c r="D78" s="156" t="s">
        <v>5</v>
      </c>
      <c r="E78" s="156" t="s">
        <v>5</v>
      </c>
      <c r="F78" s="156" t="s">
        <v>5</v>
      </c>
      <c r="G78" s="155" t="s">
        <v>5</v>
      </c>
      <c r="H78" s="81" t="s">
        <v>5</v>
      </c>
      <c r="P78" s="31">
        <v>0.20833333333333301</v>
      </c>
      <c r="Q78" s="34">
        <f>H12</f>
        <v>34</v>
      </c>
      <c r="R78" s="26">
        <f t="shared" si="19"/>
        <v>2511.8864315095811</v>
      </c>
      <c r="S78" s="26">
        <f t="shared" si="20"/>
        <v>44</v>
      </c>
      <c r="T78" s="35">
        <f t="shared" si="18"/>
        <v>25118.86431509586</v>
      </c>
      <c r="U78" s="37"/>
      <c r="V78" s="34">
        <f t="shared" si="28"/>
        <v>0</v>
      </c>
      <c r="W78" s="26">
        <f t="shared" si="21"/>
        <v>1</v>
      </c>
      <c r="X78" s="28">
        <f t="shared" si="22"/>
        <v>10</v>
      </c>
      <c r="Y78" s="35">
        <f t="shared" si="23"/>
        <v>10</v>
      </c>
      <c r="Z78" s="37"/>
      <c r="AA78" s="34">
        <f t="shared" si="24"/>
        <v>34.001728613409902</v>
      </c>
      <c r="AB78" s="26">
        <f t="shared" si="25"/>
        <v>2512.8864315095802</v>
      </c>
      <c r="AC78" s="147">
        <f t="shared" si="26"/>
        <v>44.001728613409902</v>
      </c>
      <c r="AD78" s="27">
        <f t="shared" si="27"/>
        <v>25128.864315095783</v>
      </c>
    </row>
    <row r="79" spans="1:30" x14ac:dyDescent="0.25">
      <c r="A79" s="77" t="str">
        <f t="shared" ref="A79:A85" si="29">IF(ISBLANK(A12),"",A12)</f>
        <v>NSA 34 - Residence</v>
      </c>
      <c r="B79" s="17">
        <f>IF(B$74&lt;=0,"",B$74)</f>
        <v>69.826052026384829</v>
      </c>
      <c r="C79" s="160">
        <f>C74</f>
        <v>73.073812852559328</v>
      </c>
      <c r="D79" s="157">
        <f>IF(G12&gt;0,AB100,"")</f>
        <v>66.822249796981836</v>
      </c>
      <c r="E79" s="157">
        <f>IF(G12&gt;0,AB97,"")</f>
        <v>69.161854833029025</v>
      </c>
      <c r="F79" s="157">
        <f>IF(G12&gt;0,AB98,"")</f>
        <v>34.001728613409902</v>
      </c>
      <c r="G79" s="154">
        <f>IF(G12&gt;0,AD100,"")</f>
        <v>66.829899127865843</v>
      </c>
      <c r="H79" s="160">
        <f t="shared" ref="H79:H85" si="30">IF(B79="","",G79-F12)</f>
        <v>24.829899127865843</v>
      </c>
      <c r="P79" s="31">
        <v>0.25</v>
      </c>
      <c r="Q79" s="34">
        <f>H12</f>
        <v>34</v>
      </c>
      <c r="R79" s="26">
        <f t="shared" si="19"/>
        <v>2511.8864315095811</v>
      </c>
      <c r="S79" s="26">
        <f t="shared" si="20"/>
        <v>44</v>
      </c>
      <c r="T79" s="35">
        <f t="shared" si="18"/>
        <v>25118.86431509586</v>
      </c>
      <c r="U79" s="37"/>
      <c r="V79" s="34">
        <f t="shared" si="28"/>
        <v>0</v>
      </c>
      <c r="W79" s="26">
        <f t="shared" si="21"/>
        <v>1</v>
      </c>
      <c r="X79" s="28">
        <f t="shared" si="22"/>
        <v>10</v>
      </c>
      <c r="Y79" s="35">
        <f t="shared" si="23"/>
        <v>10</v>
      </c>
      <c r="Z79" s="37"/>
      <c r="AA79" s="34">
        <f t="shared" si="24"/>
        <v>34.001728613409902</v>
      </c>
      <c r="AB79" s="26">
        <f t="shared" si="25"/>
        <v>2512.8864315095802</v>
      </c>
      <c r="AC79" s="147">
        <f t="shared" si="26"/>
        <v>44.001728613409902</v>
      </c>
      <c r="AD79" s="27">
        <f t="shared" si="27"/>
        <v>25128.864315095783</v>
      </c>
    </row>
    <row r="80" spans="1:30" ht="14.45" hidden="1" customHeight="1" x14ac:dyDescent="0.25">
      <c r="A80" s="11" t="str">
        <f t="shared" si="29"/>
        <v/>
      </c>
      <c r="B80" s="112">
        <f>IF(C$74&lt;=0,"",C$74)</f>
        <v>73.073812852559328</v>
      </c>
      <c r="C80" s="109">
        <f>IF(C$74=0,"",MAX(C60:C73))</f>
        <v>73.073812852559328</v>
      </c>
      <c r="D80" s="158" t="str">
        <f>IF(G13&gt;0,AB134,"")</f>
        <v/>
      </c>
      <c r="E80" s="158" t="str">
        <f>IF(G13&gt;0,AB131,"")</f>
        <v/>
      </c>
      <c r="F80" s="157" t="str">
        <f>IF(G13&gt;0,AB132,"")</f>
        <v/>
      </c>
      <c r="G80" s="152" t="str">
        <f>IF(G13&gt;0,AD134,"")</f>
        <v/>
      </c>
      <c r="H80" s="109" t="e">
        <f t="shared" si="30"/>
        <v>#VALUE!</v>
      </c>
      <c r="P80" s="31">
        <v>0.29166666666666702</v>
      </c>
      <c r="Q80" s="34">
        <f>G12</f>
        <v>40</v>
      </c>
      <c r="R80" s="26">
        <f t="shared" si="19"/>
        <v>10000</v>
      </c>
      <c r="S80" s="26">
        <f>Q80</f>
        <v>40</v>
      </c>
      <c r="T80" s="35">
        <f t="shared" si="18"/>
        <v>10000</v>
      </c>
      <c r="U80" s="37"/>
      <c r="V80" s="34">
        <f>B74</f>
        <v>69.826052026384829</v>
      </c>
      <c r="W80" s="26">
        <f t="shared" si="21"/>
        <v>9607385.1760437302</v>
      </c>
      <c r="X80" s="26">
        <f>V80</f>
        <v>69.826052026384829</v>
      </c>
      <c r="Y80" s="35">
        <f t="shared" si="23"/>
        <v>9607385.1760437302</v>
      </c>
      <c r="Z80" s="37"/>
      <c r="AA80" s="34">
        <f t="shared" si="24"/>
        <v>69.830570098779134</v>
      </c>
      <c r="AB80" s="26">
        <f t="shared" si="25"/>
        <v>9617385.1760437451</v>
      </c>
      <c r="AC80" s="26">
        <f>AA80</f>
        <v>69.830570098779134</v>
      </c>
      <c r="AD80" s="27">
        <f t="shared" si="27"/>
        <v>9617385.1760437451</v>
      </c>
    </row>
    <row r="81" spans="1:30" ht="14.45" hidden="1" customHeight="1" x14ac:dyDescent="0.25">
      <c r="A81" s="11" t="str">
        <f t="shared" si="29"/>
        <v/>
      </c>
      <c r="B81" s="112" t="str">
        <f>IF(D$74&lt;=0,"",D$74)</f>
        <v/>
      </c>
      <c r="C81" s="109" t="str">
        <f>IF(D$74=0,"",MAX(D60:D73))</f>
        <v/>
      </c>
      <c r="D81" s="158" t="str">
        <f>IF(G14&gt;0,AB168,"")</f>
        <v/>
      </c>
      <c r="E81" s="158" t="str">
        <f>IF(G14&gt;0,AB165,"")</f>
        <v/>
      </c>
      <c r="F81" s="157" t="str">
        <f>IF(G14&gt;0,AB166,"")</f>
        <v/>
      </c>
      <c r="G81" s="152" t="str">
        <f>IF(G14&gt;0,AD168,"")</f>
        <v/>
      </c>
      <c r="H81" s="109" t="str">
        <f t="shared" si="30"/>
        <v/>
      </c>
      <c r="P81" s="31">
        <v>0.33333333333333298</v>
      </c>
      <c r="Q81" s="34">
        <f>G12</f>
        <v>40</v>
      </c>
      <c r="R81" s="26">
        <f t="shared" si="19"/>
        <v>10000</v>
      </c>
      <c r="S81" s="26">
        <f t="shared" ref="S81:S94" si="31">Q81</f>
        <v>40</v>
      </c>
      <c r="T81" s="35">
        <f t="shared" si="18"/>
        <v>10000</v>
      </c>
      <c r="U81" s="37"/>
      <c r="V81" s="34">
        <f t="shared" si="28"/>
        <v>69.826052026384829</v>
      </c>
      <c r="W81" s="26">
        <f t="shared" si="21"/>
        <v>9607385.1760437302</v>
      </c>
      <c r="X81" s="26">
        <f t="shared" ref="X81:X91" si="32">V81</f>
        <v>69.826052026384829</v>
      </c>
      <c r="Y81" s="35">
        <f t="shared" si="23"/>
        <v>9607385.1760437302</v>
      </c>
      <c r="Z81" s="37"/>
      <c r="AA81" s="34">
        <f t="shared" si="24"/>
        <v>69.830570098779134</v>
      </c>
      <c r="AB81" s="26">
        <f t="shared" si="25"/>
        <v>9617385.1760437451</v>
      </c>
      <c r="AC81" s="26">
        <f t="shared" ref="AC81:AC91" si="33">AA81</f>
        <v>69.830570098779134</v>
      </c>
      <c r="AD81" s="27">
        <f t="shared" si="27"/>
        <v>9617385.1760437451</v>
      </c>
    </row>
    <row r="82" spans="1:30" ht="14.45" hidden="1" customHeight="1" x14ac:dyDescent="0.25">
      <c r="A82" s="11" t="str">
        <f t="shared" si="29"/>
        <v/>
      </c>
      <c r="B82" s="112" t="str">
        <f>IF(E$74&lt;=0,"",E$74)</f>
        <v/>
      </c>
      <c r="C82" s="109" t="str">
        <f>IF(E$74=0,"",MAX(E60:E73))</f>
        <v/>
      </c>
      <c r="D82" s="158" t="str">
        <f>IF(G15&gt;0,AB202,"")</f>
        <v/>
      </c>
      <c r="E82" s="158" t="str">
        <f>IF(G15&gt;0,AB199,"")</f>
        <v/>
      </c>
      <c r="F82" s="157" t="str">
        <f>IF(G15&gt;0,AB200,"")</f>
        <v/>
      </c>
      <c r="G82" s="152" t="str">
        <f>IF(G15&gt;0,AD202,"")</f>
        <v/>
      </c>
      <c r="H82" s="109" t="str">
        <f t="shared" si="30"/>
        <v/>
      </c>
      <c r="P82" s="31">
        <v>0.375</v>
      </c>
      <c r="Q82" s="34">
        <f>G12</f>
        <v>40</v>
      </c>
      <c r="R82" s="26">
        <f t="shared" si="19"/>
        <v>10000</v>
      </c>
      <c r="S82" s="26">
        <f t="shared" si="31"/>
        <v>40</v>
      </c>
      <c r="T82" s="35">
        <f t="shared" si="18"/>
        <v>10000</v>
      </c>
      <c r="U82" s="37"/>
      <c r="V82" s="34">
        <f t="shared" si="28"/>
        <v>69.826052026384829</v>
      </c>
      <c r="W82" s="26">
        <f t="shared" si="21"/>
        <v>9607385.1760437302</v>
      </c>
      <c r="X82" s="26">
        <f t="shared" si="32"/>
        <v>69.826052026384829</v>
      </c>
      <c r="Y82" s="35">
        <f t="shared" si="23"/>
        <v>9607385.1760437302</v>
      </c>
      <c r="Z82" s="37"/>
      <c r="AA82" s="34">
        <f t="shared" si="24"/>
        <v>69.830570098779134</v>
      </c>
      <c r="AB82" s="26">
        <f t="shared" si="25"/>
        <v>9617385.1760437451</v>
      </c>
      <c r="AC82" s="26">
        <f t="shared" si="33"/>
        <v>69.830570098779134</v>
      </c>
      <c r="AD82" s="27">
        <f t="shared" si="27"/>
        <v>9617385.1760437451</v>
      </c>
    </row>
    <row r="83" spans="1:30" ht="14.45" hidden="1" customHeight="1" x14ac:dyDescent="0.25">
      <c r="A83" s="11" t="str">
        <f t="shared" si="29"/>
        <v/>
      </c>
      <c r="B83" s="112" t="str">
        <f>IF(F$74&lt;=0,"",F$74)</f>
        <v/>
      </c>
      <c r="C83" s="109" t="str">
        <f>IF(F$74=0,"",MAX(F60:F73))</f>
        <v/>
      </c>
      <c r="D83" s="158" t="str">
        <f>IF(G16&gt;0,AB236,"")</f>
        <v/>
      </c>
      <c r="E83" s="158" t="str">
        <f>IF(G16&gt;0,AB233,"")</f>
        <v/>
      </c>
      <c r="F83" s="157" t="str">
        <f>IF(G16&gt;0,AB234,"")</f>
        <v/>
      </c>
      <c r="G83" s="152" t="str">
        <f>IF(G16&gt;0,AD236,"")</f>
        <v/>
      </c>
      <c r="H83" s="109" t="str">
        <f t="shared" si="30"/>
        <v/>
      </c>
      <c r="P83" s="31">
        <v>0.41666666666666702</v>
      </c>
      <c r="Q83" s="34">
        <f>G12</f>
        <v>40</v>
      </c>
      <c r="R83" s="26">
        <f t="shared" si="19"/>
        <v>10000</v>
      </c>
      <c r="S83" s="26">
        <f t="shared" si="31"/>
        <v>40</v>
      </c>
      <c r="T83" s="35">
        <f t="shared" si="18"/>
        <v>10000</v>
      </c>
      <c r="U83" s="37"/>
      <c r="V83" s="34">
        <f t="shared" si="28"/>
        <v>69.826052026384829</v>
      </c>
      <c r="W83" s="26">
        <f t="shared" si="21"/>
        <v>9607385.1760437302</v>
      </c>
      <c r="X83" s="26">
        <f t="shared" si="32"/>
        <v>69.826052026384829</v>
      </c>
      <c r="Y83" s="35">
        <f t="shared" si="23"/>
        <v>9607385.1760437302</v>
      </c>
      <c r="Z83" s="37"/>
      <c r="AA83" s="34">
        <f t="shared" si="24"/>
        <v>69.830570098779134</v>
      </c>
      <c r="AB83" s="26">
        <f t="shared" si="25"/>
        <v>9617385.1760437451</v>
      </c>
      <c r="AC83" s="26">
        <f t="shared" si="33"/>
        <v>69.830570098779134</v>
      </c>
      <c r="AD83" s="27">
        <f t="shared" si="27"/>
        <v>9617385.1760437451</v>
      </c>
    </row>
    <row r="84" spans="1:30" ht="14.45" hidden="1" customHeight="1" x14ac:dyDescent="0.25">
      <c r="A84" s="11" t="str">
        <f t="shared" si="29"/>
        <v/>
      </c>
      <c r="B84" s="112" t="str">
        <f>IF(G$74&lt;=0,"",G$74)</f>
        <v/>
      </c>
      <c r="C84" s="109" t="str">
        <f>IF(G$74&lt;=0,"",MAX(G60:G73))</f>
        <v/>
      </c>
      <c r="D84" s="158" t="str">
        <f>IF(G17&gt;0,AB270,"")</f>
        <v/>
      </c>
      <c r="E84" s="158" t="str">
        <f>IF(G17&gt;0,AB267,"")</f>
        <v/>
      </c>
      <c r="F84" s="157" t="str">
        <f>IF(G17&gt;0,AB268,"")</f>
        <v/>
      </c>
      <c r="G84" s="152" t="str">
        <f>IF(G17&gt;0,AD270,"")</f>
        <v/>
      </c>
      <c r="H84" s="109" t="str">
        <f t="shared" si="30"/>
        <v/>
      </c>
      <c r="P84" s="31">
        <v>0.45833333333333298</v>
      </c>
      <c r="Q84" s="34">
        <f>G12</f>
        <v>40</v>
      </c>
      <c r="R84" s="26">
        <f t="shared" si="19"/>
        <v>10000</v>
      </c>
      <c r="S84" s="26">
        <f t="shared" si="31"/>
        <v>40</v>
      </c>
      <c r="T84" s="35">
        <f t="shared" si="18"/>
        <v>10000</v>
      </c>
      <c r="U84" s="37"/>
      <c r="V84" s="34">
        <f t="shared" si="28"/>
        <v>69.826052026384829</v>
      </c>
      <c r="W84" s="26">
        <f t="shared" si="21"/>
        <v>9607385.1760437302</v>
      </c>
      <c r="X84" s="26">
        <f t="shared" si="32"/>
        <v>69.826052026384829</v>
      </c>
      <c r="Y84" s="35">
        <f t="shared" si="23"/>
        <v>9607385.1760437302</v>
      </c>
      <c r="Z84" s="37"/>
      <c r="AA84" s="34">
        <f t="shared" si="24"/>
        <v>69.830570098779134</v>
      </c>
      <c r="AB84" s="26">
        <f t="shared" si="25"/>
        <v>9617385.1760437451</v>
      </c>
      <c r="AC84" s="26">
        <f t="shared" si="33"/>
        <v>69.830570098779134</v>
      </c>
      <c r="AD84" s="27">
        <f t="shared" si="27"/>
        <v>9617385.1760437451</v>
      </c>
    </row>
    <row r="85" spans="1:30" ht="15" hidden="1" customHeight="1" thickBot="1" x14ac:dyDescent="0.3">
      <c r="A85" s="12" t="str">
        <f t="shared" si="29"/>
        <v/>
      </c>
      <c r="B85" s="113" t="str">
        <f>IF(H$74&lt;=0,"",H$74)</f>
        <v/>
      </c>
      <c r="C85" s="110" t="str">
        <f>IF(H$74=0,"",MAX(H60:H73))</f>
        <v/>
      </c>
      <c r="D85" s="159" t="str">
        <f>IF(G18&gt;0,AB304,"")</f>
        <v/>
      </c>
      <c r="E85" s="159" t="str">
        <f>IF(G18&gt;0,AB301,"")</f>
        <v/>
      </c>
      <c r="F85" s="161" t="str">
        <f>IF(G18&gt;0,AB302,"")</f>
        <v/>
      </c>
      <c r="G85" s="153" t="str">
        <f>IF(G18&gt;0,AD304,"")</f>
        <v/>
      </c>
      <c r="H85" s="110" t="str">
        <f t="shared" si="30"/>
        <v/>
      </c>
      <c r="P85" s="31">
        <v>0.5</v>
      </c>
      <c r="Q85" s="34">
        <f>G12</f>
        <v>40</v>
      </c>
      <c r="R85" s="26">
        <f t="shared" si="19"/>
        <v>10000</v>
      </c>
      <c r="S85" s="26">
        <f t="shared" si="31"/>
        <v>40</v>
      </c>
      <c r="T85" s="35">
        <f t="shared" si="18"/>
        <v>10000</v>
      </c>
      <c r="U85" s="37"/>
      <c r="V85" s="34">
        <f t="shared" si="28"/>
        <v>69.826052026384829</v>
      </c>
      <c r="W85" s="26">
        <f t="shared" si="21"/>
        <v>9607385.1760437302</v>
      </c>
      <c r="X85" s="26">
        <f t="shared" si="32"/>
        <v>69.826052026384829</v>
      </c>
      <c r="Y85" s="35">
        <f t="shared" si="23"/>
        <v>9607385.1760437302</v>
      </c>
      <c r="Z85" s="37"/>
      <c r="AA85" s="34">
        <f t="shared" si="24"/>
        <v>69.830570098779134</v>
      </c>
      <c r="AB85" s="26">
        <f t="shared" si="25"/>
        <v>9617385.1760437451</v>
      </c>
      <c r="AC85" s="26">
        <f t="shared" si="33"/>
        <v>69.830570098779134</v>
      </c>
      <c r="AD85" s="27">
        <f t="shared" si="27"/>
        <v>9617385.1760437451</v>
      </c>
    </row>
    <row r="86" spans="1:30" ht="15.75" x14ac:dyDescent="0.25">
      <c r="A86" s="142" t="s">
        <v>58</v>
      </c>
      <c r="P86" s="31">
        <v>0.54166666666666696</v>
      </c>
      <c r="Q86" s="34">
        <f>G12</f>
        <v>40</v>
      </c>
      <c r="R86" s="26">
        <f t="shared" si="19"/>
        <v>10000</v>
      </c>
      <c r="S86" s="26">
        <f t="shared" si="31"/>
        <v>40</v>
      </c>
      <c r="T86" s="35">
        <f t="shared" si="18"/>
        <v>10000</v>
      </c>
      <c r="U86" s="37"/>
      <c r="V86" s="34">
        <f t="shared" si="28"/>
        <v>69.826052026384829</v>
      </c>
      <c r="W86" s="26">
        <f t="shared" si="21"/>
        <v>9607385.1760437302</v>
      </c>
      <c r="X86" s="26">
        <f t="shared" si="32"/>
        <v>69.826052026384829</v>
      </c>
      <c r="Y86" s="35">
        <f t="shared" si="23"/>
        <v>9607385.1760437302</v>
      </c>
      <c r="Z86" s="37"/>
      <c r="AA86" s="34">
        <f t="shared" si="24"/>
        <v>69.830570098779134</v>
      </c>
      <c r="AB86" s="26">
        <f t="shared" si="25"/>
        <v>9617385.1760437451</v>
      </c>
      <c r="AC86" s="26">
        <f t="shared" si="33"/>
        <v>69.830570098779134</v>
      </c>
      <c r="AD86" s="27">
        <f t="shared" si="27"/>
        <v>9617385.1760437451</v>
      </c>
    </row>
    <row r="87" spans="1:30" ht="15.75" x14ac:dyDescent="0.25">
      <c r="A87" s="142" t="s">
        <v>157</v>
      </c>
      <c r="P87" s="31">
        <v>0.58333333333333304</v>
      </c>
      <c r="Q87" s="34">
        <f>G12</f>
        <v>40</v>
      </c>
      <c r="R87" s="26">
        <f t="shared" si="19"/>
        <v>10000</v>
      </c>
      <c r="S87" s="26">
        <f t="shared" si="31"/>
        <v>40</v>
      </c>
      <c r="T87" s="35">
        <f t="shared" si="18"/>
        <v>10000</v>
      </c>
      <c r="U87" s="37"/>
      <c r="V87" s="34">
        <f t="shared" si="28"/>
        <v>69.826052026384829</v>
      </c>
      <c r="W87" s="26">
        <f t="shared" si="21"/>
        <v>9607385.1760437302</v>
      </c>
      <c r="X87" s="26">
        <f t="shared" si="32"/>
        <v>69.826052026384829</v>
      </c>
      <c r="Y87" s="35">
        <f t="shared" si="23"/>
        <v>9607385.1760437302</v>
      </c>
      <c r="Z87" s="37"/>
      <c r="AA87" s="34">
        <f t="shared" si="24"/>
        <v>69.830570098779134</v>
      </c>
      <c r="AB87" s="26">
        <f t="shared" si="25"/>
        <v>9617385.1760437451</v>
      </c>
      <c r="AC87" s="26">
        <f t="shared" si="33"/>
        <v>69.830570098779134</v>
      </c>
      <c r="AD87" s="27">
        <f t="shared" si="27"/>
        <v>9617385.1760437451</v>
      </c>
    </row>
    <row r="88" spans="1:30" x14ac:dyDescent="0.25">
      <c r="P88" s="31">
        <v>0.625</v>
      </c>
      <c r="Q88" s="34">
        <f>G12</f>
        <v>40</v>
      </c>
      <c r="R88" s="26">
        <f t="shared" si="19"/>
        <v>10000</v>
      </c>
      <c r="S88" s="26">
        <f t="shared" si="31"/>
        <v>40</v>
      </c>
      <c r="T88" s="35">
        <f t="shared" si="18"/>
        <v>10000</v>
      </c>
      <c r="U88" s="37"/>
      <c r="V88" s="34">
        <f t="shared" si="28"/>
        <v>69.826052026384829</v>
      </c>
      <c r="W88" s="26">
        <f t="shared" si="21"/>
        <v>9607385.1760437302</v>
      </c>
      <c r="X88" s="26">
        <f t="shared" si="32"/>
        <v>69.826052026384829</v>
      </c>
      <c r="Y88" s="35">
        <f t="shared" si="23"/>
        <v>9607385.1760437302</v>
      </c>
      <c r="Z88" s="37"/>
      <c r="AA88" s="34">
        <f t="shared" si="24"/>
        <v>69.830570098779134</v>
      </c>
      <c r="AB88" s="26">
        <f t="shared" si="25"/>
        <v>9617385.1760437451</v>
      </c>
      <c r="AC88" s="26">
        <f t="shared" si="33"/>
        <v>69.830570098779134</v>
      </c>
      <c r="AD88" s="27">
        <f t="shared" si="27"/>
        <v>9617385.1760437451</v>
      </c>
    </row>
    <row r="89" spans="1:30" x14ac:dyDescent="0.25">
      <c r="P89" s="31">
        <v>0.66666666666666696</v>
      </c>
      <c r="Q89" s="34">
        <f>G12</f>
        <v>40</v>
      </c>
      <c r="R89" s="26">
        <f t="shared" si="19"/>
        <v>10000</v>
      </c>
      <c r="S89" s="26">
        <f t="shared" si="31"/>
        <v>40</v>
      </c>
      <c r="T89" s="35">
        <f t="shared" si="18"/>
        <v>10000</v>
      </c>
      <c r="U89" s="37"/>
      <c r="V89" s="34">
        <f t="shared" si="28"/>
        <v>69.826052026384829</v>
      </c>
      <c r="W89" s="26">
        <f t="shared" si="21"/>
        <v>9607385.1760437302</v>
      </c>
      <c r="X89" s="26">
        <f t="shared" si="32"/>
        <v>69.826052026384829</v>
      </c>
      <c r="Y89" s="35">
        <f t="shared" si="23"/>
        <v>9607385.1760437302</v>
      </c>
      <c r="Z89" s="37"/>
      <c r="AA89" s="34">
        <f t="shared" si="24"/>
        <v>69.830570098779134</v>
      </c>
      <c r="AB89" s="26">
        <f t="shared" si="25"/>
        <v>9617385.1760437451</v>
      </c>
      <c r="AC89" s="26">
        <f t="shared" si="33"/>
        <v>69.830570098779134</v>
      </c>
      <c r="AD89" s="27">
        <f t="shared" si="27"/>
        <v>9617385.1760437451</v>
      </c>
    </row>
    <row r="90" spans="1:30" x14ac:dyDescent="0.25">
      <c r="F90" s="22"/>
      <c r="P90" s="31">
        <v>0.70833333333333304</v>
      </c>
      <c r="Q90" s="34">
        <f>G12</f>
        <v>40</v>
      </c>
      <c r="R90" s="26">
        <f t="shared" si="19"/>
        <v>10000</v>
      </c>
      <c r="S90" s="26">
        <f t="shared" si="31"/>
        <v>40</v>
      </c>
      <c r="T90" s="35">
        <f t="shared" si="18"/>
        <v>10000</v>
      </c>
      <c r="U90" s="37"/>
      <c r="V90" s="34">
        <f t="shared" si="28"/>
        <v>69.826052026384829</v>
      </c>
      <c r="W90" s="26">
        <f t="shared" si="21"/>
        <v>9607385.1760437302</v>
      </c>
      <c r="X90" s="26">
        <f t="shared" si="32"/>
        <v>69.826052026384829</v>
      </c>
      <c r="Y90" s="35">
        <f t="shared" si="23"/>
        <v>9607385.1760437302</v>
      </c>
      <c r="Z90" s="37"/>
      <c r="AA90" s="34">
        <f t="shared" si="24"/>
        <v>69.830570098779134</v>
      </c>
      <c r="AB90" s="26">
        <f t="shared" si="25"/>
        <v>9617385.1760437451</v>
      </c>
      <c r="AC90" s="26">
        <f t="shared" si="33"/>
        <v>69.830570098779134</v>
      </c>
      <c r="AD90" s="27">
        <f t="shared" si="27"/>
        <v>9617385.1760437451</v>
      </c>
    </row>
    <row r="91" spans="1:30" x14ac:dyDescent="0.25">
      <c r="P91" s="31">
        <v>0.75</v>
      </c>
      <c r="Q91" s="34">
        <f>G12</f>
        <v>40</v>
      </c>
      <c r="R91" s="26">
        <f t="shared" si="19"/>
        <v>10000</v>
      </c>
      <c r="S91" s="26">
        <f t="shared" si="31"/>
        <v>40</v>
      </c>
      <c r="T91" s="35">
        <f t="shared" si="18"/>
        <v>10000</v>
      </c>
      <c r="U91" s="37"/>
      <c r="V91" s="34">
        <f t="shared" si="28"/>
        <v>69.826052026384829</v>
      </c>
      <c r="W91" s="26">
        <f t="shared" si="21"/>
        <v>9607385.1760437302</v>
      </c>
      <c r="X91" s="26">
        <f t="shared" si="32"/>
        <v>69.826052026384829</v>
      </c>
      <c r="Y91" s="35">
        <f t="shared" si="23"/>
        <v>9607385.1760437302</v>
      </c>
      <c r="Z91" s="37"/>
      <c r="AA91" s="34">
        <f t="shared" si="24"/>
        <v>69.830570098779134</v>
      </c>
      <c r="AB91" s="26">
        <f t="shared" si="25"/>
        <v>9617385.1760437451</v>
      </c>
      <c r="AC91" s="26">
        <f t="shared" si="33"/>
        <v>69.830570098779134</v>
      </c>
      <c r="AD91" s="27">
        <f t="shared" si="27"/>
        <v>9617385.1760437451</v>
      </c>
    </row>
    <row r="92" spans="1:30" x14ac:dyDescent="0.25">
      <c r="P92" s="31">
        <v>0.79166666666666696</v>
      </c>
      <c r="Q92" s="34">
        <f>G12</f>
        <v>40</v>
      </c>
      <c r="R92" s="26">
        <f t="shared" si="19"/>
        <v>10000</v>
      </c>
      <c r="S92" s="26">
        <f t="shared" si="31"/>
        <v>40</v>
      </c>
      <c r="T92" s="35">
        <f t="shared" si="18"/>
        <v>10000</v>
      </c>
      <c r="U92" s="37"/>
      <c r="V92" s="34">
        <v>0</v>
      </c>
      <c r="W92" s="26">
        <f t="shared" si="21"/>
        <v>1</v>
      </c>
      <c r="X92" s="26">
        <v>0</v>
      </c>
      <c r="Y92" s="35">
        <f t="shared" si="23"/>
        <v>1</v>
      </c>
      <c r="Z92" s="37"/>
      <c r="AA92" s="34">
        <f t="shared" si="24"/>
        <v>40.000434272768629</v>
      </c>
      <c r="AB92" s="26">
        <f t="shared" si="25"/>
        <v>10001.000000000009</v>
      </c>
      <c r="AC92" s="26">
        <f>AA92</f>
        <v>40.000434272768629</v>
      </c>
      <c r="AD92" s="27">
        <f t="shared" si="27"/>
        <v>10001.000000000009</v>
      </c>
    </row>
    <row r="93" spans="1:30" x14ac:dyDescent="0.25">
      <c r="P93" s="31">
        <v>0.83333333333333304</v>
      </c>
      <c r="Q93" s="34">
        <f>G12</f>
        <v>40</v>
      </c>
      <c r="R93" s="26">
        <f t="shared" si="19"/>
        <v>10000</v>
      </c>
      <c r="S93" s="26">
        <f t="shared" si="31"/>
        <v>40</v>
      </c>
      <c r="T93" s="35">
        <f t="shared" si="18"/>
        <v>10000</v>
      </c>
      <c r="U93" s="37"/>
      <c r="V93" s="34">
        <f t="shared" si="28"/>
        <v>0</v>
      </c>
      <c r="W93" s="26">
        <f t="shared" si="21"/>
        <v>1</v>
      </c>
      <c r="X93" s="26">
        <v>0</v>
      </c>
      <c r="Y93" s="35">
        <f t="shared" si="23"/>
        <v>1</v>
      </c>
      <c r="Z93" s="37"/>
      <c r="AA93" s="34">
        <f t="shared" si="24"/>
        <v>40.000434272768629</v>
      </c>
      <c r="AB93" s="26">
        <f>(10^(AA93/10))</f>
        <v>10001.000000000009</v>
      </c>
      <c r="AC93" s="26">
        <f>AA93</f>
        <v>40.000434272768629</v>
      </c>
      <c r="AD93" s="27">
        <f t="shared" si="27"/>
        <v>10001.000000000009</v>
      </c>
    </row>
    <row r="94" spans="1:30" x14ac:dyDescent="0.25">
      <c r="P94" s="31">
        <v>0.875</v>
      </c>
      <c r="Q94" s="34">
        <f>G12</f>
        <v>40</v>
      </c>
      <c r="R94" s="26">
        <f t="shared" si="19"/>
        <v>10000</v>
      </c>
      <c r="S94" s="26">
        <f t="shared" si="31"/>
        <v>40</v>
      </c>
      <c r="T94" s="35">
        <f t="shared" si="18"/>
        <v>10000</v>
      </c>
      <c r="U94" s="37"/>
      <c r="V94" s="34">
        <f>V93</f>
        <v>0</v>
      </c>
      <c r="W94" s="26">
        <f t="shared" si="21"/>
        <v>1</v>
      </c>
      <c r="X94" s="26">
        <v>0</v>
      </c>
      <c r="Y94" s="35">
        <f t="shared" si="23"/>
        <v>1</v>
      </c>
      <c r="Z94" s="37"/>
      <c r="AA94" s="34">
        <f t="shared" si="24"/>
        <v>40.000434272768629</v>
      </c>
      <c r="AB94" s="26">
        <f t="shared" si="25"/>
        <v>10001.000000000009</v>
      </c>
      <c r="AC94" s="26">
        <f>AA94</f>
        <v>40.000434272768629</v>
      </c>
      <c r="AD94" s="27">
        <f t="shared" si="27"/>
        <v>10001.000000000009</v>
      </c>
    </row>
    <row r="95" spans="1:30" x14ac:dyDescent="0.25">
      <c r="P95" s="31">
        <v>0.91666666666666696</v>
      </c>
      <c r="Q95" s="34">
        <f>H12</f>
        <v>34</v>
      </c>
      <c r="R95" s="26">
        <f t="shared" si="19"/>
        <v>2511.8864315095811</v>
      </c>
      <c r="S95" s="26">
        <f>Q95+10</f>
        <v>44</v>
      </c>
      <c r="T95" s="35">
        <f t="shared" si="18"/>
        <v>25118.86431509586</v>
      </c>
      <c r="U95" s="37"/>
      <c r="V95" s="34">
        <v>0</v>
      </c>
      <c r="W95" s="26">
        <f t="shared" si="21"/>
        <v>1</v>
      </c>
      <c r="X95" s="28">
        <f t="shared" ref="X95:X96" si="34">V95+10</f>
        <v>10</v>
      </c>
      <c r="Y95" s="35">
        <f t="shared" si="23"/>
        <v>10</v>
      </c>
      <c r="Z95" s="37"/>
      <c r="AA95" s="34">
        <f t="shared" si="24"/>
        <v>34.001728613409902</v>
      </c>
      <c r="AB95" s="26">
        <f t="shared" si="25"/>
        <v>2512.8864315095802</v>
      </c>
      <c r="AC95" s="26">
        <f>AA95+10</f>
        <v>44.001728613409902</v>
      </c>
      <c r="AD95" s="27">
        <f t="shared" si="27"/>
        <v>25128.864315095783</v>
      </c>
    </row>
    <row r="96" spans="1:30" ht="15.75" thickBot="1" x14ac:dyDescent="0.3">
      <c r="P96" s="44">
        <v>0.95833333333333304</v>
      </c>
      <c r="Q96" s="45">
        <f>H12</f>
        <v>34</v>
      </c>
      <c r="R96" s="46">
        <f t="shared" si="19"/>
        <v>2511.8864315095811</v>
      </c>
      <c r="S96" s="46">
        <f>Q96+10</f>
        <v>44</v>
      </c>
      <c r="T96" s="47">
        <f t="shared" si="18"/>
        <v>25118.86431509586</v>
      </c>
      <c r="U96" s="48"/>
      <c r="V96" s="45">
        <v>0</v>
      </c>
      <c r="W96" s="46">
        <f t="shared" si="21"/>
        <v>1</v>
      </c>
      <c r="X96" s="28">
        <f t="shared" si="34"/>
        <v>10</v>
      </c>
      <c r="Y96" s="47">
        <f t="shared" si="23"/>
        <v>10</v>
      </c>
      <c r="Z96" s="48"/>
      <c r="AA96" s="34">
        <f t="shared" si="24"/>
        <v>34.001728613409902</v>
      </c>
      <c r="AB96" s="150">
        <f t="shared" si="25"/>
        <v>2512.8864315095802</v>
      </c>
      <c r="AC96" s="150">
        <f>AA96+10</f>
        <v>44.001728613409902</v>
      </c>
      <c r="AD96" s="151">
        <f t="shared" si="27"/>
        <v>25128.864315095783</v>
      </c>
    </row>
    <row r="97" spans="16:30" ht="15.75" thickBot="1" x14ac:dyDescent="0.3">
      <c r="P97" s="50"/>
      <c r="Q97" s="51"/>
      <c r="R97" s="51"/>
      <c r="S97" s="51"/>
      <c r="T97" s="52"/>
      <c r="U97" s="51"/>
      <c r="V97" s="50"/>
      <c r="W97" s="51"/>
      <c r="X97" s="51"/>
      <c r="Y97" s="52"/>
      <c r="Z97" s="51"/>
      <c r="AA97" s="53" t="s">
        <v>13</v>
      </c>
      <c r="AB97" s="64">
        <f>10*LOG(1/(COUNT(AB80:AB93))*SUM(AB80:AB93))</f>
        <v>69.161854833029025</v>
      </c>
      <c r="AC97" s="49"/>
      <c r="AD97" s="54"/>
    </row>
    <row r="98" spans="16:30" ht="15.75" thickBot="1" x14ac:dyDescent="0.3">
      <c r="P98" s="53"/>
      <c r="Q98" s="49"/>
      <c r="R98" s="49"/>
      <c r="S98" s="49"/>
      <c r="T98" s="54"/>
      <c r="U98" s="49"/>
      <c r="V98" s="53"/>
      <c r="W98" s="49"/>
      <c r="X98" s="49"/>
      <c r="Y98" s="54"/>
      <c r="Z98" s="49"/>
      <c r="AA98" s="53" t="s">
        <v>2</v>
      </c>
      <c r="AB98" s="64">
        <f>10*LOG(1/(COUNT(AB73:AB79,AB95:AB96))*SUM(AB73:AB79,AB95:AB96))</f>
        <v>34.001728613409902</v>
      </c>
      <c r="AC98" s="49"/>
      <c r="AD98" s="54"/>
    </row>
    <row r="99" spans="16:30" x14ac:dyDescent="0.25">
      <c r="P99" s="53"/>
      <c r="Q99" s="49"/>
      <c r="R99" s="56" t="s">
        <v>12</v>
      </c>
      <c r="S99" s="57"/>
      <c r="T99" s="58" t="s">
        <v>11</v>
      </c>
      <c r="U99" s="57"/>
      <c r="V99" s="59"/>
      <c r="W99" s="56" t="s">
        <v>12</v>
      </c>
      <c r="X99" s="57"/>
      <c r="Y99" s="58" t="s">
        <v>11</v>
      </c>
      <c r="Z99" s="57"/>
      <c r="AA99" s="59"/>
      <c r="AB99" s="57" t="s">
        <v>12</v>
      </c>
      <c r="AC99" s="57"/>
      <c r="AD99" s="58" t="s">
        <v>11</v>
      </c>
    </row>
    <row r="100" spans="16:30" ht="15.75" thickBot="1" x14ac:dyDescent="0.3">
      <c r="P100" s="14"/>
      <c r="Q100" s="55"/>
      <c r="R100" s="60">
        <f>10*LOG(1/(COUNT(R73:R96))*SUM(R73:R96))</f>
        <v>38.568471069971373</v>
      </c>
      <c r="S100" s="61"/>
      <c r="T100" s="62">
        <f>10*LOG(1/(COUNT(T73:T96))*SUM(T73:T96))</f>
        <v>41.950571929812824</v>
      </c>
      <c r="U100" s="61"/>
      <c r="V100" s="63"/>
      <c r="W100" s="60">
        <f>10*LOG(1/(COUNT(W73:W96))*SUM(W73:W96))</f>
        <v>66.815752521787346</v>
      </c>
      <c r="X100" s="61"/>
      <c r="Y100" s="62">
        <f>10*LOG(1/(COUNT(Y73:Y96))*SUM(Y73:Y96))</f>
        <v>66.815755573071712</v>
      </c>
      <c r="Z100" s="61"/>
      <c r="AA100" s="63"/>
      <c r="AB100" s="64">
        <f>10*LOG(1/(COUNT(AB73:AB96))*SUM(AB73:AB96))</f>
        <v>66.822249796981836</v>
      </c>
      <c r="AC100" s="61"/>
      <c r="AD100" s="62">
        <f>10*LOG(1/(COUNT(AD73:AD96))*SUM(AD73:AD96))</f>
        <v>66.829899127865843</v>
      </c>
    </row>
    <row r="103" spans="16:30" x14ac:dyDescent="0.25">
      <c r="P103">
        <f>A13</f>
        <v>0</v>
      </c>
    </row>
    <row r="105" spans="16:30" ht="15.75" thickBot="1" x14ac:dyDescent="0.3">
      <c r="P105" s="303" t="s">
        <v>21</v>
      </c>
      <c r="Q105" s="303"/>
      <c r="R105" s="303"/>
      <c r="S105" s="303"/>
      <c r="T105" s="303"/>
    </row>
    <row r="106" spans="16:30" ht="45.75" thickBot="1" x14ac:dyDescent="0.3">
      <c r="P106" s="38" t="s">
        <v>14</v>
      </c>
      <c r="Q106" s="39" t="s">
        <v>15</v>
      </c>
      <c r="R106" s="40" t="s">
        <v>17</v>
      </c>
      <c r="S106" s="40" t="s">
        <v>16</v>
      </c>
      <c r="T106" s="41" t="s">
        <v>17</v>
      </c>
      <c r="U106" s="42"/>
      <c r="V106" s="39" t="s">
        <v>18</v>
      </c>
      <c r="W106" s="40" t="s">
        <v>17</v>
      </c>
      <c r="X106" s="40" t="s">
        <v>16</v>
      </c>
      <c r="Y106" s="41" t="s">
        <v>17</v>
      </c>
      <c r="Z106" s="43"/>
      <c r="AA106" s="39" t="s">
        <v>19</v>
      </c>
      <c r="AB106" s="40" t="s">
        <v>17</v>
      </c>
      <c r="AC106" s="40" t="s">
        <v>16</v>
      </c>
      <c r="AD106" s="41" t="s">
        <v>17</v>
      </c>
    </row>
    <row r="107" spans="16:30" ht="15.75" thickBot="1" x14ac:dyDescent="0.3">
      <c r="P107" s="30">
        <v>0</v>
      </c>
      <c r="Q107" s="32">
        <f>H13</f>
        <v>0</v>
      </c>
      <c r="R107" s="28">
        <f>(10^(Q107/10))</f>
        <v>1</v>
      </c>
      <c r="S107" s="28">
        <f>Q107+10</f>
        <v>10</v>
      </c>
      <c r="T107" s="33">
        <f t="shared" ref="T107:T130" si="35">(10^(S107/10))</f>
        <v>10</v>
      </c>
      <c r="U107" s="36"/>
      <c r="V107" s="32">
        <v>0</v>
      </c>
      <c r="W107" s="28">
        <f>(10^(V107/10))</f>
        <v>1</v>
      </c>
      <c r="X107" s="28">
        <f>V107+10</f>
        <v>10</v>
      </c>
      <c r="Y107" s="33">
        <f>(10^(X107/10))</f>
        <v>10</v>
      </c>
      <c r="Z107" s="36"/>
      <c r="AA107" s="34">
        <f>10*LOG10(10^(Q107/10)+10^(V107/10))</f>
        <v>3.0102999566398121</v>
      </c>
      <c r="AB107" s="147">
        <f>(10^(AA107/10))</f>
        <v>2</v>
      </c>
      <c r="AC107" s="147">
        <f>AA107+10</f>
        <v>13.010299956639813</v>
      </c>
      <c r="AD107" s="148">
        <f>(10^(AC107/10))</f>
        <v>20.000000000000007</v>
      </c>
    </row>
    <row r="108" spans="16:30" ht="15.75" thickBot="1" x14ac:dyDescent="0.3">
      <c r="P108" s="31">
        <v>4.1666666666666699E-2</v>
      </c>
      <c r="Q108" s="32">
        <f>Q107</f>
        <v>0</v>
      </c>
      <c r="R108" s="26">
        <f t="shared" ref="R108:R130" si="36">(10^(Q108/10))</f>
        <v>1</v>
      </c>
      <c r="S108" s="26">
        <f t="shared" ref="S108:S113" si="37">Q108+10</f>
        <v>10</v>
      </c>
      <c r="T108" s="35">
        <f t="shared" si="35"/>
        <v>10</v>
      </c>
      <c r="U108" s="37"/>
      <c r="V108" s="34">
        <f>V107</f>
        <v>0</v>
      </c>
      <c r="W108" s="26">
        <f t="shared" ref="W108:W130" si="38">(10^(V108/10))</f>
        <v>1</v>
      </c>
      <c r="X108" s="28">
        <f t="shared" ref="X108:X113" si="39">V108+10</f>
        <v>10</v>
      </c>
      <c r="Y108" s="35">
        <f t="shared" ref="Y108:Y130" si="40">(10^(X108/10))</f>
        <v>10</v>
      </c>
      <c r="Z108" s="37"/>
      <c r="AA108" s="34">
        <f t="shared" ref="AA108:AA130" si="41">10*LOG10(10^(Q108/10)+10^(V108/10))</f>
        <v>3.0102999566398121</v>
      </c>
      <c r="AB108" s="26">
        <f t="shared" ref="AB108:AB126" si="42">(10^(AA108/10))</f>
        <v>2</v>
      </c>
      <c r="AC108" s="147">
        <f t="shared" ref="AC108:AC113" si="43">AA108+10</f>
        <v>13.010299956639813</v>
      </c>
      <c r="AD108" s="27">
        <f t="shared" ref="AD108:AD130" si="44">(10^(AC108/10))</f>
        <v>20.000000000000007</v>
      </c>
    </row>
    <row r="109" spans="16:30" ht="15.75" thickBot="1" x14ac:dyDescent="0.3">
      <c r="P109" s="31">
        <v>8.3333333333333301E-2</v>
      </c>
      <c r="Q109" s="32">
        <f>Q107</f>
        <v>0</v>
      </c>
      <c r="R109" s="26">
        <f t="shared" si="36"/>
        <v>1</v>
      </c>
      <c r="S109" s="26">
        <f t="shared" si="37"/>
        <v>10</v>
      </c>
      <c r="T109" s="35">
        <f t="shared" si="35"/>
        <v>10</v>
      </c>
      <c r="U109" s="37"/>
      <c r="V109" s="34">
        <f t="shared" ref="V109:V127" si="45">V108</f>
        <v>0</v>
      </c>
      <c r="W109" s="26">
        <f t="shared" si="38"/>
        <v>1</v>
      </c>
      <c r="X109" s="28">
        <f t="shared" si="39"/>
        <v>10</v>
      </c>
      <c r="Y109" s="35">
        <f t="shared" si="40"/>
        <v>10</v>
      </c>
      <c r="Z109" s="37"/>
      <c r="AA109" s="34">
        <f t="shared" si="41"/>
        <v>3.0102999566398121</v>
      </c>
      <c r="AB109" s="26">
        <f t="shared" si="42"/>
        <v>2</v>
      </c>
      <c r="AC109" s="147">
        <f t="shared" si="43"/>
        <v>13.010299956639813</v>
      </c>
      <c r="AD109" s="27">
        <f t="shared" si="44"/>
        <v>20.000000000000007</v>
      </c>
    </row>
    <row r="110" spans="16:30" ht="15.75" thickBot="1" x14ac:dyDescent="0.3">
      <c r="P110" s="31">
        <v>0.125</v>
      </c>
      <c r="Q110" s="32">
        <f>Q107</f>
        <v>0</v>
      </c>
      <c r="R110" s="26">
        <f t="shared" si="36"/>
        <v>1</v>
      </c>
      <c r="S110" s="26">
        <f t="shared" si="37"/>
        <v>10</v>
      </c>
      <c r="T110" s="35">
        <f t="shared" si="35"/>
        <v>10</v>
      </c>
      <c r="U110" s="37"/>
      <c r="V110" s="34">
        <f t="shared" si="45"/>
        <v>0</v>
      </c>
      <c r="W110" s="26">
        <f t="shared" si="38"/>
        <v>1</v>
      </c>
      <c r="X110" s="28">
        <f t="shared" si="39"/>
        <v>10</v>
      </c>
      <c r="Y110" s="35">
        <f t="shared" si="40"/>
        <v>10</v>
      </c>
      <c r="Z110" s="37"/>
      <c r="AA110" s="34">
        <f t="shared" si="41"/>
        <v>3.0102999566398121</v>
      </c>
      <c r="AB110" s="26">
        <f t="shared" si="42"/>
        <v>2</v>
      </c>
      <c r="AC110" s="147">
        <f t="shared" si="43"/>
        <v>13.010299956639813</v>
      </c>
      <c r="AD110" s="27">
        <f t="shared" si="44"/>
        <v>20.000000000000007</v>
      </c>
    </row>
    <row r="111" spans="16:30" ht="15.75" thickBot="1" x14ac:dyDescent="0.3">
      <c r="P111" s="31">
        <v>0.16666666666666699</v>
      </c>
      <c r="Q111" s="32">
        <f>Q107</f>
        <v>0</v>
      </c>
      <c r="R111" s="26">
        <f t="shared" si="36"/>
        <v>1</v>
      </c>
      <c r="S111" s="26">
        <f t="shared" si="37"/>
        <v>10</v>
      </c>
      <c r="T111" s="35">
        <f t="shared" si="35"/>
        <v>10</v>
      </c>
      <c r="U111" s="37"/>
      <c r="V111" s="34">
        <f t="shared" si="45"/>
        <v>0</v>
      </c>
      <c r="W111" s="26">
        <f t="shared" si="38"/>
        <v>1</v>
      </c>
      <c r="X111" s="28">
        <f t="shared" si="39"/>
        <v>10</v>
      </c>
      <c r="Y111" s="35">
        <f t="shared" si="40"/>
        <v>10</v>
      </c>
      <c r="Z111" s="37"/>
      <c r="AA111" s="34">
        <f t="shared" si="41"/>
        <v>3.0102999566398121</v>
      </c>
      <c r="AB111" s="26">
        <f t="shared" si="42"/>
        <v>2</v>
      </c>
      <c r="AC111" s="147">
        <f t="shared" si="43"/>
        <v>13.010299956639813</v>
      </c>
      <c r="AD111" s="27">
        <f t="shared" si="44"/>
        <v>20.000000000000007</v>
      </c>
    </row>
    <row r="112" spans="16:30" ht="15.75" thickBot="1" x14ac:dyDescent="0.3">
      <c r="P112" s="31">
        <v>0.20833333333333301</v>
      </c>
      <c r="Q112" s="32">
        <f>Q107</f>
        <v>0</v>
      </c>
      <c r="R112" s="26">
        <f t="shared" si="36"/>
        <v>1</v>
      </c>
      <c r="S112" s="26">
        <f t="shared" si="37"/>
        <v>10</v>
      </c>
      <c r="T112" s="35">
        <f t="shared" si="35"/>
        <v>10</v>
      </c>
      <c r="U112" s="37"/>
      <c r="V112" s="34">
        <f t="shared" si="45"/>
        <v>0</v>
      </c>
      <c r="W112" s="26">
        <f t="shared" si="38"/>
        <v>1</v>
      </c>
      <c r="X112" s="28">
        <f t="shared" si="39"/>
        <v>10</v>
      </c>
      <c r="Y112" s="35">
        <f t="shared" si="40"/>
        <v>10</v>
      </c>
      <c r="Z112" s="37"/>
      <c r="AA112" s="34">
        <f t="shared" si="41"/>
        <v>3.0102999566398121</v>
      </c>
      <c r="AB112" s="26">
        <f t="shared" si="42"/>
        <v>2</v>
      </c>
      <c r="AC112" s="147">
        <f t="shared" si="43"/>
        <v>13.010299956639813</v>
      </c>
      <c r="AD112" s="27">
        <f t="shared" si="44"/>
        <v>20.000000000000007</v>
      </c>
    </row>
    <row r="113" spans="16:30" x14ac:dyDescent="0.25">
      <c r="P113" s="31">
        <v>0.25</v>
      </c>
      <c r="Q113" s="32">
        <f>Q107</f>
        <v>0</v>
      </c>
      <c r="R113" s="26">
        <f t="shared" si="36"/>
        <v>1</v>
      </c>
      <c r="S113" s="26">
        <f t="shared" si="37"/>
        <v>10</v>
      </c>
      <c r="T113" s="35">
        <f t="shared" si="35"/>
        <v>10</v>
      </c>
      <c r="U113" s="37"/>
      <c r="V113" s="34">
        <f t="shared" si="45"/>
        <v>0</v>
      </c>
      <c r="W113" s="26">
        <f t="shared" si="38"/>
        <v>1</v>
      </c>
      <c r="X113" s="28">
        <f t="shared" si="39"/>
        <v>10</v>
      </c>
      <c r="Y113" s="35">
        <f t="shared" si="40"/>
        <v>10</v>
      </c>
      <c r="Z113" s="37"/>
      <c r="AA113" s="34">
        <f t="shared" si="41"/>
        <v>3.0102999566398121</v>
      </c>
      <c r="AB113" s="26">
        <f t="shared" si="42"/>
        <v>2</v>
      </c>
      <c r="AC113" s="147">
        <f t="shared" si="43"/>
        <v>13.010299956639813</v>
      </c>
      <c r="AD113" s="27">
        <f t="shared" si="44"/>
        <v>20.000000000000007</v>
      </c>
    </row>
    <row r="114" spans="16:30" x14ac:dyDescent="0.25">
      <c r="P114" s="31">
        <v>0.29166666666666702</v>
      </c>
      <c r="Q114" s="32">
        <f>G13</f>
        <v>0</v>
      </c>
      <c r="R114" s="26">
        <f t="shared" si="36"/>
        <v>1</v>
      </c>
      <c r="S114" s="26">
        <f>Q114</f>
        <v>0</v>
      </c>
      <c r="T114" s="35">
        <f t="shared" si="35"/>
        <v>1</v>
      </c>
      <c r="U114" s="37"/>
      <c r="V114" s="34">
        <f>C74</f>
        <v>73.073812852559328</v>
      </c>
      <c r="W114" s="26">
        <f t="shared" si="38"/>
        <v>20294636.885085043</v>
      </c>
      <c r="X114" s="26">
        <f>V114</f>
        <v>73.073812852559328</v>
      </c>
      <c r="Y114" s="35">
        <f t="shared" si="40"/>
        <v>20294636.885085043</v>
      </c>
      <c r="Z114" s="37"/>
      <c r="AA114" s="34">
        <f t="shared" si="41"/>
        <v>73.073813066554038</v>
      </c>
      <c r="AB114" s="26">
        <f t="shared" si="42"/>
        <v>20294637.885085095</v>
      </c>
      <c r="AC114" s="26">
        <f>AA114</f>
        <v>73.073813066554038</v>
      </c>
      <c r="AD114" s="27">
        <f t="shared" si="44"/>
        <v>20294637.885085095</v>
      </c>
    </row>
    <row r="115" spans="16:30" x14ac:dyDescent="0.25">
      <c r="P115" s="31">
        <v>0.33333333333333298</v>
      </c>
      <c r="Q115" s="32">
        <f>Q114</f>
        <v>0</v>
      </c>
      <c r="R115" s="26">
        <f t="shared" si="36"/>
        <v>1</v>
      </c>
      <c r="S115" s="26">
        <f t="shared" ref="S115:S128" si="46">Q115</f>
        <v>0</v>
      </c>
      <c r="T115" s="35">
        <f t="shared" si="35"/>
        <v>1</v>
      </c>
      <c r="U115" s="37"/>
      <c r="V115" s="34">
        <f t="shared" si="45"/>
        <v>73.073812852559328</v>
      </c>
      <c r="W115" s="26">
        <f t="shared" si="38"/>
        <v>20294636.885085043</v>
      </c>
      <c r="X115" s="26">
        <f t="shared" ref="X115:X125" si="47">V115</f>
        <v>73.073812852559328</v>
      </c>
      <c r="Y115" s="35">
        <f t="shared" si="40"/>
        <v>20294636.885085043</v>
      </c>
      <c r="Z115" s="37"/>
      <c r="AA115" s="34">
        <f t="shared" si="41"/>
        <v>73.073813066554038</v>
      </c>
      <c r="AB115" s="26">
        <f t="shared" si="42"/>
        <v>20294637.885085095</v>
      </c>
      <c r="AC115" s="26">
        <f t="shared" ref="AC115:AC125" si="48">AA115</f>
        <v>73.073813066554038</v>
      </c>
      <c r="AD115" s="27">
        <f t="shared" si="44"/>
        <v>20294637.885085095</v>
      </c>
    </row>
    <row r="116" spans="16:30" x14ac:dyDescent="0.25">
      <c r="P116" s="31">
        <v>0.375</v>
      </c>
      <c r="Q116" s="32">
        <f>Q114</f>
        <v>0</v>
      </c>
      <c r="R116" s="26">
        <f t="shared" si="36"/>
        <v>1</v>
      </c>
      <c r="S116" s="26">
        <f t="shared" si="46"/>
        <v>0</v>
      </c>
      <c r="T116" s="35">
        <f t="shared" si="35"/>
        <v>1</v>
      </c>
      <c r="U116" s="37"/>
      <c r="V116" s="34">
        <f t="shared" si="45"/>
        <v>73.073812852559328</v>
      </c>
      <c r="W116" s="26">
        <f t="shared" si="38"/>
        <v>20294636.885085043</v>
      </c>
      <c r="X116" s="26">
        <f t="shared" si="47"/>
        <v>73.073812852559328</v>
      </c>
      <c r="Y116" s="35">
        <f t="shared" si="40"/>
        <v>20294636.885085043</v>
      </c>
      <c r="Z116" s="37"/>
      <c r="AA116" s="34">
        <f t="shared" si="41"/>
        <v>73.073813066554038</v>
      </c>
      <c r="AB116" s="26">
        <f t="shared" si="42"/>
        <v>20294637.885085095</v>
      </c>
      <c r="AC116" s="26">
        <f t="shared" si="48"/>
        <v>73.073813066554038</v>
      </c>
      <c r="AD116" s="27">
        <f t="shared" si="44"/>
        <v>20294637.885085095</v>
      </c>
    </row>
    <row r="117" spans="16:30" x14ac:dyDescent="0.25">
      <c r="P117" s="31">
        <v>0.41666666666666702</v>
      </c>
      <c r="Q117" s="32">
        <f>Q114</f>
        <v>0</v>
      </c>
      <c r="R117" s="26">
        <f t="shared" si="36"/>
        <v>1</v>
      </c>
      <c r="S117" s="26">
        <f t="shared" si="46"/>
        <v>0</v>
      </c>
      <c r="T117" s="35">
        <f t="shared" si="35"/>
        <v>1</v>
      </c>
      <c r="U117" s="37"/>
      <c r="V117" s="34">
        <f t="shared" si="45"/>
        <v>73.073812852559328</v>
      </c>
      <c r="W117" s="26">
        <f t="shared" si="38"/>
        <v>20294636.885085043</v>
      </c>
      <c r="X117" s="26">
        <f t="shared" si="47"/>
        <v>73.073812852559328</v>
      </c>
      <c r="Y117" s="35">
        <f t="shared" si="40"/>
        <v>20294636.885085043</v>
      </c>
      <c r="Z117" s="37"/>
      <c r="AA117" s="34">
        <f t="shared" si="41"/>
        <v>73.073813066554038</v>
      </c>
      <c r="AB117" s="26">
        <f t="shared" si="42"/>
        <v>20294637.885085095</v>
      </c>
      <c r="AC117" s="26">
        <f t="shared" si="48"/>
        <v>73.073813066554038</v>
      </c>
      <c r="AD117" s="27">
        <f t="shared" si="44"/>
        <v>20294637.885085095</v>
      </c>
    </row>
    <row r="118" spans="16:30" x14ac:dyDescent="0.25">
      <c r="P118" s="31">
        <v>0.45833333333333298</v>
      </c>
      <c r="Q118" s="32">
        <f>Q114</f>
        <v>0</v>
      </c>
      <c r="R118" s="26">
        <f t="shared" si="36"/>
        <v>1</v>
      </c>
      <c r="S118" s="26">
        <f t="shared" si="46"/>
        <v>0</v>
      </c>
      <c r="T118" s="35">
        <f t="shared" si="35"/>
        <v>1</v>
      </c>
      <c r="U118" s="37"/>
      <c r="V118" s="34">
        <f t="shared" si="45"/>
        <v>73.073812852559328</v>
      </c>
      <c r="W118" s="26">
        <f t="shared" si="38"/>
        <v>20294636.885085043</v>
      </c>
      <c r="X118" s="26">
        <f t="shared" si="47"/>
        <v>73.073812852559328</v>
      </c>
      <c r="Y118" s="35">
        <f t="shared" si="40"/>
        <v>20294636.885085043</v>
      </c>
      <c r="Z118" s="37"/>
      <c r="AA118" s="34">
        <f t="shared" si="41"/>
        <v>73.073813066554038</v>
      </c>
      <c r="AB118" s="26">
        <f t="shared" si="42"/>
        <v>20294637.885085095</v>
      </c>
      <c r="AC118" s="26">
        <f t="shared" si="48"/>
        <v>73.073813066554038</v>
      </c>
      <c r="AD118" s="27">
        <f t="shared" si="44"/>
        <v>20294637.885085095</v>
      </c>
    </row>
    <row r="119" spans="16:30" x14ac:dyDescent="0.25">
      <c r="P119" s="31">
        <v>0.5</v>
      </c>
      <c r="Q119" s="32">
        <f>Q114</f>
        <v>0</v>
      </c>
      <c r="R119" s="26">
        <f t="shared" si="36"/>
        <v>1</v>
      </c>
      <c r="S119" s="26">
        <f t="shared" si="46"/>
        <v>0</v>
      </c>
      <c r="T119" s="35">
        <f t="shared" si="35"/>
        <v>1</v>
      </c>
      <c r="U119" s="37"/>
      <c r="V119" s="34">
        <f t="shared" si="45"/>
        <v>73.073812852559328</v>
      </c>
      <c r="W119" s="26">
        <f t="shared" si="38"/>
        <v>20294636.885085043</v>
      </c>
      <c r="X119" s="26">
        <f t="shared" si="47"/>
        <v>73.073812852559328</v>
      </c>
      <c r="Y119" s="35">
        <f t="shared" si="40"/>
        <v>20294636.885085043</v>
      </c>
      <c r="Z119" s="37"/>
      <c r="AA119" s="34">
        <f t="shared" si="41"/>
        <v>73.073813066554038</v>
      </c>
      <c r="AB119" s="26">
        <f t="shared" si="42"/>
        <v>20294637.885085095</v>
      </c>
      <c r="AC119" s="26">
        <f t="shared" si="48"/>
        <v>73.073813066554038</v>
      </c>
      <c r="AD119" s="27">
        <f t="shared" si="44"/>
        <v>20294637.885085095</v>
      </c>
    </row>
    <row r="120" spans="16:30" x14ac:dyDescent="0.25">
      <c r="P120" s="31">
        <v>0.54166666666666696</v>
      </c>
      <c r="Q120" s="32">
        <f>Q114</f>
        <v>0</v>
      </c>
      <c r="R120" s="26">
        <f t="shared" si="36"/>
        <v>1</v>
      </c>
      <c r="S120" s="26">
        <f t="shared" si="46"/>
        <v>0</v>
      </c>
      <c r="T120" s="35">
        <f t="shared" si="35"/>
        <v>1</v>
      </c>
      <c r="U120" s="37"/>
      <c r="V120" s="34">
        <f t="shared" si="45"/>
        <v>73.073812852559328</v>
      </c>
      <c r="W120" s="26">
        <f t="shared" si="38"/>
        <v>20294636.885085043</v>
      </c>
      <c r="X120" s="26">
        <f t="shared" si="47"/>
        <v>73.073812852559328</v>
      </c>
      <c r="Y120" s="35">
        <f t="shared" si="40"/>
        <v>20294636.885085043</v>
      </c>
      <c r="Z120" s="37"/>
      <c r="AA120" s="34">
        <f t="shared" si="41"/>
        <v>73.073813066554038</v>
      </c>
      <c r="AB120" s="26">
        <f t="shared" si="42"/>
        <v>20294637.885085095</v>
      </c>
      <c r="AC120" s="26">
        <f t="shared" si="48"/>
        <v>73.073813066554038</v>
      </c>
      <c r="AD120" s="27">
        <f t="shared" si="44"/>
        <v>20294637.885085095</v>
      </c>
    </row>
    <row r="121" spans="16:30" x14ac:dyDescent="0.25">
      <c r="P121" s="31">
        <v>0.58333333333333304</v>
      </c>
      <c r="Q121" s="32">
        <f>Q114</f>
        <v>0</v>
      </c>
      <c r="R121" s="26">
        <f t="shared" si="36"/>
        <v>1</v>
      </c>
      <c r="S121" s="26">
        <f t="shared" si="46"/>
        <v>0</v>
      </c>
      <c r="T121" s="35">
        <f t="shared" si="35"/>
        <v>1</v>
      </c>
      <c r="U121" s="37"/>
      <c r="V121" s="34">
        <f t="shared" si="45"/>
        <v>73.073812852559328</v>
      </c>
      <c r="W121" s="26">
        <f t="shared" si="38"/>
        <v>20294636.885085043</v>
      </c>
      <c r="X121" s="26">
        <f t="shared" si="47"/>
        <v>73.073812852559328</v>
      </c>
      <c r="Y121" s="35">
        <f t="shared" si="40"/>
        <v>20294636.885085043</v>
      </c>
      <c r="Z121" s="37"/>
      <c r="AA121" s="34">
        <f t="shared" si="41"/>
        <v>73.073813066554038</v>
      </c>
      <c r="AB121" s="26">
        <f t="shared" si="42"/>
        <v>20294637.885085095</v>
      </c>
      <c r="AC121" s="26">
        <f t="shared" si="48"/>
        <v>73.073813066554038</v>
      </c>
      <c r="AD121" s="27">
        <f t="shared" si="44"/>
        <v>20294637.885085095</v>
      </c>
    </row>
    <row r="122" spans="16:30" x14ac:dyDescent="0.25">
      <c r="P122" s="31">
        <v>0.625</v>
      </c>
      <c r="Q122" s="32">
        <f>Q114</f>
        <v>0</v>
      </c>
      <c r="R122" s="26">
        <f t="shared" si="36"/>
        <v>1</v>
      </c>
      <c r="S122" s="26">
        <f t="shared" si="46"/>
        <v>0</v>
      </c>
      <c r="T122" s="35">
        <f t="shared" si="35"/>
        <v>1</v>
      </c>
      <c r="U122" s="37"/>
      <c r="V122" s="34">
        <f t="shared" si="45"/>
        <v>73.073812852559328</v>
      </c>
      <c r="W122" s="26">
        <f t="shared" si="38"/>
        <v>20294636.885085043</v>
      </c>
      <c r="X122" s="26">
        <f t="shared" si="47"/>
        <v>73.073812852559328</v>
      </c>
      <c r="Y122" s="35">
        <f t="shared" si="40"/>
        <v>20294636.885085043</v>
      </c>
      <c r="Z122" s="37"/>
      <c r="AA122" s="34">
        <f t="shared" si="41"/>
        <v>73.073813066554038</v>
      </c>
      <c r="AB122" s="26">
        <f t="shared" si="42"/>
        <v>20294637.885085095</v>
      </c>
      <c r="AC122" s="26">
        <f t="shared" si="48"/>
        <v>73.073813066554038</v>
      </c>
      <c r="AD122" s="27">
        <f t="shared" si="44"/>
        <v>20294637.885085095</v>
      </c>
    </row>
    <row r="123" spans="16:30" x14ac:dyDescent="0.25">
      <c r="P123" s="31">
        <v>0.66666666666666696</v>
      </c>
      <c r="Q123" s="32">
        <f>Q114</f>
        <v>0</v>
      </c>
      <c r="R123" s="26">
        <f t="shared" si="36"/>
        <v>1</v>
      </c>
      <c r="S123" s="26">
        <f t="shared" si="46"/>
        <v>0</v>
      </c>
      <c r="T123" s="35">
        <f t="shared" si="35"/>
        <v>1</v>
      </c>
      <c r="U123" s="37"/>
      <c r="V123" s="34">
        <f t="shared" si="45"/>
        <v>73.073812852559328</v>
      </c>
      <c r="W123" s="26">
        <f t="shared" si="38"/>
        <v>20294636.885085043</v>
      </c>
      <c r="X123" s="26">
        <f t="shared" si="47"/>
        <v>73.073812852559328</v>
      </c>
      <c r="Y123" s="35">
        <f t="shared" si="40"/>
        <v>20294636.885085043</v>
      </c>
      <c r="Z123" s="37"/>
      <c r="AA123" s="34">
        <f t="shared" si="41"/>
        <v>73.073813066554038</v>
      </c>
      <c r="AB123" s="26">
        <f t="shared" si="42"/>
        <v>20294637.885085095</v>
      </c>
      <c r="AC123" s="26">
        <f t="shared" si="48"/>
        <v>73.073813066554038</v>
      </c>
      <c r="AD123" s="27">
        <f t="shared" si="44"/>
        <v>20294637.885085095</v>
      </c>
    </row>
    <row r="124" spans="16:30" x14ac:dyDescent="0.25">
      <c r="P124" s="31">
        <v>0.70833333333333304</v>
      </c>
      <c r="Q124" s="32">
        <f>Q114</f>
        <v>0</v>
      </c>
      <c r="R124" s="26">
        <f t="shared" si="36"/>
        <v>1</v>
      </c>
      <c r="S124" s="26">
        <f t="shared" si="46"/>
        <v>0</v>
      </c>
      <c r="T124" s="35">
        <f t="shared" si="35"/>
        <v>1</v>
      </c>
      <c r="U124" s="37"/>
      <c r="V124" s="34">
        <f t="shared" si="45"/>
        <v>73.073812852559328</v>
      </c>
      <c r="W124" s="26">
        <f t="shared" si="38"/>
        <v>20294636.885085043</v>
      </c>
      <c r="X124" s="26">
        <f t="shared" si="47"/>
        <v>73.073812852559328</v>
      </c>
      <c r="Y124" s="35">
        <f t="shared" si="40"/>
        <v>20294636.885085043</v>
      </c>
      <c r="Z124" s="37"/>
      <c r="AA124" s="34">
        <f t="shared" si="41"/>
        <v>73.073813066554038</v>
      </c>
      <c r="AB124" s="26">
        <f t="shared" si="42"/>
        <v>20294637.885085095</v>
      </c>
      <c r="AC124" s="26">
        <f t="shared" si="48"/>
        <v>73.073813066554038</v>
      </c>
      <c r="AD124" s="27">
        <f t="shared" si="44"/>
        <v>20294637.885085095</v>
      </c>
    </row>
    <row r="125" spans="16:30" x14ac:dyDescent="0.25">
      <c r="P125" s="31">
        <v>0.75</v>
      </c>
      <c r="Q125" s="32">
        <f>Q114</f>
        <v>0</v>
      </c>
      <c r="R125" s="26">
        <f t="shared" si="36"/>
        <v>1</v>
      </c>
      <c r="S125" s="26">
        <f t="shared" si="46"/>
        <v>0</v>
      </c>
      <c r="T125" s="35">
        <f t="shared" si="35"/>
        <v>1</v>
      </c>
      <c r="U125" s="37"/>
      <c r="V125" s="34">
        <f t="shared" si="45"/>
        <v>73.073812852559328</v>
      </c>
      <c r="W125" s="26">
        <f t="shared" si="38"/>
        <v>20294636.885085043</v>
      </c>
      <c r="X125" s="26">
        <f t="shared" si="47"/>
        <v>73.073812852559328</v>
      </c>
      <c r="Y125" s="35">
        <f t="shared" si="40"/>
        <v>20294636.885085043</v>
      </c>
      <c r="Z125" s="37"/>
      <c r="AA125" s="34">
        <f t="shared" si="41"/>
        <v>73.073813066554038</v>
      </c>
      <c r="AB125" s="26">
        <f t="shared" si="42"/>
        <v>20294637.885085095</v>
      </c>
      <c r="AC125" s="26">
        <f t="shared" si="48"/>
        <v>73.073813066554038</v>
      </c>
      <c r="AD125" s="27">
        <f t="shared" si="44"/>
        <v>20294637.885085095</v>
      </c>
    </row>
    <row r="126" spans="16:30" x14ac:dyDescent="0.25">
      <c r="P126" s="31">
        <v>0.79166666666666696</v>
      </c>
      <c r="Q126" s="32">
        <f>Q114</f>
        <v>0</v>
      </c>
      <c r="R126" s="26">
        <f t="shared" si="36"/>
        <v>1</v>
      </c>
      <c r="S126" s="26">
        <f t="shared" si="46"/>
        <v>0</v>
      </c>
      <c r="T126" s="35">
        <f t="shared" si="35"/>
        <v>1</v>
      </c>
      <c r="U126" s="37"/>
      <c r="V126" s="34">
        <v>0</v>
      </c>
      <c r="W126" s="26">
        <f t="shared" si="38"/>
        <v>1</v>
      </c>
      <c r="X126" s="26">
        <v>0</v>
      </c>
      <c r="Y126" s="35">
        <f t="shared" si="40"/>
        <v>1</v>
      </c>
      <c r="Z126" s="37"/>
      <c r="AA126" s="34">
        <f t="shared" si="41"/>
        <v>3.0102999566398121</v>
      </c>
      <c r="AB126" s="26">
        <f t="shared" si="42"/>
        <v>2</v>
      </c>
      <c r="AC126" s="26">
        <f>AA126</f>
        <v>3.0102999566398121</v>
      </c>
      <c r="AD126" s="27">
        <f t="shared" si="44"/>
        <v>2</v>
      </c>
    </row>
    <row r="127" spans="16:30" x14ac:dyDescent="0.25">
      <c r="P127" s="31">
        <v>0.83333333333333304</v>
      </c>
      <c r="Q127" s="32">
        <f>Q114</f>
        <v>0</v>
      </c>
      <c r="R127" s="26">
        <f t="shared" si="36"/>
        <v>1</v>
      </c>
      <c r="S127" s="26">
        <f t="shared" si="46"/>
        <v>0</v>
      </c>
      <c r="T127" s="35">
        <f t="shared" si="35"/>
        <v>1</v>
      </c>
      <c r="U127" s="37"/>
      <c r="V127" s="34">
        <f t="shared" si="45"/>
        <v>0</v>
      </c>
      <c r="W127" s="26">
        <f t="shared" si="38"/>
        <v>1</v>
      </c>
      <c r="X127" s="26">
        <v>0</v>
      </c>
      <c r="Y127" s="35">
        <f t="shared" si="40"/>
        <v>1</v>
      </c>
      <c r="Z127" s="37"/>
      <c r="AA127" s="34">
        <f t="shared" si="41"/>
        <v>3.0102999566398121</v>
      </c>
      <c r="AB127" s="26">
        <f>(10^(AA127/10))</f>
        <v>2</v>
      </c>
      <c r="AC127" s="26">
        <f>AA127</f>
        <v>3.0102999566398121</v>
      </c>
      <c r="AD127" s="27">
        <f t="shared" si="44"/>
        <v>2</v>
      </c>
    </row>
    <row r="128" spans="16:30" x14ac:dyDescent="0.25">
      <c r="P128" s="31">
        <v>0.875</v>
      </c>
      <c r="Q128" s="32">
        <f>Q114</f>
        <v>0</v>
      </c>
      <c r="R128" s="26">
        <f t="shared" si="36"/>
        <v>1</v>
      </c>
      <c r="S128" s="26">
        <f t="shared" si="46"/>
        <v>0</v>
      </c>
      <c r="T128" s="35">
        <f t="shared" si="35"/>
        <v>1</v>
      </c>
      <c r="U128" s="37"/>
      <c r="V128" s="34">
        <f>V127</f>
        <v>0</v>
      </c>
      <c r="W128" s="26">
        <f t="shared" si="38"/>
        <v>1</v>
      </c>
      <c r="X128" s="26">
        <v>0</v>
      </c>
      <c r="Y128" s="35">
        <f t="shared" si="40"/>
        <v>1</v>
      </c>
      <c r="Z128" s="37"/>
      <c r="AA128" s="34">
        <f t="shared" si="41"/>
        <v>3.0102999566398121</v>
      </c>
      <c r="AB128" s="26">
        <f t="shared" ref="AB128:AB130" si="49">(10^(AA128/10))</f>
        <v>2</v>
      </c>
      <c r="AC128" s="26">
        <f>AA128</f>
        <v>3.0102999566398121</v>
      </c>
      <c r="AD128" s="27">
        <f t="shared" si="44"/>
        <v>2</v>
      </c>
    </row>
    <row r="129" spans="16:30" x14ac:dyDescent="0.25">
      <c r="P129" s="31">
        <v>0.91666666666666696</v>
      </c>
      <c r="Q129" s="32">
        <f>Q107</f>
        <v>0</v>
      </c>
      <c r="R129" s="26">
        <f t="shared" si="36"/>
        <v>1</v>
      </c>
      <c r="S129" s="26">
        <f>Q129+10</f>
        <v>10</v>
      </c>
      <c r="T129" s="35">
        <f t="shared" si="35"/>
        <v>10</v>
      </c>
      <c r="U129" s="37"/>
      <c r="V129" s="34">
        <v>0</v>
      </c>
      <c r="W129" s="26">
        <f t="shared" si="38"/>
        <v>1</v>
      </c>
      <c r="X129" s="28">
        <f t="shared" ref="X129:X130" si="50">V129+10</f>
        <v>10</v>
      </c>
      <c r="Y129" s="35">
        <f t="shared" si="40"/>
        <v>10</v>
      </c>
      <c r="Z129" s="37"/>
      <c r="AA129" s="34">
        <f t="shared" si="41"/>
        <v>3.0102999566398121</v>
      </c>
      <c r="AB129" s="26">
        <f t="shared" si="49"/>
        <v>2</v>
      </c>
      <c r="AC129" s="26">
        <f>AA129+10</f>
        <v>13.010299956639813</v>
      </c>
      <c r="AD129" s="27">
        <f t="shared" si="44"/>
        <v>20.000000000000007</v>
      </c>
    </row>
    <row r="130" spans="16:30" ht="15.75" thickBot="1" x14ac:dyDescent="0.3">
      <c r="P130" s="44">
        <v>0.95833333333333304</v>
      </c>
      <c r="Q130" s="32">
        <f>Q107</f>
        <v>0</v>
      </c>
      <c r="R130" s="46">
        <f t="shared" si="36"/>
        <v>1</v>
      </c>
      <c r="S130" s="46">
        <f>Q130+10</f>
        <v>10</v>
      </c>
      <c r="T130" s="47">
        <f t="shared" si="35"/>
        <v>10</v>
      </c>
      <c r="U130" s="48"/>
      <c r="V130" s="45">
        <v>0</v>
      </c>
      <c r="W130" s="46">
        <f t="shared" si="38"/>
        <v>1</v>
      </c>
      <c r="X130" s="28">
        <f t="shared" si="50"/>
        <v>10</v>
      </c>
      <c r="Y130" s="47">
        <f t="shared" si="40"/>
        <v>10</v>
      </c>
      <c r="Z130" s="48"/>
      <c r="AA130" s="34">
        <f t="shared" si="41"/>
        <v>3.0102999566398121</v>
      </c>
      <c r="AB130" s="150">
        <f t="shared" si="49"/>
        <v>2</v>
      </c>
      <c r="AC130" s="150">
        <f>AA130+10</f>
        <v>13.010299956639813</v>
      </c>
      <c r="AD130" s="151">
        <f t="shared" si="44"/>
        <v>20.000000000000007</v>
      </c>
    </row>
    <row r="131" spans="16:30" ht="15.75" thickBot="1" x14ac:dyDescent="0.3">
      <c r="P131" s="50"/>
      <c r="Q131" s="51"/>
      <c r="R131" s="51"/>
      <c r="S131" s="51"/>
      <c r="T131" s="52"/>
      <c r="U131" s="51"/>
      <c r="V131" s="50"/>
      <c r="W131" s="51"/>
      <c r="X131" s="51"/>
      <c r="Y131" s="52"/>
      <c r="Z131" s="51"/>
      <c r="AA131" s="53" t="s">
        <v>13</v>
      </c>
      <c r="AB131" s="64">
        <f>10*LOG(1/(COUNT(AB114:AB127))*SUM(AB114:AB127))</f>
        <v>72.404345241579477</v>
      </c>
      <c r="AC131" s="49"/>
      <c r="AD131" s="54"/>
    </row>
    <row r="132" spans="16:30" ht="15.75" thickBot="1" x14ac:dyDescent="0.3">
      <c r="P132" s="53"/>
      <c r="Q132" s="49"/>
      <c r="R132" s="49"/>
      <c r="S132" s="49"/>
      <c r="T132" s="54"/>
      <c r="U132" s="49"/>
      <c r="V132" s="53"/>
      <c r="W132" s="49"/>
      <c r="X132" s="49"/>
      <c r="Y132" s="54"/>
      <c r="Z132" s="49"/>
      <c r="AA132" s="53" t="s">
        <v>2</v>
      </c>
      <c r="AB132" s="64">
        <f>10*LOG(1/(COUNT(AB107:AB113,AB129:AB130))*SUM(AB107:AB113,AB129:AB130))</f>
        <v>3.0102999566398121</v>
      </c>
      <c r="AC132" s="49"/>
      <c r="AD132" s="54"/>
    </row>
    <row r="133" spans="16:30" x14ac:dyDescent="0.25">
      <c r="P133" s="53"/>
      <c r="Q133" s="49"/>
      <c r="R133" s="56" t="s">
        <v>12</v>
      </c>
      <c r="S133" s="57"/>
      <c r="T133" s="58" t="s">
        <v>11</v>
      </c>
      <c r="U133" s="57"/>
      <c r="V133" s="59"/>
      <c r="W133" s="56" t="s">
        <v>12</v>
      </c>
      <c r="X133" s="57"/>
      <c r="Y133" s="58" t="s">
        <v>11</v>
      </c>
      <c r="Z133" s="57"/>
      <c r="AA133" s="59"/>
      <c r="AB133" s="57" t="s">
        <v>12</v>
      </c>
      <c r="AC133" s="57"/>
      <c r="AD133" s="58" t="s">
        <v>11</v>
      </c>
    </row>
    <row r="134" spans="16:30" ht="15.75" thickBot="1" x14ac:dyDescent="0.3">
      <c r="P134" s="14"/>
      <c r="Q134" s="55"/>
      <c r="R134" s="60">
        <f>10*LOG(1/(COUNT(R107:R130))*SUM(R107:R130))</f>
        <v>0</v>
      </c>
      <c r="S134" s="61"/>
      <c r="T134" s="62">
        <f>10*LOG(1/(COUNT(T107:T130))*SUM(T107:T130))</f>
        <v>6.40978057358332</v>
      </c>
      <c r="U134" s="61"/>
      <c r="V134" s="63"/>
      <c r="W134" s="60">
        <f>10*LOG(1/(COUNT(W107:W130))*SUM(W107:W130))</f>
        <v>70.063513109914226</v>
      </c>
      <c r="X134" s="61"/>
      <c r="Y134" s="62">
        <f>10*LOG(1/(COUNT(Y107:Y130))*SUM(Y107:Y130))</f>
        <v>70.063514554378173</v>
      </c>
      <c r="Z134" s="61"/>
      <c r="AA134" s="63"/>
      <c r="AB134" s="64">
        <f>10*LOG(1/(COUNT(AB107:AB130))*SUM(AB107:AB130))</f>
        <v>70.063513537903603</v>
      </c>
      <c r="AC134" s="61"/>
      <c r="AD134" s="62">
        <f>10*LOG(1/(COUNT(AD107:AD130))*SUM(AD107:AD130))</f>
        <v>70.063516426830716</v>
      </c>
    </row>
    <row r="137" spans="16:30" x14ac:dyDescent="0.25">
      <c r="P137">
        <f>A14</f>
        <v>0</v>
      </c>
    </row>
    <row r="139" spans="16:30" ht="15.75" thickBot="1" x14ac:dyDescent="0.3">
      <c r="P139" s="303" t="s">
        <v>21</v>
      </c>
      <c r="Q139" s="303"/>
      <c r="R139" s="303"/>
      <c r="S139" s="303"/>
      <c r="T139" s="303"/>
    </row>
    <row r="140" spans="16:30" ht="45.75" thickBot="1" x14ac:dyDescent="0.3">
      <c r="P140" s="38" t="s">
        <v>14</v>
      </c>
      <c r="Q140" s="39" t="s">
        <v>15</v>
      </c>
      <c r="R140" s="40" t="s">
        <v>17</v>
      </c>
      <c r="S140" s="40" t="s">
        <v>16</v>
      </c>
      <c r="T140" s="41" t="s">
        <v>17</v>
      </c>
      <c r="U140" s="42"/>
      <c r="V140" s="39" t="s">
        <v>18</v>
      </c>
      <c r="W140" s="40" t="s">
        <v>17</v>
      </c>
      <c r="X140" s="40" t="s">
        <v>16</v>
      </c>
      <c r="Y140" s="41" t="s">
        <v>17</v>
      </c>
      <c r="Z140" s="43"/>
      <c r="AA140" s="39" t="s">
        <v>19</v>
      </c>
      <c r="AB140" s="40" t="s">
        <v>17</v>
      </c>
      <c r="AC140" s="40" t="s">
        <v>16</v>
      </c>
      <c r="AD140" s="41" t="s">
        <v>17</v>
      </c>
    </row>
    <row r="141" spans="16:30" ht="15.75" thickBot="1" x14ac:dyDescent="0.3">
      <c r="P141" s="30">
        <v>0</v>
      </c>
      <c r="Q141" s="32">
        <f>H14</f>
        <v>0</v>
      </c>
      <c r="R141" s="28">
        <f>(10^(Q141/10))</f>
        <v>1</v>
      </c>
      <c r="S141" s="28">
        <f>Q141+10</f>
        <v>10</v>
      </c>
      <c r="T141" s="33">
        <f t="shared" ref="T141:T164" si="51">(10^(S141/10))</f>
        <v>10</v>
      </c>
      <c r="U141" s="36"/>
      <c r="V141" s="32">
        <v>0</v>
      </c>
      <c r="W141" s="28">
        <f>(10^(V141/10))</f>
        <v>1</v>
      </c>
      <c r="X141" s="28">
        <f>V141+10</f>
        <v>10</v>
      </c>
      <c r="Y141" s="33">
        <f>(10^(X141/10))</f>
        <v>10</v>
      </c>
      <c r="Z141" s="36"/>
      <c r="AA141" s="34">
        <f>10*LOG10(10^(Q141/10)+10^(V141/10))</f>
        <v>3.0102999566398121</v>
      </c>
      <c r="AB141" s="147">
        <f>(10^(AA141/10))</f>
        <v>2</v>
      </c>
      <c r="AC141" s="147">
        <f>AA141+10</f>
        <v>13.010299956639813</v>
      </c>
      <c r="AD141" s="148">
        <f>(10^(AC141/10))</f>
        <v>20.000000000000007</v>
      </c>
    </row>
    <row r="142" spans="16:30" ht="15.75" thickBot="1" x14ac:dyDescent="0.3">
      <c r="P142" s="31">
        <v>4.1666666666666699E-2</v>
      </c>
      <c r="Q142" s="32">
        <f>Q141</f>
        <v>0</v>
      </c>
      <c r="R142" s="26">
        <f t="shared" ref="R142:R164" si="52">(10^(Q142/10))</f>
        <v>1</v>
      </c>
      <c r="S142" s="26">
        <f t="shared" ref="S142:S147" si="53">Q142+10</f>
        <v>10</v>
      </c>
      <c r="T142" s="35">
        <f t="shared" si="51"/>
        <v>10</v>
      </c>
      <c r="U142" s="37"/>
      <c r="V142" s="34">
        <f>V141</f>
        <v>0</v>
      </c>
      <c r="W142" s="26">
        <f t="shared" ref="W142:W164" si="54">(10^(V142/10))</f>
        <v>1</v>
      </c>
      <c r="X142" s="28">
        <f t="shared" ref="X142:X147" si="55">V142+10</f>
        <v>10</v>
      </c>
      <c r="Y142" s="35">
        <f t="shared" ref="Y142:Y164" si="56">(10^(X142/10))</f>
        <v>10</v>
      </c>
      <c r="Z142" s="37"/>
      <c r="AA142" s="34">
        <f t="shared" ref="AA142:AA164" si="57">10*LOG10(10^(Q142/10)+10^(V142/10))</f>
        <v>3.0102999566398121</v>
      </c>
      <c r="AB142" s="26">
        <f t="shared" ref="AB142:AB160" si="58">(10^(AA142/10))</f>
        <v>2</v>
      </c>
      <c r="AC142" s="147">
        <f t="shared" ref="AC142:AC147" si="59">AA142+10</f>
        <v>13.010299956639813</v>
      </c>
      <c r="AD142" s="27">
        <f t="shared" ref="AD142:AD164" si="60">(10^(AC142/10))</f>
        <v>20.000000000000007</v>
      </c>
    </row>
    <row r="143" spans="16:30" ht="15.75" thickBot="1" x14ac:dyDescent="0.3">
      <c r="P143" s="31">
        <v>8.3333333333333301E-2</v>
      </c>
      <c r="Q143" s="32">
        <f>Q141</f>
        <v>0</v>
      </c>
      <c r="R143" s="26">
        <f t="shared" si="52"/>
        <v>1</v>
      </c>
      <c r="S143" s="26">
        <f t="shared" si="53"/>
        <v>10</v>
      </c>
      <c r="T143" s="35">
        <f t="shared" si="51"/>
        <v>10</v>
      </c>
      <c r="U143" s="37"/>
      <c r="V143" s="34">
        <f t="shared" ref="V143:V161" si="61">V142</f>
        <v>0</v>
      </c>
      <c r="W143" s="26">
        <f t="shared" si="54"/>
        <v>1</v>
      </c>
      <c r="X143" s="28">
        <f t="shared" si="55"/>
        <v>10</v>
      </c>
      <c r="Y143" s="35">
        <f t="shared" si="56"/>
        <v>10</v>
      </c>
      <c r="Z143" s="37"/>
      <c r="AA143" s="34">
        <f t="shared" si="57"/>
        <v>3.0102999566398121</v>
      </c>
      <c r="AB143" s="26">
        <f t="shared" si="58"/>
        <v>2</v>
      </c>
      <c r="AC143" s="147">
        <f t="shared" si="59"/>
        <v>13.010299956639813</v>
      </c>
      <c r="AD143" s="27">
        <f t="shared" si="60"/>
        <v>20.000000000000007</v>
      </c>
    </row>
    <row r="144" spans="16:30" ht="15.75" thickBot="1" x14ac:dyDescent="0.3">
      <c r="P144" s="31">
        <v>0.125</v>
      </c>
      <c r="Q144" s="32">
        <f>Q141</f>
        <v>0</v>
      </c>
      <c r="R144" s="26">
        <f t="shared" si="52"/>
        <v>1</v>
      </c>
      <c r="S144" s="26">
        <f t="shared" si="53"/>
        <v>10</v>
      </c>
      <c r="T144" s="35">
        <f t="shared" si="51"/>
        <v>10</v>
      </c>
      <c r="U144" s="37"/>
      <c r="V144" s="34">
        <f t="shared" si="61"/>
        <v>0</v>
      </c>
      <c r="W144" s="26">
        <f t="shared" si="54"/>
        <v>1</v>
      </c>
      <c r="X144" s="28">
        <f t="shared" si="55"/>
        <v>10</v>
      </c>
      <c r="Y144" s="35">
        <f t="shared" si="56"/>
        <v>10</v>
      </c>
      <c r="Z144" s="37"/>
      <c r="AA144" s="34">
        <f t="shared" si="57"/>
        <v>3.0102999566398121</v>
      </c>
      <c r="AB144" s="26">
        <f t="shared" si="58"/>
        <v>2</v>
      </c>
      <c r="AC144" s="147">
        <f t="shared" si="59"/>
        <v>13.010299956639813</v>
      </c>
      <c r="AD144" s="27">
        <f t="shared" si="60"/>
        <v>20.000000000000007</v>
      </c>
    </row>
    <row r="145" spans="16:30" ht="15.75" thickBot="1" x14ac:dyDescent="0.3">
      <c r="P145" s="31">
        <v>0.16666666666666699</v>
      </c>
      <c r="Q145" s="32">
        <f>Q141</f>
        <v>0</v>
      </c>
      <c r="R145" s="26">
        <f t="shared" si="52"/>
        <v>1</v>
      </c>
      <c r="S145" s="26">
        <f t="shared" si="53"/>
        <v>10</v>
      </c>
      <c r="T145" s="35">
        <f t="shared" si="51"/>
        <v>10</v>
      </c>
      <c r="U145" s="37"/>
      <c r="V145" s="34">
        <f t="shared" si="61"/>
        <v>0</v>
      </c>
      <c r="W145" s="26">
        <f t="shared" si="54"/>
        <v>1</v>
      </c>
      <c r="X145" s="28">
        <f t="shared" si="55"/>
        <v>10</v>
      </c>
      <c r="Y145" s="35">
        <f t="shared" si="56"/>
        <v>10</v>
      </c>
      <c r="Z145" s="37"/>
      <c r="AA145" s="34">
        <f t="shared" si="57"/>
        <v>3.0102999566398121</v>
      </c>
      <c r="AB145" s="26">
        <f t="shared" si="58"/>
        <v>2</v>
      </c>
      <c r="AC145" s="147">
        <f t="shared" si="59"/>
        <v>13.010299956639813</v>
      </c>
      <c r="AD145" s="27">
        <f t="shared" si="60"/>
        <v>20.000000000000007</v>
      </c>
    </row>
    <row r="146" spans="16:30" ht="15.75" thickBot="1" x14ac:dyDescent="0.3">
      <c r="P146" s="31">
        <v>0.20833333333333301</v>
      </c>
      <c r="Q146" s="32">
        <f>Q141</f>
        <v>0</v>
      </c>
      <c r="R146" s="26">
        <f t="shared" si="52"/>
        <v>1</v>
      </c>
      <c r="S146" s="26">
        <f t="shared" si="53"/>
        <v>10</v>
      </c>
      <c r="T146" s="35">
        <f t="shared" si="51"/>
        <v>10</v>
      </c>
      <c r="U146" s="37"/>
      <c r="V146" s="34">
        <f t="shared" si="61"/>
        <v>0</v>
      </c>
      <c r="W146" s="26">
        <f t="shared" si="54"/>
        <v>1</v>
      </c>
      <c r="X146" s="28">
        <f t="shared" si="55"/>
        <v>10</v>
      </c>
      <c r="Y146" s="35">
        <f t="shared" si="56"/>
        <v>10</v>
      </c>
      <c r="Z146" s="37"/>
      <c r="AA146" s="34">
        <f t="shared" si="57"/>
        <v>3.0102999566398121</v>
      </c>
      <c r="AB146" s="26">
        <f t="shared" si="58"/>
        <v>2</v>
      </c>
      <c r="AC146" s="147">
        <f t="shared" si="59"/>
        <v>13.010299956639813</v>
      </c>
      <c r="AD146" s="27">
        <f t="shared" si="60"/>
        <v>20.000000000000007</v>
      </c>
    </row>
    <row r="147" spans="16:30" x14ac:dyDescent="0.25">
      <c r="P147" s="31">
        <v>0.25</v>
      </c>
      <c r="Q147" s="32">
        <f>Q141</f>
        <v>0</v>
      </c>
      <c r="R147" s="26">
        <f t="shared" si="52"/>
        <v>1</v>
      </c>
      <c r="S147" s="26">
        <f t="shared" si="53"/>
        <v>10</v>
      </c>
      <c r="T147" s="35">
        <f t="shared" si="51"/>
        <v>10</v>
      </c>
      <c r="U147" s="37"/>
      <c r="V147" s="34">
        <f t="shared" si="61"/>
        <v>0</v>
      </c>
      <c r="W147" s="26">
        <f t="shared" si="54"/>
        <v>1</v>
      </c>
      <c r="X147" s="28">
        <f t="shared" si="55"/>
        <v>10</v>
      </c>
      <c r="Y147" s="35">
        <f t="shared" si="56"/>
        <v>10</v>
      </c>
      <c r="Z147" s="37"/>
      <c r="AA147" s="34">
        <f t="shared" si="57"/>
        <v>3.0102999566398121</v>
      </c>
      <c r="AB147" s="26">
        <f t="shared" si="58"/>
        <v>2</v>
      </c>
      <c r="AC147" s="147">
        <f t="shared" si="59"/>
        <v>13.010299956639813</v>
      </c>
      <c r="AD147" s="27">
        <f t="shared" si="60"/>
        <v>20.000000000000007</v>
      </c>
    </row>
    <row r="148" spans="16:30" x14ac:dyDescent="0.25">
      <c r="P148" s="31">
        <v>0.29166666666666702</v>
      </c>
      <c r="Q148" s="32">
        <f>G14</f>
        <v>0</v>
      </c>
      <c r="R148" s="26">
        <f t="shared" si="52"/>
        <v>1</v>
      </c>
      <c r="S148" s="26">
        <f>Q148</f>
        <v>0</v>
      </c>
      <c r="T148" s="35">
        <f t="shared" si="51"/>
        <v>1</v>
      </c>
      <c r="U148" s="37"/>
      <c r="V148" s="34">
        <f>D74</f>
        <v>0</v>
      </c>
      <c r="W148" s="26">
        <f t="shared" si="54"/>
        <v>1</v>
      </c>
      <c r="X148" s="26">
        <f>V148</f>
        <v>0</v>
      </c>
      <c r="Y148" s="35">
        <f t="shared" si="56"/>
        <v>1</v>
      </c>
      <c r="Z148" s="37"/>
      <c r="AA148" s="34">
        <f t="shared" si="57"/>
        <v>3.0102999566398121</v>
      </c>
      <c r="AB148" s="26">
        <f t="shared" si="58"/>
        <v>2</v>
      </c>
      <c r="AC148" s="26">
        <f>AA148</f>
        <v>3.0102999566398121</v>
      </c>
      <c r="AD148" s="27">
        <f t="shared" si="60"/>
        <v>2</v>
      </c>
    </row>
    <row r="149" spans="16:30" x14ac:dyDescent="0.25">
      <c r="P149" s="31">
        <v>0.33333333333333298</v>
      </c>
      <c r="Q149" s="32">
        <f>Q148</f>
        <v>0</v>
      </c>
      <c r="R149" s="26">
        <f t="shared" si="52"/>
        <v>1</v>
      </c>
      <c r="S149" s="26">
        <f t="shared" ref="S149:S162" si="62">Q149</f>
        <v>0</v>
      </c>
      <c r="T149" s="35">
        <f t="shared" si="51"/>
        <v>1</v>
      </c>
      <c r="U149" s="37"/>
      <c r="V149" s="34">
        <f t="shared" si="61"/>
        <v>0</v>
      </c>
      <c r="W149" s="26">
        <f t="shared" si="54"/>
        <v>1</v>
      </c>
      <c r="X149" s="26">
        <f t="shared" ref="X149:X159" si="63">V149</f>
        <v>0</v>
      </c>
      <c r="Y149" s="35">
        <f t="shared" si="56"/>
        <v>1</v>
      </c>
      <c r="Z149" s="37"/>
      <c r="AA149" s="34">
        <f t="shared" si="57"/>
        <v>3.0102999566398121</v>
      </c>
      <c r="AB149" s="26">
        <f t="shared" si="58"/>
        <v>2</v>
      </c>
      <c r="AC149" s="26">
        <f t="shared" ref="AC149:AC159" si="64">AA149</f>
        <v>3.0102999566398121</v>
      </c>
      <c r="AD149" s="27">
        <f t="shared" si="60"/>
        <v>2</v>
      </c>
    </row>
    <row r="150" spans="16:30" x14ac:dyDescent="0.25">
      <c r="P150" s="31">
        <v>0.375</v>
      </c>
      <c r="Q150" s="32">
        <f>Q148</f>
        <v>0</v>
      </c>
      <c r="R150" s="26">
        <f t="shared" si="52"/>
        <v>1</v>
      </c>
      <c r="S150" s="26">
        <f t="shared" si="62"/>
        <v>0</v>
      </c>
      <c r="T150" s="35">
        <f t="shared" si="51"/>
        <v>1</v>
      </c>
      <c r="U150" s="37"/>
      <c r="V150" s="34">
        <f t="shared" si="61"/>
        <v>0</v>
      </c>
      <c r="W150" s="26">
        <f t="shared" si="54"/>
        <v>1</v>
      </c>
      <c r="X150" s="26">
        <f t="shared" si="63"/>
        <v>0</v>
      </c>
      <c r="Y150" s="35">
        <f t="shared" si="56"/>
        <v>1</v>
      </c>
      <c r="Z150" s="37"/>
      <c r="AA150" s="34">
        <f t="shared" si="57"/>
        <v>3.0102999566398121</v>
      </c>
      <c r="AB150" s="26">
        <f t="shared" si="58"/>
        <v>2</v>
      </c>
      <c r="AC150" s="26">
        <f t="shared" si="64"/>
        <v>3.0102999566398121</v>
      </c>
      <c r="AD150" s="27">
        <f t="shared" si="60"/>
        <v>2</v>
      </c>
    </row>
    <row r="151" spans="16:30" x14ac:dyDescent="0.25">
      <c r="P151" s="31">
        <v>0.41666666666666702</v>
      </c>
      <c r="Q151" s="32">
        <f>Q148</f>
        <v>0</v>
      </c>
      <c r="R151" s="26">
        <f t="shared" si="52"/>
        <v>1</v>
      </c>
      <c r="S151" s="26">
        <f t="shared" si="62"/>
        <v>0</v>
      </c>
      <c r="T151" s="35">
        <f t="shared" si="51"/>
        <v>1</v>
      </c>
      <c r="U151" s="37"/>
      <c r="V151" s="34">
        <f t="shared" si="61"/>
        <v>0</v>
      </c>
      <c r="W151" s="26">
        <f t="shared" si="54"/>
        <v>1</v>
      </c>
      <c r="X151" s="26">
        <f t="shared" si="63"/>
        <v>0</v>
      </c>
      <c r="Y151" s="35">
        <f t="shared" si="56"/>
        <v>1</v>
      </c>
      <c r="Z151" s="37"/>
      <c r="AA151" s="34">
        <f t="shared" si="57"/>
        <v>3.0102999566398121</v>
      </c>
      <c r="AB151" s="26">
        <f t="shared" si="58"/>
        <v>2</v>
      </c>
      <c r="AC151" s="26">
        <f t="shared" si="64"/>
        <v>3.0102999566398121</v>
      </c>
      <c r="AD151" s="27">
        <f t="shared" si="60"/>
        <v>2</v>
      </c>
    </row>
    <row r="152" spans="16:30" x14ac:dyDescent="0.25">
      <c r="P152" s="31">
        <v>0.45833333333333298</v>
      </c>
      <c r="Q152" s="32">
        <f>Q148</f>
        <v>0</v>
      </c>
      <c r="R152" s="26">
        <f t="shared" si="52"/>
        <v>1</v>
      </c>
      <c r="S152" s="26">
        <f t="shared" si="62"/>
        <v>0</v>
      </c>
      <c r="T152" s="35">
        <f t="shared" si="51"/>
        <v>1</v>
      </c>
      <c r="U152" s="37"/>
      <c r="V152" s="34">
        <f t="shared" si="61"/>
        <v>0</v>
      </c>
      <c r="W152" s="26">
        <f t="shared" si="54"/>
        <v>1</v>
      </c>
      <c r="X152" s="26">
        <f t="shared" si="63"/>
        <v>0</v>
      </c>
      <c r="Y152" s="35">
        <f t="shared" si="56"/>
        <v>1</v>
      </c>
      <c r="Z152" s="37"/>
      <c r="AA152" s="34">
        <f t="shared" si="57"/>
        <v>3.0102999566398121</v>
      </c>
      <c r="AB152" s="26">
        <f t="shared" si="58"/>
        <v>2</v>
      </c>
      <c r="AC152" s="26">
        <f t="shared" si="64"/>
        <v>3.0102999566398121</v>
      </c>
      <c r="AD152" s="27">
        <f t="shared" si="60"/>
        <v>2</v>
      </c>
    </row>
    <row r="153" spans="16:30" x14ac:dyDescent="0.25">
      <c r="P153" s="31">
        <v>0.5</v>
      </c>
      <c r="Q153" s="32">
        <f>Q148</f>
        <v>0</v>
      </c>
      <c r="R153" s="26">
        <f t="shared" si="52"/>
        <v>1</v>
      </c>
      <c r="S153" s="26">
        <f t="shared" si="62"/>
        <v>0</v>
      </c>
      <c r="T153" s="35">
        <f t="shared" si="51"/>
        <v>1</v>
      </c>
      <c r="U153" s="37"/>
      <c r="V153" s="34">
        <f t="shared" si="61"/>
        <v>0</v>
      </c>
      <c r="W153" s="26">
        <f t="shared" si="54"/>
        <v>1</v>
      </c>
      <c r="X153" s="26">
        <f t="shared" si="63"/>
        <v>0</v>
      </c>
      <c r="Y153" s="35">
        <f t="shared" si="56"/>
        <v>1</v>
      </c>
      <c r="Z153" s="37"/>
      <c r="AA153" s="34">
        <f t="shared" si="57"/>
        <v>3.0102999566398121</v>
      </c>
      <c r="AB153" s="26">
        <f t="shared" si="58"/>
        <v>2</v>
      </c>
      <c r="AC153" s="26">
        <f t="shared" si="64"/>
        <v>3.0102999566398121</v>
      </c>
      <c r="AD153" s="27">
        <f t="shared" si="60"/>
        <v>2</v>
      </c>
    </row>
    <row r="154" spans="16:30" x14ac:dyDescent="0.25">
      <c r="P154" s="31">
        <v>0.54166666666666696</v>
      </c>
      <c r="Q154" s="32">
        <f>Q148</f>
        <v>0</v>
      </c>
      <c r="R154" s="26">
        <f t="shared" si="52"/>
        <v>1</v>
      </c>
      <c r="S154" s="26">
        <f t="shared" si="62"/>
        <v>0</v>
      </c>
      <c r="T154" s="35">
        <f t="shared" si="51"/>
        <v>1</v>
      </c>
      <c r="U154" s="37"/>
      <c r="V154" s="34">
        <f t="shared" si="61"/>
        <v>0</v>
      </c>
      <c r="W154" s="26">
        <f t="shared" si="54"/>
        <v>1</v>
      </c>
      <c r="X154" s="26">
        <f t="shared" si="63"/>
        <v>0</v>
      </c>
      <c r="Y154" s="35">
        <f t="shared" si="56"/>
        <v>1</v>
      </c>
      <c r="Z154" s="37"/>
      <c r="AA154" s="34">
        <f t="shared" si="57"/>
        <v>3.0102999566398121</v>
      </c>
      <c r="AB154" s="26">
        <f t="shared" si="58"/>
        <v>2</v>
      </c>
      <c r="AC154" s="26">
        <f t="shared" si="64"/>
        <v>3.0102999566398121</v>
      </c>
      <c r="AD154" s="27">
        <f t="shared" si="60"/>
        <v>2</v>
      </c>
    </row>
    <row r="155" spans="16:30" x14ac:dyDescent="0.25">
      <c r="P155" s="31">
        <v>0.58333333333333304</v>
      </c>
      <c r="Q155" s="32">
        <f>Q148</f>
        <v>0</v>
      </c>
      <c r="R155" s="26">
        <f t="shared" si="52"/>
        <v>1</v>
      </c>
      <c r="S155" s="26">
        <f t="shared" si="62"/>
        <v>0</v>
      </c>
      <c r="T155" s="35">
        <f t="shared" si="51"/>
        <v>1</v>
      </c>
      <c r="U155" s="37"/>
      <c r="V155" s="34">
        <f t="shared" si="61"/>
        <v>0</v>
      </c>
      <c r="W155" s="26">
        <f t="shared" si="54"/>
        <v>1</v>
      </c>
      <c r="X155" s="26">
        <f t="shared" si="63"/>
        <v>0</v>
      </c>
      <c r="Y155" s="35">
        <f t="shared" si="56"/>
        <v>1</v>
      </c>
      <c r="Z155" s="37"/>
      <c r="AA155" s="34">
        <f t="shared" si="57"/>
        <v>3.0102999566398121</v>
      </c>
      <c r="AB155" s="26">
        <f t="shared" si="58"/>
        <v>2</v>
      </c>
      <c r="AC155" s="26">
        <f t="shared" si="64"/>
        <v>3.0102999566398121</v>
      </c>
      <c r="AD155" s="27">
        <f t="shared" si="60"/>
        <v>2</v>
      </c>
    </row>
    <row r="156" spans="16:30" x14ac:dyDescent="0.25">
      <c r="P156" s="31">
        <v>0.625</v>
      </c>
      <c r="Q156" s="32">
        <f>Q148</f>
        <v>0</v>
      </c>
      <c r="R156" s="26">
        <f t="shared" si="52"/>
        <v>1</v>
      </c>
      <c r="S156" s="26">
        <f t="shared" si="62"/>
        <v>0</v>
      </c>
      <c r="T156" s="35">
        <f t="shared" si="51"/>
        <v>1</v>
      </c>
      <c r="U156" s="37"/>
      <c r="V156" s="34">
        <f t="shared" si="61"/>
        <v>0</v>
      </c>
      <c r="W156" s="26">
        <f t="shared" si="54"/>
        <v>1</v>
      </c>
      <c r="X156" s="26">
        <f t="shared" si="63"/>
        <v>0</v>
      </c>
      <c r="Y156" s="35">
        <f t="shared" si="56"/>
        <v>1</v>
      </c>
      <c r="Z156" s="37"/>
      <c r="AA156" s="34">
        <f t="shared" si="57"/>
        <v>3.0102999566398121</v>
      </c>
      <c r="AB156" s="26">
        <f t="shared" si="58"/>
        <v>2</v>
      </c>
      <c r="AC156" s="26">
        <f t="shared" si="64"/>
        <v>3.0102999566398121</v>
      </c>
      <c r="AD156" s="27">
        <f t="shared" si="60"/>
        <v>2</v>
      </c>
    </row>
    <row r="157" spans="16:30" x14ac:dyDescent="0.25">
      <c r="P157" s="31">
        <v>0.66666666666666696</v>
      </c>
      <c r="Q157" s="32">
        <f>Q148</f>
        <v>0</v>
      </c>
      <c r="R157" s="26">
        <f t="shared" si="52"/>
        <v>1</v>
      </c>
      <c r="S157" s="26">
        <f t="shared" si="62"/>
        <v>0</v>
      </c>
      <c r="T157" s="35">
        <f t="shared" si="51"/>
        <v>1</v>
      </c>
      <c r="U157" s="37"/>
      <c r="V157" s="34">
        <f t="shared" si="61"/>
        <v>0</v>
      </c>
      <c r="W157" s="26">
        <f t="shared" si="54"/>
        <v>1</v>
      </c>
      <c r="X157" s="26">
        <f t="shared" si="63"/>
        <v>0</v>
      </c>
      <c r="Y157" s="35">
        <f t="shared" si="56"/>
        <v>1</v>
      </c>
      <c r="Z157" s="37"/>
      <c r="AA157" s="34">
        <f t="shared" si="57"/>
        <v>3.0102999566398121</v>
      </c>
      <c r="AB157" s="26">
        <f t="shared" si="58"/>
        <v>2</v>
      </c>
      <c r="AC157" s="26">
        <f t="shared" si="64"/>
        <v>3.0102999566398121</v>
      </c>
      <c r="AD157" s="27">
        <f t="shared" si="60"/>
        <v>2</v>
      </c>
    </row>
    <row r="158" spans="16:30" x14ac:dyDescent="0.25">
      <c r="P158" s="31">
        <v>0.70833333333333304</v>
      </c>
      <c r="Q158" s="32">
        <f>Q148</f>
        <v>0</v>
      </c>
      <c r="R158" s="26">
        <f t="shared" si="52"/>
        <v>1</v>
      </c>
      <c r="S158" s="26">
        <f t="shared" si="62"/>
        <v>0</v>
      </c>
      <c r="T158" s="35">
        <f t="shared" si="51"/>
        <v>1</v>
      </c>
      <c r="U158" s="37"/>
      <c r="V158" s="34">
        <f t="shared" si="61"/>
        <v>0</v>
      </c>
      <c r="W158" s="26">
        <f t="shared" si="54"/>
        <v>1</v>
      </c>
      <c r="X158" s="26">
        <f t="shared" si="63"/>
        <v>0</v>
      </c>
      <c r="Y158" s="35">
        <f t="shared" si="56"/>
        <v>1</v>
      </c>
      <c r="Z158" s="37"/>
      <c r="AA158" s="34">
        <f t="shared" si="57"/>
        <v>3.0102999566398121</v>
      </c>
      <c r="AB158" s="26">
        <f t="shared" si="58"/>
        <v>2</v>
      </c>
      <c r="AC158" s="26">
        <f t="shared" si="64"/>
        <v>3.0102999566398121</v>
      </c>
      <c r="AD158" s="27">
        <f t="shared" si="60"/>
        <v>2</v>
      </c>
    </row>
    <row r="159" spans="16:30" x14ac:dyDescent="0.25">
      <c r="P159" s="31">
        <v>0.75</v>
      </c>
      <c r="Q159" s="32">
        <f>Q148</f>
        <v>0</v>
      </c>
      <c r="R159" s="26">
        <f t="shared" si="52"/>
        <v>1</v>
      </c>
      <c r="S159" s="26">
        <f t="shared" si="62"/>
        <v>0</v>
      </c>
      <c r="T159" s="35">
        <f t="shared" si="51"/>
        <v>1</v>
      </c>
      <c r="U159" s="37"/>
      <c r="V159" s="34">
        <f t="shared" si="61"/>
        <v>0</v>
      </c>
      <c r="W159" s="26">
        <f t="shared" si="54"/>
        <v>1</v>
      </c>
      <c r="X159" s="26">
        <f t="shared" si="63"/>
        <v>0</v>
      </c>
      <c r="Y159" s="35">
        <f t="shared" si="56"/>
        <v>1</v>
      </c>
      <c r="Z159" s="37"/>
      <c r="AA159" s="34">
        <f t="shared" si="57"/>
        <v>3.0102999566398121</v>
      </c>
      <c r="AB159" s="26">
        <f t="shared" si="58"/>
        <v>2</v>
      </c>
      <c r="AC159" s="26">
        <f t="shared" si="64"/>
        <v>3.0102999566398121</v>
      </c>
      <c r="AD159" s="27">
        <f t="shared" si="60"/>
        <v>2</v>
      </c>
    </row>
    <row r="160" spans="16:30" x14ac:dyDescent="0.25">
      <c r="P160" s="31">
        <v>0.79166666666666696</v>
      </c>
      <c r="Q160" s="32">
        <f>Q148</f>
        <v>0</v>
      </c>
      <c r="R160" s="26">
        <f t="shared" si="52"/>
        <v>1</v>
      </c>
      <c r="S160" s="26">
        <f t="shared" si="62"/>
        <v>0</v>
      </c>
      <c r="T160" s="35">
        <f t="shared" si="51"/>
        <v>1</v>
      </c>
      <c r="U160" s="37"/>
      <c r="V160" s="34">
        <v>0</v>
      </c>
      <c r="W160" s="26">
        <f t="shared" si="54"/>
        <v>1</v>
      </c>
      <c r="X160" s="26">
        <v>0</v>
      </c>
      <c r="Y160" s="35">
        <f t="shared" si="56"/>
        <v>1</v>
      </c>
      <c r="Z160" s="37"/>
      <c r="AA160" s="34">
        <f t="shared" si="57"/>
        <v>3.0102999566398121</v>
      </c>
      <c r="AB160" s="26">
        <f t="shared" si="58"/>
        <v>2</v>
      </c>
      <c r="AC160" s="26">
        <f>AA160</f>
        <v>3.0102999566398121</v>
      </c>
      <c r="AD160" s="27">
        <f t="shared" si="60"/>
        <v>2</v>
      </c>
    </row>
    <row r="161" spans="16:30" x14ac:dyDescent="0.25">
      <c r="P161" s="31">
        <v>0.83333333333333304</v>
      </c>
      <c r="Q161" s="32">
        <f>Q148</f>
        <v>0</v>
      </c>
      <c r="R161" s="26">
        <f t="shared" si="52"/>
        <v>1</v>
      </c>
      <c r="S161" s="26">
        <f t="shared" si="62"/>
        <v>0</v>
      </c>
      <c r="T161" s="35">
        <f t="shared" si="51"/>
        <v>1</v>
      </c>
      <c r="U161" s="37"/>
      <c r="V161" s="34">
        <f t="shared" si="61"/>
        <v>0</v>
      </c>
      <c r="W161" s="26">
        <f t="shared" si="54"/>
        <v>1</v>
      </c>
      <c r="X161" s="26">
        <v>0</v>
      </c>
      <c r="Y161" s="35">
        <f t="shared" si="56"/>
        <v>1</v>
      </c>
      <c r="Z161" s="37"/>
      <c r="AA161" s="34">
        <f t="shared" si="57"/>
        <v>3.0102999566398121</v>
      </c>
      <c r="AB161" s="26">
        <f>(10^(AA161/10))</f>
        <v>2</v>
      </c>
      <c r="AC161" s="26">
        <f>AA161</f>
        <v>3.0102999566398121</v>
      </c>
      <c r="AD161" s="27">
        <f t="shared" si="60"/>
        <v>2</v>
      </c>
    </row>
    <row r="162" spans="16:30" x14ac:dyDescent="0.25">
      <c r="P162" s="31">
        <v>0.875</v>
      </c>
      <c r="Q162" s="32">
        <f>Q148</f>
        <v>0</v>
      </c>
      <c r="R162" s="26">
        <f t="shared" si="52"/>
        <v>1</v>
      </c>
      <c r="S162" s="26">
        <f t="shared" si="62"/>
        <v>0</v>
      </c>
      <c r="T162" s="35">
        <f t="shared" si="51"/>
        <v>1</v>
      </c>
      <c r="U162" s="37"/>
      <c r="V162" s="34">
        <f>V161</f>
        <v>0</v>
      </c>
      <c r="W162" s="26">
        <f t="shared" si="54"/>
        <v>1</v>
      </c>
      <c r="X162" s="26">
        <v>0</v>
      </c>
      <c r="Y162" s="35">
        <f t="shared" si="56"/>
        <v>1</v>
      </c>
      <c r="Z162" s="37"/>
      <c r="AA162" s="34">
        <f t="shared" si="57"/>
        <v>3.0102999566398121</v>
      </c>
      <c r="AB162" s="26">
        <f t="shared" ref="AB162:AB164" si="65">(10^(AA162/10))</f>
        <v>2</v>
      </c>
      <c r="AC162" s="26">
        <f>AA162</f>
        <v>3.0102999566398121</v>
      </c>
      <c r="AD162" s="27">
        <f t="shared" si="60"/>
        <v>2</v>
      </c>
    </row>
    <row r="163" spans="16:30" x14ac:dyDescent="0.25">
      <c r="P163" s="31">
        <v>0.91666666666666696</v>
      </c>
      <c r="Q163" s="32">
        <f>Q141</f>
        <v>0</v>
      </c>
      <c r="R163" s="26">
        <f t="shared" si="52"/>
        <v>1</v>
      </c>
      <c r="S163" s="26">
        <f>Q163+10</f>
        <v>10</v>
      </c>
      <c r="T163" s="35">
        <f t="shared" si="51"/>
        <v>10</v>
      </c>
      <c r="U163" s="37"/>
      <c r="V163" s="34">
        <v>0</v>
      </c>
      <c r="W163" s="26">
        <f t="shared" si="54"/>
        <v>1</v>
      </c>
      <c r="X163" s="28">
        <f t="shared" ref="X163:X164" si="66">V163+10</f>
        <v>10</v>
      </c>
      <c r="Y163" s="35">
        <f t="shared" si="56"/>
        <v>10</v>
      </c>
      <c r="Z163" s="37"/>
      <c r="AA163" s="34">
        <f t="shared" si="57"/>
        <v>3.0102999566398121</v>
      </c>
      <c r="AB163" s="26">
        <f t="shared" si="65"/>
        <v>2</v>
      </c>
      <c r="AC163" s="26">
        <f>AA163+10</f>
        <v>13.010299956639813</v>
      </c>
      <c r="AD163" s="27">
        <f t="shared" si="60"/>
        <v>20.000000000000007</v>
      </c>
    </row>
    <row r="164" spans="16:30" ht="15.75" thickBot="1" x14ac:dyDescent="0.3">
      <c r="P164" s="44">
        <v>0.95833333333333304</v>
      </c>
      <c r="Q164" s="32">
        <f>Q141</f>
        <v>0</v>
      </c>
      <c r="R164" s="46">
        <f t="shared" si="52"/>
        <v>1</v>
      </c>
      <c r="S164" s="46">
        <f>Q164+10</f>
        <v>10</v>
      </c>
      <c r="T164" s="47">
        <f t="shared" si="51"/>
        <v>10</v>
      </c>
      <c r="U164" s="48"/>
      <c r="V164" s="45">
        <v>0</v>
      </c>
      <c r="W164" s="46">
        <f t="shared" si="54"/>
        <v>1</v>
      </c>
      <c r="X164" s="28">
        <f t="shared" si="66"/>
        <v>10</v>
      </c>
      <c r="Y164" s="47">
        <f t="shared" si="56"/>
        <v>10</v>
      </c>
      <c r="Z164" s="48"/>
      <c r="AA164" s="34">
        <f t="shared" si="57"/>
        <v>3.0102999566398121</v>
      </c>
      <c r="AB164" s="150">
        <f t="shared" si="65"/>
        <v>2</v>
      </c>
      <c r="AC164" s="150">
        <f>AA164+10</f>
        <v>13.010299956639813</v>
      </c>
      <c r="AD164" s="151">
        <f t="shared" si="60"/>
        <v>20.000000000000007</v>
      </c>
    </row>
    <row r="165" spans="16:30" ht="15.75" thickBot="1" x14ac:dyDescent="0.3">
      <c r="P165" s="50"/>
      <c r="Q165" s="51"/>
      <c r="R165" s="51"/>
      <c r="S165" s="51"/>
      <c r="T165" s="52"/>
      <c r="U165" s="51"/>
      <c r="V165" s="50"/>
      <c r="W165" s="51"/>
      <c r="X165" s="51"/>
      <c r="Y165" s="52"/>
      <c r="Z165" s="51"/>
      <c r="AA165" s="53" t="s">
        <v>13</v>
      </c>
      <c r="AB165" s="64">
        <f>10*LOG(1/(COUNT(AB148:AB161))*SUM(AB148:AB161))</f>
        <v>3.0102999566398121</v>
      </c>
      <c r="AC165" s="49"/>
      <c r="AD165" s="54"/>
    </row>
    <row r="166" spans="16:30" ht="15.75" thickBot="1" x14ac:dyDescent="0.3">
      <c r="P166" s="53"/>
      <c r="Q166" s="49"/>
      <c r="R166" s="49"/>
      <c r="S166" s="49"/>
      <c r="T166" s="54"/>
      <c r="U166" s="49"/>
      <c r="V166" s="53"/>
      <c r="W166" s="49"/>
      <c r="X166" s="49"/>
      <c r="Y166" s="54"/>
      <c r="Z166" s="49"/>
      <c r="AA166" s="53" t="s">
        <v>2</v>
      </c>
      <c r="AB166" s="64">
        <f>10*LOG(1/(COUNT(AB141:AB147,AB163:AB164))*SUM(AB141:AB147,AB163:AB164))</f>
        <v>3.0102999566398121</v>
      </c>
      <c r="AC166" s="49"/>
      <c r="AD166" s="54"/>
    </row>
    <row r="167" spans="16:30" x14ac:dyDescent="0.25">
      <c r="P167" s="53"/>
      <c r="Q167" s="49"/>
      <c r="R167" s="56" t="s">
        <v>12</v>
      </c>
      <c r="S167" s="57"/>
      <c r="T167" s="58" t="s">
        <v>11</v>
      </c>
      <c r="U167" s="57"/>
      <c r="V167" s="59"/>
      <c r="W167" s="56" t="s">
        <v>12</v>
      </c>
      <c r="X167" s="57"/>
      <c r="Y167" s="58" t="s">
        <v>11</v>
      </c>
      <c r="Z167" s="57"/>
      <c r="AA167" s="59"/>
      <c r="AB167" s="57" t="s">
        <v>12</v>
      </c>
      <c r="AC167" s="57"/>
      <c r="AD167" s="58" t="s">
        <v>11</v>
      </c>
    </row>
    <row r="168" spans="16:30" ht="15.75" thickBot="1" x14ac:dyDescent="0.3">
      <c r="P168" s="14"/>
      <c r="Q168" s="55"/>
      <c r="R168" s="60">
        <f>10*LOG(1/(COUNT(R141:R164))*SUM(R141:R164))</f>
        <v>0</v>
      </c>
      <c r="S168" s="61"/>
      <c r="T168" s="62">
        <f>10*LOG(1/(COUNT(T141:T164))*SUM(T141:T164))</f>
        <v>6.40978057358332</v>
      </c>
      <c r="U168" s="61"/>
      <c r="V168" s="63"/>
      <c r="W168" s="60">
        <f>10*LOG(1/(COUNT(W141:W164))*SUM(W141:W164))</f>
        <v>0</v>
      </c>
      <c r="X168" s="61"/>
      <c r="Y168" s="62">
        <f>10*LOG(1/(COUNT(Y141:Y164))*SUM(Y141:Y164))</f>
        <v>6.40978057358332</v>
      </c>
      <c r="Z168" s="61"/>
      <c r="AA168" s="63"/>
      <c r="AB168" s="64">
        <f>10*LOG(1/(COUNT(AB141:AB164))*SUM(AB141:AB164))</f>
        <v>3.0102999566398121</v>
      </c>
      <c r="AC168" s="61"/>
      <c r="AD168" s="62">
        <f>10*LOG(1/(COUNT(AD141:AD164))*SUM(AD141:AD164))</f>
        <v>9.4200805302231334</v>
      </c>
    </row>
    <row r="171" spans="16:30" x14ac:dyDescent="0.25">
      <c r="P171">
        <f>A15</f>
        <v>0</v>
      </c>
    </row>
    <row r="173" spans="16:30" ht="15.75" thickBot="1" x14ac:dyDescent="0.3">
      <c r="P173" s="303" t="s">
        <v>21</v>
      </c>
      <c r="Q173" s="303"/>
      <c r="R173" s="303"/>
      <c r="S173" s="303"/>
      <c r="T173" s="303"/>
    </row>
    <row r="174" spans="16:30" ht="45.75" thickBot="1" x14ac:dyDescent="0.3">
      <c r="P174" s="38" t="s">
        <v>14</v>
      </c>
      <c r="Q174" s="39" t="s">
        <v>15</v>
      </c>
      <c r="R174" s="40" t="s">
        <v>17</v>
      </c>
      <c r="S174" s="40" t="s">
        <v>16</v>
      </c>
      <c r="T174" s="41" t="s">
        <v>17</v>
      </c>
      <c r="U174" s="42"/>
      <c r="V174" s="39" t="s">
        <v>18</v>
      </c>
      <c r="W174" s="40" t="s">
        <v>17</v>
      </c>
      <c r="X174" s="40" t="s">
        <v>16</v>
      </c>
      <c r="Y174" s="41" t="s">
        <v>17</v>
      </c>
      <c r="Z174" s="43"/>
      <c r="AA174" s="39" t="s">
        <v>19</v>
      </c>
      <c r="AB174" s="40" t="s">
        <v>17</v>
      </c>
      <c r="AC174" s="40" t="s">
        <v>16</v>
      </c>
      <c r="AD174" s="41" t="s">
        <v>17</v>
      </c>
    </row>
    <row r="175" spans="16:30" ht="15.75" thickBot="1" x14ac:dyDescent="0.3">
      <c r="P175" s="30">
        <v>0</v>
      </c>
      <c r="Q175" s="32">
        <f>H15</f>
        <v>0</v>
      </c>
      <c r="R175" s="28">
        <f>(10^(Q175/10))</f>
        <v>1</v>
      </c>
      <c r="S175" s="28">
        <f>Q175+10</f>
        <v>10</v>
      </c>
      <c r="T175" s="33">
        <f t="shared" ref="T175:T198" si="67">(10^(S175/10))</f>
        <v>10</v>
      </c>
      <c r="U175" s="36"/>
      <c r="V175" s="32">
        <v>0</v>
      </c>
      <c r="W175" s="28">
        <f>(10^(V175/10))</f>
        <v>1</v>
      </c>
      <c r="X175" s="28">
        <f>V175+10</f>
        <v>10</v>
      </c>
      <c r="Y175" s="33">
        <f>(10^(X175/10))</f>
        <v>10</v>
      </c>
      <c r="Z175" s="36"/>
      <c r="AA175" s="34">
        <f>10*LOG10(10^(Q175/10)+10^(V175/10))</f>
        <v>3.0102999566398121</v>
      </c>
      <c r="AB175" s="147">
        <f>(10^(AA175/10))</f>
        <v>2</v>
      </c>
      <c r="AC175" s="147">
        <f>AA175+10</f>
        <v>13.010299956639813</v>
      </c>
      <c r="AD175" s="148">
        <f>(10^(AC175/10))</f>
        <v>20.000000000000007</v>
      </c>
    </row>
    <row r="176" spans="16:30" ht="15.75" thickBot="1" x14ac:dyDescent="0.3">
      <c r="P176" s="31">
        <v>4.1666666666666699E-2</v>
      </c>
      <c r="Q176" s="32">
        <f>Q175</f>
        <v>0</v>
      </c>
      <c r="R176" s="26">
        <f t="shared" ref="R176:R198" si="68">(10^(Q176/10))</f>
        <v>1</v>
      </c>
      <c r="S176" s="26">
        <f t="shared" ref="S176:S181" si="69">Q176+10</f>
        <v>10</v>
      </c>
      <c r="T176" s="35">
        <f t="shared" si="67"/>
        <v>10</v>
      </c>
      <c r="U176" s="37"/>
      <c r="V176" s="34">
        <f>V175</f>
        <v>0</v>
      </c>
      <c r="W176" s="26">
        <f t="shared" ref="W176:W198" si="70">(10^(V176/10))</f>
        <v>1</v>
      </c>
      <c r="X176" s="28">
        <f t="shared" ref="X176:X181" si="71">V176+10</f>
        <v>10</v>
      </c>
      <c r="Y176" s="35">
        <f t="shared" ref="Y176:Y198" si="72">(10^(X176/10))</f>
        <v>10</v>
      </c>
      <c r="Z176" s="37"/>
      <c r="AA176" s="34">
        <f t="shared" ref="AA176:AA198" si="73">10*LOG10(10^(Q176/10)+10^(V176/10))</f>
        <v>3.0102999566398121</v>
      </c>
      <c r="AB176" s="26">
        <f t="shared" ref="AB176:AB194" si="74">(10^(AA176/10))</f>
        <v>2</v>
      </c>
      <c r="AC176" s="147">
        <f t="shared" ref="AC176:AC181" si="75">AA176+10</f>
        <v>13.010299956639813</v>
      </c>
      <c r="AD176" s="27">
        <f t="shared" ref="AD176:AD198" si="76">(10^(AC176/10))</f>
        <v>20.000000000000007</v>
      </c>
    </row>
    <row r="177" spans="16:30" ht="15.75" thickBot="1" x14ac:dyDescent="0.3">
      <c r="P177" s="31">
        <v>8.3333333333333301E-2</v>
      </c>
      <c r="Q177" s="32">
        <f>Q175</f>
        <v>0</v>
      </c>
      <c r="R177" s="26">
        <f t="shared" si="68"/>
        <v>1</v>
      </c>
      <c r="S177" s="26">
        <f t="shared" si="69"/>
        <v>10</v>
      </c>
      <c r="T177" s="35">
        <f t="shared" si="67"/>
        <v>10</v>
      </c>
      <c r="U177" s="37"/>
      <c r="V177" s="34">
        <f t="shared" ref="V177:V195" si="77">V176</f>
        <v>0</v>
      </c>
      <c r="W177" s="26">
        <f t="shared" si="70"/>
        <v>1</v>
      </c>
      <c r="X177" s="28">
        <f t="shared" si="71"/>
        <v>10</v>
      </c>
      <c r="Y177" s="35">
        <f t="shared" si="72"/>
        <v>10</v>
      </c>
      <c r="Z177" s="37"/>
      <c r="AA177" s="34">
        <f t="shared" si="73"/>
        <v>3.0102999566398121</v>
      </c>
      <c r="AB177" s="26">
        <f t="shared" si="74"/>
        <v>2</v>
      </c>
      <c r="AC177" s="147">
        <f t="shared" si="75"/>
        <v>13.010299956639813</v>
      </c>
      <c r="AD177" s="27">
        <f t="shared" si="76"/>
        <v>20.000000000000007</v>
      </c>
    </row>
    <row r="178" spans="16:30" ht="15.75" thickBot="1" x14ac:dyDescent="0.3">
      <c r="P178" s="31">
        <v>0.125</v>
      </c>
      <c r="Q178" s="32">
        <f>Q175</f>
        <v>0</v>
      </c>
      <c r="R178" s="26">
        <f t="shared" si="68"/>
        <v>1</v>
      </c>
      <c r="S178" s="26">
        <f t="shared" si="69"/>
        <v>10</v>
      </c>
      <c r="T178" s="35">
        <f t="shared" si="67"/>
        <v>10</v>
      </c>
      <c r="U178" s="37"/>
      <c r="V178" s="34">
        <f t="shared" si="77"/>
        <v>0</v>
      </c>
      <c r="W178" s="26">
        <f t="shared" si="70"/>
        <v>1</v>
      </c>
      <c r="X178" s="28">
        <f t="shared" si="71"/>
        <v>10</v>
      </c>
      <c r="Y178" s="35">
        <f t="shared" si="72"/>
        <v>10</v>
      </c>
      <c r="Z178" s="37"/>
      <c r="AA178" s="34">
        <f t="shared" si="73"/>
        <v>3.0102999566398121</v>
      </c>
      <c r="AB178" s="26">
        <f t="shared" si="74"/>
        <v>2</v>
      </c>
      <c r="AC178" s="147">
        <f t="shared" si="75"/>
        <v>13.010299956639813</v>
      </c>
      <c r="AD178" s="27">
        <f t="shared" si="76"/>
        <v>20.000000000000007</v>
      </c>
    </row>
    <row r="179" spans="16:30" ht="15.75" thickBot="1" x14ac:dyDescent="0.3">
      <c r="P179" s="31">
        <v>0.16666666666666699</v>
      </c>
      <c r="Q179" s="32">
        <f>Q175</f>
        <v>0</v>
      </c>
      <c r="R179" s="26">
        <f t="shared" si="68"/>
        <v>1</v>
      </c>
      <c r="S179" s="26">
        <f t="shared" si="69"/>
        <v>10</v>
      </c>
      <c r="T179" s="35">
        <f t="shared" si="67"/>
        <v>10</v>
      </c>
      <c r="U179" s="37"/>
      <c r="V179" s="34">
        <f t="shared" si="77"/>
        <v>0</v>
      </c>
      <c r="W179" s="26">
        <f t="shared" si="70"/>
        <v>1</v>
      </c>
      <c r="X179" s="28">
        <f t="shared" si="71"/>
        <v>10</v>
      </c>
      <c r="Y179" s="35">
        <f t="shared" si="72"/>
        <v>10</v>
      </c>
      <c r="Z179" s="37"/>
      <c r="AA179" s="34">
        <f t="shared" si="73"/>
        <v>3.0102999566398121</v>
      </c>
      <c r="AB179" s="26">
        <f t="shared" si="74"/>
        <v>2</v>
      </c>
      <c r="AC179" s="147">
        <f t="shared" si="75"/>
        <v>13.010299956639813</v>
      </c>
      <c r="AD179" s="27">
        <f t="shared" si="76"/>
        <v>20.000000000000007</v>
      </c>
    </row>
    <row r="180" spans="16:30" ht="15.75" thickBot="1" x14ac:dyDescent="0.3">
      <c r="P180" s="31">
        <v>0.20833333333333301</v>
      </c>
      <c r="Q180" s="32">
        <f>Q175</f>
        <v>0</v>
      </c>
      <c r="R180" s="26">
        <f t="shared" si="68"/>
        <v>1</v>
      </c>
      <c r="S180" s="26">
        <f t="shared" si="69"/>
        <v>10</v>
      </c>
      <c r="T180" s="35">
        <f t="shared" si="67"/>
        <v>10</v>
      </c>
      <c r="U180" s="37"/>
      <c r="V180" s="34">
        <f t="shared" si="77"/>
        <v>0</v>
      </c>
      <c r="W180" s="26">
        <f t="shared" si="70"/>
        <v>1</v>
      </c>
      <c r="X180" s="28">
        <f t="shared" si="71"/>
        <v>10</v>
      </c>
      <c r="Y180" s="35">
        <f t="shared" si="72"/>
        <v>10</v>
      </c>
      <c r="Z180" s="37"/>
      <c r="AA180" s="34">
        <f t="shared" si="73"/>
        <v>3.0102999566398121</v>
      </c>
      <c r="AB180" s="26">
        <f t="shared" si="74"/>
        <v>2</v>
      </c>
      <c r="AC180" s="147">
        <f t="shared" si="75"/>
        <v>13.010299956639813</v>
      </c>
      <c r="AD180" s="27">
        <f t="shared" si="76"/>
        <v>20.000000000000007</v>
      </c>
    </row>
    <row r="181" spans="16:30" x14ac:dyDescent="0.25">
      <c r="P181" s="31">
        <v>0.25</v>
      </c>
      <c r="Q181" s="32">
        <f>Q175</f>
        <v>0</v>
      </c>
      <c r="R181" s="26">
        <f t="shared" si="68"/>
        <v>1</v>
      </c>
      <c r="S181" s="26">
        <f t="shared" si="69"/>
        <v>10</v>
      </c>
      <c r="T181" s="35">
        <f t="shared" si="67"/>
        <v>10</v>
      </c>
      <c r="U181" s="37"/>
      <c r="V181" s="34">
        <f t="shared" si="77"/>
        <v>0</v>
      </c>
      <c r="W181" s="26">
        <f t="shared" si="70"/>
        <v>1</v>
      </c>
      <c r="X181" s="28">
        <f t="shared" si="71"/>
        <v>10</v>
      </c>
      <c r="Y181" s="35">
        <f t="shared" si="72"/>
        <v>10</v>
      </c>
      <c r="Z181" s="37"/>
      <c r="AA181" s="34">
        <f t="shared" si="73"/>
        <v>3.0102999566398121</v>
      </c>
      <c r="AB181" s="26">
        <f t="shared" si="74"/>
        <v>2</v>
      </c>
      <c r="AC181" s="147">
        <f t="shared" si="75"/>
        <v>13.010299956639813</v>
      </c>
      <c r="AD181" s="27">
        <f t="shared" si="76"/>
        <v>20.000000000000007</v>
      </c>
    </row>
    <row r="182" spans="16:30" x14ac:dyDescent="0.25">
      <c r="P182" s="31">
        <v>0.29166666666666702</v>
      </c>
      <c r="Q182" s="32">
        <f>G15</f>
        <v>0</v>
      </c>
      <c r="R182" s="26">
        <f t="shared" si="68"/>
        <v>1</v>
      </c>
      <c r="S182" s="26">
        <f>Q182</f>
        <v>0</v>
      </c>
      <c r="T182" s="35">
        <f t="shared" si="67"/>
        <v>1</v>
      </c>
      <c r="U182" s="37"/>
      <c r="V182" s="34">
        <f>E74</f>
        <v>0</v>
      </c>
      <c r="W182" s="26">
        <f t="shared" si="70"/>
        <v>1</v>
      </c>
      <c r="X182" s="26">
        <f>V182</f>
        <v>0</v>
      </c>
      <c r="Y182" s="35">
        <f t="shared" si="72"/>
        <v>1</v>
      </c>
      <c r="Z182" s="37"/>
      <c r="AA182" s="34">
        <f t="shared" si="73"/>
        <v>3.0102999566398121</v>
      </c>
      <c r="AB182" s="26">
        <f t="shared" si="74"/>
        <v>2</v>
      </c>
      <c r="AC182" s="26">
        <f>AA182</f>
        <v>3.0102999566398121</v>
      </c>
      <c r="AD182" s="27">
        <f t="shared" si="76"/>
        <v>2</v>
      </c>
    </row>
    <row r="183" spans="16:30" x14ac:dyDescent="0.25">
      <c r="P183" s="31">
        <v>0.33333333333333298</v>
      </c>
      <c r="Q183" s="32">
        <f>Q182</f>
        <v>0</v>
      </c>
      <c r="R183" s="26">
        <f t="shared" si="68"/>
        <v>1</v>
      </c>
      <c r="S183" s="26">
        <f t="shared" ref="S183:S196" si="78">Q183</f>
        <v>0</v>
      </c>
      <c r="T183" s="35">
        <f t="shared" si="67"/>
        <v>1</v>
      </c>
      <c r="U183" s="37"/>
      <c r="V183" s="34">
        <f t="shared" si="77"/>
        <v>0</v>
      </c>
      <c r="W183" s="26">
        <f t="shared" si="70"/>
        <v>1</v>
      </c>
      <c r="X183" s="26">
        <f t="shared" ref="X183:X193" si="79">V183</f>
        <v>0</v>
      </c>
      <c r="Y183" s="35">
        <f t="shared" si="72"/>
        <v>1</v>
      </c>
      <c r="Z183" s="37"/>
      <c r="AA183" s="34">
        <f t="shared" si="73"/>
        <v>3.0102999566398121</v>
      </c>
      <c r="AB183" s="26">
        <f t="shared" si="74"/>
        <v>2</v>
      </c>
      <c r="AC183" s="26">
        <f t="shared" ref="AC183:AC193" si="80">AA183</f>
        <v>3.0102999566398121</v>
      </c>
      <c r="AD183" s="27">
        <f t="shared" si="76"/>
        <v>2</v>
      </c>
    </row>
    <row r="184" spans="16:30" x14ac:dyDescent="0.25">
      <c r="P184" s="31">
        <v>0.375</v>
      </c>
      <c r="Q184" s="32">
        <f>Q182</f>
        <v>0</v>
      </c>
      <c r="R184" s="26">
        <f t="shared" si="68"/>
        <v>1</v>
      </c>
      <c r="S184" s="26">
        <f t="shared" si="78"/>
        <v>0</v>
      </c>
      <c r="T184" s="35">
        <f t="shared" si="67"/>
        <v>1</v>
      </c>
      <c r="U184" s="37"/>
      <c r="V184" s="34">
        <f t="shared" si="77"/>
        <v>0</v>
      </c>
      <c r="W184" s="26">
        <f t="shared" si="70"/>
        <v>1</v>
      </c>
      <c r="X184" s="26">
        <f t="shared" si="79"/>
        <v>0</v>
      </c>
      <c r="Y184" s="35">
        <f t="shared" si="72"/>
        <v>1</v>
      </c>
      <c r="Z184" s="37"/>
      <c r="AA184" s="34">
        <f t="shared" si="73"/>
        <v>3.0102999566398121</v>
      </c>
      <c r="AB184" s="26">
        <f t="shared" si="74"/>
        <v>2</v>
      </c>
      <c r="AC184" s="26">
        <f t="shared" si="80"/>
        <v>3.0102999566398121</v>
      </c>
      <c r="AD184" s="27">
        <f t="shared" si="76"/>
        <v>2</v>
      </c>
    </row>
    <row r="185" spans="16:30" x14ac:dyDescent="0.25">
      <c r="P185" s="31">
        <v>0.41666666666666702</v>
      </c>
      <c r="Q185" s="32">
        <f>Q182</f>
        <v>0</v>
      </c>
      <c r="R185" s="26">
        <f t="shared" si="68"/>
        <v>1</v>
      </c>
      <c r="S185" s="26">
        <f t="shared" si="78"/>
        <v>0</v>
      </c>
      <c r="T185" s="35">
        <f t="shared" si="67"/>
        <v>1</v>
      </c>
      <c r="U185" s="37"/>
      <c r="V185" s="34">
        <f t="shared" si="77"/>
        <v>0</v>
      </c>
      <c r="W185" s="26">
        <f t="shared" si="70"/>
        <v>1</v>
      </c>
      <c r="X185" s="26">
        <f t="shared" si="79"/>
        <v>0</v>
      </c>
      <c r="Y185" s="35">
        <f t="shared" si="72"/>
        <v>1</v>
      </c>
      <c r="Z185" s="37"/>
      <c r="AA185" s="34">
        <f t="shared" si="73"/>
        <v>3.0102999566398121</v>
      </c>
      <c r="AB185" s="26">
        <f t="shared" si="74"/>
        <v>2</v>
      </c>
      <c r="AC185" s="26">
        <f t="shared" si="80"/>
        <v>3.0102999566398121</v>
      </c>
      <c r="AD185" s="27">
        <f t="shared" si="76"/>
        <v>2</v>
      </c>
    </row>
    <row r="186" spans="16:30" x14ac:dyDescent="0.25">
      <c r="P186" s="31">
        <v>0.45833333333333298</v>
      </c>
      <c r="Q186" s="32">
        <f>Q182</f>
        <v>0</v>
      </c>
      <c r="R186" s="26">
        <f t="shared" si="68"/>
        <v>1</v>
      </c>
      <c r="S186" s="26">
        <f t="shared" si="78"/>
        <v>0</v>
      </c>
      <c r="T186" s="35">
        <f t="shared" si="67"/>
        <v>1</v>
      </c>
      <c r="U186" s="37"/>
      <c r="V186" s="34">
        <f t="shared" si="77"/>
        <v>0</v>
      </c>
      <c r="W186" s="26">
        <f t="shared" si="70"/>
        <v>1</v>
      </c>
      <c r="X186" s="26">
        <f t="shared" si="79"/>
        <v>0</v>
      </c>
      <c r="Y186" s="35">
        <f t="shared" si="72"/>
        <v>1</v>
      </c>
      <c r="Z186" s="37"/>
      <c r="AA186" s="34">
        <f t="shared" si="73"/>
        <v>3.0102999566398121</v>
      </c>
      <c r="AB186" s="26">
        <f t="shared" si="74"/>
        <v>2</v>
      </c>
      <c r="AC186" s="26">
        <f t="shared" si="80"/>
        <v>3.0102999566398121</v>
      </c>
      <c r="AD186" s="27">
        <f t="shared" si="76"/>
        <v>2</v>
      </c>
    </row>
    <row r="187" spans="16:30" x14ac:dyDescent="0.25">
      <c r="P187" s="31">
        <v>0.5</v>
      </c>
      <c r="Q187" s="32">
        <f>Q182</f>
        <v>0</v>
      </c>
      <c r="R187" s="26">
        <f t="shared" si="68"/>
        <v>1</v>
      </c>
      <c r="S187" s="26">
        <f t="shared" si="78"/>
        <v>0</v>
      </c>
      <c r="T187" s="35">
        <f t="shared" si="67"/>
        <v>1</v>
      </c>
      <c r="U187" s="37"/>
      <c r="V187" s="34">
        <f t="shared" si="77"/>
        <v>0</v>
      </c>
      <c r="W187" s="26">
        <f t="shared" si="70"/>
        <v>1</v>
      </c>
      <c r="X187" s="26">
        <f t="shared" si="79"/>
        <v>0</v>
      </c>
      <c r="Y187" s="35">
        <f t="shared" si="72"/>
        <v>1</v>
      </c>
      <c r="Z187" s="37"/>
      <c r="AA187" s="34">
        <f t="shared" si="73"/>
        <v>3.0102999566398121</v>
      </c>
      <c r="AB187" s="26">
        <f t="shared" si="74"/>
        <v>2</v>
      </c>
      <c r="AC187" s="26">
        <f t="shared" si="80"/>
        <v>3.0102999566398121</v>
      </c>
      <c r="AD187" s="27">
        <f t="shared" si="76"/>
        <v>2</v>
      </c>
    </row>
    <row r="188" spans="16:30" x14ac:dyDescent="0.25">
      <c r="P188" s="31">
        <v>0.54166666666666696</v>
      </c>
      <c r="Q188" s="32">
        <f>Q182</f>
        <v>0</v>
      </c>
      <c r="R188" s="26">
        <f t="shared" si="68"/>
        <v>1</v>
      </c>
      <c r="S188" s="26">
        <f t="shared" si="78"/>
        <v>0</v>
      </c>
      <c r="T188" s="35">
        <f t="shared" si="67"/>
        <v>1</v>
      </c>
      <c r="U188" s="37"/>
      <c r="V188" s="34">
        <f t="shared" si="77"/>
        <v>0</v>
      </c>
      <c r="W188" s="26">
        <f t="shared" si="70"/>
        <v>1</v>
      </c>
      <c r="X188" s="26">
        <f t="shared" si="79"/>
        <v>0</v>
      </c>
      <c r="Y188" s="35">
        <f t="shared" si="72"/>
        <v>1</v>
      </c>
      <c r="Z188" s="37"/>
      <c r="AA188" s="34">
        <f t="shared" si="73"/>
        <v>3.0102999566398121</v>
      </c>
      <c r="AB188" s="26">
        <f t="shared" si="74"/>
        <v>2</v>
      </c>
      <c r="AC188" s="26">
        <f t="shared" si="80"/>
        <v>3.0102999566398121</v>
      </c>
      <c r="AD188" s="27">
        <f t="shared" si="76"/>
        <v>2</v>
      </c>
    </row>
    <row r="189" spans="16:30" x14ac:dyDescent="0.25">
      <c r="P189" s="31">
        <v>0.58333333333333304</v>
      </c>
      <c r="Q189" s="32">
        <f>Q182</f>
        <v>0</v>
      </c>
      <c r="R189" s="26">
        <f t="shared" si="68"/>
        <v>1</v>
      </c>
      <c r="S189" s="26">
        <f t="shared" si="78"/>
        <v>0</v>
      </c>
      <c r="T189" s="35">
        <f t="shared" si="67"/>
        <v>1</v>
      </c>
      <c r="U189" s="37"/>
      <c r="V189" s="34">
        <f t="shared" si="77"/>
        <v>0</v>
      </c>
      <c r="W189" s="26">
        <f t="shared" si="70"/>
        <v>1</v>
      </c>
      <c r="X189" s="26">
        <f t="shared" si="79"/>
        <v>0</v>
      </c>
      <c r="Y189" s="35">
        <f t="shared" si="72"/>
        <v>1</v>
      </c>
      <c r="Z189" s="37"/>
      <c r="AA189" s="34">
        <f t="shared" si="73"/>
        <v>3.0102999566398121</v>
      </c>
      <c r="AB189" s="26">
        <f t="shared" si="74"/>
        <v>2</v>
      </c>
      <c r="AC189" s="26">
        <f t="shared" si="80"/>
        <v>3.0102999566398121</v>
      </c>
      <c r="AD189" s="27">
        <f t="shared" si="76"/>
        <v>2</v>
      </c>
    </row>
    <row r="190" spans="16:30" x14ac:dyDescent="0.25">
      <c r="P190" s="31">
        <v>0.625</v>
      </c>
      <c r="Q190" s="32">
        <f>Q182</f>
        <v>0</v>
      </c>
      <c r="R190" s="26">
        <f t="shared" si="68"/>
        <v>1</v>
      </c>
      <c r="S190" s="26">
        <f t="shared" si="78"/>
        <v>0</v>
      </c>
      <c r="T190" s="35">
        <f t="shared" si="67"/>
        <v>1</v>
      </c>
      <c r="U190" s="37"/>
      <c r="V190" s="34">
        <f t="shared" si="77"/>
        <v>0</v>
      </c>
      <c r="W190" s="26">
        <f t="shared" si="70"/>
        <v>1</v>
      </c>
      <c r="X190" s="26">
        <f t="shared" si="79"/>
        <v>0</v>
      </c>
      <c r="Y190" s="35">
        <f t="shared" si="72"/>
        <v>1</v>
      </c>
      <c r="Z190" s="37"/>
      <c r="AA190" s="34">
        <f t="shared" si="73"/>
        <v>3.0102999566398121</v>
      </c>
      <c r="AB190" s="26">
        <f t="shared" si="74"/>
        <v>2</v>
      </c>
      <c r="AC190" s="26">
        <f t="shared" si="80"/>
        <v>3.0102999566398121</v>
      </c>
      <c r="AD190" s="27">
        <f t="shared" si="76"/>
        <v>2</v>
      </c>
    </row>
    <row r="191" spans="16:30" x14ac:dyDescent="0.25">
      <c r="P191" s="31">
        <v>0.66666666666666696</v>
      </c>
      <c r="Q191" s="32">
        <f>Q182</f>
        <v>0</v>
      </c>
      <c r="R191" s="26">
        <f t="shared" si="68"/>
        <v>1</v>
      </c>
      <c r="S191" s="26">
        <f t="shared" si="78"/>
        <v>0</v>
      </c>
      <c r="T191" s="35">
        <f t="shared" si="67"/>
        <v>1</v>
      </c>
      <c r="U191" s="37"/>
      <c r="V191" s="34">
        <f t="shared" si="77"/>
        <v>0</v>
      </c>
      <c r="W191" s="26">
        <f t="shared" si="70"/>
        <v>1</v>
      </c>
      <c r="X191" s="26">
        <f t="shared" si="79"/>
        <v>0</v>
      </c>
      <c r="Y191" s="35">
        <f t="shared" si="72"/>
        <v>1</v>
      </c>
      <c r="Z191" s="37"/>
      <c r="AA191" s="34">
        <f t="shared" si="73"/>
        <v>3.0102999566398121</v>
      </c>
      <c r="AB191" s="26">
        <f t="shared" si="74"/>
        <v>2</v>
      </c>
      <c r="AC191" s="26">
        <f t="shared" si="80"/>
        <v>3.0102999566398121</v>
      </c>
      <c r="AD191" s="27">
        <f t="shared" si="76"/>
        <v>2</v>
      </c>
    </row>
    <row r="192" spans="16:30" x14ac:dyDescent="0.25">
      <c r="P192" s="31">
        <v>0.70833333333333304</v>
      </c>
      <c r="Q192" s="32">
        <f>Q182</f>
        <v>0</v>
      </c>
      <c r="R192" s="26">
        <f t="shared" si="68"/>
        <v>1</v>
      </c>
      <c r="S192" s="26">
        <f t="shared" si="78"/>
        <v>0</v>
      </c>
      <c r="T192" s="35">
        <f t="shared" si="67"/>
        <v>1</v>
      </c>
      <c r="U192" s="37"/>
      <c r="V192" s="34">
        <f t="shared" si="77"/>
        <v>0</v>
      </c>
      <c r="W192" s="26">
        <f t="shared" si="70"/>
        <v>1</v>
      </c>
      <c r="X192" s="26">
        <f t="shared" si="79"/>
        <v>0</v>
      </c>
      <c r="Y192" s="35">
        <f t="shared" si="72"/>
        <v>1</v>
      </c>
      <c r="Z192" s="37"/>
      <c r="AA192" s="34">
        <f t="shared" si="73"/>
        <v>3.0102999566398121</v>
      </c>
      <c r="AB192" s="26">
        <f t="shared" si="74"/>
        <v>2</v>
      </c>
      <c r="AC192" s="26">
        <f t="shared" si="80"/>
        <v>3.0102999566398121</v>
      </c>
      <c r="AD192" s="27">
        <f t="shared" si="76"/>
        <v>2</v>
      </c>
    </row>
    <row r="193" spans="16:30" x14ac:dyDescent="0.25">
      <c r="P193" s="31">
        <v>0.75</v>
      </c>
      <c r="Q193" s="32">
        <f>Q182</f>
        <v>0</v>
      </c>
      <c r="R193" s="26">
        <f t="shared" si="68"/>
        <v>1</v>
      </c>
      <c r="S193" s="26">
        <f t="shared" si="78"/>
        <v>0</v>
      </c>
      <c r="T193" s="35">
        <f t="shared" si="67"/>
        <v>1</v>
      </c>
      <c r="U193" s="37"/>
      <c r="V193" s="34">
        <f t="shared" si="77"/>
        <v>0</v>
      </c>
      <c r="W193" s="26">
        <f t="shared" si="70"/>
        <v>1</v>
      </c>
      <c r="X193" s="26">
        <f t="shared" si="79"/>
        <v>0</v>
      </c>
      <c r="Y193" s="35">
        <f t="shared" si="72"/>
        <v>1</v>
      </c>
      <c r="Z193" s="37"/>
      <c r="AA193" s="34">
        <f t="shared" si="73"/>
        <v>3.0102999566398121</v>
      </c>
      <c r="AB193" s="26">
        <f t="shared" si="74"/>
        <v>2</v>
      </c>
      <c r="AC193" s="26">
        <f t="shared" si="80"/>
        <v>3.0102999566398121</v>
      </c>
      <c r="AD193" s="27">
        <f t="shared" si="76"/>
        <v>2</v>
      </c>
    </row>
    <row r="194" spans="16:30" x14ac:dyDescent="0.25">
      <c r="P194" s="31">
        <v>0.79166666666666696</v>
      </c>
      <c r="Q194" s="32">
        <f>Q182</f>
        <v>0</v>
      </c>
      <c r="R194" s="26">
        <f t="shared" si="68"/>
        <v>1</v>
      </c>
      <c r="S194" s="26">
        <f t="shared" si="78"/>
        <v>0</v>
      </c>
      <c r="T194" s="35">
        <f t="shared" si="67"/>
        <v>1</v>
      </c>
      <c r="U194" s="37"/>
      <c r="V194" s="34">
        <v>0</v>
      </c>
      <c r="W194" s="26">
        <f t="shared" si="70"/>
        <v>1</v>
      </c>
      <c r="X194" s="26">
        <v>0</v>
      </c>
      <c r="Y194" s="35">
        <f t="shared" si="72"/>
        <v>1</v>
      </c>
      <c r="Z194" s="37"/>
      <c r="AA194" s="34">
        <f t="shared" si="73"/>
        <v>3.0102999566398121</v>
      </c>
      <c r="AB194" s="26">
        <f t="shared" si="74"/>
        <v>2</v>
      </c>
      <c r="AC194" s="26">
        <f>AA194</f>
        <v>3.0102999566398121</v>
      </c>
      <c r="AD194" s="27">
        <f t="shared" si="76"/>
        <v>2</v>
      </c>
    </row>
    <row r="195" spans="16:30" x14ac:dyDescent="0.25">
      <c r="P195" s="31">
        <v>0.83333333333333304</v>
      </c>
      <c r="Q195" s="32">
        <f>Q182</f>
        <v>0</v>
      </c>
      <c r="R195" s="26">
        <f t="shared" si="68"/>
        <v>1</v>
      </c>
      <c r="S195" s="26">
        <f t="shared" si="78"/>
        <v>0</v>
      </c>
      <c r="T195" s="35">
        <f t="shared" si="67"/>
        <v>1</v>
      </c>
      <c r="U195" s="37"/>
      <c r="V195" s="34">
        <f t="shared" si="77"/>
        <v>0</v>
      </c>
      <c r="W195" s="26">
        <f t="shared" si="70"/>
        <v>1</v>
      </c>
      <c r="X195" s="26">
        <v>0</v>
      </c>
      <c r="Y195" s="35">
        <f t="shared" si="72"/>
        <v>1</v>
      </c>
      <c r="Z195" s="37"/>
      <c r="AA195" s="34">
        <f t="shared" si="73"/>
        <v>3.0102999566398121</v>
      </c>
      <c r="AB195" s="26">
        <f>(10^(AA195/10))</f>
        <v>2</v>
      </c>
      <c r="AC195" s="26">
        <f>AA195</f>
        <v>3.0102999566398121</v>
      </c>
      <c r="AD195" s="27">
        <f t="shared" si="76"/>
        <v>2</v>
      </c>
    </row>
    <row r="196" spans="16:30" x14ac:dyDescent="0.25">
      <c r="P196" s="31">
        <v>0.875</v>
      </c>
      <c r="Q196" s="32">
        <f>Q182</f>
        <v>0</v>
      </c>
      <c r="R196" s="26">
        <f t="shared" si="68"/>
        <v>1</v>
      </c>
      <c r="S196" s="26">
        <f t="shared" si="78"/>
        <v>0</v>
      </c>
      <c r="T196" s="35">
        <f t="shared" si="67"/>
        <v>1</v>
      </c>
      <c r="U196" s="37"/>
      <c r="V196" s="34">
        <f>V195</f>
        <v>0</v>
      </c>
      <c r="W196" s="26">
        <f t="shared" si="70"/>
        <v>1</v>
      </c>
      <c r="X196" s="26">
        <v>0</v>
      </c>
      <c r="Y196" s="35">
        <f t="shared" si="72"/>
        <v>1</v>
      </c>
      <c r="Z196" s="37"/>
      <c r="AA196" s="34">
        <f t="shared" si="73"/>
        <v>3.0102999566398121</v>
      </c>
      <c r="AB196" s="26">
        <f t="shared" ref="AB196:AB198" si="81">(10^(AA196/10))</f>
        <v>2</v>
      </c>
      <c r="AC196" s="26">
        <f>AA196</f>
        <v>3.0102999566398121</v>
      </c>
      <c r="AD196" s="27">
        <f t="shared" si="76"/>
        <v>2</v>
      </c>
    </row>
    <row r="197" spans="16:30" x14ac:dyDescent="0.25">
      <c r="P197" s="31">
        <v>0.91666666666666696</v>
      </c>
      <c r="Q197" s="32">
        <f>Q175</f>
        <v>0</v>
      </c>
      <c r="R197" s="26">
        <f t="shared" si="68"/>
        <v>1</v>
      </c>
      <c r="S197" s="26">
        <f>Q197+10</f>
        <v>10</v>
      </c>
      <c r="T197" s="35">
        <f t="shared" si="67"/>
        <v>10</v>
      </c>
      <c r="U197" s="37"/>
      <c r="V197" s="34">
        <v>0</v>
      </c>
      <c r="W197" s="26">
        <f t="shared" si="70"/>
        <v>1</v>
      </c>
      <c r="X197" s="28">
        <f t="shared" ref="X197:X198" si="82">V197+10</f>
        <v>10</v>
      </c>
      <c r="Y197" s="35">
        <f t="shared" si="72"/>
        <v>10</v>
      </c>
      <c r="Z197" s="37"/>
      <c r="AA197" s="34">
        <f t="shared" si="73"/>
        <v>3.0102999566398121</v>
      </c>
      <c r="AB197" s="26">
        <f t="shared" si="81"/>
        <v>2</v>
      </c>
      <c r="AC197" s="26">
        <f>AA197+10</f>
        <v>13.010299956639813</v>
      </c>
      <c r="AD197" s="27">
        <f t="shared" si="76"/>
        <v>20.000000000000007</v>
      </c>
    </row>
    <row r="198" spans="16:30" ht="15.75" thickBot="1" x14ac:dyDescent="0.3">
      <c r="P198" s="44">
        <v>0.95833333333333304</v>
      </c>
      <c r="Q198" s="32">
        <f>Q175</f>
        <v>0</v>
      </c>
      <c r="R198" s="46">
        <f t="shared" si="68"/>
        <v>1</v>
      </c>
      <c r="S198" s="46">
        <f>Q198+10</f>
        <v>10</v>
      </c>
      <c r="T198" s="47">
        <f t="shared" si="67"/>
        <v>10</v>
      </c>
      <c r="U198" s="48"/>
      <c r="V198" s="45">
        <v>0</v>
      </c>
      <c r="W198" s="46">
        <f t="shared" si="70"/>
        <v>1</v>
      </c>
      <c r="X198" s="28">
        <f t="shared" si="82"/>
        <v>10</v>
      </c>
      <c r="Y198" s="47">
        <f t="shared" si="72"/>
        <v>10</v>
      </c>
      <c r="Z198" s="48"/>
      <c r="AA198" s="34">
        <f t="shared" si="73"/>
        <v>3.0102999566398121</v>
      </c>
      <c r="AB198" s="150">
        <f t="shared" si="81"/>
        <v>2</v>
      </c>
      <c r="AC198" s="150">
        <f>AA198+10</f>
        <v>13.010299956639813</v>
      </c>
      <c r="AD198" s="151">
        <f t="shared" si="76"/>
        <v>20.000000000000007</v>
      </c>
    </row>
    <row r="199" spans="16:30" ht="15.75" thickBot="1" x14ac:dyDescent="0.3">
      <c r="P199" s="50"/>
      <c r="Q199" s="51"/>
      <c r="R199" s="51"/>
      <c r="S199" s="51"/>
      <c r="T199" s="52"/>
      <c r="U199" s="51"/>
      <c r="V199" s="50"/>
      <c r="W199" s="51"/>
      <c r="X199" s="51"/>
      <c r="Y199" s="52"/>
      <c r="Z199" s="51"/>
      <c r="AA199" s="53" t="s">
        <v>13</v>
      </c>
      <c r="AB199" s="64">
        <f>10*LOG(1/(COUNT(AB182:AB195))*SUM(AB182:AB195))</f>
        <v>3.0102999566398121</v>
      </c>
      <c r="AC199" s="49"/>
      <c r="AD199" s="54"/>
    </row>
    <row r="200" spans="16:30" ht="15.75" thickBot="1" x14ac:dyDescent="0.3">
      <c r="P200" s="53"/>
      <c r="Q200" s="49"/>
      <c r="R200" s="49"/>
      <c r="S200" s="49"/>
      <c r="T200" s="54"/>
      <c r="U200" s="49"/>
      <c r="V200" s="53"/>
      <c r="W200" s="49"/>
      <c r="X200" s="49"/>
      <c r="Y200" s="54"/>
      <c r="Z200" s="49"/>
      <c r="AA200" s="53" t="s">
        <v>2</v>
      </c>
      <c r="AB200" s="64">
        <f>10*LOG(1/(COUNT(AB175:AB181,AB197:AB198))*SUM(AB175:AB181,AB197:AB198))</f>
        <v>3.0102999566398121</v>
      </c>
      <c r="AC200" s="49"/>
      <c r="AD200" s="54"/>
    </row>
    <row r="201" spans="16:30" x14ac:dyDescent="0.25">
      <c r="P201" s="53"/>
      <c r="Q201" s="49"/>
      <c r="R201" s="56" t="s">
        <v>12</v>
      </c>
      <c r="S201" s="57"/>
      <c r="T201" s="58" t="s">
        <v>11</v>
      </c>
      <c r="U201" s="57"/>
      <c r="V201" s="59"/>
      <c r="W201" s="56" t="s">
        <v>12</v>
      </c>
      <c r="X201" s="57"/>
      <c r="Y201" s="58" t="s">
        <v>11</v>
      </c>
      <c r="Z201" s="57"/>
      <c r="AA201" s="59"/>
      <c r="AB201" s="57" t="s">
        <v>12</v>
      </c>
      <c r="AC201" s="57"/>
      <c r="AD201" s="58" t="s">
        <v>11</v>
      </c>
    </row>
    <row r="202" spans="16:30" ht="15.75" thickBot="1" x14ac:dyDescent="0.3">
      <c r="P202" s="14"/>
      <c r="Q202" s="55"/>
      <c r="R202" s="60">
        <f>10*LOG(1/(COUNT(R175:R198))*SUM(R175:R198))</f>
        <v>0</v>
      </c>
      <c r="S202" s="61"/>
      <c r="T202" s="62">
        <f>10*LOG(1/(COUNT(T175:T198))*SUM(T175:T198))</f>
        <v>6.40978057358332</v>
      </c>
      <c r="U202" s="61"/>
      <c r="V202" s="63"/>
      <c r="W202" s="60">
        <f>10*LOG(1/(COUNT(W175:W198))*SUM(W175:W198))</f>
        <v>0</v>
      </c>
      <c r="X202" s="61"/>
      <c r="Y202" s="62">
        <f>10*LOG(1/(COUNT(Y175:Y198))*SUM(Y175:Y198))</f>
        <v>6.40978057358332</v>
      </c>
      <c r="Z202" s="61"/>
      <c r="AA202" s="63"/>
      <c r="AB202" s="64">
        <f>10*LOG(1/(COUNT(AB175:AB198))*SUM(AB175:AB198))</f>
        <v>3.0102999566398121</v>
      </c>
      <c r="AC202" s="61"/>
      <c r="AD202" s="62">
        <f>10*LOG(1/(COUNT(AD175:AD198))*SUM(AD175:AD198))</f>
        <v>9.4200805302231334</v>
      </c>
    </row>
    <row r="205" spans="16:30" x14ac:dyDescent="0.25">
      <c r="P205">
        <f>A16</f>
        <v>0</v>
      </c>
    </row>
    <row r="207" spans="16:30" ht="15.75" thickBot="1" x14ac:dyDescent="0.3">
      <c r="P207" s="303" t="s">
        <v>21</v>
      </c>
      <c r="Q207" s="303"/>
      <c r="R207" s="303"/>
      <c r="S207" s="303"/>
      <c r="T207" s="303"/>
    </row>
    <row r="208" spans="16:30" ht="45.75" thickBot="1" x14ac:dyDescent="0.3">
      <c r="P208" s="38" t="s">
        <v>14</v>
      </c>
      <c r="Q208" s="39" t="s">
        <v>15</v>
      </c>
      <c r="R208" s="40" t="s">
        <v>17</v>
      </c>
      <c r="S208" s="40" t="s">
        <v>16</v>
      </c>
      <c r="T208" s="41" t="s">
        <v>17</v>
      </c>
      <c r="U208" s="42"/>
      <c r="V208" s="39" t="s">
        <v>18</v>
      </c>
      <c r="W208" s="40" t="s">
        <v>17</v>
      </c>
      <c r="X208" s="40" t="s">
        <v>16</v>
      </c>
      <c r="Y208" s="41" t="s">
        <v>17</v>
      </c>
      <c r="Z208" s="43"/>
      <c r="AA208" s="39" t="s">
        <v>19</v>
      </c>
      <c r="AB208" s="40" t="s">
        <v>17</v>
      </c>
      <c r="AC208" s="40" t="s">
        <v>16</v>
      </c>
      <c r="AD208" s="41" t="s">
        <v>17</v>
      </c>
    </row>
    <row r="209" spans="16:30" ht="15.75" thickBot="1" x14ac:dyDescent="0.3">
      <c r="P209" s="30">
        <v>0</v>
      </c>
      <c r="Q209" s="32">
        <f>H16</f>
        <v>0</v>
      </c>
      <c r="R209" s="28">
        <f>(10^(Q209/10))</f>
        <v>1</v>
      </c>
      <c r="S209" s="28">
        <f>Q209+10</f>
        <v>10</v>
      </c>
      <c r="T209" s="33">
        <f t="shared" ref="T209:T232" si="83">(10^(S209/10))</f>
        <v>10</v>
      </c>
      <c r="U209" s="36"/>
      <c r="V209" s="32">
        <v>0</v>
      </c>
      <c r="W209" s="28">
        <f>(10^(V209/10))</f>
        <v>1</v>
      </c>
      <c r="X209" s="28">
        <f>V209+10</f>
        <v>10</v>
      </c>
      <c r="Y209" s="33">
        <f>(10^(X209/10))</f>
        <v>10</v>
      </c>
      <c r="Z209" s="36"/>
      <c r="AA209" s="34">
        <f>10*LOG10(10^(Q209/10)+10^(V209/10))</f>
        <v>3.0102999566398121</v>
      </c>
      <c r="AB209" s="147">
        <f>(10^(AA209/10))</f>
        <v>2</v>
      </c>
      <c r="AC209" s="147">
        <f>AA209+10</f>
        <v>13.010299956639813</v>
      </c>
      <c r="AD209" s="148">
        <f>(10^(AC209/10))</f>
        <v>20.000000000000007</v>
      </c>
    </row>
    <row r="210" spans="16:30" ht="15.75" thickBot="1" x14ac:dyDescent="0.3">
      <c r="P210" s="31">
        <v>4.1666666666666699E-2</v>
      </c>
      <c r="Q210" s="32">
        <f>Q209</f>
        <v>0</v>
      </c>
      <c r="R210" s="26">
        <f t="shared" ref="R210:R232" si="84">(10^(Q210/10))</f>
        <v>1</v>
      </c>
      <c r="S210" s="26">
        <f t="shared" ref="S210:S215" si="85">Q210+10</f>
        <v>10</v>
      </c>
      <c r="T210" s="35">
        <f t="shared" si="83"/>
        <v>10</v>
      </c>
      <c r="U210" s="37"/>
      <c r="V210" s="34">
        <f>V209</f>
        <v>0</v>
      </c>
      <c r="W210" s="26">
        <f t="shared" ref="W210:W232" si="86">(10^(V210/10))</f>
        <v>1</v>
      </c>
      <c r="X210" s="28">
        <f t="shared" ref="X210:X215" si="87">V210+10</f>
        <v>10</v>
      </c>
      <c r="Y210" s="35">
        <f t="shared" ref="Y210:Y232" si="88">(10^(X210/10))</f>
        <v>10</v>
      </c>
      <c r="Z210" s="37"/>
      <c r="AA210" s="34">
        <f t="shared" ref="AA210:AA232" si="89">10*LOG10(10^(Q210/10)+10^(V210/10))</f>
        <v>3.0102999566398121</v>
      </c>
      <c r="AB210" s="26">
        <f t="shared" ref="AB210:AB228" si="90">(10^(AA210/10))</f>
        <v>2</v>
      </c>
      <c r="AC210" s="147">
        <f t="shared" ref="AC210:AC215" si="91">AA210+10</f>
        <v>13.010299956639813</v>
      </c>
      <c r="AD210" s="27">
        <f t="shared" ref="AD210:AD232" si="92">(10^(AC210/10))</f>
        <v>20.000000000000007</v>
      </c>
    </row>
    <row r="211" spans="16:30" ht="15.75" thickBot="1" x14ac:dyDescent="0.3">
      <c r="P211" s="31">
        <v>8.3333333333333301E-2</v>
      </c>
      <c r="Q211" s="32">
        <f>Q209</f>
        <v>0</v>
      </c>
      <c r="R211" s="26">
        <f t="shared" si="84"/>
        <v>1</v>
      </c>
      <c r="S211" s="26">
        <f t="shared" si="85"/>
        <v>10</v>
      </c>
      <c r="T211" s="35">
        <f t="shared" si="83"/>
        <v>10</v>
      </c>
      <c r="U211" s="37"/>
      <c r="V211" s="34">
        <f t="shared" ref="V211:V229" si="93">V210</f>
        <v>0</v>
      </c>
      <c r="W211" s="26">
        <f t="shared" si="86"/>
        <v>1</v>
      </c>
      <c r="X211" s="28">
        <f t="shared" si="87"/>
        <v>10</v>
      </c>
      <c r="Y211" s="35">
        <f t="shared" si="88"/>
        <v>10</v>
      </c>
      <c r="Z211" s="37"/>
      <c r="AA211" s="34">
        <f t="shared" si="89"/>
        <v>3.0102999566398121</v>
      </c>
      <c r="AB211" s="26">
        <f t="shared" si="90"/>
        <v>2</v>
      </c>
      <c r="AC211" s="147">
        <f t="shared" si="91"/>
        <v>13.010299956639813</v>
      </c>
      <c r="AD211" s="27">
        <f t="shared" si="92"/>
        <v>20.000000000000007</v>
      </c>
    </row>
    <row r="212" spans="16:30" ht="15.75" thickBot="1" x14ac:dyDescent="0.3">
      <c r="P212" s="31">
        <v>0.125</v>
      </c>
      <c r="Q212" s="32">
        <f>Q209</f>
        <v>0</v>
      </c>
      <c r="R212" s="26">
        <f t="shared" si="84"/>
        <v>1</v>
      </c>
      <c r="S212" s="26">
        <f t="shared" si="85"/>
        <v>10</v>
      </c>
      <c r="T212" s="35">
        <f t="shared" si="83"/>
        <v>10</v>
      </c>
      <c r="U212" s="37"/>
      <c r="V212" s="34">
        <f t="shared" si="93"/>
        <v>0</v>
      </c>
      <c r="W212" s="26">
        <f t="shared" si="86"/>
        <v>1</v>
      </c>
      <c r="X212" s="28">
        <f t="shared" si="87"/>
        <v>10</v>
      </c>
      <c r="Y212" s="35">
        <f t="shared" si="88"/>
        <v>10</v>
      </c>
      <c r="Z212" s="37"/>
      <c r="AA212" s="34">
        <f t="shared" si="89"/>
        <v>3.0102999566398121</v>
      </c>
      <c r="AB212" s="26">
        <f t="shared" si="90"/>
        <v>2</v>
      </c>
      <c r="AC212" s="147">
        <f t="shared" si="91"/>
        <v>13.010299956639813</v>
      </c>
      <c r="AD212" s="27">
        <f t="shared" si="92"/>
        <v>20.000000000000007</v>
      </c>
    </row>
    <row r="213" spans="16:30" ht="15.75" thickBot="1" x14ac:dyDescent="0.3">
      <c r="P213" s="31">
        <v>0.16666666666666699</v>
      </c>
      <c r="Q213" s="32">
        <f>Q209</f>
        <v>0</v>
      </c>
      <c r="R213" s="26">
        <f t="shared" si="84"/>
        <v>1</v>
      </c>
      <c r="S213" s="26">
        <f t="shared" si="85"/>
        <v>10</v>
      </c>
      <c r="T213" s="35">
        <f t="shared" si="83"/>
        <v>10</v>
      </c>
      <c r="U213" s="37"/>
      <c r="V213" s="34">
        <f t="shared" si="93"/>
        <v>0</v>
      </c>
      <c r="W213" s="26">
        <f t="shared" si="86"/>
        <v>1</v>
      </c>
      <c r="X213" s="28">
        <f t="shared" si="87"/>
        <v>10</v>
      </c>
      <c r="Y213" s="35">
        <f t="shared" si="88"/>
        <v>10</v>
      </c>
      <c r="Z213" s="37"/>
      <c r="AA213" s="34">
        <f t="shared" si="89"/>
        <v>3.0102999566398121</v>
      </c>
      <c r="AB213" s="26">
        <f t="shared" si="90"/>
        <v>2</v>
      </c>
      <c r="AC213" s="147">
        <f t="shared" si="91"/>
        <v>13.010299956639813</v>
      </c>
      <c r="AD213" s="27">
        <f t="shared" si="92"/>
        <v>20.000000000000007</v>
      </c>
    </row>
    <row r="214" spans="16:30" ht="15.75" thickBot="1" x14ac:dyDescent="0.3">
      <c r="P214" s="31">
        <v>0.20833333333333301</v>
      </c>
      <c r="Q214" s="32">
        <f>Q209</f>
        <v>0</v>
      </c>
      <c r="R214" s="26">
        <f t="shared" si="84"/>
        <v>1</v>
      </c>
      <c r="S214" s="26">
        <f t="shared" si="85"/>
        <v>10</v>
      </c>
      <c r="T214" s="35">
        <f t="shared" si="83"/>
        <v>10</v>
      </c>
      <c r="U214" s="37"/>
      <c r="V214" s="34">
        <f t="shared" si="93"/>
        <v>0</v>
      </c>
      <c r="W214" s="26">
        <f t="shared" si="86"/>
        <v>1</v>
      </c>
      <c r="X214" s="28">
        <f t="shared" si="87"/>
        <v>10</v>
      </c>
      <c r="Y214" s="35">
        <f t="shared" si="88"/>
        <v>10</v>
      </c>
      <c r="Z214" s="37"/>
      <c r="AA214" s="34">
        <f t="shared" si="89"/>
        <v>3.0102999566398121</v>
      </c>
      <c r="AB214" s="26">
        <f t="shared" si="90"/>
        <v>2</v>
      </c>
      <c r="AC214" s="147">
        <f t="shared" si="91"/>
        <v>13.010299956639813</v>
      </c>
      <c r="AD214" s="27">
        <f t="shared" si="92"/>
        <v>20.000000000000007</v>
      </c>
    </row>
    <row r="215" spans="16:30" x14ac:dyDescent="0.25">
      <c r="P215" s="31">
        <v>0.25</v>
      </c>
      <c r="Q215" s="32">
        <f>Q209</f>
        <v>0</v>
      </c>
      <c r="R215" s="26">
        <f t="shared" si="84"/>
        <v>1</v>
      </c>
      <c r="S215" s="26">
        <f t="shared" si="85"/>
        <v>10</v>
      </c>
      <c r="T215" s="35">
        <f t="shared" si="83"/>
        <v>10</v>
      </c>
      <c r="U215" s="37"/>
      <c r="V215" s="34">
        <f t="shared" si="93"/>
        <v>0</v>
      </c>
      <c r="W215" s="26">
        <f t="shared" si="86"/>
        <v>1</v>
      </c>
      <c r="X215" s="28">
        <f t="shared" si="87"/>
        <v>10</v>
      </c>
      <c r="Y215" s="35">
        <f t="shared" si="88"/>
        <v>10</v>
      </c>
      <c r="Z215" s="37"/>
      <c r="AA215" s="34">
        <f t="shared" si="89"/>
        <v>3.0102999566398121</v>
      </c>
      <c r="AB215" s="26">
        <f t="shared" si="90"/>
        <v>2</v>
      </c>
      <c r="AC215" s="147">
        <f t="shared" si="91"/>
        <v>13.010299956639813</v>
      </c>
      <c r="AD215" s="27">
        <f t="shared" si="92"/>
        <v>20.000000000000007</v>
      </c>
    </row>
    <row r="216" spans="16:30" x14ac:dyDescent="0.25">
      <c r="P216" s="31">
        <v>0.29166666666666702</v>
      </c>
      <c r="Q216" s="32">
        <f>G16</f>
        <v>0</v>
      </c>
      <c r="R216" s="26">
        <f t="shared" si="84"/>
        <v>1</v>
      </c>
      <c r="S216" s="26">
        <f>Q216</f>
        <v>0</v>
      </c>
      <c r="T216" s="35">
        <f t="shared" si="83"/>
        <v>1</v>
      </c>
      <c r="U216" s="37"/>
      <c r="V216" s="34">
        <f>F74</f>
        <v>0</v>
      </c>
      <c r="W216" s="26">
        <f t="shared" si="86"/>
        <v>1</v>
      </c>
      <c r="X216" s="26">
        <f>V216</f>
        <v>0</v>
      </c>
      <c r="Y216" s="35">
        <f t="shared" si="88"/>
        <v>1</v>
      </c>
      <c r="Z216" s="37"/>
      <c r="AA216" s="34">
        <f t="shared" si="89"/>
        <v>3.0102999566398121</v>
      </c>
      <c r="AB216" s="26">
        <f t="shared" si="90"/>
        <v>2</v>
      </c>
      <c r="AC216" s="26">
        <f>AA216</f>
        <v>3.0102999566398121</v>
      </c>
      <c r="AD216" s="27">
        <f t="shared" si="92"/>
        <v>2</v>
      </c>
    </row>
    <row r="217" spans="16:30" x14ac:dyDescent="0.25">
      <c r="P217" s="31">
        <v>0.33333333333333298</v>
      </c>
      <c r="Q217" s="32">
        <f>Q216</f>
        <v>0</v>
      </c>
      <c r="R217" s="26">
        <f t="shared" si="84"/>
        <v>1</v>
      </c>
      <c r="S217" s="26">
        <f t="shared" ref="S217:S230" si="94">Q217</f>
        <v>0</v>
      </c>
      <c r="T217" s="35">
        <f t="shared" si="83"/>
        <v>1</v>
      </c>
      <c r="U217" s="37"/>
      <c r="V217" s="34">
        <f t="shared" si="93"/>
        <v>0</v>
      </c>
      <c r="W217" s="26">
        <f t="shared" si="86"/>
        <v>1</v>
      </c>
      <c r="X217" s="26">
        <f t="shared" ref="X217:X227" si="95">V217</f>
        <v>0</v>
      </c>
      <c r="Y217" s="35">
        <f t="shared" si="88"/>
        <v>1</v>
      </c>
      <c r="Z217" s="37"/>
      <c r="AA217" s="34">
        <f t="shared" si="89"/>
        <v>3.0102999566398121</v>
      </c>
      <c r="AB217" s="26">
        <f t="shared" si="90"/>
        <v>2</v>
      </c>
      <c r="AC217" s="26">
        <f t="shared" ref="AC217:AC227" si="96">AA217</f>
        <v>3.0102999566398121</v>
      </c>
      <c r="AD217" s="27">
        <f t="shared" si="92"/>
        <v>2</v>
      </c>
    </row>
    <row r="218" spans="16:30" x14ac:dyDescent="0.25">
      <c r="P218" s="31">
        <v>0.375</v>
      </c>
      <c r="Q218" s="32">
        <f>Q216</f>
        <v>0</v>
      </c>
      <c r="R218" s="26">
        <f t="shared" si="84"/>
        <v>1</v>
      </c>
      <c r="S218" s="26">
        <f t="shared" si="94"/>
        <v>0</v>
      </c>
      <c r="T218" s="35">
        <f t="shared" si="83"/>
        <v>1</v>
      </c>
      <c r="U218" s="37"/>
      <c r="V218" s="34">
        <f t="shared" si="93"/>
        <v>0</v>
      </c>
      <c r="W218" s="26">
        <f t="shared" si="86"/>
        <v>1</v>
      </c>
      <c r="X218" s="26">
        <f t="shared" si="95"/>
        <v>0</v>
      </c>
      <c r="Y218" s="35">
        <f t="shared" si="88"/>
        <v>1</v>
      </c>
      <c r="Z218" s="37"/>
      <c r="AA218" s="34">
        <f t="shared" si="89"/>
        <v>3.0102999566398121</v>
      </c>
      <c r="AB218" s="26">
        <f t="shared" si="90"/>
        <v>2</v>
      </c>
      <c r="AC218" s="26">
        <f t="shared" si="96"/>
        <v>3.0102999566398121</v>
      </c>
      <c r="AD218" s="27">
        <f t="shared" si="92"/>
        <v>2</v>
      </c>
    </row>
    <row r="219" spans="16:30" x14ac:dyDescent="0.25">
      <c r="P219" s="31">
        <v>0.41666666666666702</v>
      </c>
      <c r="Q219" s="32">
        <f>Q216</f>
        <v>0</v>
      </c>
      <c r="R219" s="26">
        <f t="shared" si="84"/>
        <v>1</v>
      </c>
      <c r="S219" s="26">
        <f t="shared" si="94"/>
        <v>0</v>
      </c>
      <c r="T219" s="35">
        <f t="shared" si="83"/>
        <v>1</v>
      </c>
      <c r="U219" s="37"/>
      <c r="V219" s="34">
        <f t="shared" si="93"/>
        <v>0</v>
      </c>
      <c r="W219" s="26">
        <f t="shared" si="86"/>
        <v>1</v>
      </c>
      <c r="X219" s="26">
        <f t="shared" si="95"/>
        <v>0</v>
      </c>
      <c r="Y219" s="35">
        <f t="shared" si="88"/>
        <v>1</v>
      </c>
      <c r="Z219" s="37"/>
      <c r="AA219" s="34">
        <f t="shared" si="89"/>
        <v>3.0102999566398121</v>
      </c>
      <c r="AB219" s="26">
        <f t="shared" si="90"/>
        <v>2</v>
      </c>
      <c r="AC219" s="26">
        <f t="shared" si="96"/>
        <v>3.0102999566398121</v>
      </c>
      <c r="AD219" s="27">
        <f t="shared" si="92"/>
        <v>2</v>
      </c>
    </row>
    <row r="220" spans="16:30" x14ac:dyDescent="0.25">
      <c r="P220" s="31">
        <v>0.45833333333333298</v>
      </c>
      <c r="Q220" s="32">
        <f>Q216</f>
        <v>0</v>
      </c>
      <c r="R220" s="26">
        <f t="shared" si="84"/>
        <v>1</v>
      </c>
      <c r="S220" s="26">
        <f t="shared" si="94"/>
        <v>0</v>
      </c>
      <c r="T220" s="35">
        <f t="shared" si="83"/>
        <v>1</v>
      </c>
      <c r="U220" s="37"/>
      <c r="V220" s="34">
        <f t="shared" si="93"/>
        <v>0</v>
      </c>
      <c r="W220" s="26">
        <f t="shared" si="86"/>
        <v>1</v>
      </c>
      <c r="X220" s="26">
        <f t="shared" si="95"/>
        <v>0</v>
      </c>
      <c r="Y220" s="35">
        <f t="shared" si="88"/>
        <v>1</v>
      </c>
      <c r="Z220" s="37"/>
      <c r="AA220" s="34">
        <f t="shared" si="89"/>
        <v>3.0102999566398121</v>
      </c>
      <c r="AB220" s="26">
        <f t="shared" si="90"/>
        <v>2</v>
      </c>
      <c r="AC220" s="26">
        <f t="shared" si="96"/>
        <v>3.0102999566398121</v>
      </c>
      <c r="AD220" s="27">
        <f t="shared" si="92"/>
        <v>2</v>
      </c>
    </row>
    <row r="221" spans="16:30" x14ac:dyDescent="0.25">
      <c r="P221" s="31">
        <v>0.5</v>
      </c>
      <c r="Q221" s="32">
        <f>Q216</f>
        <v>0</v>
      </c>
      <c r="R221" s="26">
        <f t="shared" si="84"/>
        <v>1</v>
      </c>
      <c r="S221" s="26">
        <f t="shared" si="94"/>
        <v>0</v>
      </c>
      <c r="T221" s="35">
        <f t="shared" si="83"/>
        <v>1</v>
      </c>
      <c r="U221" s="37"/>
      <c r="V221" s="34">
        <f t="shared" si="93"/>
        <v>0</v>
      </c>
      <c r="W221" s="26">
        <f t="shared" si="86"/>
        <v>1</v>
      </c>
      <c r="X221" s="26">
        <f t="shared" si="95"/>
        <v>0</v>
      </c>
      <c r="Y221" s="35">
        <f t="shared" si="88"/>
        <v>1</v>
      </c>
      <c r="Z221" s="37"/>
      <c r="AA221" s="34">
        <f t="shared" si="89"/>
        <v>3.0102999566398121</v>
      </c>
      <c r="AB221" s="26">
        <f t="shared" si="90"/>
        <v>2</v>
      </c>
      <c r="AC221" s="26">
        <f t="shared" si="96"/>
        <v>3.0102999566398121</v>
      </c>
      <c r="AD221" s="27">
        <f t="shared" si="92"/>
        <v>2</v>
      </c>
    </row>
    <row r="222" spans="16:30" x14ac:dyDescent="0.25">
      <c r="P222" s="31">
        <v>0.54166666666666696</v>
      </c>
      <c r="Q222" s="32">
        <f>Q216</f>
        <v>0</v>
      </c>
      <c r="R222" s="26">
        <f t="shared" si="84"/>
        <v>1</v>
      </c>
      <c r="S222" s="26">
        <f t="shared" si="94"/>
        <v>0</v>
      </c>
      <c r="T222" s="35">
        <f t="shared" si="83"/>
        <v>1</v>
      </c>
      <c r="U222" s="37"/>
      <c r="V222" s="34">
        <f t="shared" si="93"/>
        <v>0</v>
      </c>
      <c r="W222" s="26">
        <f t="shared" si="86"/>
        <v>1</v>
      </c>
      <c r="X222" s="26">
        <f t="shared" si="95"/>
        <v>0</v>
      </c>
      <c r="Y222" s="35">
        <f t="shared" si="88"/>
        <v>1</v>
      </c>
      <c r="Z222" s="37"/>
      <c r="AA222" s="34">
        <f t="shared" si="89"/>
        <v>3.0102999566398121</v>
      </c>
      <c r="AB222" s="26">
        <f t="shared" si="90"/>
        <v>2</v>
      </c>
      <c r="AC222" s="26">
        <f t="shared" si="96"/>
        <v>3.0102999566398121</v>
      </c>
      <c r="AD222" s="27">
        <f t="shared" si="92"/>
        <v>2</v>
      </c>
    </row>
    <row r="223" spans="16:30" x14ac:dyDescent="0.25">
      <c r="P223" s="31">
        <v>0.58333333333333304</v>
      </c>
      <c r="Q223" s="32">
        <f>Q216</f>
        <v>0</v>
      </c>
      <c r="R223" s="26">
        <f t="shared" si="84"/>
        <v>1</v>
      </c>
      <c r="S223" s="26">
        <f t="shared" si="94"/>
        <v>0</v>
      </c>
      <c r="T223" s="35">
        <f t="shared" si="83"/>
        <v>1</v>
      </c>
      <c r="U223" s="37"/>
      <c r="V223" s="34">
        <f t="shared" si="93"/>
        <v>0</v>
      </c>
      <c r="W223" s="26">
        <f t="shared" si="86"/>
        <v>1</v>
      </c>
      <c r="X223" s="26">
        <f t="shared" si="95"/>
        <v>0</v>
      </c>
      <c r="Y223" s="35">
        <f t="shared" si="88"/>
        <v>1</v>
      </c>
      <c r="Z223" s="37"/>
      <c r="AA223" s="34">
        <f t="shared" si="89"/>
        <v>3.0102999566398121</v>
      </c>
      <c r="AB223" s="26">
        <f t="shared" si="90"/>
        <v>2</v>
      </c>
      <c r="AC223" s="26">
        <f t="shared" si="96"/>
        <v>3.0102999566398121</v>
      </c>
      <c r="AD223" s="27">
        <f t="shared" si="92"/>
        <v>2</v>
      </c>
    </row>
    <row r="224" spans="16:30" x14ac:dyDescent="0.25">
      <c r="P224" s="31">
        <v>0.625</v>
      </c>
      <c r="Q224" s="32">
        <f>Q216</f>
        <v>0</v>
      </c>
      <c r="R224" s="26">
        <f t="shared" si="84"/>
        <v>1</v>
      </c>
      <c r="S224" s="26">
        <f t="shared" si="94"/>
        <v>0</v>
      </c>
      <c r="T224" s="35">
        <f t="shared" si="83"/>
        <v>1</v>
      </c>
      <c r="U224" s="37"/>
      <c r="V224" s="34">
        <f t="shared" si="93"/>
        <v>0</v>
      </c>
      <c r="W224" s="26">
        <f t="shared" si="86"/>
        <v>1</v>
      </c>
      <c r="X224" s="26">
        <f t="shared" si="95"/>
        <v>0</v>
      </c>
      <c r="Y224" s="35">
        <f t="shared" si="88"/>
        <v>1</v>
      </c>
      <c r="Z224" s="37"/>
      <c r="AA224" s="34">
        <f t="shared" si="89"/>
        <v>3.0102999566398121</v>
      </c>
      <c r="AB224" s="26">
        <f t="shared" si="90"/>
        <v>2</v>
      </c>
      <c r="AC224" s="26">
        <f t="shared" si="96"/>
        <v>3.0102999566398121</v>
      </c>
      <c r="AD224" s="27">
        <f t="shared" si="92"/>
        <v>2</v>
      </c>
    </row>
    <row r="225" spans="16:30" x14ac:dyDescent="0.25">
      <c r="P225" s="31">
        <v>0.66666666666666696</v>
      </c>
      <c r="Q225" s="32">
        <f>Q216</f>
        <v>0</v>
      </c>
      <c r="R225" s="26">
        <f t="shared" si="84"/>
        <v>1</v>
      </c>
      <c r="S225" s="26">
        <f t="shared" si="94"/>
        <v>0</v>
      </c>
      <c r="T225" s="35">
        <f t="shared" si="83"/>
        <v>1</v>
      </c>
      <c r="U225" s="37"/>
      <c r="V225" s="34">
        <f t="shared" si="93"/>
        <v>0</v>
      </c>
      <c r="W225" s="26">
        <f t="shared" si="86"/>
        <v>1</v>
      </c>
      <c r="X225" s="26">
        <f t="shared" si="95"/>
        <v>0</v>
      </c>
      <c r="Y225" s="35">
        <f t="shared" si="88"/>
        <v>1</v>
      </c>
      <c r="Z225" s="37"/>
      <c r="AA225" s="34">
        <f t="shared" si="89"/>
        <v>3.0102999566398121</v>
      </c>
      <c r="AB225" s="26">
        <f t="shared" si="90"/>
        <v>2</v>
      </c>
      <c r="AC225" s="26">
        <f t="shared" si="96"/>
        <v>3.0102999566398121</v>
      </c>
      <c r="AD225" s="27">
        <f t="shared" si="92"/>
        <v>2</v>
      </c>
    </row>
    <row r="226" spans="16:30" x14ac:dyDescent="0.25">
      <c r="P226" s="31">
        <v>0.70833333333333304</v>
      </c>
      <c r="Q226" s="32">
        <f>Q216</f>
        <v>0</v>
      </c>
      <c r="R226" s="26">
        <f t="shared" si="84"/>
        <v>1</v>
      </c>
      <c r="S226" s="26">
        <f t="shared" si="94"/>
        <v>0</v>
      </c>
      <c r="T226" s="35">
        <f t="shared" si="83"/>
        <v>1</v>
      </c>
      <c r="U226" s="37"/>
      <c r="V226" s="34">
        <f t="shared" si="93"/>
        <v>0</v>
      </c>
      <c r="W226" s="26">
        <f t="shared" si="86"/>
        <v>1</v>
      </c>
      <c r="X226" s="26">
        <f t="shared" si="95"/>
        <v>0</v>
      </c>
      <c r="Y226" s="35">
        <f t="shared" si="88"/>
        <v>1</v>
      </c>
      <c r="Z226" s="37"/>
      <c r="AA226" s="34">
        <f t="shared" si="89"/>
        <v>3.0102999566398121</v>
      </c>
      <c r="AB226" s="26">
        <f t="shared" si="90"/>
        <v>2</v>
      </c>
      <c r="AC226" s="26">
        <f t="shared" si="96"/>
        <v>3.0102999566398121</v>
      </c>
      <c r="AD226" s="27">
        <f t="shared" si="92"/>
        <v>2</v>
      </c>
    </row>
    <row r="227" spans="16:30" x14ac:dyDescent="0.25">
      <c r="P227" s="31">
        <v>0.75</v>
      </c>
      <c r="Q227" s="32">
        <f>Q216</f>
        <v>0</v>
      </c>
      <c r="R227" s="26">
        <f t="shared" si="84"/>
        <v>1</v>
      </c>
      <c r="S227" s="26">
        <f t="shared" si="94"/>
        <v>0</v>
      </c>
      <c r="T227" s="35">
        <f t="shared" si="83"/>
        <v>1</v>
      </c>
      <c r="U227" s="37"/>
      <c r="V227" s="34">
        <f t="shared" si="93"/>
        <v>0</v>
      </c>
      <c r="W227" s="26">
        <f t="shared" si="86"/>
        <v>1</v>
      </c>
      <c r="X227" s="26">
        <f t="shared" si="95"/>
        <v>0</v>
      </c>
      <c r="Y227" s="35">
        <f t="shared" si="88"/>
        <v>1</v>
      </c>
      <c r="Z227" s="37"/>
      <c r="AA227" s="34">
        <f t="shared" si="89"/>
        <v>3.0102999566398121</v>
      </c>
      <c r="AB227" s="26">
        <f t="shared" si="90"/>
        <v>2</v>
      </c>
      <c r="AC227" s="26">
        <f t="shared" si="96"/>
        <v>3.0102999566398121</v>
      </c>
      <c r="AD227" s="27">
        <f t="shared" si="92"/>
        <v>2</v>
      </c>
    </row>
    <row r="228" spans="16:30" x14ac:dyDescent="0.25">
      <c r="P228" s="31">
        <v>0.79166666666666696</v>
      </c>
      <c r="Q228" s="32">
        <f>Q216</f>
        <v>0</v>
      </c>
      <c r="R228" s="26">
        <f t="shared" si="84"/>
        <v>1</v>
      </c>
      <c r="S228" s="26">
        <f t="shared" si="94"/>
        <v>0</v>
      </c>
      <c r="T228" s="35">
        <f t="shared" si="83"/>
        <v>1</v>
      </c>
      <c r="U228" s="37"/>
      <c r="V228" s="34">
        <v>0</v>
      </c>
      <c r="W228" s="26">
        <f t="shared" si="86"/>
        <v>1</v>
      </c>
      <c r="X228" s="26">
        <v>0</v>
      </c>
      <c r="Y228" s="35">
        <f t="shared" si="88"/>
        <v>1</v>
      </c>
      <c r="Z228" s="37"/>
      <c r="AA228" s="34">
        <f t="shared" si="89"/>
        <v>3.0102999566398121</v>
      </c>
      <c r="AB228" s="26">
        <f t="shared" si="90"/>
        <v>2</v>
      </c>
      <c r="AC228" s="26">
        <f>AA228</f>
        <v>3.0102999566398121</v>
      </c>
      <c r="AD228" s="27">
        <f t="shared" si="92"/>
        <v>2</v>
      </c>
    </row>
    <row r="229" spans="16:30" x14ac:dyDescent="0.25">
      <c r="P229" s="31">
        <v>0.83333333333333304</v>
      </c>
      <c r="Q229" s="32">
        <f>Q216</f>
        <v>0</v>
      </c>
      <c r="R229" s="26">
        <f t="shared" si="84"/>
        <v>1</v>
      </c>
      <c r="S229" s="26">
        <f t="shared" si="94"/>
        <v>0</v>
      </c>
      <c r="T229" s="35">
        <f t="shared" si="83"/>
        <v>1</v>
      </c>
      <c r="U229" s="37"/>
      <c r="V229" s="34">
        <f t="shared" si="93"/>
        <v>0</v>
      </c>
      <c r="W229" s="26">
        <f t="shared" si="86"/>
        <v>1</v>
      </c>
      <c r="X229" s="26">
        <v>0</v>
      </c>
      <c r="Y229" s="35">
        <f t="shared" si="88"/>
        <v>1</v>
      </c>
      <c r="Z229" s="37"/>
      <c r="AA229" s="34">
        <f t="shared" si="89"/>
        <v>3.0102999566398121</v>
      </c>
      <c r="AB229" s="26">
        <f>(10^(AA229/10))</f>
        <v>2</v>
      </c>
      <c r="AC229" s="26">
        <f>AA229</f>
        <v>3.0102999566398121</v>
      </c>
      <c r="AD229" s="27">
        <f t="shared" si="92"/>
        <v>2</v>
      </c>
    </row>
    <row r="230" spans="16:30" x14ac:dyDescent="0.25">
      <c r="P230" s="31">
        <v>0.875</v>
      </c>
      <c r="Q230" s="32">
        <f>Q216</f>
        <v>0</v>
      </c>
      <c r="R230" s="26">
        <f t="shared" si="84"/>
        <v>1</v>
      </c>
      <c r="S230" s="26">
        <f t="shared" si="94"/>
        <v>0</v>
      </c>
      <c r="T230" s="35">
        <f t="shared" si="83"/>
        <v>1</v>
      </c>
      <c r="U230" s="37"/>
      <c r="V230" s="34">
        <f>V229</f>
        <v>0</v>
      </c>
      <c r="W230" s="26">
        <f t="shared" si="86"/>
        <v>1</v>
      </c>
      <c r="X230" s="26">
        <v>0</v>
      </c>
      <c r="Y230" s="35">
        <f t="shared" si="88"/>
        <v>1</v>
      </c>
      <c r="Z230" s="37"/>
      <c r="AA230" s="34">
        <f t="shared" si="89"/>
        <v>3.0102999566398121</v>
      </c>
      <c r="AB230" s="26">
        <f t="shared" ref="AB230:AB232" si="97">(10^(AA230/10))</f>
        <v>2</v>
      </c>
      <c r="AC230" s="26">
        <f>AA230</f>
        <v>3.0102999566398121</v>
      </c>
      <c r="AD230" s="27">
        <f t="shared" si="92"/>
        <v>2</v>
      </c>
    </row>
    <row r="231" spans="16:30" x14ac:dyDescent="0.25">
      <c r="P231" s="31">
        <v>0.91666666666666696</v>
      </c>
      <c r="Q231" s="32">
        <f>Q209</f>
        <v>0</v>
      </c>
      <c r="R231" s="26">
        <f t="shared" si="84"/>
        <v>1</v>
      </c>
      <c r="S231" s="26">
        <f>Q231+10</f>
        <v>10</v>
      </c>
      <c r="T231" s="35">
        <f t="shared" si="83"/>
        <v>10</v>
      </c>
      <c r="U231" s="37"/>
      <c r="V231" s="34">
        <v>0</v>
      </c>
      <c r="W231" s="26">
        <f t="shared" si="86"/>
        <v>1</v>
      </c>
      <c r="X231" s="28">
        <f t="shared" ref="X231:X232" si="98">V231+10</f>
        <v>10</v>
      </c>
      <c r="Y231" s="35">
        <f t="shared" si="88"/>
        <v>10</v>
      </c>
      <c r="Z231" s="37"/>
      <c r="AA231" s="34">
        <f t="shared" si="89"/>
        <v>3.0102999566398121</v>
      </c>
      <c r="AB231" s="26">
        <f t="shared" si="97"/>
        <v>2</v>
      </c>
      <c r="AC231" s="26">
        <f>AA231+10</f>
        <v>13.010299956639813</v>
      </c>
      <c r="AD231" s="27">
        <f t="shared" si="92"/>
        <v>20.000000000000007</v>
      </c>
    </row>
    <row r="232" spans="16:30" ht="15.75" thickBot="1" x14ac:dyDescent="0.3">
      <c r="P232" s="44">
        <v>0.95833333333333304</v>
      </c>
      <c r="Q232" s="32">
        <f>Q209</f>
        <v>0</v>
      </c>
      <c r="R232" s="46">
        <f t="shared" si="84"/>
        <v>1</v>
      </c>
      <c r="S232" s="46">
        <f>Q232+10</f>
        <v>10</v>
      </c>
      <c r="T232" s="47">
        <f t="shared" si="83"/>
        <v>10</v>
      </c>
      <c r="U232" s="48"/>
      <c r="V232" s="45">
        <v>0</v>
      </c>
      <c r="W232" s="46">
        <f t="shared" si="86"/>
        <v>1</v>
      </c>
      <c r="X232" s="28">
        <f t="shared" si="98"/>
        <v>10</v>
      </c>
      <c r="Y232" s="47">
        <f t="shared" si="88"/>
        <v>10</v>
      </c>
      <c r="Z232" s="48"/>
      <c r="AA232" s="34">
        <f t="shared" si="89"/>
        <v>3.0102999566398121</v>
      </c>
      <c r="AB232" s="150">
        <f t="shared" si="97"/>
        <v>2</v>
      </c>
      <c r="AC232" s="150">
        <f>AA232+10</f>
        <v>13.010299956639813</v>
      </c>
      <c r="AD232" s="151">
        <f t="shared" si="92"/>
        <v>20.000000000000007</v>
      </c>
    </row>
    <row r="233" spans="16:30" ht="15.75" thickBot="1" x14ac:dyDescent="0.3">
      <c r="P233" s="50"/>
      <c r="Q233" s="51"/>
      <c r="R233" s="51"/>
      <c r="S233" s="51"/>
      <c r="T233" s="52"/>
      <c r="U233" s="51"/>
      <c r="V233" s="50"/>
      <c r="W233" s="51"/>
      <c r="X233" s="51"/>
      <c r="Y233" s="52"/>
      <c r="Z233" s="51"/>
      <c r="AA233" s="53" t="s">
        <v>13</v>
      </c>
      <c r="AB233" s="64">
        <f>10*LOG(1/(COUNT(AB216:AB229))*SUM(AB216:AB229))</f>
        <v>3.0102999566398121</v>
      </c>
      <c r="AC233" s="49"/>
      <c r="AD233" s="54"/>
    </row>
    <row r="234" spans="16:30" ht="15.75" thickBot="1" x14ac:dyDescent="0.3">
      <c r="P234" s="53"/>
      <c r="Q234" s="49"/>
      <c r="R234" s="49"/>
      <c r="S234" s="49"/>
      <c r="T234" s="54"/>
      <c r="U234" s="49"/>
      <c r="V234" s="53"/>
      <c r="W234" s="49"/>
      <c r="X234" s="49"/>
      <c r="Y234" s="54"/>
      <c r="Z234" s="49"/>
      <c r="AA234" s="53" t="s">
        <v>2</v>
      </c>
      <c r="AB234" s="64">
        <f>10*LOG(1/(COUNT(AB209:AB215,AB231:AB232))*SUM(AB209:AB215,AB231:AB232))</f>
        <v>3.0102999566398121</v>
      </c>
      <c r="AC234" s="49"/>
      <c r="AD234" s="54"/>
    </row>
    <row r="235" spans="16:30" x14ac:dyDescent="0.25">
      <c r="P235" s="53"/>
      <c r="Q235" s="49"/>
      <c r="R235" s="56" t="s">
        <v>12</v>
      </c>
      <c r="S235" s="57"/>
      <c r="T235" s="58" t="s">
        <v>11</v>
      </c>
      <c r="U235" s="57"/>
      <c r="V235" s="59"/>
      <c r="W235" s="56" t="s">
        <v>12</v>
      </c>
      <c r="X235" s="57"/>
      <c r="Y235" s="58" t="s">
        <v>11</v>
      </c>
      <c r="Z235" s="57"/>
      <c r="AA235" s="59"/>
      <c r="AB235" s="57" t="s">
        <v>12</v>
      </c>
      <c r="AC235" s="57"/>
      <c r="AD235" s="58" t="s">
        <v>11</v>
      </c>
    </row>
    <row r="236" spans="16:30" ht="15.75" thickBot="1" x14ac:dyDescent="0.3">
      <c r="P236" s="14"/>
      <c r="Q236" s="55"/>
      <c r="R236" s="60">
        <f>10*LOG(1/(COUNT(R209:R232))*SUM(R209:R232))</f>
        <v>0</v>
      </c>
      <c r="S236" s="61"/>
      <c r="T236" s="62">
        <f>10*LOG(1/(COUNT(T209:T232))*SUM(T209:T232))</f>
        <v>6.40978057358332</v>
      </c>
      <c r="U236" s="61"/>
      <c r="V236" s="63"/>
      <c r="W236" s="60">
        <f>10*LOG(1/(COUNT(W209:W232))*SUM(W209:W232))</f>
        <v>0</v>
      </c>
      <c r="X236" s="61"/>
      <c r="Y236" s="62">
        <f>10*LOG(1/(COUNT(Y209:Y232))*SUM(Y209:Y232))</f>
        <v>6.40978057358332</v>
      </c>
      <c r="Z236" s="61"/>
      <c r="AA236" s="63"/>
      <c r="AB236" s="64">
        <f>10*LOG(1/(COUNT(AB209:AB232))*SUM(AB209:AB232))</f>
        <v>3.0102999566398121</v>
      </c>
      <c r="AC236" s="61"/>
      <c r="AD236" s="62">
        <f>10*LOG(1/(COUNT(AD209:AD232))*SUM(AD209:AD232))</f>
        <v>9.4200805302231334</v>
      </c>
    </row>
    <row r="239" spans="16:30" x14ac:dyDescent="0.25">
      <c r="P239">
        <f>A17</f>
        <v>0</v>
      </c>
    </row>
    <row r="241" spans="16:30" ht="15.75" thickBot="1" x14ac:dyDescent="0.3">
      <c r="P241" s="303" t="s">
        <v>21</v>
      </c>
      <c r="Q241" s="303"/>
      <c r="R241" s="303"/>
      <c r="S241" s="303"/>
      <c r="T241" s="303"/>
    </row>
    <row r="242" spans="16:30" ht="45.75" thickBot="1" x14ac:dyDescent="0.3">
      <c r="P242" s="38" t="s">
        <v>14</v>
      </c>
      <c r="Q242" s="39" t="s">
        <v>15</v>
      </c>
      <c r="R242" s="40" t="s">
        <v>17</v>
      </c>
      <c r="S242" s="40" t="s">
        <v>16</v>
      </c>
      <c r="T242" s="41" t="s">
        <v>17</v>
      </c>
      <c r="U242" s="42"/>
      <c r="V242" s="39" t="s">
        <v>18</v>
      </c>
      <c r="W242" s="40" t="s">
        <v>17</v>
      </c>
      <c r="X242" s="40" t="s">
        <v>16</v>
      </c>
      <c r="Y242" s="41" t="s">
        <v>17</v>
      </c>
      <c r="Z242" s="43"/>
      <c r="AA242" s="39" t="s">
        <v>19</v>
      </c>
      <c r="AB242" s="40" t="s">
        <v>17</v>
      </c>
      <c r="AC242" s="40" t="s">
        <v>16</v>
      </c>
      <c r="AD242" s="41" t="s">
        <v>17</v>
      </c>
    </row>
    <row r="243" spans="16:30" ht="15.75" thickBot="1" x14ac:dyDescent="0.3">
      <c r="P243" s="30">
        <v>0</v>
      </c>
      <c r="Q243" s="32">
        <f>H17</f>
        <v>0</v>
      </c>
      <c r="R243" s="28">
        <f>(10^(Q243/10))</f>
        <v>1</v>
      </c>
      <c r="S243" s="28">
        <f>Q243+10</f>
        <v>10</v>
      </c>
      <c r="T243" s="33">
        <f t="shared" ref="T243:T266" si="99">(10^(S243/10))</f>
        <v>10</v>
      </c>
      <c r="U243" s="36"/>
      <c r="V243" s="32">
        <v>0</v>
      </c>
      <c r="W243" s="28">
        <f>(10^(V243/10))</f>
        <v>1</v>
      </c>
      <c r="X243" s="28">
        <f>V243+10</f>
        <v>10</v>
      </c>
      <c r="Y243" s="33">
        <f>(10^(X243/10))</f>
        <v>10</v>
      </c>
      <c r="Z243" s="36"/>
      <c r="AA243" s="34">
        <f>10*LOG10(10^(Q243/10)+10^(V243/10))</f>
        <v>3.0102999566398121</v>
      </c>
      <c r="AB243" s="147">
        <f>(10^(AA243/10))</f>
        <v>2</v>
      </c>
      <c r="AC243" s="147">
        <f>AA243+10</f>
        <v>13.010299956639813</v>
      </c>
      <c r="AD243" s="148">
        <f>(10^(AC243/10))</f>
        <v>20.000000000000007</v>
      </c>
    </row>
    <row r="244" spans="16:30" ht="15.75" thickBot="1" x14ac:dyDescent="0.3">
      <c r="P244" s="31">
        <v>4.1666666666666699E-2</v>
      </c>
      <c r="Q244" s="32">
        <f>Q243</f>
        <v>0</v>
      </c>
      <c r="R244" s="26">
        <f t="shared" ref="R244:R266" si="100">(10^(Q244/10))</f>
        <v>1</v>
      </c>
      <c r="S244" s="26">
        <f t="shared" ref="S244:S249" si="101">Q244+10</f>
        <v>10</v>
      </c>
      <c r="T244" s="35">
        <f t="shared" si="99"/>
        <v>10</v>
      </c>
      <c r="U244" s="37"/>
      <c r="V244" s="34">
        <f>V243</f>
        <v>0</v>
      </c>
      <c r="W244" s="26">
        <f t="shared" ref="W244:W266" si="102">(10^(V244/10))</f>
        <v>1</v>
      </c>
      <c r="X244" s="28">
        <f t="shared" ref="X244:X249" si="103">V244+10</f>
        <v>10</v>
      </c>
      <c r="Y244" s="35">
        <f t="shared" ref="Y244:Y266" si="104">(10^(X244/10))</f>
        <v>10</v>
      </c>
      <c r="Z244" s="37"/>
      <c r="AA244" s="34">
        <f t="shared" ref="AA244:AA266" si="105">10*LOG10(10^(Q244/10)+10^(V244/10))</f>
        <v>3.0102999566398121</v>
      </c>
      <c r="AB244" s="26">
        <f t="shared" ref="AB244:AB262" si="106">(10^(AA244/10))</f>
        <v>2</v>
      </c>
      <c r="AC244" s="147">
        <f t="shared" ref="AC244:AC249" si="107">AA244+10</f>
        <v>13.010299956639813</v>
      </c>
      <c r="AD244" s="27">
        <f t="shared" ref="AD244:AD266" si="108">(10^(AC244/10))</f>
        <v>20.000000000000007</v>
      </c>
    </row>
    <row r="245" spans="16:30" ht="15.75" thickBot="1" x14ac:dyDescent="0.3">
      <c r="P245" s="31">
        <v>8.3333333333333301E-2</v>
      </c>
      <c r="Q245" s="32">
        <f>Q243</f>
        <v>0</v>
      </c>
      <c r="R245" s="26">
        <f t="shared" si="100"/>
        <v>1</v>
      </c>
      <c r="S245" s="26">
        <f t="shared" si="101"/>
        <v>10</v>
      </c>
      <c r="T245" s="35">
        <f t="shared" si="99"/>
        <v>10</v>
      </c>
      <c r="U245" s="37"/>
      <c r="V245" s="34">
        <f t="shared" ref="V245:V263" si="109">V244</f>
        <v>0</v>
      </c>
      <c r="W245" s="26">
        <f t="shared" si="102"/>
        <v>1</v>
      </c>
      <c r="X245" s="28">
        <f t="shared" si="103"/>
        <v>10</v>
      </c>
      <c r="Y245" s="35">
        <f t="shared" si="104"/>
        <v>10</v>
      </c>
      <c r="Z245" s="37"/>
      <c r="AA245" s="34">
        <f t="shared" si="105"/>
        <v>3.0102999566398121</v>
      </c>
      <c r="AB245" s="26">
        <f t="shared" si="106"/>
        <v>2</v>
      </c>
      <c r="AC245" s="147">
        <f t="shared" si="107"/>
        <v>13.010299956639813</v>
      </c>
      <c r="AD245" s="27">
        <f t="shared" si="108"/>
        <v>20.000000000000007</v>
      </c>
    </row>
    <row r="246" spans="16:30" ht="15.75" thickBot="1" x14ac:dyDescent="0.3">
      <c r="P246" s="31">
        <v>0.125</v>
      </c>
      <c r="Q246" s="32">
        <f>Q243</f>
        <v>0</v>
      </c>
      <c r="R246" s="26">
        <f t="shared" si="100"/>
        <v>1</v>
      </c>
      <c r="S246" s="26">
        <f t="shared" si="101"/>
        <v>10</v>
      </c>
      <c r="T246" s="35">
        <f t="shared" si="99"/>
        <v>10</v>
      </c>
      <c r="U246" s="37"/>
      <c r="V246" s="34">
        <f t="shared" si="109"/>
        <v>0</v>
      </c>
      <c r="W246" s="26">
        <f t="shared" si="102"/>
        <v>1</v>
      </c>
      <c r="X246" s="28">
        <f t="shared" si="103"/>
        <v>10</v>
      </c>
      <c r="Y246" s="35">
        <f t="shared" si="104"/>
        <v>10</v>
      </c>
      <c r="Z246" s="37"/>
      <c r="AA246" s="34">
        <f t="shared" si="105"/>
        <v>3.0102999566398121</v>
      </c>
      <c r="AB246" s="26">
        <f t="shared" si="106"/>
        <v>2</v>
      </c>
      <c r="AC246" s="147">
        <f t="shared" si="107"/>
        <v>13.010299956639813</v>
      </c>
      <c r="AD246" s="27">
        <f t="shared" si="108"/>
        <v>20.000000000000007</v>
      </c>
    </row>
    <row r="247" spans="16:30" ht="15.75" thickBot="1" x14ac:dyDescent="0.3">
      <c r="P247" s="31">
        <v>0.16666666666666699</v>
      </c>
      <c r="Q247" s="32">
        <f>Q243</f>
        <v>0</v>
      </c>
      <c r="R247" s="26">
        <f t="shared" si="100"/>
        <v>1</v>
      </c>
      <c r="S247" s="26">
        <f t="shared" si="101"/>
        <v>10</v>
      </c>
      <c r="T247" s="35">
        <f t="shared" si="99"/>
        <v>10</v>
      </c>
      <c r="U247" s="37"/>
      <c r="V247" s="34">
        <f t="shared" si="109"/>
        <v>0</v>
      </c>
      <c r="W247" s="26">
        <f t="shared" si="102"/>
        <v>1</v>
      </c>
      <c r="X247" s="28">
        <f t="shared" si="103"/>
        <v>10</v>
      </c>
      <c r="Y247" s="35">
        <f t="shared" si="104"/>
        <v>10</v>
      </c>
      <c r="Z247" s="37"/>
      <c r="AA247" s="34">
        <f t="shared" si="105"/>
        <v>3.0102999566398121</v>
      </c>
      <c r="AB247" s="26">
        <f t="shared" si="106"/>
        <v>2</v>
      </c>
      <c r="AC247" s="147">
        <f t="shared" si="107"/>
        <v>13.010299956639813</v>
      </c>
      <c r="AD247" s="27">
        <f t="shared" si="108"/>
        <v>20.000000000000007</v>
      </c>
    </row>
    <row r="248" spans="16:30" ht="15.75" thickBot="1" x14ac:dyDescent="0.3">
      <c r="P248" s="31">
        <v>0.20833333333333301</v>
      </c>
      <c r="Q248" s="32">
        <f>Q243</f>
        <v>0</v>
      </c>
      <c r="R248" s="26">
        <f t="shared" si="100"/>
        <v>1</v>
      </c>
      <c r="S248" s="26">
        <f t="shared" si="101"/>
        <v>10</v>
      </c>
      <c r="T248" s="35">
        <f t="shared" si="99"/>
        <v>10</v>
      </c>
      <c r="U248" s="37"/>
      <c r="V248" s="34">
        <f t="shared" si="109"/>
        <v>0</v>
      </c>
      <c r="W248" s="26">
        <f t="shared" si="102"/>
        <v>1</v>
      </c>
      <c r="X248" s="28">
        <f t="shared" si="103"/>
        <v>10</v>
      </c>
      <c r="Y248" s="35">
        <f t="shared" si="104"/>
        <v>10</v>
      </c>
      <c r="Z248" s="37"/>
      <c r="AA248" s="34">
        <f t="shared" si="105"/>
        <v>3.0102999566398121</v>
      </c>
      <c r="AB248" s="26">
        <f t="shared" si="106"/>
        <v>2</v>
      </c>
      <c r="AC248" s="147">
        <f t="shared" si="107"/>
        <v>13.010299956639813</v>
      </c>
      <c r="AD248" s="27">
        <f t="shared" si="108"/>
        <v>20.000000000000007</v>
      </c>
    </row>
    <row r="249" spans="16:30" x14ac:dyDescent="0.25">
      <c r="P249" s="31">
        <v>0.25</v>
      </c>
      <c r="Q249" s="32">
        <f>Q243</f>
        <v>0</v>
      </c>
      <c r="R249" s="26">
        <f t="shared" si="100"/>
        <v>1</v>
      </c>
      <c r="S249" s="26">
        <f t="shared" si="101"/>
        <v>10</v>
      </c>
      <c r="T249" s="35">
        <f t="shared" si="99"/>
        <v>10</v>
      </c>
      <c r="U249" s="37"/>
      <c r="V249" s="34">
        <f t="shared" si="109"/>
        <v>0</v>
      </c>
      <c r="W249" s="26">
        <f t="shared" si="102"/>
        <v>1</v>
      </c>
      <c r="X249" s="28">
        <f t="shared" si="103"/>
        <v>10</v>
      </c>
      <c r="Y249" s="35">
        <f t="shared" si="104"/>
        <v>10</v>
      </c>
      <c r="Z249" s="37"/>
      <c r="AA249" s="34">
        <f t="shared" si="105"/>
        <v>3.0102999566398121</v>
      </c>
      <c r="AB249" s="26">
        <f t="shared" si="106"/>
        <v>2</v>
      </c>
      <c r="AC249" s="147">
        <f t="shared" si="107"/>
        <v>13.010299956639813</v>
      </c>
      <c r="AD249" s="27">
        <f t="shared" si="108"/>
        <v>20.000000000000007</v>
      </c>
    </row>
    <row r="250" spans="16:30" x14ac:dyDescent="0.25">
      <c r="P250" s="31">
        <v>0.29166666666666702</v>
      </c>
      <c r="Q250" s="32">
        <f>G17</f>
        <v>0</v>
      </c>
      <c r="R250" s="26">
        <f t="shared" si="100"/>
        <v>1</v>
      </c>
      <c r="S250" s="26">
        <f>Q250</f>
        <v>0</v>
      </c>
      <c r="T250" s="35">
        <f t="shared" si="99"/>
        <v>1</v>
      </c>
      <c r="U250" s="37"/>
      <c r="V250" s="34">
        <f>G74</f>
        <v>0</v>
      </c>
      <c r="W250" s="26">
        <f t="shared" si="102"/>
        <v>1</v>
      </c>
      <c r="X250" s="26">
        <f>V250</f>
        <v>0</v>
      </c>
      <c r="Y250" s="35">
        <f t="shared" si="104"/>
        <v>1</v>
      </c>
      <c r="Z250" s="37"/>
      <c r="AA250" s="34">
        <f t="shared" si="105"/>
        <v>3.0102999566398121</v>
      </c>
      <c r="AB250" s="26">
        <f t="shared" si="106"/>
        <v>2</v>
      </c>
      <c r="AC250" s="26">
        <f>AA250</f>
        <v>3.0102999566398121</v>
      </c>
      <c r="AD250" s="27">
        <f t="shared" si="108"/>
        <v>2</v>
      </c>
    </row>
    <row r="251" spans="16:30" x14ac:dyDescent="0.25">
      <c r="P251" s="31">
        <v>0.33333333333333298</v>
      </c>
      <c r="Q251" s="32">
        <f>Q250</f>
        <v>0</v>
      </c>
      <c r="R251" s="26">
        <f t="shared" si="100"/>
        <v>1</v>
      </c>
      <c r="S251" s="26">
        <f t="shared" ref="S251:S264" si="110">Q251</f>
        <v>0</v>
      </c>
      <c r="T251" s="35">
        <f t="shared" si="99"/>
        <v>1</v>
      </c>
      <c r="U251" s="37"/>
      <c r="V251" s="34">
        <f t="shared" si="109"/>
        <v>0</v>
      </c>
      <c r="W251" s="26">
        <f t="shared" si="102"/>
        <v>1</v>
      </c>
      <c r="X251" s="26">
        <f t="shared" ref="X251:X261" si="111">V251</f>
        <v>0</v>
      </c>
      <c r="Y251" s="35">
        <f t="shared" si="104"/>
        <v>1</v>
      </c>
      <c r="Z251" s="37"/>
      <c r="AA251" s="34">
        <f t="shared" si="105"/>
        <v>3.0102999566398121</v>
      </c>
      <c r="AB251" s="26">
        <f t="shared" si="106"/>
        <v>2</v>
      </c>
      <c r="AC251" s="26">
        <f t="shared" ref="AC251:AC261" si="112">AA251</f>
        <v>3.0102999566398121</v>
      </c>
      <c r="AD251" s="27">
        <f t="shared" si="108"/>
        <v>2</v>
      </c>
    </row>
    <row r="252" spans="16:30" x14ac:dyDescent="0.25">
      <c r="P252" s="31">
        <v>0.375</v>
      </c>
      <c r="Q252" s="32">
        <f>Q250</f>
        <v>0</v>
      </c>
      <c r="R252" s="26">
        <f t="shared" si="100"/>
        <v>1</v>
      </c>
      <c r="S252" s="26">
        <f t="shared" si="110"/>
        <v>0</v>
      </c>
      <c r="T252" s="35">
        <f t="shared" si="99"/>
        <v>1</v>
      </c>
      <c r="U252" s="37"/>
      <c r="V252" s="34">
        <f t="shared" si="109"/>
        <v>0</v>
      </c>
      <c r="W252" s="26">
        <f t="shared" si="102"/>
        <v>1</v>
      </c>
      <c r="X252" s="26">
        <f t="shared" si="111"/>
        <v>0</v>
      </c>
      <c r="Y252" s="35">
        <f t="shared" si="104"/>
        <v>1</v>
      </c>
      <c r="Z252" s="37"/>
      <c r="AA252" s="34">
        <f t="shared" si="105"/>
        <v>3.0102999566398121</v>
      </c>
      <c r="AB252" s="26">
        <f t="shared" si="106"/>
        <v>2</v>
      </c>
      <c r="AC252" s="26">
        <f t="shared" si="112"/>
        <v>3.0102999566398121</v>
      </c>
      <c r="AD252" s="27">
        <f t="shared" si="108"/>
        <v>2</v>
      </c>
    </row>
    <row r="253" spans="16:30" x14ac:dyDescent="0.25">
      <c r="P253" s="31">
        <v>0.41666666666666702</v>
      </c>
      <c r="Q253" s="32">
        <f>Q250</f>
        <v>0</v>
      </c>
      <c r="R253" s="26">
        <f t="shared" si="100"/>
        <v>1</v>
      </c>
      <c r="S253" s="26">
        <f t="shared" si="110"/>
        <v>0</v>
      </c>
      <c r="T253" s="35">
        <f t="shared" si="99"/>
        <v>1</v>
      </c>
      <c r="U253" s="37"/>
      <c r="V253" s="34">
        <f t="shared" si="109"/>
        <v>0</v>
      </c>
      <c r="W253" s="26">
        <f t="shared" si="102"/>
        <v>1</v>
      </c>
      <c r="X253" s="26">
        <f t="shared" si="111"/>
        <v>0</v>
      </c>
      <c r="Y253" s="35">
        <f t="shared" si="104"/>
        <v>1</v>
      </c>
      <c r="Z253" s="37"/>
      <c r="AA253" s="34">
        <f t="shared" si="105"/>
        <v>3.0102999566398121</v>
      </c>
      <c r="AB253" s="26">
        <f t="shared" si="106"/>
        <v>2</v>
      </c>
      <c r="AC253" s="26">
        <f t="shared" si="112"/>
        <v>3.0102999566398121</v>
      </c>
      <c r="AD253" s="27">
        <f t="shared" si="108"/>
        <v>2</v>
      </c>
    </row>
    <row r="254" spans="16:30" x14ac:dyDescent="0.25">
      <c r="P254" s="31">
        <v>0.45833333333333298</v>
      </c>
      <c r="Q254" s="32">
        <f>Q250</f>
        <v>0</v>
      </c>
      <c r="R254" s="26">
        <f t="shared" si="100"/>
        <v>1</v>
      </c>
      <c r="S254" s="26">
        <f t="shared" si="110"/>
        <v>0</v>
      </c>
      <c r="T254" s="35">
        <f t="shared" si="99"/>
        <v>1</v>
      </c>
      <c r="U254" s="37"/>
      <c r="V254" s="34">
        <f t="shared" si="109"/>
        <v>0</v>
      </c>
      <c r="W254" s="26">
        <f t="shared" si="102"/>
        <v>1</v>
      </c>
      <c r="X254" s="26">
        <f t="shared" si="111"/>
        <v>0</v>
      </c>
      <c r="Y254" s="35">
        <f t="shared" si="104"/>
        <v>1</v>
      </c>
      <c r="Z254" s="37"/>
      <c r="AA254" s="34">
        <f t="shared" si="105"/>
        <v>3.0102999566398121</v>
      </c>
      <c r="AB254" s="26">
        <f t="shared" si="106"/>
        <v>2</v>
      </c>
      <c r="AC254" s="26">
        <f t="shared" si="112"/>
        <v>3.0102999566398121</v>
      </c>
      <c r="AD254" s="27">
        <f t="shared" si="108"/>
        <v>2</v>
      </c>
    </row>
    <row r="255" spans="16:30" x14ac:dyDescent="0.25">
      <c r="P255" s="31">
        <v>0.5</v>
      </c>
      <c r="Q255" s="32">
        <f>Q250</f>
        <v>0</v>
      </c>
      <c r="R255" s="26">
        <f t="shared" si="100"/>
        <v>1</v>
      </c>
      <c r="S255" s="26">
        <f t="shared" si="110"/>
        <v>0</v>
      </c>
      <c r="T255" s="35">
        <f t="shared" si="99"/>
        <v>1</v>
      </c>
      <c r="U255" s="37"/>
      <c r="V255" s="34">
        <f t="shared" si="109"/>
        <v>0</v>
      </c>
      <c r="W255" s="26">
        <f t="shared" si="102"/>
        <v>1</v>
      </c>
      <c r="X255" s="26">
        <f t="shared" si="111"/>
        <v>0</v>
      </c>
      <c r="Y255" s="35">
        <f t="shared" si="104"/>
        <v>1</v>
      </c>
      <c r="Z255" s="37"/>
      <c r="AA255" s="34">
        <f t="shared" si="105"/>
        <v>3.0102999566398121</v>
      </c>
      <c r="AB255" s="26">
        <f t="shared" si="106"/>
        <v>2</v>
      </c>
      <c r="AC255" s="26">
        <f t="shared" si="112"/>
        <v>3.0102999566398121</v>
      </c>
      <c r="AD255" s="27">
        <f t="shared" si="108"/>
        <v>2</v>
      </c>
    </row>
    <row r="256" spans="16:30" x14ac:dyDescent="0.25">
      <c r="P256" s="31">
        <v>0.54166666666666696</v>
      </c>
      <c r="Q256" s="32">
        <f>Q250</f>
        <v>0</v>
      </c>
      <c r="R256" s="26">
        <f t="shared" si="100"/>
        <v>1</v>
      </c>
      <c r="S256" s="26">
        <f t="shared" si="110"/>
        <v>0</v>
      </c>
      <c r="T256" s="35">
        <f t="shared" si="99"/>
        <v>1</v>
      </c>
      <c r="U256" s="37"/>
      <c r="V256" s="34">
        <f t="shared" si="109"/>
        <v>0</v>
      </c>
      <c r="W256" s="26">
        <f t="shared" si="102"/>
        <v>1</v>
      </c>
      <c r="X256" s="26">
        <f t="shared" si="111"/>
        <v>0</v>
      </c>
      <c r="Y256" s="35">
        <f t="shared" si="104"/>
        <v>1</v>
      </c>
      <c r="Z256" s="37"/>
      <c r="AA256" s="34">
        <f t="shared" si="105"/>
        <v>3.0102999566398121</v>
      </c>
      <c r="AB256" s="26">
        <f t="shared" si="106"/>
        <v>2</v>
      </c>
      <c r="AC256" s="26">
        <f t="shared" si="112"/>
        <v>3.0102999566398121</v>
      </c>
      <c r="AD256" s="27">
        <f t="shared" si="108"/>
        <v>2</v>
      </c>
    </row>
    <row r="257" spans="16:30" x14ac:dyDescent="0.25">
      <c r="P257" s="31">
        <v>0.58333333333333304</v>
      </c>
      <c r="Q257" s="32">
        <f>Q250</f>
        <v>0</v>
      </c>
      <c r="R257" s="26">
        <f t="shared" si="100"/>
        <v>1</v>
      </c>
      <c r="S257" s="26">
        <f t="shared" si="110"/>
        <v>0</v>
      </c>
      <c r="T257" s="35">
        <f t="shared" si="99"/>
        <v>1</v>
      </c>
      <c r="U257" s="37"/>
      <c r="V257" s="34">
        <f t="shared" si="109"/>
        <v>0</v>
      </c>
      <c r="W257" s="26">
        <f t="shared" si="102"/>
        <v>1</v>
      </c>
      <c r="X257" s="26">
        <f t="shared" si="111"/>
        <v>0</v>
      </c>
      <c r="Y257" s="35">
        <f t="shared" si="104"/>
        <v>1</v>
      </c>
      <c r="Z257" s="37"/>
      <c r="AA257" s="34">
        <f t="shared" si="105"/>
        <v>3.0102999566398121</v>
      </c>
      <c r="AB257" s="26">
        <f t="shared" si="106"/>
        <v>2</v>
      </c>
      <c r="AC257" s="26">
        <f t="shared" si="112"/>
        <v>3.0102999566398121</v>
      </c>
      <c r="AD257" s="27">
        <f t="shared" si="108"/>
        <v>2</v>
      </c>
    </row>
    <row r="258" spans="16:30" x14ac:dyDescent="0.25">
      <c r="P258" s="31">
        <v>0.625</v>
      </c>
      <c r="Q258" s="32">
        <f>Q250</f>
        <v>0</v>
      </c>
      <c r="R258" s="26">
        <f t="shared" si="100"/>
        <v>1</v>
      </c>
      <c r="S258" s="26">
        <f t="shared" si="110"/>
        <v>0</v>
      </c>
      <c r="T258" s="35">
        <f t="shared" si="99"/>
        <v>1</v>
      </c>
      <c r="U258" s="37"/>
      <c r="V258" s="34">
        <f t="shared" si="109"/>
        <v>0</v>
      </c>
      <c r="W258" s="26">
        <f t="shared" si="102"/>
        <v>1</v>
      </c>
      <c r="X258" s="26">
        <f t="shared" si="111"/>
        <v>0</v>
      </c>
      <c r="Y258" s="35">
        <f t="shared" si="104"/>
        <v>1</v>
      </c>
      <c r="Z258" s="37"/>
      <c r="AA258" s="34">
        <f t="shared" si="105"/>
        <v>3.0102999566398121</v>
      </c>
      <c r="AB258" s="26">
        <f t="shared" si="106"/>
        <v>2</v>
      </c>
      <c r="AC258" s="26">
        <f t="shared" si="112"/>
        <v>3.0102999566398121</v>
      </c>
      <c r="AD258" s="27">
        <f t="shared" si="108"/>
        <v>2</v>
      </c>
    </row>
    <row r="259" spans="16:30" x14ac:dyDescent="0.25">
      <c r="P259" s="31">
        <v>0.66666666666666696</v>
      </c>
      <c r="Q259" s="32">
        <f>Q250</f>
        <v>0</v>
      </c>
      <c r="R259" s="26">
        <f t="shared" si="100"/>
        <v>1</v>
      </c>
      <c r="S259" s="26">
        <f t="shared" si="110"/>
        <v>0</v>
      </c>
      <c r="T259" s="35">
        <f t="shared" si="99"/>
        <v>1</v>
      </c>
      <c r="U259" s="37"/>
      <c r="V259" s="34">
        <f t="shared" si="109"/>
        <v>0</v>
      </c>
      <c r="W259" s="26">
        <f t="shared" si="102"/>
        <v>1</v>
      </c>
      <c r="X259" s="26">
        <f t="shared" si="111"/>
        <v>0</v>
      </c>
      <c r="Y259" s="35">
        <f t="shared" si="104"/>
        <v>1</v>
      </c>
      <c r="Z259" s="37"/>
      <c r="AA259" s="34">
        <f t="shared" si="105"/>
        <v>3.0102999566398121</v>
      </c>
      <c r="AB259" s="26">
        <f t="shared" si="106"/>
        <v>2</v>
      </c>
      <c r="AC259" s="26">
        <f t="shared" si="112"/>
        <v>3.0102999566398121</v>
      </c>
      <c r="AD259" s="27">
        <f t="shared" si="108"/>
        <v>2</v>
      </c>
    </row>
    <row r="260" spans="16:30" x14ac:dyDescent="0.25">
      <c r="P260" s="31">
        <v>0.70833333333333304</v>
      </c>
      <c r="Q260" s="32">
        <f>Q250</f>
        <v>0</v>
      </c>
      <c r="R260" s="26">
        <f t="shared" si="100"/>
        <v>1</v>
      </c>
      <c r="S260" s="26">
        <f t="shared" si="110"/>
        <v>0</v>
      </c>
      <c r="T260" s="35">
        <f t="shared" si="99"/>
        <v>1</v>
      </c>
      <c r="U260" s="37"/>
      <c r="V260" s="34">
        <f t="shared" si="109"/>
        <v>0</v>
      </c>
      <c r="W260" s="26">
        <f t="shared" si="102"/>
        <v>1</v>
      </c>
      <c r="X260" s="26">
        <f t="shared" si="111"/>
        <v>0</v>
      </c>
      <c r="Y260" s="35">
        <f t="shared" si="104"/>
        <v>1</v>
      </c>
      <c r="Z260" s="37"/>
      <c r="AA260" s="34">
        <f t="shared" si="105"/>
        <v>3.0102999566398121</v>
      </c>
      <c r="AB260" s="26">
        <f t="shared" si="106"/>
        <v>2</v>
      </c>
      <c r="AC260" s="26">
        <f t="shared" si="112"/>
        <v>3.0102999566398121</v>
      </c>
      <c r="AD260" s="27">
        <f t="shared" si="108"/>
        <v>2</v>
      </c>
    </row>
    <row r="261" spans="16:30" x14ac:dyDescent="0.25">
      <c r="P261" s="31">
        <v>0.75</v>
      </c>
      <c r="Q261" s="32">
        <f>Q250</f>
        <v>0</v>
      </c>
      <c r="R261" s="26">
        <f t="shared" si="100"/>
        <v>1</v>
      </c>
      <c r="S261" s="26">
        <f t="shared" si="110"/>
        <v>0</v>
      </c>
      <c r="T261" s="35">
        <f t="shared" si="99"/>
        <v>1</v>
      </c>
      <c r="U261" s="37"/>
      <c r="V261" s="34">
        <f t="shared" si="109"/>
        <v>0</v>
      </c>
      <c r="W261" s="26">
        <f t="shared" si="102"/>
        <v>1</v>
      </c>
      <c r="X261" s="26">
        <f t="shared" si="111"/>
        <v>0</v>
      </c>
      <c r="Y261" s="35">
        <f t="shared" si="104"/>
        <v>1</v>
      </c>
      <c r="Z261" s="37"/>
      <c r="AA261" s="34">
        <f t="shared" si="105"/>
        <v>3.0102999566398121</v>
      </c>
      <c r="AB261" s="26">
        <f t="shared" si="106"/>
        <v>2</v>
      </c>
      <c r="AC261" s="26">
        <f t="shared" si="112"/>
        <v>3.0102999566398121</v>
      </c>
      <c r="AD261" s="27">
        <f t="shared" si="108"/>
        <v>2</v>
      </c>
    </row>
    <row r="262" spans="16:30" x14ac:dyDescent="0.25">
      <c r="P262" s="31">
        <v>0.79166666666666696</v>
      </c>
      <c r="Q262" s="32">
        <f>Q250</f>
        <v>0</v>
      </c>
      <c r="R262" s="26">
        <f t="shared" si="100"/>
        <v>1</v>
      </c>
      <c r="S262" s="26">
        <f t="shared" si="110"/>
        <v>0</v>
      </c>
      <c r="T262" s="35">
        <f t="shared" si="99"/>
        <v>1</v>
      </c>
      <c r="U262" s="37"/>
      <c r="V262" s="34">
        <v>0</v>
      </c>
      <c r="W262" s="26">
        <f t="shared" si="102"/>
        <v>1</v>
      </c>
      <c r="X262" s="26">
        <v>0</v>
      </c>
      <c r="Y262" s="35">
        <f t="shared" si="104"/>
        <v>1</v>
      </c>
      <c r="Z262" s="37"/>
      <c r="AA262" s="34">
        <f t="shared" si="105"/>
        <v>3.0102999566398121</v>
      </c>
      <c r="AB262" s="26">
        <f t="shared" si="106"/>
        <v>2</v>
      </c>
      <c r="AC262" s="26">
        <f>AA262</f>
        <v>3.0102999566398121</v>
      </c>
      <c r="AD262" s="27">
        <f t="shared" si="108"/>
        <v>2</v>
      </c>
    </row>
    <row r="263" spans="16:30" x14ac:dyDescent="0.25">
      <c r="P263" s="31">
        <v>0.83333333333333304</v>
      </c>
      <c r="Q263" s="32">
        <f>Q250</f>
        <v>0</v>
      </c>
      <c r="R263" s="26">
        <f t="shared" si="100"/>
        <v>1</v>
      </c>
      <c r="S263" s="26">
        <f t="shared" si="110"/>
        <v>0</v>
      </c>
      <c r="T263" s="35">
        <f t="shared" si="99"/>
        <v>1</v>
      </c>
      <c r="U263" s="37"/>
      <c r="V263" s="34">
        <f t="shared" si="109"/>
        <v>0</v>
      </c>
      <c r="W263" s="26">
        <f t="shared" si="102"/>
        <v>1</v>
      </c>
      <c r="X263" s="26">
        <v>0</v>
      </c>
      <c r="Y263" s="35">
        <f t="shared" si="104"/>
        <v>1</v>
      </c>
      <c r="Z263" s="37"/>
      <c r="AA263" s="34">
        <f t="shared" si="105"/>
        <v>3.0102999566398121</v>
      </c>
      <c r="AB263" s="26">
        <f>(10^(AA263/10))</f>
        <v>2</v>
      </c>
      <c r="AC263" s="26">
        <f>AA263</f>
        <v>3.0102999566398121</v>
      </c>
      <c r="AD263" s="27">
        <f t="shared" si="108"/>
        <v>2</v>
      </c>
    </row>
    <row r="264" spans="16:30" x14ac:dyDescent="0.25">
      <c r="P264" s="31">
        <v>0.875</v>
      </c>
      <c r="Q264" s="32">
        <f>Q250</f>
        <v>0</v>
      </c>
      <c r="R264" s="26">
        <f t="shared" si="100"/>
        <v>1</v>
      </c>
      <c r="S264" s="26">
        <f t="shared" si="110"/>
        <v>0</v>
      </c>
      <c r="T264" s="35">
        <f t="shared" si="99"/>
        <v>1</v>
      </c>
      <c r="U264" s="37"/>
      <c r="V264" s="34">
        <f>V263</f>
        <v>0</v>
      </c>
      <c r="W264" s="26">
        <f t="shared" si="102"/>
        <v>1</v>
      </c>
      <c r="X264" s="26">
        <v>0</v>
      </c>
      <c r="Y264" s="35">
        <f t="shared" si="104"/>
        <v>1</v>
      </c>
      <c r="Z264" s="37"/>
      <c r="AA264" s="34">
        <f t="shared" si="105"/>
        <v>3.0102999566398121</v>
      </c>
      <c r="AB264" s="26">
        <f t="shared" ref="AB264:AB266" si="113">(10^(AA264/10))</f>
        <v>2</v>
      </c>
      <c r="AC264" s="26">
        <f>AA264</f>
        <v>3.0102999566398121</v>
      </c>
      <c r="AD264" s="27">
        <f t="shared" si="108"/>
        <v>2</v>
      </c>
    </row>
    <row r="265" spans="16:30" x14ac:dyDescent="0.25">
      <c r="P265" s="31">
        <v>0.91666666666666696</v>
      </c>
      <c r="Q265" s="32">
        <f>Q243</f>
        <v>0</v>
      </c>
      <c r="R265" s="26">
        <f t="shared" si="100"/>
        <v>1</v>
      </c>
      <c r="S265" s="26">
        <f>Q265+10</f>
        <v>10</v>
      </c>
      <c r="T265" s="35">
        <f t="shared" si="99"/>
        <v>10</v>
      </c>
      <c r="U265" s="37"/>
      <c r="V265" s="34">
        <v>0</v>
      </c>
      <c r="W265" s="26">
        <f t="shared" si="102"/>
        <v>1</v>
      </c>
      <c r="X265" s="28">
        <f t="shared" ref="X265:X266" si="114">V265+10</f>
        <v>10</v>
      </c>
      <c r="Y265" s="35">
        <f t="shared" si="104"/>
        <v>10</v>
      </c>
      <c r="Z265" s="37"/>
      <c r="AA265" s="34">
        <f t="shared" si="105"/>
        <v>3.0102999566398121</v>
      </c>
      <c r="AB265" s="26">
        <f t="shared" si="113"/>
        <v>2</v>
      </c>
      <c r="AC265" s="26">
        <f>AA265+10</f>
        <v>13.010299956639813</v>
      </c>
      <c r="AD265" s="27">
        <f t="shared" si="108"/>
        <v>20.000000000000007</v>
      </c>
    </row>
    <row r="266" spans="16:30" ht="15.75" thickBot="1" x14ac:dyDescent="0.3">
      <c r="P266" s="44">
        <v>0.95833333333333304</v>
      </c>
      <c r="Q266" s="32">
        <f>Q243</f>
        <v>0</v>
      </c>
      <c r="R266" s="46">
        <f t="shared" si="100"/>
        <v>1</v>
      </c>
      <c r="S266" s="46">
        <f>Q266+10</f>
        <v>10</v>
      </c>
      <c r="T266" s="47">
        <f t="shared" si="99"/>
        <v>10</v>
      </c>
      <c r="U266" s="48"/>
      <c r="V266" s="45">
        <v>0</v>
      </c>
      <c r="W266" s="46">
        <f t="shared" si="102"/>
        <v>1</v>
      </c>
      <c r="X266" s="28">
        <f t="shared" si="114"/>
        <v>10</v>
      </c>
      <c r="Y266" s="47">
        <f t="shared" si="104"/>
        <v>10</v>
      </c>
      <c r="Z266" s="48"/>
      <c r="AA266" s="34">
        <f t="shared" si="105"/>
        <v>3.0102999566398121</v>
      </c>
      <c r="AB266" s="150">
        <f t="shared" si="113"/>
        <v>2</v>
      </c>
      <c r="AC266" s="150">
        <f>AA266+10</f>
        <v>13.010299956639813</v>
      </c>
      <c r="AD266" s="151">
        <f t="shared" si="108"/>
        <v>20.000000000000007</v>
      </c>
    </row>
    <row r="267" spans="16:30" ht="15.75" thickBot="1" x14ac:dyDescent="0.3">
      <c r="P267" s="50"/>
      <c r="Q267" s="51"/>
      <c r="R267" s="51"/>
      <c r="S267" s="51"/>
      <c r="T267" s="52"/>
      <c r="U267" s="51"/>
      <c r="V267" s="50"/>
      <c r="W267" s="51"/>
      <c r="X267" s="51"/>
      <c r="Y267" s="52"/>
      <c r="Z267" s="51"/>
      <c r="AA267" s="53" t="s">
        <v>13</v>
      </c>
      <c r="AB267" s="64">
        <f>10*LOG(1/(COUNT(AB250:AB263))*SUM(AB250:AB263))</f>
        <v>3.0102999566398121</v>
      </c>
      <c r="AC267" s="49"/>
      <c r="AD267" s="54"/>
    </row>
    <row r="268" spans="16:30" ht="15.75" thickBot="1" x14ac:dyDescent="0.3">
      <c r="P268" s="53"/>
      <c r="Q268" s="49"/>
      <c r="R268" s="49"/>
      <c r="S268" s="49"/>
      <c r="T268" s="54"/>
      <c r="U268" s="49"/>
      <c r="V268" s="53"/>
      <c r="W268" s="49"/>
      <c r="X268" s="49"/>
      <c r="Y268" s="54"/>
      <c r="Z268" s="49"/>
      <c r="AA268" s="53" t="s">
        <v>2</v>
      </c>
      <c r="AB268" s="64">
        <f>10*LOG(1/(COUNT(AB243:AB249,AB265:AB266))*SUM(AB243:AB249,AB265:AB266))</f>
        <v>3.0102999566398121</v>
      </c>
      <c r="AC268" s="49"/>
      <c r="AD268" s="54"/>
    </row>
    <row r="269" spans="16:30" x14ac:dyDescent="0.25">
      <c r="P269" s="53"/>
      <c r="Q269" s="49"/>
      <c r="R269" s="56" t="s">
        <v>12</v>
      </c>
      <c r="S269" s="57"/>
      <c r="T269" s="58" t="s">
        <v>11</v>
      </c>
      <c r="U269" s="57"/>
      <c r="V269" s="59"/>
      <c r="W269" s="56" t="s">
        <v>12</v>
      </c>
      <c r="X269" s="57"/>
      <c r="Y269" s="58" t="s">
        <v>11</v>
      </c>
      <c r="Z269" s="57"/>
      <c r="AA269" s="59"/>
      <c r="AB269" s="57" t="s">
        <v>12</v>
      </c>
      <c r="AC269" s="57"/>
      <c r="AD269" s="58" t="s">
        <v>11</v>
      </c>
    </row>
    <row r="270" spans="16:30" ht="15.75" thickBot="1" x14ac:dyDescent="0.3">
      <c r="P270" s="14"/>
      <c r="Q270" s="55"/>
      <c r="R270" s="60">
        <f>10*LOG(1/(COUNT(R243:R266))*SUM(R243:R266))</f>
        <v>0</v>
      </c>
      <c r="S270" s="61"/>
      <c r="T270" s="62">
        <f>10*LOG(1/(COUNT(T243:T266))*SUM(T243:T266))</f>
        <v>6.40978057358332</v>
      </c>
      <c r="U270" s="61"/>
      <c r="V270" s="63"/>
      <c r="W270" s="60">
        <f>10*LOG(1/(COUNT(W243:W266))*SUM(W243:W266))</f>
        <v>0</v>
      </c>
      <c r="X270" s="61"/>
      <c r="Y270" s="62">
        <f>10*LOG(1/(COUNT(Y243:Y266))*SUM(Y243:Y266))</f>
        <v>6.40978057358332</v>
      </c>
      <c r="Z270" s="61"/>
      <c r="AA270" s="63"/>
      <c r="AB270" s="64">
        <f>10*LOG(1/(COUNT(AB243:AB266))*SUM(AB243:AB266))</f>
        <v>3.0102999566398121</v>
      </c>
      <c r="AC270" s="61"/>
      <c r="AD270" s="62">
        <f>10*LOG(1/(COUNT(AD243:AD266))*SUM(AD243:AD266))</f>
        <v>9.4200805302231334</v>
      </c>
    </row>
    <row r="273" spans="16:30" x14ac:dyDescent="0.25">
      <c r="P273">
        <f>A18</f>
        <v>0</v>
      </c>
    </row>
    <row r="275" spans="16:30" ht="15.75" thickBot="1" x14ac:dyDescent="0.3">
      <c r="P275" s="303" t="s">
        <v>21</v>
      </c>
      <c r="Q275" s="303"/>
      <c r="R275" s="303"/>
      <c r="S275" s="303"/>
      <c r="T275" s="303"/>
    </row>
    <row r="276" spans="16:30" ht="45.75" thickBot="1" x14ac:dyDescent="0.3">
      <c r="P276" s="38" t="s">
        <v>14</v>
      </c>
      <c r="Q276" s="39" t="s">
        <v>15</v>
      </c>
      <c r="R276" s="40" t="s">
        <v>17</v>
      </c>
      <c r="S276" s="40" t="s">
        <v>16</v>
      </c>
      <c r="T276" s="41" t="s">
        <v>17</v>
      </c>
      <c r="U276" s="42"/>
      <c r="V276" s="39" t="s">
        <v>18</v>
      </c>
      <c r="W276" s="40" t="s">
        <v>17</v>
      </c>
      <c r="X276" s="40" t="s">
        <v>16</v>
      </c>
      <c r="Y276" s="41" t="s">
        <v>17</v>
      </c>
      <c r="Z276" s="43"/>
      <c r="AA276" s="39" t="s">
        <v>19</v>
      </c>
      <c r="AB276" s="40" t="s">
        <v>17</v>
      </c>
      <c r="AC276" s="40" t="s">
        <v>16</v>
      </c>
      <c r="AD276" s="41" t="s">
        <v>17</v>
      </c>
    </row>
    <row r="277" spans="16:30" ht="15.75" thickBot="1" x14ac:dyDescent="0.3">
      <c r="P277" s="30">
        <v>0</v>
      </c>
      <c r="Q277" s="32">
        <f>H18</f>
        <v>0</v>
      </c>
      <c r="R277" s="28">
        <f>(10^(Q277/10))</f>
        <v>1</v>
      </c>
      <c r="S277" s="28">
        <f>Q277+10</f>
        <v>10</v>
      </c>
      <c r="T277" s="33">
        <f t="shared" ref="T277:T300" si="115">(10^(S277/10))</f>
        <v>10</v>
      </c>
      <c r="U277" s="36"/>
      <c r="V277" s="32">
        <v>0</v>
      </c>
      <c r="W277" s="28">
        <f>(10^(V277/10))</f>
        <v>1</v>
      </c>
      <c r="X277" s="28">
        <f>V277+10</f>
        <v>10</v>
      </c>
      <c r="Y277" s="33">
        <f>(10^(X277/10))</f>
        <v>10</v>
      </c>
      <c r="Z277" s="36"/>
      <c r="AA277" s="34">
        <f>10*LOG10(10^(Q277/10)+10^(V277/10))</f>
        <v>3.0102999566398121</v>
      </c>
      <c r="AB277" s="147">
        <f>(10^(AA277/10))</f>
        <v>2</v>
      </c>
      <c r="AC277" s="147">
        <f>AA277+10</f>
        <v>13.010299956639813</v>
      </c>
      <c r="AD277" s="148">
        <f>(10^(AC277/10))</f>
        <v>20.000000000000007</v>
      </c>
    </row>
    <row r="278" spans="16:30" ht="15.75" thickBot="1" x14ac:dyDescent="0.3">
      <c r="P278" s="31">
        <v>4.1666666666666699E-2</v>
      </c>
      <c r="Q278" s="32">
        <f>Q277</f>
        <v>0</v>
      </c>
      <c r="R278" s="26">
        <f t="shared" ref="R278:R300" si="116">(10^(Q278/10))</f>
        <v>1</v>
      </c>
      <c r="S278" s="26">
        <f t="shared" ref="S278:S283" si="117">Q278+10</f>
        <v>10</v>
      </c>
      <c r="T278" s="35">
        <f t="shared" si="115"/>
        <v>10</v>
      </c>
      <c r="U278" s="37"/>
      <c r="V278" s="34">
        <f>V277</f>
        <v>0</v>
      </c>
      <c r="W278" s="26">
        <f t="shared" ref="W278:W300" si="118">(10^(V278/10))</f>
        <v>1</v>
      </c>
      <c r="X278" s="28">
        <f t="shared" ref="X278:X283" si="119">V278+10</f>
        <v>10</v>
      </c>
      <c r="Y278" s="35">
        <f t="shared" ref="Y278:Y300" si="120">(10^(X278/10))</f>
        <v>10</v>
      </c>
      <c r="Z278" s="37"/>
      <c r="AA278" s="34">
        <f t="shared" ref="AA278:AA300" si="121">10*LOG10(10^(Q278/10)+10^(V278/10))</f>
        <v>3.0102999566398121</v>
      </c>
      <c r="AB278" s="26">
        <f t="shared" ref="AB278:AB296" si="122">(10^(AA278/10))</f>
        <v>2</v>
      </c>
      <c r="AC278" s="147">
        <f t="shared" ref="AC278:AC283" si="123">AA278+10</f>
        <v>13.010299956639813</v>
      </c>
      <c r="AD278" s="27">
        <f t="shared" ref="AD278:AD300" si="124">(10^(AC278/10))</f>
        <v>20.000000000000007</v>
      </c>
    </row>
    <row r="279" spans="16:30" ht="15.75" thickBot="1" x14ac:dyDescent="0.3">
      <c r="P279" s="31">
        <v>8.3333333333333301E-2</v>
      </c>
      <c r="Q279" s="32">
        <f>Q277</f>
        <v>0</v>
      </c>
      <c r="R279" s="26">
        <f t="shared" si="116"/>
        <v>1</v>
      </c>
      <c r="S279" s="26">
        <f t="shared" si="117"/>
        <v>10</v>
      </c>
      <c r="T279" s="35">
        <f t="shared" si="115"/>
        <v>10</v>
      </c>
      <c r="U279" s="37"/>
      <c r="V279" s="34">
        <f t="shared" ref="V279:V297" si="125">V278</f>
        <v>0</v>
      </c>
      <c r="W279" s="26">
        <f t="shared" si="118"/>
        <v>1</v>
      </c>
      <c r="X279" s="28">
        <f t="shared" si="119"/>
        <v>10</v>
      </c>
      <c r="Y279" s="35">
        <f t="shared" si="120"/>
        <v>10</v>
      </c>
      <c r="Z279" s="37"/>
      <c r="AA279" s="34">
        <f t="shared" si="121"/>
        <v>3.0102999566398121</v>
      </c>
      <c r="AB279" s="26">
        <f t="shared" si="122"/>
        <v>2</v>
      </c>
      <c r="AC279" s="147">
        <f t="shared" si="123"/>
        <v>13.010299956639813</v>
      </c>
      <c r="AD279" s="27">
        <f t="shared" si="124"/>
        <v>20.000000000000007</v>
      </c>
    </row>
    <row r="280" spans="16:30" ht="15.75" thickBot="1" x14ac:dyDescent="0.3">
      <c r="P280" s="31">
        <v>0.125</v>
      </c>
      <c r="Q280" s="32">
        <f>Q277</f>
        <v>0</v>
      </c>
      <c r="R280" s="26">
        <f t="shared" si="116"/>
        <v>1</v>
      </c>
      <c r="S280" s="26">
        <f t="shared" si="117"/>
        <v>10</v>
      </c>
      <c r="T280" s="35">
        <f t="shared" si="115"/>
        <v>10</v>
      </c>
      <c r="U280" s="37"/>
      <c r="V280" s="34">
        <f t="shared" si="125"/>
        <v>0</v>
      </c>
      <c r="W280" s="26">
        <f t="shared" si="118"/>
        <v>1</v>
      </c>
      <c r="X280" s="28">
        <f t="shared" si="119"/>
        <v>10</v>
      </c>
      <c r="Y280" s="35">
        <f t="shared" si="120"/>
        <v>10</v>
      </c>
      <c r="Z280" s="37"/>
      <c r="AA280" s="34">
        <f t="shared" si="121"/>
        <v>3.0102999566398121</v>
      </c>
      <c r="AB280" s="26">
        <f t="shared" si="122"/>
        <v>2</v>
      </c>
      <c r="AC280" s="147">
        <f t="shared" si="123"/>
        <v>13.010299956639813</v>
      </c>
      <c r="AD280" s="27">
        <f t="shared" si="124"/>
        <v>20.000000000000007</v>
      </c>
    </row>
    <row r="281" spans="16:30" ht="15.75" thickBot="1" x14ac:dyDescent="0.3">
      <c r="P281" s="31">
        <v>0.16666666666666699</v>
      </c>
      <c r="Q281" s="32">
        <f>Q277</f>
        <v>0</v>
      </c>
      <c r="R281" s="26">
        <f t="shared" si="116"/>
        <v>1</v>
      </c>
      <c r="S281" s="26">
        <f t="shared" si="117"/>
        <v>10</v>
      </c>
      <c r="T281" s="35">
        <f t="shared" si="115"/>
        <v>10</v>
      </c>
      <c r="U281" s="37"/>
      <c r="V281" s="34">
        <f t="shared" si="125"/>
        <v>0</v>
      </c>
      <c r="W281" s="26">
        <f t="shared" si="118"/>
        <v>1</v>
      </c>
      <c r="X281" s="28">
        <f t="shared" si="119"/>
        <v>10</v>
      </c>
      <c r="Y281" s="35">
        <f t="shared" si="120"/>
        <v>10</v>
      </c>
      <c r="Z281" s="37"/>
      <c r="AA281" s="34">
        <f t="shared" si="121"/>
        <v>3.0102999566398121</v>
      </c>
      <c r="AB281" s="26">
        <f t="shared" si="122"/>
        <v>2</v>
      </c>
      <c r="AC281" s="147">
        <f t="shared" si="123"/>
        <v>13.010299956639813</v>
      </c>
      <c r="AD281" s="27">
        <f t="shared" si="124"/>
        <v>20.000000000000007</v>
      </c>
    </row>
    <row r="282" spans="16:30" ht="15.75" thickBot="1" x14ac:dyDescent="0.3">
      <c r="P282" s="31">
        <v>0.20833333333333301</v>
      </c>
      <c r="Q282" s="32">
        <f>Q277</f>
        <v>0</v>
      </c>
      <c r="R282" s="26">
        <f t="shared" si="116"/>
        <v>1</v>
      </c>
      <c r="S282" s="26">
        <f t="shared" si="117"/>
        <v>10</v>
      </c>
      <c r="T282" s="35">
        <f t="shared" si="115"/>
        <v>10</v>
      </c>
      <c r="U282" s="37"/>
      <c r="V282" s="34">
        <f t="shared" si="125"/>
        <v>0</v>
      </c>
      <c r="W282" s="26">
        <f t="shared" si="118"/>
        <v>1</v>
      </c>
      <c r="X282" s="28">
        <f t="shared" si="119"/>
        <v>10</v>
      </c>
      <c r="Y282" s="35">
        <f t="shared" si="120"/>
        <v>10</v>
      </c>
      <c r="Z282" s="37"/>
      <c r="AA282" s="34">
        <f t="shared" si="121"/>
        <v>3.0102999566398121</v>
      </c>
      <c r="AB282" s="26">
        <f t="shared" si="122"/>
        <v>2</v>
      </c>
      <c r="AC282" s="147">
        <f t="shared" si="123"/>
        <v>13.010299956639813</v>
      </c>
      <c r="AD282" s="27">
        <f t="shared" si="124"/>
        <v>20.000000000000007</v>
      </c>
    </row>
    <row r="283" spans="16:30" x14ac:dyDescent="0.25">
      <c r="P283" s="31">
        <v>0.25</v>
      </c>
      <c r="Q283" s="32">
        <f>Q277</f>
        <v>0</v>
      </c>
      <c r="R283" s="26">
        <f t="shared" si="116"/>
        <v>1</v>
      </c>
      <c r="S283" s="26">
        <f t="shared" si="117"/>
        <v>10</v>
      </c>
      <c r="T283" s="35">
        <f t="shared" si="115"/>
        <v>10</v>
      </c>
      <c r="U283" s="37"/>
      <c r="V283" s="34">
        <f t="shared" si="125"/>
        <v>0</v>
      </c>
      <c r="W283" s="26">
        <f t="shared" si="118"/>
        <v>1</v>
      </c>
      <c r="X283" s="28">
        <f t="shared" si="119"/>
        <v>10</v>
      </c>
      <c r="Y283" s="35">
        <f t="shared" si="120"/>
        <v>10</v>
      </c>
      <c r="Z283" s="37"/>
      <c r="AA283" s="34">
        <f t="shared" si="121"/>
        <v>3.0102999566398121</v>
      </c>
      <c r="AB283" s="26">
        <f t="shared" si="122"/>
        <v>2</v>
      </c>
      <c r="AC283" s="147">
        <f t="shared" si="123"/>
        <v>13.010299956639813</v>
      </c>
      <c r="AD283" s="27">
        <f t="shared" si="124"/>
        <v>20.000000000000007</v>
      </c>
    </row>
    <row r="284" spans="16:30" x14ac:dyDescent="0.25">
      <c r="P284" s="31">
        <v>0.29166666666666702</v>
      </c>
      <c r="Q284" s="32">
        <f>G18</f>
        <v>0</v>
      </c>
      <c r="R284" s="26">
        <f t="shared" si="116"/>
        <v>1</v>
      </c>
      <c r="S284" s="26">
        <f>Q284</f>
        <v>0</v>
      </c>
      <c r="T284" s="35">
        <f t="shared" si="115"/>
        <v>1</v>
      </c>
      <c r="U284" s="37"/>
      <c r="V284" s="34">
        <f>H74</f>
        <v>0</v>
      </c>
      <c r="W284" s="26">
        <f t="shared" si="118"/>
        <v>1</v>
      </c>
      <c r="X284" s="26">
        <f>V284</f>
        <v>0</v>
      </c>
      <c r="Y284" s="35">
        <f t="shared" si="120"/>
        <v>1</v>
      </c>
      <c r="Z284" s="37"/>
      <c r="AA284" s="34">
        <f t="shared" si="121"/>
        <v>3.0102999566398121</v>
      </c>
      <c r="AB284" s="26">
        <f t="shared" si="122"/>
        <v>2</v>
      </c>
      <c r="AC284" s="26">
        <f>AA284</f>
        <v>3.0102999566398121</v>
      </c>
      <c r="AD284" s="27">
        <f t="shared" si="124"/>
        <v>2</v>
      </c>
    </row>
    <row r="285" spans="16:30" x14ac:dyDescent="0.25">
      <c r="P285" s="31">
        <v>0.33333333333333298</v>
      </c>
      <c r="Q285" s="32">
        <f>Q284</f>
        <v>0</v>
      </c>
      <c r="R285" s="26">
        <f t="shared" si="116"/>
        <v>1</v>
      </c>
      <c r="S285" s="26">
        <f t="shared" ref="S285:S298" si="126">Q285</f>
        <v>0</v>
      </c>
      <c r="T285" s="35">
        <f t="shared" si="115"/>
        <v>1</v>
      </c>
      <c r="U285" s="37"/>
      <c r="V285" s="34">
        <f t="shared" si="125"/>
        <v>0</v>
      </c>
      <c r="W285" s="26">
        <f t="shared" si="118"/>
        <v>1</v>
      </c>
      <c r="X285" s="26">
        <f t="shared" ref="X285:X295" si="127">V285</f>
        <v>0</v>
      </c>
      <c r="Y285" s="35">
        <f t="shared" si="120"/>
        <v>1</v>
      </c>
      <c r="Z285" s="37"/>
      <c r="AA285" s="34">
        <f t="shared" si="121"/>
        <v>3.0102999566398121</v>
      </c>
      <c r="AB285" s="26">
        <f t="shared" si="122"/>
        <v>2</v>
      </c>
      <c r="AC285" s="26">
        <f t="shared" ref="AC285:AC295" si="128">AA285</f>
        <v>3.0102999566398121</v>
      </c>
      <c r="AD285" s="27">
        <f t="shared" si="124"/>
        <v>2</v>
      </c>
    </row>
    <row r="286" spans="16:30" x14ac:dyDescent="0.25">
      <c r="P286" s="31">
        <v>0.375</v>
      </c>
      <c r="Q286" s="32">
        <f>Q284</f>
        <v>0</v>
      </c>
      <c r="R286" s="26">
        <f t="shared" si="116"/>
        <v>1</v>
      </c>
      <c r="S286" s="26">
        <f t="shared" si="126"/>
        <v>0</v>
      </c>
      <c r="T286" s="35">
        <f t="shared" si="115"/>
        <v>1</v>
      </c>
      <c r="U286" s="37"/>
      <c r="V286" s="34">
        <f t="shared" si="125"/>
        <v>0</v>
      </c>
      <c r="W286" s="26">
        <f t="shared" si="118"/>
        <v>1</v>
      </c>
      <c r="X286" s="26">
        <f t="shared" si="127"/>
        <v>0</v>
      </c>
      <c r="Y286" s="35">
        <f t="shared" si="120"/>
        <v>1</v>
      </c>
      <c r="Z286" s="37"/>
      <c r="AA286" s="34">
        <f t="shared" si="121"/>
        <v>3.0102999566398121</v>
      </c>
      <c r="AB286" s="26">
        <f t="shared" si="122"/>
        <v>2</v>
      </c>
      <c r="AC286" s="26">
        <f t="shared" si="128"/>
        <v>3.0102999566398121</v>
      </c>
      <c r="AD286" s="27">
        <f t="shared" si="124"/>
        <v>2</v>
      </c>
    </row>
    <row r="287" spans="16:30" x14ac:dyDescent="0.25">
      <c r="P287" s="31">
        <v>0.41666666666666702</v>
      </c>
      <c r="Q287" s="32">
        <f>Q284</f>
        <v>0</v>
      </c>
      <c r="R287" s="26">
        <f t="shared" si="116"/>
        <v>1</v>
      </c>
      <c r="S287" s="26">
        <f t="shared" si="126"/>
        <v>0</v>
      </c>
      <c r="T287" s="35">
        <f t="shared" si="115"/>
        <v>1</v>
      </c>
      <c r="U287" s="37"/>
      <c r="V287" s="34">
        <f t="shared" si="125"/>
        <v>0</v>
      </c>
      <c r="W287" s="26">
        <f t="shared" si="118"/>
        <v>1</v>
      </c>
      <c r="X287" s="26">
        <f t="shared" si="127"/>
        <v>0</v>
      </c>
      <c r="Y287" s="35">
        <f t="shared" si="120"/>
        <v>1</v>
      </c>
      <c r="Z287" s="37"/>
      <c r="AA287" s="34">
        <f t="shared" si="121"/>
        <v>3.0102999566398121</v>
      </c>
      <c r="AB287" s="26">
        <f t="shared" si="122"/>
        <v>2</v>
      </c>
      <c r="AC287" s="26">
        <f t="shared" si="128"/>
        <v>3.0102999566398121</v>
      </c>
      <c r="AD287" s="27">
        <f t="shared" si="124"/>
        <v>2</v>
      </c>
    </row>
    <row r="288" spans="16:30" x14ac:dyDescent="0.25">
      <c r="P288" s="31">
        <v>0.45833333333333298</v>
      </c>
      <c r="Q288" s="32">
        <f>Q284</f>
        <v>0</v>
      </c>
      <c r="R288" s="26">
        <f t="shared" si="116"/>
        <v>1</v>
      </c>
      <c r="S288" s="26">
        <f t="shared" si="126"/>
        <v>0</v>
      </c>
      <c r="T288" s="35">
        <f t="shared" si="115"/>
        <v>1</v>
      </c>
      <c r="U288" s="37"/>
      <c r="V288" s="34">
        <f t="shared" si="125"/>
        <v>0</v>
      </c>
      <c r="W288" s="26">
        <f t="shared" si="118"/>
        <v>1</v>
      </c>
      <c r="X288" s="26">
        <f t="shared" si="127"/>
        <v>0</v>
      </c>
      <c r="Y288" s="35">
        <f t="shared" si="120"/>
        <v>1</v>
      </c>
      <c r="Z288" s="37"/>
      <c r="AA288" s="34">
        <f t="shared" si="121"/>
        <v>3.0102999566398121</v>
      </c>
      <c r="AB288" s="26">
        <f t="shared" si="122"/>
        <v>2</v>
      </c>
      <c r="AC288" s="26">
        <f t="shared" si="128"/>
        <v>3.0102999566398121</v>
      </c>
      <c r="AD288" s="27">
        <f t="shared" si="124"/>
        <v>2</v>
      </c>
    </row>
    <row r="289" spans="16:30" x14ac:dyDescent="0.25">
      <c r="P289" s="31">
        <v>0.5</v>
      </c>
      <c r="Q289" s="32">
        <f>Q284</f>
        <v>0</v>
      </c>
      <c r="R289" s="26">
        <f t="shared" si="116"/>
        <v>1</v>
      </c>
      <c r="S289" s="26">
        <f t="shared" si="126"/>
        <v>0</v>
      </c>
      <c r="T289" s="35">
        <f t="shared" si="115"/>
        <v>1</v>
      </c>
      <c r="U289" s="37"/>
      <c r="V289" s="34">
        <f t="shared" si="125"/>
        <v>0</v>
      </c>
      <c r="W289" s="26">
        <f t="shared" si="118"/>
        <v>1</v>
      </c>
      <c r="X289" s="26">
        <f t="shared" si="127"/>
        <v>0</v>
      </c>
      <c r="Y289" s="35">
        <f t="shared" si="120"/>
        <v>1</v>
      </c>
      <c r="Z289" s="37"/>
      <c r="AA289" s="34">
        <f t="shared" si="121"/>
        <v>3.0102999566398121</v>
      </c>
      <c r="AB289" s="26">
        <f t="shared" si="122"/>
        <v>2</v>
      </c>
      <c r="AC289" s="26">
        <f t="shared" si="128"/>
        <v>3.0102999566398121</v>
      </c>
      <c r="AD289" s="27">
        <f t="shared" si="124"/>
        <v>2</v>
      </c>
    </row>
    <row r="290" spans="16:30" x14ac:dyDescent="0.25">
      <c r="P290" s="31">
        <v>0.54166666666666696</v>
      </c>
      <c r="Q290" s="32">
        <f>Q284</f>
        <v>0</v>
      </c>
      <c r="R290" s="26">
        <f t="shared" si="116"/>
        <v>1</v>
      </c>
      <c r="S290" s="26">
        <f t="shared" si="126"/>
        <v>0</v>
      </c>
      <c r="T290" s="35">
        <f t="shared" si="115"/>
        <v>1</v>
      </c>
      <c r="U290" s="37"/>
      <c r="V290" s="34">
        <f t="shared" si="125"/>
        <v>0</v>
      </c>
      <c r="W290" s="26">
        <f t="shared" si="118"/>
        <v>1</v>
      </c>
      <c r="X290" s="26">
        <f t="shared" si="127"/>
        <v>0</v>
      </c>
      <c r="Y290" s="35">
        <f t="shared" si="120"/>
        <v>1</v>
      </c>
      <c r="Z290" s="37"/>
      <c r="AA290" s="34">
        <f t="shared" si="121"/>
        <v>3.0102999566398121</v>
      </c>
      <c r="AB290" s="26">
        <f t="shared" si="122"/>
        <v>2</v>
      </c>
      <c r="AC290" s="26">
        <f t="shared" si="128"/>
        <v>3.0102999566398121</v>
      </c>
      <c r="AD290" s="27">
        <f t="shared" si="124"/>
        <v>2</v>
      </c>
    </row>
    <row r="291" spans="16:30" x14ac:dyDescent="0.25">
      <c r="P291" s="31">
        <v>0.58333333333333304</v>
      </c>
      <c r="Q291" s="32">
        <f>Q284</f>
        <v>0</v>
      </c>
      <c r="R291" s="26">
        <f t="shared" si="116"/>
        <v>1</v>
      </c>
      <c r="S291" s="26">
        <f t="shared" si="126"/>
        <v>0</v>
      </c>
      <c r="T291" s="35">
        <f t="shared" si="115"/>
        <v>1</v>
      </c>
      <c r="U291" s="37"/>
      <c r="V291" s="34">
        <f t="shared" si="125"/>
        <v>0</v>
      </c>
      <c r="W291" s="26">
        <f t="shared" si="118"/>
        <v>1</v>
      </c>
      <c r="X291" s="26">
        <f t="shared" si="127"/>
        <v>0</v>
      </c>
      <c r="Y291" s="35">
        <f t="shared" si="120"/>
        <v>1</v>
      </c>
      <c r="Z291" s="37"/>
      <c r="AA291" s="34">
        <f t="shared" si="121"/>
        <v>3.0102999566398121</v>
      </c>
      <c r="AB291" s="26">
        <f t="shared" si="122"/>
        <v>2</v>
      </c>
      <c r="AC291" s="26">
        <f t="shared" si="128"/>
        <v>3.0102999566398121</v>
      </c>
      <c r="AD291" s="27">
        <f t="shared" si="124"/>
        <v>2</v>
      </c>
    </row>
    <row r="292" spans="16:30" x14ac:dyDescent="0.25">
      <c r="P292" s="31">
        <v>0.625</v>
      </c>
      <c r="Q292" s="32">
        <f>Q284</f>
        <v>0</v>
      </c>
      <c r="R292" s="26">
        <f t="shared" si="116"/>
        <v>1</v>
      </c>
      <c r="S292" s="26">
        <f t="shared" si="126"/>
        <v>0</v>
      </c>
      <c r="T292" s="35">
        <f t="shared" si="115"/>
        <v>1</v>
      </c>
      <c r="U292" s="37"/>
      <c r="V292" s="34">
        <f t="shared" si="125"/>
        <v>0</v>
      </c>
      <c r="W292" s="26">
        <f t="shared" si="118"/>
        <v>1</v>
      </c>
      <c r="X292" s="26">
        <f t="shared" si="127"/>
        <v>0</v>
      </c>
      <c r="Y292" s="35">
        <f t="shared" si="120"/>
        <v>1</v>
      </c>
      <c r="Z292" s="37"/>
      <c r="AA292" s="34">
        <f t="shared" si="121"/>
        <v>3.0102999566398121</v>
      </c>
      <c r="AB292" s="26">
        <f t="shared" si="122"/>
        <v>2</v>
      </c>
      <c r="AC292" s="26">
        <f t="shared" si="128"/>
        <v>3.0102999566398121</v>
      </c>
      <c r="AD292" s="27">
        <f t="shared" si="124"/>
        <v>2</v>
      </c>
    </row>
    <row r="293" spans="16:30" x14ac:dyDescent="0.25">
      <c r="P293" s="31">
        <v>0.66666666666666696</v>
      </c>
      <c r="Q293" s="32">
        <f>Q284</f>
        <v>0</v>
      </c>
      <c r="R293" s="26">
        <f t="shared" si="116"/>
        <v>1</v>
      </c>
      <c r="S293" s="26">
        <f t="shared" si="126"/>
        <v>0</v>
      </c>
      <c r="T293" s="35">
        <f t="shared" si="115"/>
        <v>1</v>
      </c>
      <c r="U293" s="37"/>
      <c r="V293" s="34">
        <f t="shared" si="125"/>
        <v>0</v>
      </c>
      <c r="W293" s="26">
        <f t="shared" si="118"/>
        <v>1</v>
      </c>
      <c r="X293" s="26">
        <f t="shared" si="127"/>
        <v>0</v>
      </c>
      <c r="Y293" s="35">
        <f t="shared" si="120"/>
        <v>1</v>
      </c>
      <c r="Z293" s="37"/>
      <c r="AA293" s="34">
        <f t="shared" si="121"/>
        <v>3.0102999566398121</v>
      </c>
      <c r="AB293" s="26">
        <f t="shared" si="122"/>
        <v>2</v>
      </c>
      <c r="AC293" s="26">
        <f t="shared" si="128"/>
        <v>3.0102999566398121</v>
      </c>
      <c r="AD293" s="27">
        <f t="shared" si="124"/>
        <v>2</v>
      </c>
    </row>
    <row r="294" spans="16:30" x14ac:dyDescent="0.25">
      <c r="P294" s="31">
        <v>0.70833333333333304</v>
      </c>
      <c r="Q294" s="32">
        <f>Q284</f>
        <v>0</v>
      </c>
      <c r="R294" s="26">
        <f t="shared" si="116"/>
        <v>1</v>
      </c>
      <c r="S294" s="26">
        <f t="shared" si="126"/>
        <v>0</v>
      </c>
      <c r="T294" s="35">
        <f t="shared" si="115"/>
        <v>1</v>
      </c>
      <c r="U294" s="37"/>
      <c r="V294" s="34">
        <f t="shared" si="125"/>
        <v>0</v>
      </c>
      <c r="W294" s="26">
        <f t="shared" si="118"/>
        <v>1</v>
      </c>
      <c r="X294" s="26">
        <f t="shared" si="127"/>
        <v>0</v>
      </c>
      <c r="Y294" s="35">
        <f t="shared" si="120"/>
        <v>1</v>
      </c>
      <c r="Z294" s="37"/>
      <c r="AA294" s="34">
        <f t="shared" si="121"/>
        <v>3.0102999566398121</v>
      </c>
      <c r="AB294" s="26">
        <f t="shared" si="122"/>
        <v>2</v>
      </c>
      <c r="AC294" s="26">
        <f t="shared" si="128"/>
        <v>3.0102999566398121</v>
      </c>
      <c r="AD294" s="27">
        <f t="shared" si="124"/>
        <v>2</v>
      </c>
    </row>
    <row r="295" spans="16:30" x14ac:dyDescent="0.25">
      <c r="P295" s="31">
        <v>0.75</v>
      </c>
      <c r="Q295" s="32">
        <f>Q284</f>
        <v>0</v>
      </c>
      <c r="R295" s="26">
        <f t="shared" si="116"/>
        <v>1</v>
      </c>
      <c r="S295" s="26">
        <f t="shared" si="126"/>
        <v>0</v>
      </c>
      <c r="T295" s="35">
        <f t="shared" si="115"/>
        <v>1</v>
      </c>
      <c r="U295" s="37"/>
      <c r="V295" s="34">
        <f t="shared" si="125"/>
        <v>0</v>
      </c>
      <c r="W295" s="26">
        <f t="shared" si="118"/>
        <v>1</v>
      </c>
      <c r="X295" s="26">
        <f t="shared" si="127"/>
        <v>0</v>
      </c>
      <c r="Y295" s="35">
        <f t="shared" si="120"/>
        <v>1</v>
      </c>
      <c r="Z295" s="37"/>
      <c r="AA295" s="34">
        <f t="shared" si="121"/>
        <v>3.0102999566398121</v>
      </c>
      <c r="AB295" s="26">
        <f t="shared" si="122"/>
        <v>2</v>
      </c>
      <c r="AC295" s="26">
        <f t="shared" si="128"/>
        <v>3.0102999566398121</v>
      </c>
      <c r="AD295" s="27">
        <f t="shared" si="124"/>
        <v>2</v>
      </c>
    </row>
    <row r="296" spans="16:30" x14ac:dyDescent="0.25">
      <c r="P296" s="31">
        <v>0.79166666666666696</v>
      </c>
      <c r="Q296" s="32">
        <f>Q284</f>
        <v>0</v>
      </c>
      <c r="R296" s="26">
        <f t="shared" si="116"/>
        <v>1</v>
      </c>
      <c r="S296" s="26">
        <f t="shared" si="126"/>
        <v>0</v>
      </c>
      <c r="T296" s="35">
        <f t="shared" si="115"/>
        <v>1</v>
      </c>
      <c r="U296" s="37"/>
      <c r="V296" s="34">
        <v>0</v>
      </c>
      <c r="W296" s="26">
        <f t="shared" si="118"/>
        <v>1</v>
      </c>
      <c r="X296" s="26">
        <v>0</v>
      </c>
      <c r="Y296" s="35">
        <f t="shared" si="120"/>
        <v>1</v>
      </c>
      <c r="Z296" s="37"/>
      <c r="AA296" s="34">
        <f t="shared" si="121"/>
        <v>3.0102999566398121</v>
      </c>
      <c r="AB296" s="26">
        <f t="shared" si="122"/>
        <v>2</v>
      </c>
      <c r="AC296" s="26">
        <f>AA296</f>
        <v>3.0102999566398121</v>
      </c>
      <c r="AD296" s="27">
        <f t="shared" si="124"/>
        <v>2</v>
      </c>
    </row>
    <row r="297" spans="16:30" x14ac:dyDescent="0.25">
      <c r="P297" s="31">
        <v>0.83333333333333304</v>
      </c>
      <c r="Q297" s="32">
        <f>Q284</f>
        <v>0</v>
      </c>
      <c r="R297" s="26">
        <f t="shared" si="116"/>
        <v>1</v>
      </c>
      <c r="S297" s="26">
        <f t="shared" si="126"/>
        <v>0</v>
      </c>
      <c r="T297" s="35">
        <f t="shared" si="115"/>
        <v>1</v>
      </c>
      <c r="U297" s="37"/>
      <c r="V297" s="34">
        <f t="shared" si="125"/>
        <v>0</v>
      </c>
      <c r="W297" s="26">
        <f t="shared" si="118"/>
        <v>1</v>
      </c>
      <c r="X297" s="26">
        <v>0</v>
      </c>
      <c r="Y297" s="35">
        <f t="shared" si="120"/>
        <v>1</v>
      </c>
      <c r="Z297" s="37"/>
      <c r="AA297" s="34">
        <f t="shared" si="121"/>
        <v>3.0102999566398121</v>
      </c>
      <c r="AB297" s="26">
        <f>(10^(AA297/10))</f>
        <v>2</v>
      </c>
      <c r="AC297" s="26">
        <f>AA297</f>
        <v>3.0102999566398121</v>
      </c>
      <c r="AD297" s="27">
        <f t="shared" si="124"/>
        <v>2</v>
      </c>
    </row>
    <row r="298" spans="16:30" x14ac:dyDescent="0.25">
      <c r="P298" s="31">
        <v>0.875</v>
      </c>
      <c r="Q298" s="32">
        <f>Q284</f>
        <v>0</v>
      </c>
      <c r="R298" s="26">
        <f t="shared" si="116"/>
        <v>1</v>
      </c>
      <c r="S298" s="26">
        <f t="shared" si="126"/>
        <v>0</v>
      </c>
      <c r="T298" s="35">
        <f t="shared" si="115"/>
        <v>1</v>
      </c>
      <c r="U298" s="37"/>
      <c r="V298" s="34">
        <f>V297</f>
        <v>0</v>
      </c>
      <c r="W298" s="26">
        <f t="shared" si="118"/>
        <v>1</v>
      </c>
      <c r="X298" s="26">
        <v>0</v>
      </c>
      <c r="Y298" s="35">
        <f t="shared" si="120"/>
        <v>1</v>
      </c>
      <c r="Z298" s="37"/>
      <c r="AA298" s="34">
        <f t="shared" si="121"/>
        <v>3.0102999566398121</v>
      </c>
      <c r="AB298" s="26">
        <f t="shared" ref="AB298:AB300" si="129">(10^(AA298/10))</f>
        <v>2</v>
      </c>
      <c r="AC298" s="26">
        <f>AA298</f>
        <v>3.0102999566398121</v>
      </c>
      <c r="AD298" s="27">
        <f t="shared" si="124"/>
        <v>2</v>
      </c>
    </row>
    <row r="299" spans="16:30" x14ac:dyDescent="0.25">
      <c r="P299" s="31">
        <v>0.91666666666666696</v>
      </c>
      <c r="Q299" s="32">
        <f>Q277</f>
        <v>0</v>
      </c>
      <c r="R299" s="26">
        <f t="shared" si="116"/>
        <v>1</v>
      </c>
      <c r="S299" s="26">
        <f>Q299+10</f>
        <v>10</v>
      </c>
      <c r="T299" s="35">
        <f t="shared" si="115"/>
        <v>10</v>
      </c>
      <c r="U299" s="37"/>
      <c r="V299" s="34">
        <v>0</v>
      </c>
      <c r="W299" s="26">
        <f t="shared" si="118"/>
        <v>1</v>
      </c>
      <c r="X299" s="28">
        <f t="shared" ref="X299:X300" si="130">V299+10</f>
        <v>10</v>
      </c>
      <c r="Y299" s="35">
        <f t="shared" si="120"/>
        <v>10</v>
      </c>
      <c r="Z299" s="37"/>
      <c r="AA299" s="34">
        <f t="shared" si="121"/>
        <v>3.0102999566398121</v>
      </c>
      <c r="AB299" s="26">
        <f t="shared" si="129"/>
        <v>2</v>
      </c>
      <c r="AC299" s="26">
        <f>AA299+10</f>
        <v>13.010299956639813</v>
      </c>
      <c r="AD299" s="27">
        <f t="shared" si="124"/>
        <v>20.000000000000007</v>
      </c>
    </row>
    <row r="300" spans="16:30" ht="15.75" thickBot="1" x14ac:dyDescent="0.3">
      <c r="P300" s="44">
        <v>0.95833333333333304</v>
      </c>
      <c r="Q300" s="32">
        <f>Q277</f>
        <v>0</v>
      </c>
      <c r="R300" s="46">
        <f t="shared" si="116"/>
        <v>1</v>
      </c>
      <c r="S300" s="46">
        <f>Q300+10</f>
        <v>10</v>
      </c>
      <c r="T300" s="47">
        <f t="shared" si="115"/>
        <v>10</v>
      </c>
      <c r="U300" s="48"/>
      <c r="V300" s="45">
        <v>0</v>
      </c>
      <c r="W300" s="46">
        <f t="shared" si="118"/>
        <v>1</v>
      </c>
      <c r="X300" s="28">
        <f t="shared" si="130"/>
        <v>10</v>
      </c>
      <c r="Y300" s="47">
        <f t="shared" si="120"/>
        <v>10</v>
      </c>
      <c r="Z300" s="48"/>
      <c r="AA300" s="34">
        <f t="shared" si="121"/>
        <v>3.0102999566398121</v>
      </c>
      <c r="AB300" s="150">
        <f t="shared" si="129"/>
        <v>2</v>
      </c>
      <c r="AC300" s="150">
        <f>AA300+10</f>
        <v>13.010299956639813</v>
      </c>
      <c r="AD300" s="151">
        <f t="shared" si="124"/>
        <v>20.000000000000007</v>
      </c>
    </row>
    <row r="301" spans="16:30" ht="15.75" thickBot="1" x14ac:dyDescent="0.3">
      <c r="P301" s="50"/>
      <c r="Q301" s="51"/>
      <c r="R301" s="51"/>
      <c r="S301" s="51"/>
      <c r="T301" s="52"/>
      <c r="U301" s="51"/>
      <c r="V301" s="50"/>
      <c r="W301" s="51"/>
      <c r="X301" s="51"/>
      <c r="Y301" s="52"/>
      <c r="Z301" s="51"/>
      <c r="AA301" s="53" t="s">
        <v>13</v>
      </c>
      <c r="AB301" s="64">
        <f>10*LOG(1/(COUNT(AB284:AB297))*SUM(AB284:AB297))</f>
        <v>3.0102999566398121</v>
      </c>
      <c r="AC301" s="49"/>
      <c r="AD301" s="54"/>
    </row>
    <row r="302" spans="16:30" ht="15.75" thickBot="1" x14ac:dyDescent="0.3">
      <c r="P302" s="53"/>
      <c r="Q302" s="49"/>
      <c r="R302" s="49"/>
      <c r="S302" s="49"/>
      <c r="T302" s="54"/>
      <c r="U302" s="49"/>
      <c r="V302" s="53"/>
      <c r="W302" s="49"/>
      <c r="X302" s="49"/>
      <c r="Y302" s="54"/>
      <c r="Z302" s="49"/>
      <c r="AA302" s="53" t="s">
        <v>2</v>
      </c>
      <c r="AB302" s="64">
        <f>10*LOG(1/(COUNT(AB277:AB283,AB299:AB300))*SUM(AB277:AB283,AB299:AB300))</f>
        <v>3.0102999566398121</v>
      </c>
      <c r="AC302" s="49"/>
      <c r="AD302" s="54"/>
    </row>
    <row r="303" spans="16:30" x14ac:dyDescent="0.25">
      <c r="P303" s="53"/>
      <c r="Q303" s="49"/>
      <c r="R303" s="56" t="s">
        <v>12</v>
      </c>
      <c r="S303" s="57"/>
      <c r="T303" s="58" t="s">
        <v>11</v>
      </c>
      <c r="U303" s="57"/>
      <c r="V303" s="59"/>
      <c r="W303" s="56" t="s">
        <v>12</v>
      </c>
      <c r="X303" s="57"/>
      <c r="Y303" s="58" t="s">
        <v>11</v>
      </c>
      <c r="Z303" s="57"/>
      <c r="AA303" s="59"/>
      <c r="AB303" s="57" t="s">
        <v>12</v>
      </c>
      <c r="AC303" s="57"/>
      <c r="AD303" s="58" t="s">
        <v>11</v>
      </c>
    </row>
    <row r="304" spans="16:30" ht="15.75" thickBot="1" x14ac:dyDescent="0.3">
      <c r="P304" s="14"/>
      <c r="Q304" s="55"/>
      <c r="R304" s="60">
        <f>10*LOG(1/(COUNT(R277:R300))*SUM(R277:R300))</f>
        <v>0</v>
      </c>
      <c r="S304" s="61"/>
      <c r="T304" s="62">
        <f>10*LOG(1/(COUNT(T277:T300))*SUM(T277:T300))</f>
        <v>6.40978057358332</v>
      </c>
      <c r="U304" s="61"/>
      <c r="V304" s="63"/>
      <c r="W304" s="60">
        <f>10*LOG(1/(COUNT(W277:W300))*SUM(W277:W300))</f>
        <v>0</v>
      </c>
      <c r="X304" s="61"/>
      <c r="Y304" s="62">
        <f>10*LOG(1/(COUNT(Y277:Y300))*SUM(Y277:Y300))</f>
        <v>6.40978057358332</v>
      </c>
      <c r="Z304" s="61"/>
      <c r="AA304" s="63"/>
      <c r="AB304" s="64">
        <f>10*LOG(1/(COUNT(AB277:AB300))*SUM(AB277:AB300))</f>
        <v>3.0102999566398121</v>
      </c>
      <c r="AC304" s="61"/>
      <c r="AD304" s="62">
        <f>10*LOG(1/(COUNT(AD277:AD300))*SUM(AD277:AD300))</f>
        <v>9.4200805302231334</v>
      </c>
    </row>
  </sheetData>
  <mergeCells count="26">
    <mergeCell ref="P139:T139"/>
    <mergeCell ref="P173:T173"/>
    <mergeCell ref="P207:T207"/>
    <mergeCell ref="P241:T241"/>
    <mergeCell ref="P275:T275"/>
    <mergeCell ref="P105:T105"/>
    <mergeCell ref="A9:A11"/>
    <mergeCell ref="B9:B11"/>
    <mergeCell ref="C9:D9"/>
    <mergeCell ref="E9:H9"/>
    <mergeCell ref="A22:A24"/>
    <mergeCell ref="B22:C22"/>
    <mergeCell ref="E22:H22"/>
    <mergeCell ref="A38:A39"/>
    <mergeCell ref="B38:B39"/>
    <mergeCell ref="A58:A59"/>
    <mergeCell ref="P71:T71"/>
    <mergeCell ref="A77:A78"/>
    <mergeCell ref="A1:H1"/>
    <mergeCell ref="AA1:AB2"/>
    <mergeCell ref="AC1:AE1"/>
    <mergeCell ref="A2:H2"/>
    <mergeCell ref="A3:H3"/>
    <mergeCell ref="L3:L5"/>
    <mergeCell ref="AA3:AA6"/>
    <mergeCell ref="A4:H4"/>
  </mergeCells>
  <conditionalFormatting sqref="B60:B73 D60:H73">
    <cfRule type="expression" dxfId="1" priority="1">
      <formula>B60=0</formula>
    </cfRule>
  </conditionalFormatting>
  <dataValidations count="3">
    <dataValidation type="list" allowBlank="1" showInputMessage="1" showErrorMessage="1" sqref="A40:A53" xr:uid="{329CAE07-937E-47E7-B13D-4B73151B0DF7}">
      <formula1>$AJ$2:$AJ$65</formula1>
    </dataValidation>
    <dataValidation type="list" allowBlank="1" showInputMessage="1" showErrorMessage="1" sqref="B32:B35 B12:B20 B6" xr:uid="{010EA62A-4360-46E4-8E15-9ED783A06929}">
      <formula1>$AB$3:$AB$6</formula1>
    </dataValidation>
    <dataValidation type="list" allowBlank="1" showInputMessage="1" showErrorMessage="1" sqref="B40:B53" xr:uid="{D93B22B4-F6AF-48BA-A1C8-810A2902C831}">
      <formula1>$AP$1:$AP$16</formula1>
    </dataValidation>
  </dataValidations>
  <pageMargins left="0.7" right="0.7" top="0.75" bottom="0.75" header="0.3" footer="0.3"/>
  <pageSetup scale="40" orientation="portrait" horizontalDpi="1200" verticalDpi="12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2F975-F892-455F-9DE5-8E7038ACA270}">
  <dimension ref="A1:AR304"/>
  <sheetViews>
    <sheetView tabSelected="1" view="pageBreakPreview" topLeftCell="A69" zoomScale="60" zoomScaleNormal="100" workbookViewId="0">
      <selection activeCell="G46" sqref="G46"/>
    </sheetView>
  </sheetViews>
  <sheetFormatPr defaultRowHeight="15" x14ac:dyDescent="0.25"/>
  <cols>
    <col min="1" max="1" width="31.140625" customWidth="1"/>
    <col min="2" max="2" width="27" bestFit="1" customWidth="1"/>
    <col min="3" max="4" width="23.140625" customWidth="1"/>
    <col min="5" max="5" width="27.85546875" customWidth="1"/>
    <col min="6" max="6" width="30.28515625" customWidth="1"/>
    <col min="7" max="7" width="22.85546875" customWidth="1"/>
    <col min="8" max="8" width="24.7109375" customWidth="1"/>
    <col min="9" max="11" width="9.140625" customWidth="1"/>
    <col min="12" max="12" width="18.7109375" hidden="1" customWidth="1"/>
    <col min="13" max="14" width="20" hidden="1" customWidth="1"/>
    <col min="15" max="15" width="9.140625" hidden="1" customWidth="1"/>
    <col min="16" max="20" width="12.7109375" hidden="1" customWidth="1"/>
    <col min="21" max="21" width="2.7109375" hidden="1" customWidth="1"/>
    <col min="22" max="22" width="12.7109375" hidden="1" customWidth="1"/>
    <col min="23" max="23" width="15.42578125" hidden="1" customWidth="1"/>
    <col min="24" max="25" width="12.7109375" hidden="1" customWidth="1"/>
    <col min="26" max="26" width="2.5703125" hidden="1" customWidth="1"/>
    <col min="27" max="27" width="17" hidden="1" customWidth="1"/>
    <col min="28" max="28" width="17.42578125" hidden="1" customWidth="1"/>
    <col min="29" max="30" width="12.7109375" hidden="1" customWidth="1"/>
    <col min="31" max="35" width="9.140625" hidden="1" customWidth="1"/>
    <col min="36" max="36" width="33.42578125" hidden="1" customWidth="1"/>
    <col min="37" max="37" width="12.140625" hidden="1" customWidth="1"/>
    <col min="38" max="40" width="16.140625" hidden="1" customWidth="1"/>
    <col min="41" max="44" width="9.140625" hidden="1" customWidth="1"/>
    <col min="45" max="117" width="9.140625" customWidth="1"/>
  </cols>
  <sheetData>
    <row r="1" spans="1:42" ht="21.75" thickBot="1" x14ac:dyDescent="0.4">
      <c r="A1" s="304" t="s">
        <v>183</v>
      </c>
      <c r="B1" s="304"/>
      <c r="C1" s="304"/>
      <c r="D1" s="304"/>
      <c r="E1" s="304"/>
      <c r="F1" s="304"/>
      <c r="G1" s="304"/>
      <c r="H1" s="304"/>
      <c r="AA1" s="295" t="s">
        <v>36</v>
      </c>
      <c r="AB1" s="296"/>
      <c r="AC1" s="280" t="s">
        <v>35</v>
      </c>
      <c r="AD1" s="281"/>
      <c r="AE1" s="282"/>
      <c r="AJ1" s="188" t="s">
        <v>70</v>
      </c>
      <c r="AK1" s="189" t="s">
        <v>71</v>
      </c>
      <c r="AL1" s="189" t="s">
        <v>72</v>
      </c>
      <c r="AM1" s="189" t="s">
        <v>73</v>
      </c>
      <c r="AN1" s="190" t="s">
        <v>74</v>
      </c>
      <c r="AP1">
        <v>1</v>
      </c>
    </row>
    <row r="2" spans="1:42" ht="21.75" thickBot="1" x14ac:dyDescent="0.4">
      <c r="A2" s="304" t="s">
        <v>148</v>
      </c>
      <c r="B2" s="304"/>
      <c r="C2" s="304"/>
      <c r="D2" s="304"/>
      <c r="E2" s="304"/>
      <c r="F2" s="304"/>
      <c r="G2" s="304"/>
      <c r="H2" s="304"/>
      <c r="AA2" s="297"/>
      <c r="AB2" s="298"/>
      <c r="AC2" s="123" t="s">
        <v>3</v>
      </c>
      <c r="AD2" s="124" t="s">
        <v>32</v>
      </c>
      <c r="AE2" s="125" t="s">
        <v>33</v>
      </c>
      <c r="AJ2" s="186" t="s">
        <v>75</v>
      </c>
      <c r="AK2" s="187" t="s">
        <v>76</v>
      </c>
      <c r="AL2" s="187">
        <v>50</v>
      </c>
      <c r="AM2" s="187">
        <v>85</v>
      </c>
      <c r="AN2" s="29" t="s">
        <v>77</v>
      </c>
      <c r="AP2">
        <v>2</v>
      </c>
    </row>
    <row r="3" spans="1:42" ht="22.15" customHeight="1" x14ac:dyDescent="0.35">
      <c r="A3" s="304" t="s">
        <v>147</v>
      </c>
      <c r="B3" s="304"/>
      <c r="C3" s="304"/>
      <c r="D3" s="304"/>
      <c r="E3" s="304"/>
      <c r="F3" s="304"/>
      <c r="G3" s="304"/>
      <c r="H3" s="304"/>
      <c r="L3" s="306" t="s">
        <v>42</v>
      </c>
      <c r="M3" s="25" t="s">
        <v>25</v>
      </c>
      <c r="N3" s="15" t="s">
        <v>26</v>
      </c>
      <c r="O3" s="15" t="s">
        <v>27</v>
      </c>
      <c r="P3" s="15" t="s">
        <v>28</v>
      </c>
      <c r="Q3" s="15" t="s">
        <v>29</v>
      </c>
      <c r="R3" s="15" t="s">
        <v>30</v>
      </c>
      <c r="S3" s="16" t="s">
        <v>31</v>
      </c>
      <c r="AA3" s="283" t="s">
        <v>34</v>
      </c>
      <c r="AB3" s="120" t="s">
        <v>3</v>
      </c>
      <c r="AC3" s="127">
        <v>55</v>
      </c>
      <c r="AD3" s="128">
        <v>57</v>
      </c>
      <c r="AE3" s="129">
        <v>60</v>
      </c>
      <c r="AF3" s="119">
        <v>1</v>
      </c>
      <c r="AJ3" s="183" t="s">
        <v>78</v>
      </c>
      <c r="AK3" s="167" t="s">
        <v>76</v>
      </c>
      <c r="AL3" s="167">
        <v>20</v>
      </c>
      <c r="AM3" s="167">
        <v>85</v>
      </c>
      <c r="AN3" s="27">
        <v>84</v>
      </c>
      <c r="AP3">
        <v>3</v>
      </c>
    </row>
    <row r="4" spans="1:42" ht="19.5" customHeight="1" x14ac:dyDescent="0.35">
      <c r="A4" s="304" t="s">
        <v>144</v>
      </c>
      <c r="B4" s="304"/>
      <c r="C4" s="304"/>
      <c r="D4" s="304"/>
      <c r="E4" s="304"/>
      <c r="F4" s="304"/>
      <c r="G4" s="304"/>
      <c r="H4" s="304"/>
      <c r="L4" s="307"/>
      <c r="M4" s="135"/>
      <c r="N4" s="136"/>
      <c r="O4" s="136"/>
      <c r="P4" s="136"/>
      <c r="Q4" s="136"/>
      <c r="R4" s="136"/>
      <c r="S4" s="137"/>
      <c r="AA4" s="284"/>
      <c r="AB4" s="138"/>
      <c r="AC4" s="139"/>
      <c r="AD4" s="140"/>
      <c r="AE4" s="141"/>
      <c r="AF4" s="119"/>
      <c r="AJ4" s="183" t="s">
        <v>79</v>
      </c>
      <c r="AK4" s="167" t="s">
        <v>76</v>
      </c>
      <c r="AL4" s="167">
        <v>40</v>
      </c>
      <c r="AM4" s="167">
        <v>80</v>
      </c>
      <c r="AN4" s="27">
        <v>78</v>
      </c>
      <c r="AP4">
        <v>4</v>
      </c>
    </row>
    <row r="5" spans="1:42" ht="15" customHeight="1" thickBot="1" x14ac:dyDescent="0.4">
      <c r="A5" s="116"/>
      <c r="B5" s="116"/>
      <c r="C5" s="235"/>
      <c r="D5" s="235"/>
      <c r="E5" s="235"/>
      <c r="F5" s="235"/>
      <c r="G5" s="235"/>
      <c r="H5" s="235"/>
      <c r="L5" s="307"/>
      <c r="M5" s="13" t="s">
        <v>20</v>
      </c>
      <c r="N5" s="5" t="s">
        <v>20</v>
      </c>
      <c r="O5" s="5" t="s">
        <v>20</v>
      </c>
      <c r="P5" s="5" t="s">
        <v>20</v>
      </c>
      <c r="Q5" s="5" t="s">
        <v>20</v>
      </c>
      <c r="R5" s="5" t="s">
        <v>20</v>
      </c>
      <c r="S5" s="6" t="s">
        <v>20</v>
      </c>
      <c r="AA5" s="285"/>
      <c r="AB5" s="121" t="s">
        <v>32</v>
      </c>
      <c r="AC5" s="130">
        <v>57</v>
      </c>
      <c r="AD5" s="126">
        <v>60</v>
      </c>
      <c r="AE5" s="131">
        <v>65</v>
      </c>
      <c r="AF5" s="119">
        <v>2</v>
      </c>
      <c r="AJ5" s="183" t="s">
        <v>80</v>
      </c>
      <c r="AK5" s="167" t="s">
        <v>76</v>
      </c>
      <c r="AL5" s="167">
        <v>20</v>
      </c>
      <c r="AM5" s="167">
        <v>80</v>
      </c>
      <c r="AN5" s="27" t="s">
        <v>77</v>
      </c>
      <c r="AP5">
        <v>5</v>
      </c>
    </row>
    <row r="6" spans="1:42" ht="15" customHeight="1" thickBot="1" x14ac:dyDescent="0.4">
      <c r="A6" s="118" t="s">
        <v>49</v>
      </c>
      <c r="B6" s="117" t="s">
        <v>33</v>
      </c>
      <c r="C6" s="235"/>
      <c r="D6" s="235"/>
      <c r="E6" s="235"/>
      <c r="F6" s="235"/>
      <c r="G6" s="235"/>
      <c r="H6" s="235"/>
      <c r="L6" s="171" t="str">
        <f t="shared" ref="L6:L19" si="0">A60</f>
        <v>Crane</v>
      </c>
      <c r="M6" s="88">
        <f>IF(AND($E40&gt;=0.5,$C$12&gt;0),SQRT((($C$12-$B$25)^2)+(($C$25-$D$12)^2)),"")</f>
        <v>56.964192261461584</v>
      </c>
      <c r="N6" s="89" t="str">
        <f t="shared" ref="N6:N19" si="1">IF(AND($E40&gt;=0.5,$C$13&gt;0),SQRT((($C$13-$B$26)^2)+(($C$26-$D$13)^2)),"")</f>
        <v/>
      </c>
      <c r="O6" s="89" t="str">
        <f t="shared" ref="O6:P19" si="2">IF(AND($E40&gt;=0.5,$C$15&gt;0),SQRT((($C$15-$B$28)^2)+(($C$28-$D$15)^2)),"")</f>
        <v/>
      </c>
      <c r="P6" s="89" t="str">
        <f t="shared" si="2"/>
        <v/>
      </c>
      <c r="Q6" s="89" t="str">
        <f t="shared" ref="Q6:Q19" si="3">IF(AND($E40&gt;=0.5,$C$16&gt;0),SQRT((($C$16-$B$29)^2)+(($C$29-$D$16)^2)),"")</f>
        <v/>
      </c>
      <c r="R6" s="89" t="str">
        <f t="shared" ref="R6:R19" si="4">IF(AND($E40&gt;=0.5,$C$17&gt;0),SQRT((($C$17-$B$30)^2)+(($C$30-$D$17)^2)),"")</f>
        <v/>
      </c>
      <c r="S6" s="90" t="str">
        <f t="shared" ref="S6:S19" si="5">IF(AND($E40&gt;=0.5,$C$18&gt;0),SQRT((($C$18-$B$31)^2)+(($C$31-$D$18)^2)),"")</f>
        <v/>
      </c>
      <c r="AA6" s="286"/>
      <c r="AB6" s="122" t="s">
        <v>33</v>
      </c>
      <c r="AC6" s="132">
        <v>60</v>
      </c>
      <c r="AD6" s="133">
        <v>65</v>
      </c>
      <c r="AE6" s="134">
        <v>70</v>
      </c>
      <c r="AF6" s="119">
        <v>3</v>
      </c>
      <c r="AJ6" s="183" t="s">
        <v>81</v>
      </c>
      <c r="AK6" s="167" t="s">
        <v>82</v>
      </c>
      <c r="AL6" s="167">
        <v>100</v>
      </c>
      <c r="AM6" s="167">
        <v>94</v>
      </c>
      <c r="AN6" s="27" t="s">
        <v>77</v>
      </c>
      <c r="AP6">
        <v>6</v>
      </c>
    </row>
    <row r="7" spans="1:42" ht="15" customHeight="1" x14ac:dyDescent="0.35">
      <c r="A7" s="235"/>
      <c r="B7" s="235"/>
      <c r="C7" s="235"/>
      <c r="D7" s="235"/>
      <c r="E7" s="235"/>
      <c r="F7" s="235"/>
      <c r="G7" s="235"/>
      <c r="H7" s="235"/>
      <c r="L7" s="172" t="str">
        <f t="shared" si="0"/>
        <v>Vibratory Pile Driver</v>
      </c>
      <c r="M7" s="91">
        <f>IF(AND($E41&gt;=0.5,$C$12&gt;0),SQRT((($C$12-$B$25)^2)+(($C$25-$D$12)^2)),"")</f>
        <v>56.964192261461584</v>
      </c>
      <c r="N7" s="92" t="str">
        <f t="shared" si="1"/>
        <v/>
      </c>
      <c r="O7" s="92" t="str">
        <f t="shared" si="2"/>
        <v/>
      </c>
      <c r="P7" s="92" t="str">
        <f t="shared" si="2"/>
        <v/>
      </c>
      <c r="Q7" s="92" t="str">
        <f t="shared" si="3"/>
        <v/>
      </c>
      <c r="R7" s="92" t="str">
        <f t="shared" si="4"/>
        <v/>
      </c>
      <c r="S7" s="93" t="str">
        <f t="shared" si="5"/>
        <v/>
      </c>
      <c r="AC7" s="119">
        <v>1</v>
      </c>
      <c r="AD7" s="119">
        <v>2</v>
      </c>
      <c r="AE7" s="119">
        <v>3</v>
      </c>
      <c r="AF7" s="119"/>
      <c r="AJ7" s="183" t="s">
        <v>83</v>
      </c>
      <c r="AK7" s="167" t="s">
        <v>76</v>
      </c>
      <c r="AL7" s="167">
        <v>50</v>
      </c>
      <c r="AM7" s="167">
        <v>80</v>
      </c>
      <c r="AN7" s="27">
        <v>83</v>
      </c>
      <c r="AP7">
        <v>7</v>
      </c>
    </row>
    <row r="8" spans="1:42" ht="15" customHeight="1" thickBot="1" x14ac:dyDescent="0.3">
      <c r="A8" s="8" t="s">
        <v>45</v>
      </c>
      <c r="L8" s="172" t="str">
        <f t="shared" si="0"/>
        <v>Pickup Truck</v>
      </c>
      <c r="M8" s="91">
        <f>IF(AND($E42&gt;=0.5,$C$12&gt;0),SQRT((($C$12-$B$25)^2)+(($C$25-$D$12)^2)),"")</f>
        <v>56.964192261461584</v>
      </c>
      <c r="N8" s="92" t="str">
        <f t="shared" si="1"/>
        <v/>
      </c>
      <c r="O8" s="92" t="str">
        <f t="shared" si="2"/>
        <v/>
      </c>
      <c r="P8" s="92" t="str">
        <f t="shared" si="2"/>
        <v/>
      </c>
      <c r="Q8" s="92" t="str">
        <f t="shared" si="3"/>
        <v/>
      </c>
      <c r="R8" s="92" t="str">
        <f t="shared" si="4"/>
        <v/>
      </c>
      <c r="S8" s="93" t="str">
        <f t="shared" si="5"/>
        <v/>
      </c>
      <c r="AJ8" s="183" t="s">
        <v>84</v>
      </c>
      <c r="AK8" s="167" t="s">
        <v>76</v>
      </c>
      <c r="AL8" s="167">
        <v>20</v>
      </c>
      <c r="AM8" s="167">
        <v>85</v>
      </c>
      <c r="AN8" s="27">
        <v>84</v>
      </c>
      <c r="AP8">
        <v>8</v>
      </c>
    </row>
    <row r="9" spans="1:42" ht="15" customHeight="1" thickBot="1" x14ac:dyDescent="0.3">
      <c r="A9" s="293" t="s">
        <v>0</v>
      </c>
      <c r="B9" s="293" t="s">
        <v>1</v>
      </c>
      <c r="C9" s="289" t="s">
        <v>22</v>
      </c>
      <c r="D9" s="290"/>
      <c r="E9" s="291" t="s">
        <v>53</v>
      </c>
      <c r="F9" s="291"/>
      <c r="G9" s="291"/>
      <c r="H9" s="292"/>
      <c r="L9" s="172" t="str">
        <f t="shared" si="0"/>
        <v>Front End Loader</v>
      </c>
      <c r="M9" s="91">
        <f>IF(AND($E43&gt;=0.5,$C$12&gt;0),SQRT((($C$12-$B$25)^2)+(($C$25-$D$12)^2)),"")</f>
        <v>56.964192261461584</v>
      </c>
      <c r="N9" s="92" t="str">
        <f t="shared" si="1"/>
        <v/>
      </c>
      <c r="O9" s="92" t="str">
        <f t="shared" si="2"/>
        <v/>
      </c>
      <c r="P9" s="92" t="str">
        <f t="shared" si="2"/>
        <v/>
      </c>
      <c r="Q9" s="92" t="str">
        <f t="shared" si="3"/>
        <v/>
      </c>
      <c r="R9" s="92" t="str">
        <f t="shared" si="4"/>
        <v/>
      </c>
      <c r="S9" s="93" t="str">
        <f t="shared" si="5"/>
        <v/>
      </c>
      <c r="AB9" s="119">
        <f t="shared" ref="AB9:AB15" si="6">IF(B12="Residential",1,IF(B12="Commercial",2,IF(B12="industrial",3,0)))</f>
        <v>1</v>
      </c>
      <c r="AJ9" s="183" t="s">
        <v>85</v>
      </c>
      <c r="AK9" s="167" t="s">
        <v>82</v>
      </c>
      <c r="AL9" s="167">
        <v>20</v>
      </c>
      <c r="AM9" s="167">
        <v>93</v>
      </c>
      <c r="AN9" s="27">
        <v>87</v>
      </c>
      <c r="AP9">
        <v>9</v>
      </c>
    </row>
    <row r="10" spans="1:42" ht="15" customHeight="1" x14ac:dyDescent="0.25">
      <c r="A10" s="300"/>
      <c r="B10" s="300"/>
      <c r="C10" s="114" t="s">
        <v>23</v>
      </c>
      <c r="D10" s="115" t="s">
        <v>24</v>
      </c>
      <c r="E10" s="162" t="s">
        <v>12</v>
      </c>
      <c r="F10" s="163" t="s">
        <v>11</v>
      </c>
      <c r="G10" s="23" t="s">
        <v>13</v>
      </c>
      <c r="H10" s="24" t="s">
        <v>2</v>
      </c>
      <c r="L10" s="172" t="str">
        <f t="shared" si="0"/>
        <v>Trencher</v>
      </c>
      <c r="M10" s="91">
        <f>IF(AND($E44&gt;=0.5,$C$12&gt;0),SQRT((($C$12-$B$25)^2)+(($C$25-$D$12)^2)),"")</f>
        <v>56.964192261461584</v>
      </c>
      <c r="N10" s="92" t="str">
        <f t="shared" si="1"/>
        <v/>
      </c>
      <c r="O10" s="92" t="str">
        <f t="shared" si="2"/>
        <v/>
      </c>
      <c r="P10" s="92" t="str">
        <f t="shared" si="2"/>
        <v/>
      </c>
      <c r="Q10" s="92" t="str">
        <f t="shared" si="3"/>
        <v/>
      </c>
      <c r="R10" s="92" t="str">
        <f t="shared" si="4"/>
        <v/>
      </c>
      <c r="S10" s="93" t="str">
        <f t="shared" si="5"/>
        <v/>
      </c>
      <c r="AB10" s="119">
        <f t="shared" si="6"/>
        <v>0</v>
      </c>
      <c r="AJ10" s="183" t="s">
        <v>86</v>
      </c>
      <c r="AK10" s="167" t="s">
        <v>76</v>
      </c>
      <c r="AL10" s="167">
        <v>20</v>
      </c>
      <c r="AM10" s="167">
        <v>80</v>
      </c>
      <c r="AN10" s="27">
        <v>83</v>
      </c>
      <c r="AP10">
        <v>10</v>
      </c>
    </row>
    <row r="11" spans="1:42" ht="15" customHeight="1" thickBot="1" x14ac:dyDescent="0.3">
      <c r="A11" s="301"/>
      <c r="B11" s="301"/>
      <c r="C11" s="86" t="s">
        <v>20</v>
      </c>
      <c r="D11" s="87" t="s">
        <v>20</v>
      </c>
      <c r="E11" s="13" t="s">
        <v>5</v>
      </c>
      <c r="F11" s="6" t="s">
        <v>5</v>
      </c>
      <c r="G11" s="13" t="s">
        <v>5</v>
      </c>
      <c r="H11" s="6" t="s">
        <v>5</v>
      </c>
      <c r="L11" s="172" t="str">
        <f t="shared" si="0"/>
        <v>Crane</v>
      </c>
      <c r="M11" s="91">
        <f>IF(AND($E45&gt;=0.5,$C$12&gt;0),SQRT((($C$12-$B$26)^2)+(($C$26-$D$12)^2)),"")</f>
        <v>458.99015730162051</v>
      </c>
      <c r="N11" s="92" t="str">
        <f t="shared" si="1"/>
        <v/>
      </c>
      <c r="O11" s="92" t="str">
        <f t="shared" si="2"/>
        <v/>
      </c>
      <c r="P11" s="92" t="str">
        <f t="shared" si="2"/>
        <v/>
      </c>
      <c r="Q11" s="92" t="str">
        <f t="shared" si="3"/>
        <v/>
      </c>
      <c r="R11" s="92" t="str">
        <f t="shared" si="4"/>
        <v/>
      </c>
      <c r="S11" s="93" t="str">
        <f t="shared" si="5"/>
        <v/>
      </c>
      <c r="AB11" s="119">
        <f t="shared" si="6"/>
        <v>0</v>
      </c>
      <c r="AJ11" s="183" t="s">
        <v>87</v>
      </c>
      <c r="AK11" s="167" t="s">
        <v>76</v>
      </c>
      <c r="AL11" s="167">
        <v>40</v>
      </c>
      <c r="AM11" s="167">
        <v>80</v>
      </c>
      <c r="AN11" s="27">
        <v>78</v>
      </c>
      <c r="AP11">
        <v>11</v>
      </c>
    </row>
    <row r="12" spans="1:42" ht="15" customHeight="1" thickBot="1" x14ac:dyDescent="0.3">
      <c r="A12" s="240" t="s">
        <v>184</v>
      </c>
      <c r="B12" s="241" t="s">
        <v>3</v>
      </c>
      <c r="C12" s="242">
        <v>252168.07</v>
      </c>
      <c r="D12" s="243">
        <v>4258767.46</v>
      </c>
      <c r="E12" s="244">
        <v>38.6</v>
      </c>
      <c r="F12" s="245">
        <v>42</v>
      </c>
      <c r="G12" s="246">
        <v>40</v>
      </c>
      <c r="H12" s="247">
        <v>34</v>
      </c>
      <c r="L12" s="172" t="str">
        <f t="shared" si="0"/>
        <v>Vibratory Pile Driver</v>
      </c>
      <c r="M12" s="91">
        <f>IF(AND($E46&gt;=0.5,$C$12&gt;0),SQRT((($C$12-$B$26)^2)+(($C$26-$D$12)^2)),"")</f>
        <v>458.99015730162051</v>
      </c>
      <c r="N12" s="92" t="str">
        <f t="shared" si="1"/>
        <v/>
      </c>
      <c r="O12" s="92" t="str">
        <f t="shared" si="2"/>
        <v/>
      </c>
      <c r="P12" s="92" t="str">
        <f t="shared" si="2"/>
        <v/>
      </c>
      <c r="Q12" s="92" t="str">
        <f t="shared" si="3"/>
        <v/>
      </c>
      <c r="R12" s="92" t="str">
        <f t="shared" si="4"/>
        <v/>
      </c>
      <c r="S12" s="93" t="str">
        <f t="shared" si="5"/>
        <v/>
      </c>
      <c r="AB12" s="119">
        <f t="shared" si="6"/>
        <v>0</v>
      </c>
      <c r="AJ12" s="183" t="s">
        <v>88</v>
      </c>
      <c r="AK12" s="167" t="s">
        <v>76</v>
      </c>
      <c r="AL12" s="167">
        <v>15</v>
      </c>
      <c r="AM12" s="167">
        <v>83</v>
      </c>
      <c r="AN12" s="27" t="s">
        <v>77</v>
      </c>
      <c r="AP12">
        <v>12</v>
      </c>
    </row>
    <row r="13" spans="1:42" ht="15" hidden="1" customHeight="1" x14ac:dyDescent="0.25">
      <c r="A13" s="228"/>
      <c r="B13" s="238"/>
      <c r="C13" s="174"/>
      <c r="D13" s="211"/>
      <c r="E13" s="17"/>
      <c r="F13" s="160"/>
      <c r="G13" s="239"/>
      <c r="H13" s="78"/>
      <c r="L13" s="172" t="str">
        <f t="shared" si="0"/>
        <v>Pickup Truck</v>
      </c>
      <c r="M13" s="91">
        <f>IF(AND($E47&gt;=0.5,$C$12&gt;0),SQRT((($C$12-$B$26)^2)+(($C$26-$D$12)^2)),"")</f>
        <v>458.99015730162051</v>
      </c>
      <c r="N13" s="92" t="str">
        <f t="shared" si="1"/>
        <v/>
      </c>
      <c r="O13" s="92" t="str">
        <f t="shared" si="2"/>
        <v/>
      </c>
      <c r="P13" s="92" t="str">
        <f t="shared" si="2"/>
        <v/>
      </c>
      <c r="Q13" s="92" t="str">
        <f t="shared" si="3"/>
        <v/>
      </c>
      <c r="R13" s="92" t="str">
        <f t="shared" si="4"/>
        <v/>
      </c>
      <c r="S13" s="93" t="str">
        <f t="shared" si="5"/>
        <v/>
      </c>
      <c r="AB13" s="119">
        <f t="shared" si="6"/>
        <v>0</v>
      </c>
      <c r="AJ13" s="183" t="s">
        <v>89</v>
      </c>
      <c r="AK13" s="167" t="s">
        <v>76</v>
      </c>
      <c r="AL13" s="167">
        <v>40</v>
      </c>
      <c r="AM13" s="167">
        <v>85</v>
      </c>
      <c r="AN13" s="27">
        <v>79</v>
      </c>
      <c r="AP13">
        <v>13</v>
      </c>
    </row>
    <row r="14" spans="1:42" ht="15" hidden="1" customHeight="1" x14ac:dyDescent="0.25">
      <c r="A14" s="212"/>
      <c r="B14" s="84"/>
      <c r="C14" s="176"/>
      <c r="D14" s="213"/>
      <c r="E14" s="112"/>
      <c r="F14" s="109"/>
      <c r="G14" s="75"/>
      <c r="H14" s="2"/>
      <c r="L14" s="172" t="str">
        <f t="shared" si="0"/>
        <v>Front End Loader</v>
      </c>
      <c r="M14" s="91">
        <f>IF(AND($E48&gt;=0.5,$C$12&gt;0),SQRT((($C$12-$B$26)^2)+(($C$26-$D$12)^2)),"")</f>
        <v>458.99015730162051</v>
      </c>
      <c r="N14" s="92" t="str">
        <f t="shared" si="1"/>
        <v/>
      </c>
      <c r="O14" s="92" t="str">
        <f t="shared" si="2"/>
        <v/>
      </c>
      <c r="P14" s="92" t="str">
        <f t="shared" si="2"/>
        <v/>
      </c>
      <c r="Q14" s="92" t="str">
        <f t="shared" si="3"/>
        <v/>
      </c>
      <c r="R14" s="92" t="str">
        <f t="shared" si="4"/>
        <v/>
      </c>
      <c r="S14" s="93" t="str">
        <f t="shared" si="5"/>
        <v/>
      </c>
      <c r="AB14" s="119">
        <f t="shared" si="6"/>
        <v>0</v>
      </c>
      <c r="AJ14" s="183" t="s">
        <v>90</v>
      </c>
      <c r="AK14" s="167" t="s">
        <v>76</v>
      </c>
      <c r="AL14" s="167">
        <v>20</v>
      </c>
      <c r="AM14" s="167">
        <v>82</v>
      </c>
      <c r="AN14" s="27">
        <v>81</v>
      </c>
      <c r="AP14">
        <v>14</v>
      </c>
    </row>
    <row r="15" spans="1:42" ht="15" hidden="1" customHeight="1" x14ac:dyDescent="0.25">
      <c r="A15" s="212"/>
      <c r="B15" s="84"/>
      <c r="C15" s="176"/>
      <c r="D15" s="213"/>
      <c r="E15" s="112"/>
      <c r="F15" s="109"/>
      <c r="G15" s="75"/>
      <c r="H15" s="2"/>
      <c r="L15" s="172" t="str">
        <f t="shared" si="0"/>
        <v>Trencher</v>
      </c>
      <c r="M15" s="91">
        <f>IF(AND($E49&gt;=0.5,$C$12&gt;0),SQRT((($C$12-$B$26)^2)+(($C$26-$D$12)^2)),"")</f>
        <v>458.99015730162051</v>
      </c>
      <c r="N15" s="92" t="str">
        <f t="shared" si="1"/>
        <v/>
      </c>
      <c r="O15" s="92" t="str">
        <f t="shared" si="2"/>
        <v/>
      </c>
      <c r="P15" s="92" t="str">
        <f t="shared" si="2"/>
        <v/>
      </c>
      <c r="Q15" s="92" t="str">
        <f t="shared" si="3"/>
        <v/>
      </c>
      <c r="R15" s="92" t="str">
        <f t="shared" si="4"/>
        <v/>
      </c>
      <c r="S15" s="93" t="str">
        <f t="shared" si="5"/>
        <v/>
      </c>
      <c r="AB15" s="119">
        <f t="shared" si="6"/>
        <v>0</v>
      </c>
      <c r="AJ15" s="183" t="s">
        <v>91</v>
      </c>
      <c r="AK15" s="167" t="s">
        <v>76</v>
      </c>
      <c r="AL15" s="167">
        <v>20</v>
      </c>
      <c r="AM15" s="167">
        <v>90</v>
      </c>
      <c r="AN15" s="27">
        <v>90</v>
      </c>
      <c r="AP15">
        <v>15</v>
      </c>
    </row>
    <row r="16" spans="1:42" ht="15" hidden="1" customHeight="1" x14ac:dyDescent="0.25">
      <c r="A16" s="212"/>
      <c r="B16" s="84"/>
      <c r="C16" s="176"/>
      <c r="D16" s="213"/>
      <c r="E16" s="112"/>
      <c r="F16" s="109"/>
      <c r="G16" s="75"/>
      <c r="H16" s="2"/>
      <c r="L16" s="172" t="str">
        <f t="shared" si="0"/>
        <v/>
      </c>
      <c r="M16" s="91">
        <f>IF(AND($E50&gt;=0.5,$C$12&gt;0),SQRT((($C$12-$B$25)^2)+(($C$25-$D$12)^2)),"")</f>
        <v>56.964192261461584</v>
      </c>
      <c r="N16" s="92" t="str">
        <f t="shared" si="1"/>
        <v/>
      </c>
      <c r="O16" s="92" t="str">
        <f t="shared" si="2"/>
        <v/>
      </c>
      <c r="P16" s="92" t="str">
        <f t="shared" si="2"/>
        <v/>
      </c>
      <c r="Q16" s="92" t="str">
        <f t="shared" si="3"/>
        <v/>
      </c>
      <c r="R16" s="92" t="str">
        <f t="shared" si="4"/>
        <v/>
      </c>
      <c r="S16" s="93" t="str">
        <f t="shared" si="5"/>
        <v/>
      </c>
      <c r="AB16" s="119"/>
      <c r="AJ16" s="183" t="s">
        <v>92</v>
      </c>
      <c r="AK16" s="167" t="s">
        <v>76</v>
      </c>
      <c r="AL16" s="167">
        <v>16</v>
      </c>
      <c r="AM16" s="167">
        <v>85</v>
      </c>
      <c r="AN16" s="27">
        <v>81</v>
      </c>
      <c r="AP16">
        <v>0</v>
      </c>
    </row>
    <row r="17" spans="1:40" s="49" customFormat="1" hidden="1" x14ac:dyDescent="0.25">
      <c r="A17" s="212"/>
      <c r="B17" s="84"/>
      <c r="C17" s="176"/>
      <c r="D17" s="213"/>
      <c r="E17" s="112" t="str">
        <f>IF(G17&gt;0,R270,"")</f>
        <v/>
      </c>
      <c r="F17" s="109" t="str">
        <f>IF(G17&gt;0,T270,"")</f>
        <v/>
      </c>
      <c r="G17" s="75"/>
      <c r="H17" s="2"/>
      <c r="L17" s="172" t="str">
        <f t="shared" si="0"/>
        <v/>
      </c>
      <c r="M17" s="91">
        <f>IF(AND($E51&gt;=0.5,$C$12&gt;0),SQRT((($C$12-$B$25)^2)+(($C$25-$D$12)^2)),"")</f>
        <v>56.964192261461584</v>
      </c>
      <c r="N17" s="92" t="str">
        <f t="shared" si="1"/>
        <v/>
      </c>
      <c r="O17" s="92" t="str">
        <f t="shared" si="2"/>
        <v/>
      </c>
      <c r="P17" s="92" t="str">
        <f t="shared" si="2"/>
        <v/>
      </c>
      <c r="Q17" s="92" t="str">
        <f t="shared" si="3"/>
        <v/>
      </c>
      <c r="R17" s="92" t="str">
        <f t="shared" si="4"/>
        <v/>
      </c>
      <c r="S17" s="93" t="str">
        <f t="shared" si="5"/>
        <v/>
      </c>
      <c r="T17"/>
      <c r="AB17" s="119">
        <f>IF(B6="Residential",1,IF(B6="Commercial",2,IF(B6="industrial",3,0)))</f>
        <v>3</v>
      </c>
      <c r="AJ17" s="183" t="s">
        <v>93</v>
      </c>
      <c r="AK17" s="167" t="s">
        <v>76</v>
      </c>
      <c r="AL17" s="167">
        <v>40</v>
      </c>
      <c r="AM17" s="167">
        <v>85</v>
      </c>
      <c r="AN17" s="27">
        <v>82</v>
      </c>
    </row>
    <row r="18" spans="1:40" ht="15.75" hidden="1" thickBot="1" x14ac:dyDescent="0.3">
      <c r="A18" s="214"/>
      <c r="B18" s="85"/>
      <c r="C18" s="178"/>
      <c r="D18" s="215"/>
      <c r="E18" s="113" t="str">
        <f>IF(G18&gt;0,R304,"")</f>
        <v/>
      </c>
      <c r="F18" s="110" t="str">
        <f>IF(G18&gt;0,T304,"")</f>
        <v/>
      </c>
      <c r="G18" s="76"/>
      <c r="H18" s="3"/>
      <c r="L18" s="172" t="str">
        <f t="shared" si="0"/>
        <v/>
      </c>
      <c r="M18" s="91">
        <f>IF(AND($E52&gt;=0.5,$C$12&gt;0),SQRT((($C$12-$B$25)^2)+(($C$25-$D$12)^2)),"")</f>
        <v>56.964192261461584</v>
      </c>
      <c r="N18" s="92" t="str">
        <f t="shared" si="1"/>
        <v/>
      </c>
      <c r="O18" s="92" t="str">
        <f t="shared" si="2"/>
        <v/>
      </c>
      <c r="P18" s="92" t="str">
        <f t="shared" si="2"/>
        <v/>
      </c>
      <c r="Q18" s="92" t="str">
        <f t="shared" si="3"/>
        <v/>
      </c>
      <c r="R18" s="92" t="str">
        <f t="shared" si="4"/>
        <v/>
      </c>
      <c r="S18" s="93" t="str">
        <f t="shared" si="5"/>
        <v/>
      </c>
      <c r="AJ18" s="183" t="s">
        <v>94</v>
      </c>
      <c r="AK18" s="167" t="s">
        <v>76</v>
      </c>
      <c r="AL18" s="167">
        <v>20</v>
      </c>
      <c r="AM18" s="167">
        <v>84</v>
      </c>
      <c r="AN18" s="27">
        <v>79</v>
      </c>
    </row>
    <row r="19" spans="1:40" ht="15.75" x14ac:dyDescent="0.25">
      <c r="A19" s="19" t="s">
        <v>61</v>
      </c>
      <c r="B19" s="143"/>
      <c r="C19" s="144"/>
      <c r="D19" s="144"/>
      <c r="E19" s="145"/>
      <c r="F19" s="145"/>
      <c r="G19" s="82"/>
      <c r="H19" s="82"/>
      <c r="L19" s="172" t="str">
        <f t="shared" si="0"/>
        <v/>
      </c>
      <c r="M19" s="91">
        <f>IF(AND($E53&gt;=0.5,$C$12&gt;0),SQRT((($C$12-$B$25)^2)+(($C$25-$D$12)^2)),"")</f>
        <v>56.964192261461584</v>
      </c>
      <c r="N19" s="92" t="str">
        <f t="shared" si="1"/>
        <v/>
      </c>
      <c r="O19" s="92" t="str">
        <f t="shared" si="2"/>
        <v/>
      </c>
      <c r="P19" s="92" t="str">
        <f t="shared" si="2"/>
        <v/>
      </c>
      <c r="Q19" s="92" t="str">
        <f t="shared" si="3"/>
        <v/>
      </c>
      <c r="R19" s="92" t="str">
        <f t="shared" si="4"/>
        <v/>
      </c>
      <c r="S19" s="93" t="str">
        <f t="shared" si="5"/>
        <v/>
      </c>
      <c r="AJ19" s="183" t="s">
        <v>95</v>
      </c>
      <c r="AK19" s="167" t="s">
        <v>76</v>
      </c>
      <c r="AL19" s="167">
        <v>50</v>
      </c>
      <c r="AM19" s="167">
        <v>80</v>
      </c>
      <c r="AN19" s="27">
        <v>80</v>
      </c>
    </row>
    <row r="20" spans="1:40" ht="14.25" customHeight="1" thickBot="1" x14ac:dyDescent="0.3">
      <c r="A20" s="19"/>
      <c r="B20" s="143"/>
      <c r="C20" s="144"/>
      <c r="D20" s="144"/>
      <c r="E20" s="145"/>
      <c r="F20" s="145"/>
      <c r="G20" s="82"/>
      <c r="H20" s="82"/>
      <c r="L20" s="97"/>
      <c r="AJ20" s="183" t="s">
        <v>96</v>
      </c>
      <c r="AK20" s="167" t="s">
        <v>76</v>
      </c>
      <c r="AL20" s="167">
        <v>40</v>
      </c>
      <c r="AM20" s="167">
        <v>84</v>
      </c>
      <c r="AN20" s="27">
        <v>76</v>
      </c>
    </row>
    <row r="21" spans="1:40" ht="75.75" thickBot="1" x14ac:dyDescent="0.3">
      <c r="A21" s="8" t="s">
        <v>69</v>
      </c>
      <c r="L21" s="236" t="s">
        <v>42</v>
      </c>
      <c r="M21" s="25" t="s">
        <v>25</v>
      </c>
      <c r="N21" s="15" t="s">
        <v>26</v>
      </c>
      <c r="O21" s="15" t="s">
        <v>27</v>
      </c>
      <c r="P21" s="15" t="s">
        <v>28</v>
      </c>
      <c r="Q21" s="15" t="s">
        <v>29</v>
      </c>
      <c r="R21" s="15" t="s">
        <v>30</v>
      </c>
      <c r="S21" s="16" t="s">
        <v>31</v>
      </c>
      <c r="AJ21" s="183" t="s">
        <v>97</v>
      </c>
      <c r="AK21" s="167" t="s">
        <v>76</v>
      </c>
      <c r="AL21" s="167">
        <v>40</v>
      </c>
      <c r="AM21" s="167">
        <v>85</v>
      </c>
      <c r="AN21" s="27">
        <v>81</v>
      </c>
    </row>
    <row r="22" spans="1:40" ht="15.75" thickBot="1" x14ac:dyDescent="0.3">
      <c r="A22" s="293" t="s">
        <v>154</v>
      </c>
      <c r="B22" s="289" t="s">
        <v>22</v>
      </c>
      <c r="C22" s="290"/>
      <c r="E22" s="302"/>
      <c r="F22" s="302"/>
      <c r="G22" s="302"/>
      <c r="H22" s="302"/>
      <c r="L22" s="220"/>
      <c r="M22" s="13" t="s">
        <v>6</v>
      </c>
      <c r="N22" s="5" t="s">
        <v>6</v>
      </c>
      <c r="O22" s="5" t="s">
        <v>6</v>
      </c>
      <c r="P22" s="5" t="s">
        <v>6</v>
      </c>
      <c r="Q22" s="5" t="s">
        <v>6</v>
      </c>
      <c r="R22" s="5" t="s">
        <v>6</v>
      </c>
      <c r="S22" s="6" t="s">
        <v>6</v>
      </c>
      <c r="AJ22" s="183" t="s">
        <v>98</v>
      </c>
      <c r="AK22" s="167" t="s">
        <v>76</v>
      </c>
      <c r="AL22" s="167">
        <v>40</v>
      </c>
      <c r="AM22" s="167">
        <v>84</v>
      </c>
      <c r="AN22" s="27">
        <v>74</v>
      </c>
    </row>
    <row r="23" spans="1:40" x14ac:dyDescent="0.25">
      <c r="A23" s="300"/>
      <c r="B23" s="114" t="s">
        <v>23</v>
      </c>
      <c r="C23" s="115" t="s">
        <v>24</v>
      </c>
      <c r="E23" s="237"/>
      <c r="H23" s="237"/>
      <c r="L23" s="101" t="str">
        <f t="shared" ref="L23:L36" si="7">IF(ISBLANK(A40),"",A40)</f>
        <v>Crane</v>
      </c>
      <c r="M23" s="98">
        <f t="shared" ref="M23:S36" si="8">IFERROR(CONVERT(M6,"m","ft"),"")</f>
        <v>186.890394558601</v>
      </c>
      <c r="N23" s="89" t="str">
        <f t="shared" si="8"/>
        <v/>
      </c>
      <c r="O23" s="89" t="str">
        <f t="shared" si="8"/>
        <v/>
      </c>
      <c r="P23" s="89" t="str">
        <f t="shared" si="8"/>
        <v/>
      </c>
      <c r="Q23" s="89" t="str">
        <f t="shared" si="8"/>
        <v/>
      </c>
      <c r="R23" s="89" t="str">
        <f t="shared" si="8"/>
        <v/>
      </c>
      <c r="S23" s="90" t="str">
        <f t="shared" si="8"/>
        <v/>
      </c>
      <c r="AJ23" s="183" t="s">
        <v>99</v>
      </c>
      <c r="AK23" s="167" t="s">
        <v>76</v>
      </c>
      <c r="AL23" s="167">
        <v>40</v>
      </c>
      <c r="AM23" s="167">
        <v>80</v>
      </c>
      <c r="AN23" s="27">
        <v>79</v>
      </c>
    </row>
    <row r="24" spans="1:40" ht="15.75" thickBot="1" x14ac:dyDescent="0.3">
      <c r="A24" s="301"/>
      <c r="B24" s="86" t="s">
        <v>20</v>
      </c>
      <c r="C24" s="87" t="s">
        <v>20</v>
      </c>
      <c r="E24" s="237"/>
      <c r="H24" s="237"/>
      <c r="L24" s="102" t="str">
        <f t="shared" si="7"/>
        <v>Vibratory Pile Driver</v>
      </c>
      <c r="M24" s="99">
        <f t="shared" si="8"/>
        <v>186.890394558601</v>
      </c>
      <c r="N24" s="92" t="str">
        <f t="shared" si="8"/>
        <v/>
      </c>
      <c r="O24" s="92" t="str">
        <f t="shared" si="8"/>
        <v/>
      </c>
      <c r="P24" s="92" t="str">
        <f t="shared" si="8"/>
        <v/>
      </c>
      <c r="Q24" s="92" t="str">
        <f t="shared" si="8"/>
        <v/>
      </c>
      <c r="R24" s="92" t="str">
        <f t="shared" si="8"/>
        <v/>
      </c>
      <c r="S24" s="93" t="str">
        <f t="shared" si="8"/>
        <v/>
      </c>
      <c r="AJ24" s="183" t="s">
        <v>100</v>
      </c>
      <c r="AK24" s="167" t="s">
        <v>76</v>
      </c>
      <c r="AL24" s="167">
        <v>50</v>
      </c>
      <c r="AM24" s="167">
        <v>82</v>
      </c>
      <c r="AN24" s="27">
        <v>81</v>
      </c>
    </row>
    <row r="25" spans="1:40" x14ac:dyDescent="0.25">
      <c r="A25" s="168" t="s">
        <v>150</v>
      </c>
      <c r="B25" s="229">
        <v>252225.01</v>
      </c>
      <c r="C25" s="175">
        <v>4258769.12</v>
      </c>
      <c r="E25" s="166"/>
      <c r="H25" s="20"/>
      <c r="L25" s="102" t="str">
        <f t="shared" si="7"/>
        <v>Pickup Truck</v>
      </c>
      <c r="M25" s="99">
        <f t="shared" si="8"/>
        <v>186.890394558601</v>
      </c>
      <c r="N25" s="92" t="str">
        <f t="shared" si="8"/>
        <v/>
      </c>
      <c r="O25" s="92" t="str">
        <f t="shared" si="8"/>
        <v/>
      </c>
      <c r="P25" s="92" t="str">
        <f t="shared" si="8"/>
        <v/>
      </c>
      <c r="Q25" s="92" t="str">
        <f t="shared" si="8"/>
        <v/>
      </c>
      <c r="R25" s="92" t="str">
        <f t="shared" si="8"/>
        <v/>
      </c>
      <c r="S25" s="93" t="str">
        <f t="shared" si="8"/>
        <v/>
      </c>
      <c r="AJ25" s="183" t="s">
        <v>101</v>
      </c>
      <c r="AK25" s="167" t="s">
        <v>76</v>
      </c>
      <c r="AL25" s="167">
        <v>50</v>
      </c>
      <c r="AM25" s="167">
        <v>70</v>
      </c>
      <c r="AN25" s="27">
        <v>73</v>
      </c>
    </row>
    <row r="26" spans="1:40" x14ac:dyDescent="0.25">
      <c r="A26" s="169" t="s">
        <v>153</v>
      </c>
      <c r="B26" s="230">
        <v>252528.6</v>
      </c>
      <c r="C26" s="177">
        <v>4259051.5199999996</v>
      </c>
      <c r="E26" s="166"/>
      <c r="H26" s="20"/>
      <c r="L26" s="102" t="str">
        <f t="shared" si="7"/>
        <v>Front End Loader</v>
      </c>
      <c r="M26" s="99">
        <f t="shared" si="8"/>
        <v>186.890394558601</v>
      </c>
      <c r="N26" s="92" t="str">
        <f t="shared" si="8"/>
        <v/>
      </c>
      <c r="O26" s="92" t="str">
        <f t="shared" si="8"/>
        <v/>
      </c>
      <c r="P26" s="92" t="str">
        <f t="shared" si="8"/>
        <v/>
      </c>
      <c r="Q26" s="92" t="str">
        <f t="shared" si="8"/>
        <v/>
      </c>
      <c r="R26" s="92" t="str">
        <f t="shared" si="8"/>
        <v/>
      </c>
      <c r="S26" s="93" t="str">
        <f t="shared" si="8"/>
        <v/>
      </c>
      <c r="AJ26" s="183" t="s">
        <v>102</v>
      </c>
      <c r="AK26" s="167" t="s">
        <v>76</v>
      </c>
      <c r="AL26" s="167">
        <v>40</v>
      </c>
      <c r="AM26" s="167">
        <v>85</v>
      </c>
      <c r="AN26" s="27">
        <v>83</v>
      </c>
    </row>
    <row r="27" spans="1:40" x14ac:dyDescent="0.25">
      <c r="A27" s="169"/>
      <c r="B27" s="230"/>
      <c r="C27" s="177"/>
      <c r="E27" s="166"/>
      <c r="H27" s="20"/>
      <c r="L27" s="102" t="str">
        <f t="shared" si="7"/>
        <v>Trencher</v>
      </c>
      <c r="M27" s="99">
        <f t="shared" si="8"/>
        <v>186.890394558601</v>
      </c>
      <c r="N27" s="92" t="str">
        <f t="shared" si="8"/>
        <v/>
      </c>
      <c r="O27" s="92" t="str">
        <f t="shared" si="8"/>
        <v/>
      </c>
      <c r="P27" s="92" t="str">
        <f t="shared" si="8"/>
        <v/>
      </c>
      <c r="Q27" s="92" t="str">
        <f t="shared" si="8"/>
        <v/>
      </c>
      <c r="R27" s="92" t="str">
        <f t="shared" si="8"/>
        <v/>
      </c>
      <c r="S27" s="93" t="str">
        <f t="shared" si="8"/>
        <v/>
      </c>
      <c r="AJ27" s="183" t="s">
        <v>103</v>
      </c>
      <c r="AK27" s="167" t="s">
        <v>76</v>
      </c>
      <c r="AL27" s="167">
        <v>40</v>
      </c>
      <c r="AM27" s="167">
        <v>85</v>
      </c>
      <c r="AN27" s="27" t="s">
        <v>77</v>
      </c>
    </row>
    <row r="28" spans="1:40" x14ac:dyDescent="0.25">
      <c r="A28" s="169" t="str">
        <f t="shared" ref="A28:A31" si="9">IF(ISBLANK(A15),"",A15)</f>
        <v/>
      </c>
      <c r="B28" s="230"/>
      <c r="C28" s="177"/>
      <c r="E28" s="166"/>
      <c r="H28" s="20"/>
      <c r="L28" s="102" t="str">
        <f t="shared" si="7"/>
        <v>Crane</v>
      </c>
      <c r="M28" s="99">
        <f t="shared" si="8"/>
        <v>1505.8732194935055</v>
      </c>
      <c r="N28" s="92" t="str">
        <f t="shared" si="8"/>
        <v/>
      </c>
      <c r="O28" s="92" t="str">
        <f t="shared" si="8"/>
        <v/>
      </c>
      <c r="P28" s="92" t="str">
        <f t="shared" si="8"/>
        <v/>
      </c>
      <c r="Q28" s="92" t="str">
        <f t="shared" si="8"/>
        <v/>
      </c>
      <c r="R28" s="92" t="str">
        <f t="shared" si="8"/>
        <v/>
      </c>
      <c r="S28" s="93" t="str">
        <f t="shared" si="8"/>
        <v/>
      </c>
      <c r="AJ28" s="183" t="s">
        <v>104</v>
      </c>
      <c r="AK28" s="167" t="s">
        <v>76</v>
      </c>
      <c r="AL28" s="167">
        <v>40</v>
      </c>
      <c r="AM28" s="167">
        <v>85</v>
      </c>
      <c r="AN28" s="27">
        <v>87</v>
      </c>
    </row>
    <row r="29" spans="1:40" x14ac:dyDescent="0.25">
      <c r="A29" s="169" t="str">
        <f t="shared" si="9"/>
        <v/>
      </c>
      <c r="B29" s="230"/>
      <c r="C29" s="177"/>
      <c r="E29" s="166"/>
      <c r="H29" s="20"/>
      <c r="L29" s="102" t="str">
        <f t="shared" si="7"/>
        <v>Vibratory Pile Driver</v>
      </c>
      <c r="M29" s="99">
        <f t="shared" si="8"/>
        <v>1505.8732194935055</v>
      </c>
      <c r="N29" s="92" t="str">
        <f t="shared" si="8"/>
        <v/>
      </c>
      <c r="O29" s="92" t="str">
        <f t="shared" si="8"/>
        <v/>
      </c>
      <c r="P29" s="92" t="str">
        <f t="shared" si="8"/>
        <v/>
      </c>
      <c r="Q29" s="92" t="str">
        <f t="shared" si="8"/>
        <v/>
      </c>
      <c r="R29" s="92" t="str">
        <f t="shared" si="8"/>
        <v/>
      </c>
      <c r="S29" s="93" t="str">
        <f t="shared" si="8"/>
        <v/>
      </c>
      <c r="AJ29" s="183" t="s">
        <v>105</v>
      </c>
      <c r="AK29" s="167" t="s">
        <v>76</v>
      </c>
      <c r="AL29" s="167">
        <v>25</v>
      </c>
      <c r="AM29" s="167">
        <v>80</v>
      </c>
      <c r="AN29" s="27">
        <v>82</v>
      </c>
    </row>
    <row r="30" spans="1:40" x14ac:dyDescent="0.25">
      <c r="A30" s="169" t="str">
        <f t="shared" si="9"/>
        <v/>
      </c>
      <c r="B30" s="230"/>
      <c r="C30" s="177"/>
      <c r="E30" s="166"/>
      <c r="H30" s="20"/>
      <c r="L30" s="102" t="str">
        <f t="shared" si="7"/>
        <v>Pickup Truck</v>
      </c>
      <c r="M30" s="99">
        <f t="shared" si="8"/>
        <v>1505.8732194935055</v>
      </c>
      <c r="N30" s="92" t="str">
        <f t="shared" si="8"/>
        <v/>
      </c>
      <c r="O30" s="92" t="str">
        <f t="shared" si="8"/>
        <v/>
      </c>
      <c r="P30" s="92" t="str">
        <f t="shared" si="8"/>
        <v/>
      </c>
      <c r="Q30" s="92" t="str">
        <f t="shared" si="8"/>
        <v/>
      </c>
      <c r="R30" s="92" t="str">
        <f t="shared" si="8"/>
        <v/>
      </c>
      <c r="S30" s="93" t="str">
        <f t="shared" si="8"/>
        <v/>
      </c>
      <c r="AJ30" s="183" t="s">
        <v>106</v>
      </c>
      <c r="AK30" s="167" t="s">
        <v>82</v>
      </c>
      <c r="AL30" s="167">
        <v>10</v>
      </c>
      <c r="AM30" s="167">
        <v>90</v>
      </c>
      <c r="AN30" s="27" t="s">
        <v>77</v>
      </c>
    </row>
    <row r="31" spans="1:40" ht="15.75" thickBot="1" x14ac:dyDescent="0.3">
      <c r="A31" s="170" t="str">
        <f t="shared" si="9"/>
        <v/>
      </c>
      <c r="B31" s="231"/>
      <c r="C31" s="179"/>
      <c r="E31" s="166"/>
      <c r="H31" s="20"/>
      <c r="L31" s="102" t="str">
        <f t="shared" si="7"/>
        <v>Front End Loader</v>
      </c>
      <c r="M31" s="99">
        <f t="shared" si="8"/>
        <v>1505.8732194935055</v>
      </c>
      <c r="N31" s="92" t="str">
        <f t="shared" si="8"/>
        <v/>
      </c>
      <c r="O31" s="92" t="str">
        <f t="shared" si="8"/>
        <v/>
      </c>
      <c r="P31" s="92" t="str">
        <f t="shared" si="8"/>
        <v/>
      </c>
      <c r="Q31" s="92" t="str">
        <f t="shared" si="8"/>
        <v/>
      </c>
      <c r="R31" s="92" t="str">
        <f t="shared" si="8"/>
        <v/>
      </c>
      <c r="S31" s="93" t="str">
        <f t="shared" si="8"/>
        <v/>
      </c>
      <c r="AJ31" s="183" t="s">
        <v>107</v>
      </c>
      <c r="AK31" s="167" t="s">
        <v>82</v>
      </c>
      <c r="AL31" s="167">
        <v>20</v>
      </c>
      <c r="AM31" s="167">
        <v>95</v>
      </c>
      <c r="AN31" s="27">
        <v>101</v>
      </c>
    </row>
    <row r="32" spans="1:40" ht="15.75" x14ac:dyDescent="0.25">
      <c r="A32" s="19" t="s">
        <v>155</v>
      </c>
      <c r="B32" s="143"/>
      <c r="C32" s="144"/>
      <c r="D32" s="144"/>
      <c r="E32" s="145"/>
      <c r="H32" s="82"/>
      <c r="L32" s="102" t="str">
        <f t="shared" si="7"/>
        <v>Trencher</v>
      </c>
      <c r="M32" s="99">
        <f t="shared" si="8"/>
        <v>1505.8732194935055</v>
      </c>
      <c r="N32" s="92" t="str">
        <f t="shared" si="8"/>
        <v/>
      </c>
      <c r="O32" s="92" t="str">
        <f t="shared" si="8"/>
        <v/>
      </c>
      <c r="P32" s="92" t="str">
        <f t="shared" si="8"/>
        <v/>
      </c>
      <c r="Q32" s="92" t="str">
        <f t="shared" si="8"/>
        <v/>
      </c>
      <c r="R32" s="92" t="str">
        <f t="shared" si="8"/>
        <v/>
      </c>
      <c r="S32" s="93" t="str">
        <f t="shared" si="8"/>
        <v/>
      </c>
      <c r="AJ32" s="183" t="s">
        <v>108</v>
      </c>
      <c r="AK32" s="167" t="s">
        <v>82</v>
      </c>
      <c r="AL32" s="167">
        <v>20</v>
      </c>
      <c r="AM32" s="167">
        <v>85</v>
      </c>
      <c r="AN32" s="27">
        <v>89</v>
      </c>
    </row>
    <row r="33" spans="1:40" ht="15.75" x14ac:dyDescent="0.25">
      <c r="A33" s="19" t="s">
        <v>156</v>
      </c>
      <c r="B33" s="143"/>
      <c r="C33" s="144"/>
      <c r="D33" s="144"/>
      <c r="E33" s="145"/>
      <c r="F33" s="145"/>
      <c r="G33" s="82"/>
      <c r="H33" s="82"/>
      <c r="L33" s="102" t="str">
        <f t="shared" si="7"/>
        <v/>
      </c>
      <c r="M33" s="99">
        <f t="shared" si="8"/>
        <v>186.890394558601</v>
      </c>
      <c r="N33" s="92" t="str">
        <f t="shared" si="8"/>
        <v/>
      </c>
      <c r="O33" s="92" t="str">
        <f t="shared" si="8"/>
        <v/>
      </c>
      <c r="P33" s="92" t="str">
        <f t="shared" si="8"/>
        <v/>
      </c>
      <c r="Q33" s="92" t="str">
        <f t="shared" si="8"/>
        <v/>
      </c>
      <c r="R33" s="92" t="str">
        <f t="shared" si="8"/>
        <v/>
      </c>
      <c r="S33" s="93" t="str">
        <f t="shared" si="8"/>
        <v/>
      </c>
      <c r="AJ33" s="183" t="s">
        <v>109</v>
      </c>
      <c r="AK33" s="167" t="s">
        <v>76</v>
      </c>
      <c r="AL33" s="167">
        <v>20</v>
      </c>
      <c r="AM33" s="167">
        <v>85</v>
      </c>
      <c r="AN33" s="27">
        <v>75</v>
      </c>
    </row>
    <row r="34" spans="1:40" ht="16.5" customHeight="1" x14ac:dyDescent="0.25">
      <c r="A34" s="9"/>
      <c r="B34" s="143"/>
      <c r="C34" s="144"/>
      <c r="D34" s="144"/>
      <c r="E34" s="145"/>
      <c r="F34" s="145"/>
      <c r="G34" s="82"/>
      <c r="H34" s="82"/>
      <c r="L34" s="102" t="str">
        <f t="shared" si="7"/>
        <v/>
      </c>
      <c r="M34" s="99">
        <f t="shared" si="8"/>
        <v>186.890394558601</v>
      </c>
      <c r="N34" s="92" t="str">
        <f t="shared" si="8"/>
        <v/>
      </c>
      <c r="O34" s="92" t="str">
        <f t="shared" si="8"/>
        <v/>
      </c>
      <c r="P34" s="92" t="str">
        <f t="shared" si="8"/>
        <v/>
      </c>
      <c r="Q34" s="92" t="str">
        <f t="shared" si="8"/>
        <v/>
      </c>
      <c r="R34" s="92" t="str">
        <f t="shared" si="8"/>
        <v/>
      </c>
      <c r="S34" s="93" t="str">
        <f t="shared" si="8"/>
        <v/>
      </c>
      <c r="AJ34" s="183" t="s">
        <v>110</v>
      </c>
      <c r="AK34" s="167" t="s">
        <v>82</v>
      </c>
      <c r="AL34" s="167">
        <v>20</v>
      </c>
      <c r="AM34" s="167">
        <v>90</v>
      </c>
      <c r="AN34" s="27">
        <v>90</v>
      </c>
    </row>
    <row r="35" spans="1:40" x14ac:dyDescent="0.25">
      <c r="A35" s="19"/>
      <c r="B35" s="143"/>
      <c r="C35" s="144"/>
      <c r="D35" s="144"/>
      <c r="E35" s="145"/>
      <c r="F35" s="145"/>
      <c r="G35" s="82"/>
      <c r="H35" s="82"/>
      <c r="L35" s="102" t="str">
        <f t="shared" si="7"/>
        <v/>
      </c>
      <c r="M35" s="99">
        <f t="shared" si="8"/>
        <v>186.890394558601</v>
      </c>
      <c r="N35" s="92" t="str">
        <f t="shared" si="8"/>
        <v/>
      </c>
      <c r="O35" s="92" t="str">
        <f t="shared" si="8"/>
        <v/>
      </c>
      <c r="P35" s="92" t="str">
        <f t="shared" si="8"/>
        <v/>
      </c>
      <c r="Q35" s="92" t="str">
        <f t="shared" si="8"/>
        <v/>
      </c>
      <c r="R35" s="92" t="str">
        <f t="shared" si="8"/>
        <v/>
      </c>
      <c r="S35" s="93" t="str">
        <f t="shared" si="8"/>
        <v/>
      </c>
      <c r="AJ35" s="183" t="s">
        <v>111</v>
      </c>
      <c r="AK35" s="167" t="s">
        <v>76</v>
      </c>
      <c r="AL35" s="167">
        <v>20</v>
      </c>
      <c r="AM35" s="167">
        <v>85</v>
      </c>
      <c r="AN35" s="27">
        <v>90</v>
      </c>
    </row>
    <row r="36" spans="1:40" ht="15.75" thickBot="1" x14ac:dyDescent="0.3">
      <c r="A36" s="82"/>
      <c r="B36" s="82"/>
      <c r="C36" s="82"/>
      <c r="D36" s="82"/>
      <c r="E36" s="82"/>
      <c r="F36" s="49"/>
      <c r="G36" s="49"/>
      <c r="H36" s="49"/>
      <c r="L36" s="103" t="str">
        <f t="shared" si="7"/>
        <v/>
      </c>
      <c r="M36" s="100">
        <f t="shared" si="8"/>
        <v>186.890394558601</v>
      </c>
      <c r="N36" s="95" t="str">
        <f t="shared" si="8"/>
        <v/>
      </c>
      <c r="O36" s="95" t="str">
        <f t="shared" si="8"/>
        <v/>
      </c>
      <c r="P36" s="95" t="str">
        <f t="shared" si="8"/>
        <v/>
      </c>
      <c r="Q36" s="95" t="str">
        <f t="shared" si="8"/>
        <v/>
      </c>
      <c r="R36" s="95" t="str">
        <f t="shared" si="8"/>
        <v/>
      </c>
      <c r="S36" s="96" t="str">
        <f t="shared" si="8"/>
        <v/>
      </c>
      <c r="AJ36" s="183" t="s">
        <v>112</v>
      </c>
      <c r="AK36" s="167" t="s">
        <v>76</v>
      </c>
      <c r="AL36" s="167">
        <v>50</v>
      </c>
      <c r="AM36" s="167">
        <v>85</v>
      </c>
      <c r="AN36" s="27">
        <v>77</v>
      </c>
    </row>
    <row r="37" spans="1:40" ht="15.75" thickBot="1" x14ac:dyDescent="0.3">
      <c r="A37" s="9" t="s">
        <v>44</v>
      </c>
      <c r="B37" s="1"/>
      <c r="C37" s="1"/>
      <c r="D37" s="1"/>
      <c r="E37" s="82"/>
      <c r="F37" s="49"/>
      <c r="G37" s="49"/>
      <c r="H37" s="49"/>
      <c r="L37" s="221"/>
      <c r="M37" s="222"/>
      <c r="N37" s="222"/>
      <c r="O37" s="222"/>
      <c r="P37" s="222"/>
      <c r="Q37" s="222"/>
      <c r="R37" s="222"/>
      <c r="S37" s="222"/>
      <c r="AJ37" s="183" t="s">
        <v>113</v>
      </c>
      <c r="AK37" s="167" t="s">
        <v>76</v>
      </c>
      <c r="AL37" s="167">
        <v>40</v>
      </c>
      <c r="AM37" s="167">
        <v>55</v>
      </c>
      <c r="AN37" s="27">
        <v>75</v>
      </c>
    </row>
    <row r="38" spans="1:40" ht="32.25" x14ac:dyDescent="0.25">
      <c r="A38" s="293" t="s">
        <v>0</v>
      </c>
      <c r="B38" s="287" t="s">
        <v>63</v>
      </c>
      <c r="C38" s="162" t="s">
        <v>141</v>
      </c>
      <c r="D38" s="15" t="s">
        <v>55</v>
      </c>
      <c r="E38" s="16" t="s">
        <v>54</v>
      </c>
      <c r="H38" s="182"/>
      <c r="L38" s="221"/>
      <c r="M38" s="222"/>
      <c r="N38" s="222"/>
      <c r="O38" s="222"/>
      <c r="P38" s="222"/>
      <c r="Q38" s="222"/>
      <c r="R38" s="222"/>
      <c r="S38" s="222"/>
      <c r="AJ38" s="183" t="s">
        <v>114</v>
      </c>
      <c r="AK38" s="167" t="s">
        <v>76</v>
      </c>
      <c r="AL38" s="167">
        <v>50</v>
      </c>
      <c r="AM38" s="167">
        <v>85</v>
      </c>
      <c r="AN38" s="27">
        <v>85</v>
      </c>
    </row>
    <row r="39" spans="1:40" ht="15.75" thickBot="1" x14ac:dyDescent="0.3">
      <c r="A39" s="294"/>
      <c r="B39" s="299"/>
      <c r="C39" s="164" t="s">
        <v>68</v>
      </c>
      <c r="D39" s="209" t="s">
        <v>6</v>
      </c>
      <c r="E39" s="7" t="s">
        <v>5</v>
      </c>
      <c r="H39" s="180"/>
      <c r="L39" s="221"/>
      <c r="M39" s="222"/>
      <c r="N39" s="222"/>
      <c r="O39" s="222"/>
      <c r="P39" s="222"/>
      <c r="Q39" s="222"/>
      <c r="R39" s="222"/>
      <c r="S39" s="222"/>
      <c r="AJ39" s="183" t="s">
        <v>115</v>
      </c>
      <c r="AK39" s="167" t="s">
        <v>76</v>
      </c>
      <c r="AL39" s="167">
        <v>50</v>
      </c>
      <c r="AM39" s="167">
        <v>77</v>
      </c>
      <c r="AN39" s="27">
        <v>81</v>
      </c>
    </row>
    <row r="40" spans="1:40" x14ac:dyDescent="0.25">
      <c r="A40" s="77" t="s">
        <v>92</v>
      </c>
      <c r="B40" s="191">
        <v>1</v>
      </c>
      <c r="C40" s="201">
        <f t="shared" ref="C40:C46" si="10">IFERROR(VLOOKUP(A40,$AJ$1:$AN$64,3,FALSE),"")</f>
        <v>16</v>
      </c>
      <c r="D40" s="218">
        <f t="shared" ref="D40:D46" si="11">IF(ISBLANK(A40),"",50)</f>
        <v>50</v>
      </c>
      <c r="E40" s="202">
        <f>IFERROR(IF(VLOOKUP(A40,$AJ$1:$AN$64,5,FALSE)="N/A",VLOOKUP(A40,$AJ$1:$AN$64,4,FALSE),VLOOKUP(A40,$AJ$1:$AN$64,5,FALSE)),"")</f>
        <v>81</v>
      </c>
      <c r="H40" s="181"/>
      <c r="AJ40" s="183" t="s">
        <v>116</v>
      </c>
      <c r="AK40" s="167" t="s">
        <v>76</v>
      </c>
      <c r="AL40" s="167">
        <v>100</v>
      </c>
      <c r="AM40" s="167">
        <v>82</v>
      </c>
      <c r="AN40" s="27">
        <v>73</v>
      </c>
    </row>
    <row r="41" spans="1:40" x14ac:dyDescent="0.25">
      <c r="A41" s="77" t="s">
        <v>132</v>
      </c>
      <c r="B41" s="71">
        <v>1</v>
      </c>
      <c r="C41" s="201">
        <f t="shared" si="10"/>
        <v>20</v>
      </c>
      <c r="D41" s="198">
        <f t="shared" si="11"/>
        <v>50</v>
      </c>
      <c r="E41" s="202">
        <f>IFERROR(IF(VLOOKUP(A41,$AJ$1:$AN$64,5,FALSE)="N/A",VLOOKUP(A41,$AJ$1:$AN$64,4,FALSE),VLOOKUP(A41,$AJ$1:$AN$64,5,FALSE)),"")</f>
        <v>101</v>
      </c>
      <c r="G41" s="22"/>
      <c r="H41" s="181"/>
      <c r="AJ41" s="183" t="s">
        <v>117</v>
      </c>
      <c r="AK41" s="167" t="s">
        <v>82</v>
      </c>
      <c r="AL41" s="167">
        <v>20</v>
      </c>
      <c r="AM41" s="167">
        <v>85</v>
      </c>
      <c r="AN41" s="27">
        <v>79</v>
      </c>
    </row>
    <row r="42" spans="1:40" x14ac:dyDescent="0.25">
      <c r="A42" s="77" t="s">
        <v>113</v>
      </c>
      <c r="B42" s="71">
        <v>1</v>
      </c>
      <c r="C42" s="201">
        <f t="shared" si="10"/>
        <v>40</v>
      </c>
      <c r="D42" s="198">
        <f t="shared" si="11"/>
        <v>50</v>
      </c>
      <c r="E42" s="202">
        <f>IFERROR(IF(VLOOKUP(A42,$AJ$1:$AN$64,5,FALSE)="N/A",VLOOKUP(A42,$AJ$1:$AN$64,4,FALSE),VLOOKUP(A42,$AJ$1:$AN$64,5,FALSE)),"")</f>
        <v>75</v>
      </c>
      <c r="H42" s="181"/>
      <c r="AJ42" s="183" t="s">
        <v>118</v>
      </c>
      <c r="AK42" s="167" t="s">
        <v>76</v>
      </c>
      <c r="AL42" s="167">
        <v>20</v>
      </c>
      <c r="AM42" s="167">
        <v>85</v>
      </c>
      <c r="AN42" s="27">
        <v>81</v>
      </c>
    </row>
    <row r="43" spans="1:40" x14ac:dyDescent="0.25">
      <c r="A43" s="77" t="s">
        <v>99</v>
      </c>
      <c r="B43" s="71">
        <v>1</v>
      </c>
      <c r="C43" s="201">
        <f t="shared" si="10"/>
        <v>40</v>
      </c>
      <c r="D43" s="198">
        <f t="shared" si="11"/>
        <v>50</v>
      </c>
      <c r="E43" s="202">
        <f>IFERROR(IF(VLOOKUP(A43,$AJ$1:$AN$64,5,FALSE)="N/A",VLOOKUP(A43,$AJ$1:$AN$64,4,FALSE),VLOOKUP(A43,$AJ$1:$AN$64,5,FALSE)),"")</f>
        <v>79</v>
      </c>
      <c r="H43" s="181"/>
      <c r="AC43" s="22"/>
      <c r="AJ43" s="183" t="s">
        <v>119</v>
      </c>
      <c r="AK43" s="167" t="s">
        <v>76</v>
      </c>
      <c r="AL43" s="167">
        <v>20</v>
      </c>
      <c r="AM43" s="167">
        <v>85</v>
      </c>
      <c r="AN43" s="27">
        <v>80</v>
      </c>
    </row>
    <row r="44" spans="1:40" x14ac:dyDescent="0.25">
      <c r="A44" s="77" t="s">
        <v>152</v>
      </c>
      <c r="B44" s="71">
        <v>1</v>
      </c>
      <c r="C44" s="201">
        <f t="shared" si="10"/>
        <v>50</v>
      </c>
      <c r="D44" s="198">
        <f t="shared" si="11"/>
        <v>50</v>
      </c>
      <c r="E44" s="202">
        <f>IFERROR(IF(VLOOKUP(A44,$AJ$1:$AN$64,5,FALSE)="N/A",VLOOKUP(A44,$AJ$1:$AN$64,4,FALSE),VLOOKUP(A44,$AJ$1:$AN$64,5,FALSE)),"")</f>
        <v>80</v>
      </c>
      <c r="H44" s="181"/>
      <c r="AJ44" s="183" t="s">
        <v>120</v>
      </c>
      <c r="AK44" s="167" t="s">
        <v>76</v>
      </c>
      <c r="AL44" s="167">
        <v>20</v>
      </c>
      <c r="AM44" s="167">
        <v>85</v>
      </c>
      <c r="AN44" s="27">
        <v>96</v>
      </c>
    </row>
    <row r="45" spans="1:40" x14ac:dyDescent="0.25">
      <c r="A45" s="77" t="s">
        <v>92</v>
      </c>
      <c r="B45" s="71">
        <v>2</v>
      </c>
      <c r="C45" s="201">
        <f t="shared" si="10"/>
        <v>16</v>
      </c>
      <c r="D45" s="198">
        <f t="shared" si="11"/>
        <v>50</v>
      </c>
      <c r="E45" s="202">
        <f t="shared" ref="E45:E49" si="12">IFERROR(IF(VLOOKUP(A45,$AJ$1:$AN$64,5,FALSE)="N/A",VLOOKUP(A45,$AJ$1:$AN$64,4,FALSE),VLOOKUP(A45,$AJ$1:$AN$64,5,FALSE)),"")</f>
        <v>81</v>
      </c>
      <c r="H45" s="181"/>
      <c r="AJ45" s="183" t="s">
        <v>121</v>
      </c>
      <c r="AK45" s="167" t="s">
        <v>76</v>
      </c>
      <c r="AL45" s="167">
        <v>40</v>
      </c>
      <c r="AM45" s="167">
        <v>85</v>
      </c>
      <c r="AN45" s="27">
        <v>84</v>
      </c>
    </row>
    <row r="46" spans="1:40" x14ac:dyDescent="0.25">
      <c r="A46" s="77" t="s">
        <v>132</v>
      </c>
      <c r="B46" s="71">
        <v>2</v>
      </c>
      <c r="C46" s="201">
        <f t="shared" si="10"/>
        <v>20</v>
      </c>
      <c r="D46" s="198">
        <f t="shared" si="11"/>
        <v>50</v>
      </c>
      <c r="E46" s="202">
        <f t="shared" si="12"/>
        <v>101</v>
      </c>
      <c r="H46" s="181"/>
      <c r="AJ46" s="183" t="s">
        <v>122</v>
      </c>
      <c r="AK46" s="167" t="s">
        <v>76</v>
      </c>
      <c r="AL46" s="167">
        <v>40</v>
      </c>
      <c r="AM46" s="167">
        <v>85</v>
      </c>
      <c r="AN46" s="27">
        <v>96</v>
      </c>
    </row>
    <row r="47" spans="1:40" x14ac:dyDescent="0.25">
      <c r="A47" s="77" t="s">
        <v>113</v>
      </c>
      <c r="B47" s="71">
        <v>2</v>
      </c>
      <c r="C47" s="201">
        <v>40</v>
      </c>
      <c r="D47" s="198">
        <v>50</v>
      </c>
      <c r="E47" s="202">
        <f t="shared" si="12"/>
        <v>75</v>
      </c>
      <c r="H47" s="181"/>
      <c r="AJ47" s="183" t="s">
        <v>123</v>
      </c>
      <c r="AK47" s="167" t="s">
        <v>76</v>
      </c>
      <c r="AL47" s="167">
        <v>100</v>
      </c>
      <c r="AM47" s="167">
        <v>78</v>
      </c>
      <c r="AN47" s="27">
        <v>78</v>
      </c>
    </row>
    <row r="48" spans="1:40" x14ac:dyDescent="0.25">
      <c r="A48" s="77" t="s">
        <v>99</v>
      </c>
      <c r="B48" s="71">
        <v>2</v>
      </c>
      <c r="C48" s="201">
        <f t="shared" ref="C48:C53" si="13">IFERROR(VLOOKUP(A48,$AJ$1:$AN$64,3,FALSE),"")</f>
        <v>40</v>
      </c>
      <c r="D48" s="198">
        <f t="shared" ref="D48:D53" si="14">IF(ISBLANK(A48),"",50)</f>
        <v>50</v>
      </c>
      <c r="E48" s="202">
        <f t="shared" si="12"/>
        <v>79</v>
      </c>
      <c r="H48" s="181"/>
      <c r="AJ48" s="183" t="s">
        <v>152</v>
      </c>
      <c r="AK48" s="167" t="s">
        <v>76</v>
      </c>
      <c r="AL48" s="167">
        <v>50</v>
      </c>
      <c r="AM48" s="167">
        <v>82</v>
      </c>
      <c r="AN48" s="27">
        <v>80</v>
      </c>
    </row>
    <row r="49" spans="1:40" x14ac:dyDescent="0.25">
      <c r="A49" s="77" t="s">
        <v>152</v>
      </c>
      <c r="B49" s="71">
        <v>2</v>
      </c>
      <c r="C49" s="201">
        <f t="shared" si="13"/>
        <v>50</v>
      </c>
      <c r="D49" s="198">
        <f t="shared" si="14"/>
        <v>50</v>
      </c>
      <c r="E49" s="202">
        <f t="shared" si="12"/>
        <v>80</v>
      </c>
      <c r="H49" s="181"/>
      <c r="AJ49" s="183" t="s">
        <v>125</v>
      </c>
      <c r="AK49" s="167" t="s">
        <v>76</v>
      </c>
      <c r="AL49" s="167">
        <v>50</v>
      </c>
      <c r="AM49" s="167">
        <v>80</v>
      </c>
      <c r="AN49" s="27" t="s">
        <v>77</v>
      </c>
    </row>
    <row r="50" spans="1:40" x14ac:dyDescent="0.25">
      <c r="A50" s="77"/>
      <c r="B50" s="71"/>
      <c r="C50" s="201" t="str">
        <f t="shared" si="13"/>
        <v/>
      </c>
      <c r="D50" s="198" t="str">
        <f t="shared" si="14"/>
        <v/>
      </c>
      <c r="E50" s="202" t="str">
        <f>IFERROR(IF(VLOOKUP(A50,$AJ$1:$AN$64,5,FALSE)="N/A",VLOOKUP(A50,$AJ$1:$AN$64,4,FALSE),VLOOKUP(A50,$AJ$1:$AN$64,5,FALSE)),"")</f>
        <v/>
      </c>
      <c r="H50" s="181"/>
      <c r="AJ50" s="183" t="s">
        <v>126</v>
      </c>
      <c r="AK50" s="167" t="s">
        <v>76</v>
      </c>
      <c r="AL50" s="167">
        <v>40</v>
      </c>
      <c r="AM50" s="167">
        <v>84</v>
      </c>
      <c r="AN50" s="27" t="s">
        <v>77</v>
      </c>
    </row>
    <row r="51" spans="1:40" x14ac:dyDescent="0.25">
      <c r="A51" s="77"/>
      <c r="B51" s="71"/>
      <c r="C51" s="201" t="str">
        <f t="shared" si="13"/>
        <v/>
      </c>
      <c r="D51" s="198" t="str">
        <f t="shared" si="14"/>
        <v/>
      </c>
      <c r="E51" s="202" t="str">
        <f>IFERROR(IF(VLOOKUP(A51,$AJ$1:$AN$64,5,FALSE)="N/A",VLOOKUP(A51,$AJ$1:$AN$64,4,FALSE),VLOOKUP(A51,$AJ$1:$AN$64,5,FALSE)),"")</f>
        <v/>
      </c>
      <c r="H51" s="181"/>
      <c r="AJ51" s="183" t="s">
        <v>127</v>
      </c>
      <c r="AK51" s="167" t="s">
        <v>76</v>
      </c>
      <c r="AL51" s="167">
        <v>40</v>
      </c>
      <c r="AM51" s="167">
        <v>85</v>
      </c>
      <c r="AN51" s="27">
        <v>85</v>
      </c>
    </row>
    <row r="52" spans="1:40" x14ac:dyDescent="0.25">
      <c r="A52" s="77"/>
      <c r="B52" s="71"/>
      <c r="C52" s="201" t="str">
        <f t="shared" si="13"/>
        <v/>
      </c>
      <c r="D52" s="198" t="str">
        <f t="shared" si="14"/>
        <v/>
      </c>
      <c r="E52" s="202" t="str">
        <f>IFERROR(IF(VLOOKUP(A52,$AJ$1:$AN$64,5,FALSE)="N/A",VLOOKUP(A52,$AJ$1:$AN$64,4,FALSE),VLOOKUP(A52,$AJ$1:$AN$64,5,FALSE)),"")</f>
        <v/>
      </c>
      <c r="H52" s="181"/>
      <c r="AJ52" s="183" t="s">
        <v>128</v>
      </c>
      <c r="AK52" s="167" t="s">
        <v>76</v>
      </c>
      <c r="AL52" s="167">
        <v>10</v>
      </c>
      <c r="AM52" s="167">
        <v>80</v>
      </c>
      <c r="AN52" s="27">
        <v>82</v>
      </c>
    </row>
    <row r="53" spans="1:40" ht="15.75" thickBot="1" x14ac:dyDescent="0.3">
      <c r="A53" s="14"/>
      <c r="B53" s="72"/>
      <c r="C53" s="203" t="str">
        <f t="shared" si="13"/>
        <v/>
      </c>
      <c r="D53" s="204" t="str">
        <f t="shared" si="14"/>
        <v/>
      </c>
      <c r="E53" s="205" t="str">
        <f>IFERROR(IF(VLOOKUP(A53,$AJ$1:$AN$64,5,FALSE)="N/A",VLOOKUP(A53,$AJ$1:$AN$64,4,FALSE),VLOOKUP(A53,$AJ$1:$AN$64,5,FALSE)),"")</f>
        <v/>
      </c>
      <c r="H53" s="181"/>
      <c r="AJ53" s="183" t="s">
        <v>129</v>
      </c>
      <c r="AK53" s="167" t="s">
        <v>76</v>
      </c>
      <c r="AL53" s="167">
        <v>100</v>
      </c>
      <c r="AM53" s="167">
        <v>85</v>
      </c>
      <c r="AN53" s="27">
        <v>79</v>
      </c>
    </row>
    <row r="54" spans="1:40" ht="15.75" x14ac:dyDescent="0.25">
      <c r="A54" s="19" t="s">
        <v>142</v>
      </c>
      <c r="AJ54" s="183" t="s">
        <v>130</v>
      </c>
      <c r="AK54" s="167" t="s">
        <v>76</v>
      </c>
      <c r="AL54" s="167">
        <v>50</v>
      </c>
      <c r="AM54" s="167">
        <v>85</v>
      </c>
      <c r="AN54" s="27">
        <v>87</v>
      </c>
    </row>
    <row r="55" spans="1:40" x14ac:dyDescent="0.25">
      <c r="A55" s="19"/>
      <c r="AJ55" s="183" t="s">
        <v>131</v>
      </c>
      <c r="AK55" s="167" t="s">
        <v>76</v>
      </c>
      <c r="AL55" s="167">
        <v>20</v>
      </c>
      <c r="AM55" s="167">
        <v>80</v>
      </c>
      <c r="AN55" s="27">
        <v>80</v>
      </c>
    </row>
    <row r="56" spans="1:40" x14ac:dyDescent="0.25">
      <c r="AJ56" s="183" t="s">
        <v>132</v>
      </c>
      <c r="AK56" s="167" t="s">
        <v>76</v>
      </c>
      <c r="AL56" s="167">
        <v>20</v>
      </c>
      <c r="AM56" s="167">
        <v>95</v>
      </c>
      <c r="AN56" s="27">
        <v>101</v>
      </c>
    </row>
    <row r="57" spans="1:40" ht="15.75" thickBot="1" x14ac:dyDescent="0.3">
      <c r="A57" s="8" t="s">
        <v>7</v>
      </c>
      <c r="AJ57" s="183" t="s">
        <v>133</v>
      </c>
      <c r="AK57" s="167" t="s">
        <v>76</v>
      </c>
      <c r="AL57" s="167">
        <v>5</v>
      </c>
      <c r="AM57" s="167">
        <v>85</v>
      </c>
      <c r="AN57" s="27">
        <v>83</v>
      </c>
    </row>
    <row r="58" spans="1:40" ht="30" x14ac:dyDescent="0.25">
      <c r="A58" s="293" t="s">
        <v>4</v>
      </c>
      <c r="B58" s="106" t="str">
        <f>IF(ISBLANK(A12),"",CONCATENATE("Leq - @ ",A12))</f>
        <v>Leq - @ NSA 37 - Residence</v>
      </c>
      <c r="C58" s="106" t="str">
        <f>IF(ISBLANK(A12),"",CONCATENATE("Leq - @ ",A12))</f>
        <v>Leq - @ NSA 37 - Residence</v>
      </c>
      <c r="D58" s="248"/>
      <c r="E58" s="248"/>
      <c r="F58" s="248"/>
      <c r="G58" s="248"/>
      <c r="H58" s="248"/>
      <c r="AJ58" s="183" t="s">
        <v>134</v>
      </c>
      <c r="AK58" s="167" t="s">
        <v>76</v>
      </c>
      <c r="AL58" s="167">
        <v>40</v>
      </c>
      <c r="AM58" s="167">
        <v>73</v>
      </c>
      <c r="AN58" s="27">
        <v>74</v>
      </c>
    </row>
    <row r="59" spans="1:40" ht="18.75" thickBot="1" x14ac:dyDescent="0.3">
      <c r="A59" s="301"/>
      <c r="B59" s="226" t="s">
        <v>185</v>
      </c>
      <c r="C59" s="226" t="s">
        <v>186</v>
      </c>
      <c r="D59" s="269"/>
      <c r="E59" s="269"/>
      <c r="F59" s="269"/>
      <c r="G59" s="269"/>
      <c r="H59" s="269"/>
      <c r="AJ59" s="183" t="s">
        <v>135</v>
      </c>
      <c r="AK59" s="167" t="s">
        <v>76</v>
      </c>
      <c r="AL59" s="167">
        <v>100</v>
      </c>
      <c r="AM59" s="167"/>
      <c r="AN59" s="27">
        <v>77</v>
      </c>
    </row>
    <row r="60" spans="1:40" x14ac:dyDescent="0.25">
      <c r="A60" s="223" t="str">
        <f>IF(ISBLANK(A40),"",A40)</f>
        <v>Crane</v>
      </c>
      <c r="B60" s="273">
        <f>IFERROR($E40-(20*LOG10(M23/$D40))+10*LOG($C40/100)+10*LOG($B40),0)</f>
        <v>61.588860295269143</v>
      </c>
      <c r="C60" s="274">
        <f>IFERROR($E40-(20*LOG10(M23/$D40))+10*LOG(100/100)+10*LOG($B40),0)</f>
        <v>69.547660468709893</v>
      </c>
      <c r="D60" s="166"/>
      <c r="E60" s="166"/>
      <c r="F60" s="166"/>
      <c r="G60" s="166"/>
      <c r="H60" s="166"/>
      <c r="AJ60" s="183" t="s">
        <v>136</v>
      </c>
      <c r="AK60" s="167"/>
      <c r="AL60" s="167">
        <v>100</v>
      </c>
      <c r="AM60" s="167"/>
      <c r="AN60" s="27">
        <v>84</v>
      </c>
    </row>
    <row r="61" spans="1:40" x14ac:dyDescent="0.25">
      <c r="A61" s="224" t="str">
        <f>IF(ISBLANK(A41),"",A41)</f>
        <v>Vibratory Pile Driver</v>
      </c>
      <c r="B61" s="275">
        <f t="shared" ref="B61:C69" si="15">IFERROR($E41-(20*LOG10(M24/$D41))+10*LOG($C41/100)+10*LOG($B41),0)</f>
        <v>82.557960425349705</v>
      </c>
      <c r="C61" s="276">
        <f t="shared" ref="C61:C64" si="16">IFERROR($E41-(20*LOG10(M24/$D41))+10*LOG(100/100)+10*LOG($B41),0)</f>
        <v>89.547660468709893</v>
      </c>
      <c r="D61" s="166"/>
      <c r="E61" s="166"/>
      <c r="F61" s="166"/>
      <c r="G61" s="166"/>
      <c r="H61" s="166"/>
      <c r="AJ61" s="183" t="s">
        <v>137</v>
      </c>
      <c r="AK61" s="167"/>
      <c r="AL61" s="167">
        <v>100</v>
      </c>
      <c r="AM61" s="167"/>
      <c r="AN61" s="27">
        <v>80</v>
      </c>
    </row>
    <row r="62" spans="1:40" x14ac:dyDescent="0.25">
      <c r="A62" s="224" t="str">
        <f t="shared" ref="A62:A73" si="17">IF(ISBLANK(A42),"",A42)</f>
        <v>Pickup Truck</v>
      </c>
      <c r="B62" s="275">
        <f t="shared" si="15"/>
        <v>59.568260381989518</v>
      </c>
      <c r="C62" s="276">
        <f t="shared" si="16"/>
        <v>63.547660468709893</v>
      </c>
      <c r="D62" s="166"/>
      <c r="E62" s="166"/>
      <c r="F62" s="166"/>
      <c r="G62" s="166"/>
      <c r="H62" s="166"/>
      <c r="AJ62" s="183" t="s">
        <v>138</v>
      </c>
      <c r="AK62" s="167"/>
      <c r="AL62" s="167">
        <v>100</v>
      </c>
      <c r="AM62" s="167"/>
      <c r="AN62" s="27">
        <v>85</v>
      </c>
    </row>
    <row r="63" spans="1:40" x14ac:dyDescent="0.25">
      <c r="A63" s="224" t="str">
        <f t="shared" si="17"/>
        <v>Front End Loader</v>
      </c>
      <c r="B63" s="275">
        <f t="shared" si="15"/>
        <v>63.568260381989518</v>
      </c>
      <c r="C63" s="276">
        <f t="shared" si="16"/>
        <v>67.547660468709893</v>
      </c>
      <c r="D63" s="166"/>
      <c r="E63" s="166"/>
      <c r="F63" s="166"/>
      <c r="G63" s="166"/>
      <c r="H63" s="166"/>
      <c r="AJ63" s="183" t="s">
        <v>139</v>
      </c>
      <c r="AK63" s="167"/>
      <c r="AL63" s="167">
        <v>100</v>
      </c>
      <c r="AM63" s="167"/>
      <c r="AN63" s="27">
        <v>82</v>
      </c>
    </row>
    <row r="64" spans="1:40" ht="15" customHeight="1" thickBot="1" x14ac:dyDescent="0.3">
      <c r="A64" s="224" t="str">
        <f t="shared" si="17"/>
        <v>Trencher</v>
      </c>
      <c r="B64" s="275">
        <f t="shared" si="15"/>
        <v>65.53736051207008</v>
      </c>
      <c r="C64" s="276">
        <f t="shared" si="16"/>
        <v>68.547660468709893</v>
      </c>
      <c r="D64" s="166"/>
      <c r="E64" s="166"/>
      <c r="F64" s="166"/>
      <c r="G64" s="166"/>
      <c r="H64" s="166"/>
      <c r="AJ64" s="184" t="s">
        <v>140</v>
      </c>
      <c r="AK64" s="185"/>
      <c r="AL64" s="185">
        <v>100</v>
      </c>
      <c r="AM64" s="185"/>
      <c r="AN64" s="151">
        <v>83</v>
      </c>
    </row>
    <row r="65" spans="1:30" x14ac:dyDescent="0.25">
      <c r="A65" s="224" t="str">
        <f t="shared" si="17"/>
        <v>Crane</v>
      </c>
      <c r="B65" s="275">
        <f t="shared" si="15"/>
        <v>46.475131672892616</v>
      </c>
      <c r="C65" s="276">
        <f>IFERROR($E45-(20*LOG10(N28/$D45))+10*LOG($C45/100)+10*LOG($B45),0)</f>
        <v>0</v>
      </c>
      <c r="D65" s="166"/>
      <c r="E65" s="166"/>
      <c r="F65" s="166"/>
      <c r="G65" s="166"/>
      <c r="H65" s="166"/>
    </row>
    <row r="66" spans="1:30" x14ac:dyDescent="0.25">
      <c r="A66" s="224" t="str">
        <f t="shared" si="17"/>
        <v>Vibratory Pile Driver</v>
      </c>
      <c r="B66" s="275">
        <f t="shared" si="15"/>
        <v>67.444231802973178</v>
      </c>
      <c r="C66" s="276">
        <f t="shared" si="15"/>
        <v>0</v>
      </c>
      <c r="D66" s="166"/>
      <c r="E66" s="166"/>
      <c r="F66" s="166"/>
      <c r="G66" s="166"/>
      <c r="H66" s="166"/>
    </row>
    <row r="67" spans="1:30" x14ac:dyDescent="0.25">
      <c r="A67" s="224" t="str">
        <f t="shared" si="17"/>
        <v>Pickup Truck</v>
      </c>
      <c r="B67" s="275">
        <f t="shared" si="15"/>
        <v>44.454531759612991</v>
      </c>
      <c r="C67" s="276">
        <f t="shared" si="15"/>
        <v>0</v>
      </c>
      <c r="D67" s="166"/>
      <c r="E67" s="166"/>
      <c r="F67" s="166"/>
      <c r="G67" s="166"/>
      <c r="H67" s="166"/>
    </row>
    <row r="68" spans="1:30" x14ac:dyDescent="0.25">
      <c r="A68" s="224" t="str">
        <f t="shared" si="17"/>
        <v>Front End Loader</v>
      </c>
      <c r="B68" s="275">
        <f t="shared" si="15"/>
        <v>48.454531759612991</v>
      </c>
      <c r="C68" s="276">
        <f t="shared" si="15"/>
        <v>0</v>
      </c>
      <c r="D68" s="166"/>
      <c r="E68" s="166"/>
      <c r="F68" s="166"/>
      <c r="G68" s="166"/>
      <c r="H68" s="166"/>
    </row>
    <row r="69" spans="1:30" x14ac:dyDescent="0.25">
      <c r="A69" s="224" t="str">
        <f t="shared" si="17"/>
        <v>Trencher</v>
      </c>
      <c r="B69" s="275">
        <f t="shared" si="15"/>
        <v>50.423631889693553</v>
      </c>
      <c r="C69" s="276">
        <f t="shared" si="15"/>
        <v>0</v>
      </c>
      <c r="D69" s="166"/>
      <c r="E69" s="166"/>
      <c r="F69" s="166"/>
      <c r="G69" s="166"/>
      <c r="H69" s="166"/>
      <c r="P69" t="str">
        <f>A12</f>
        <v>NSA 37 - Residence</v>
      </c>
    </row>
    <row r="70" spans="1:30" x14ac:dyDescent="0.25">
      <c r="A70" s="224" t="str">
        <f t="shared" si="17"/>
        <v/>
      </c>
      <c r="B70" s="275">
        <f>IFERROR($E50-(20*LOG10(M33/$D50))+10*LOG($C50/100)+10*LOG(#REF!/12)+10*LOG($B50),0)</f>
        <v>0</v>
      </c>
      <c r="C70" s="278">
        <f>IFERROR($E50-(20*LOG10(N33/$D50))+10*LOG($C50/100)+10*LOG(#REF!/12)+10*LOG($B50),0)</f>
        <v>0</v>
      </c>
      <c r="D70" s="166"/>
      <c r="E70" s="166"/>
      <c r="F70" s="166"/>
      <c r="G70" s="166"/>
      <c r="H70" s="166"/>
    </row>
    <row r="71" spans="1:30" ht="15.75" thickBot="1" x14ac:dyDescent="0.3">
      <c r="A71" s="224" t="str">
        <f t="shared" si="17"/>
        <v/>
      </c>
      <c r="B71" s="275">
        <f>IFERROR($E51-(20*LOG10(M34/$D51))+10*LOG($C51/100)+10*LOG(#REF!/12)+10*LOG($B51),0)</f>
        <v>0</v>
      </c>
      <c r="C71" s="278">
        <f>IFERROR($E51-(20*LOG10(N34/$D51))+10*LOG($C51/100)+10*LOG(#REF!/12)+10*LOG($B51),0)</f>
        <v>0</v>
      </c>
      <c r="D71" s="166"/>
      <c r="E71" s="166"/>
      <c r="F71" s="166"/>
      <c r="G71" s="166"/>
      <c r="H71" s="166"/>
      <c r="P71" s="303" t="s">
        <v>21</v>
      </c>
      <c r="Q71" s="303"/>
      <c r="R71" s="303"/>
      <c r="S71" s="303"/>
      <c r="T71" s="303"/>
    </row>
    <row r="72" spans="1:30" ht="17.25" customHeight="1" thickBot="1" x14ac:dyDescent="0.3">
      <c r="A72" s="224" t="str">
        <f t="shared" si="17"/>
        <v/>
      </c>
      <c r="B72" s="275">
        <f>IFERROR($E52-(20*LOG10(M35/$D52))+10*LOG($C52/100)+10*LOG(#REF!/12)+10*LOG($B52),0)</f>
        <v>0</v>
      </c>
      <c r="C72" s="278">
        <f>IFERROR($E52-(20*LOG10(N35/$D52))+10*LOG($C52/100)+10*LOG(#REF!/12)+10*LOG($B52),0)</f>
        <v>0</v>
      </c>
      <c r="D72" s="166"/>
      <c r="E72" s="166"/>
      <c r="F72" s="166"/>
      <c r="G72" s="166"/>
      <c r="H72" s="166"/>
      <c r="P72" s="38" t="s">
        <v>14</v>
      </c>
      <c r="Q72" s="39" t="s">
        <v>15</v>
      </c>
      <c r="R72" s="40" t="s">
        <v>17</v>
      </c>
      <c r="S72" s="40" t="s">
        <v>16</v>
      </c>
      <c r="T72" s="41" t="s">
        <v>17</v>
      </c>
      <c r="U72" s="42"/>
      <c r="V72" s="39" t="s">
        <v>18</v>
      </c>
      <c r="W72" s="40" t="s">
        <v>17</v>
      </c>
      <c r="X72" s="40" t="s">
        <v>16</v>
      </c>
      <c r="Y72" s="41" t="s">
        <v>17</v>
      </c>
      <c r="Z72" s="43"/>
      <c r="AA72" s="39" t="s">
        <v>19</v>
      </c>
      <c r="AB72" s="40" t="s">
        <v>17</v>
      </c>
      <c r="AC72" s="40" t="s">
        <v>16</v>
      </c>
      <c r="AD72" s="41" t="s">
        <v>17</v>
      </c>
    </row>
    <row r="73" spans="1:30" ht="15.75" thickBot="1" x14ac:dyDescent="0.3">
      <c r="A73" s="225" t="str">
        <f t="shared" si="17"/>
        <v/>
      </c>
      <c r="B73" s="277">
        <f>IFERROR($E53-(20*LOG10(M36/$D53))+10*LOG($C53/100)+10*LOG(#REF!/12)+10*LOG($B53),0)</f>
        <v>0</v>
      </c>
      <c r="C73" s="279">
        <f>IFERROR($E53-(20*LOG10(N36/$D53))+10*LOG($C53/100)+10*LOG(#REF!/12)+10*LOG($B53),0)</f>
        <v>0</v>
      </c>
      <c r="D73" s="166"/>
      <c r="E73" s="166"/>
      <c r="F73" s="166"/>
      <c r="G73" s="166"/>
      <c r="H73" s="166"/>
      <c r="P73" s="30">
        <v>0</v>
      </c>
      <c r="Q73" s="32">
        <f>H12</f>
        <v>34</v>
      </c>
      <c r="R73" s="28">
        <f>(10^(Q73/10))</f>
        <v>2511.8864315095811</v>
      </c>
      <c r="S73" s="28">
        <f>Q73+10</f>
        <v>44</v>
      </c>
      <c r="T73" s="33">
        <f t="shared" ref="T73:T96" si="18">(10^(S73/10))</f>
        <v>25118.86431509586</v>
      </c>
      <c r="U73" s="36"/>
      <c r="V73" s="32">
        <v>0</v>
      </c>
      <c r="W73" s="28">
        <f>(10^(V73/10))</f>
        <v>1</v>
      </c>
      <c r="X73" s="28">
        <f>V73+10</f>
        <v>10</v>
      </c>
      <c r="Y73" s="33">
        <f>(10^(X73/10))</f>
        <v>10</v>
      </c>
      <c r="Z73" s="36"/>
      <c r="AA73" s="34">
        <f>10*LOG10(10^(Q73/10)+10^(V73/10))</f>
        <v>34.001728613409902</v>
      </c>
      <c r="AB73" s="147">
        <f>(10^(AA73/10))</f>
        <v>2512.8864315095802</v>
      </c>
      <c r="AC73" s="147">
        <f>AA73+10</f>
        <v>44.001728613409902</v>
      </c>
      <c r="AD73" s="148">
        <f>(10^(AC73/10))</f>
        <v>25128.864315095783</v>
      </c>
    </row>
    <row r="74" spans="1:30" ht="18" thickBot="1" x14ac:dyDescent="0.3">
      <c r="A74" s="219" t="s">
        <v>43</v>
      </c>
      <c r="B74" s="227">
        <f>IF(B60=0,0,10*LOG10(10^(B60/10)+10^(B61/10)+10^(B62/10)+10^(B63/10)+10^(B64/10)+10^(B65/10)+10^(B66/10)+10^(B67/10)+10^(B68/10)+10^(B69/10)+10^(B70/10)+10^(B71/10)+10^(B72/10)+10^(B73/10)))</f>
        <v>82.882972497274295</v>
      </c>
      <c r="C74" s="227">
        <f>MAX(C60:C73)</f>
        <v>89.547660468709893</v>
      </c>
      <c r="D74" s="249"/>
      <c r="E74" s="249"/>
      <c r="F74" s="249"/>
      <c r="G74" s="249"/>
      <c r="H74" s="249"/>
      <c r="P74" s="31">
        <v>4.1666666666666699E-2</v>
      </c>
      <c r="Q74" s="34">
        <f>H12</f>
        <v>34</v>
      </c>
      <c r="R74" s="26">
        <f t="shared" ref="R74:R96" si="19">(10^(Q74/10))</f>
        <v>2511.8864315095811</v>
      </c>
      <c r="S74" s="26">
        <f t="shared" ref="S74:S79" si="20">Q74+10</f>
        <v>44</v>
      </c>
      <c r="T74" s="35">
        <f t="shared" si="18"/>
        <v>25118.86431509586</v>
      </c>
      <c r="U74" s="37"/>
      <c r="V74" s="34">
        <f>V73</f>
        <v>0</v>
      </c>
      <c r="W74" s="26">
        <f t="shared" ref="W74:W96" si="21">(10^(V74/10))</f>
        <v>1</v>
      </c>
      <c r="X74" s="28">
        <f t="shared" ref="X74:X79" si="22">V74+10</f>
        <v>10</v>
      </c>
      <c r="Y74" s="35">
        <f t="shared" ref="Y74:Y96" si="23">(10^(X74/10))</f>
        <v>10</v>
      </c>
      <c r="Z74" s="37"/>
      <c r="AA74" s="34">
        <f t="shared" ref="AA74:AA96" si="24">10*LOG10(10^(Q74/10)+10^(V74/10))</f>
        <v>34.001728613409902</v>
      </c>
      <c r="AB74" s="26">
        <f t="shared" ref="AB74:AB96" si="25">(10^(AA74/10))</f>
        <v>2512.8864315095802</v>
      </c>
      <c r="AC74" s="147">
        <f t="shared" ref="AC74:AC79" si="26">AA74+10</f>
        <v>44.001728613409902</v>
      </c>
      <c r="AD74" s="27">
        <f t="shared" ref="AD74:AD96" si="27">(10^(AC74/10))</f>
        <v>25128.864315095783</v>
      </c>
    </row>
    <row r="75" spans="1:30" ht="16.5" thickBot="1" x14ac:dyDescent="0.3">
      <c r="A75" s="19" t="s">
        <v>57</v>
      </c>
      <c r="P75" s="31">
        <v>8.3333333333333301E-2</v>
      </c>
      <c r="Q75" s="34">
        <f>H12</f>
        <v>34</v>
      </c>
      <c r="R75" s="26">
        <f t="shared" si="19"/>
        <v>2511.8864315095811</v>
      </c>
      <c r="S75" s="26">
        <f t="shared" si="20"/>
        <v>44</v>
      </c>
      <c r="T75" s="35">
        <f t="shared" si="18"/>
        <v>25118.86431509586</v>
      </c>
      <c r="U75" s="37"/>
      <c r="V75" s="34">
        <f>V74</f>
        <v>0</v>
      </c>
      <c r="W75" s="26">
        <f t="shared" si="21"/>
        <v>1</v>
      </c>
      <c r="X75" s="28">
        <f t="shared" si="22"/>
        <v>10</v>
      </c>
      <c r="Y75" s="35">
        <f t="shared" si="23"/>
        <v>10</v>
      </c>
      <c r="Z75" s="37"/>
      <c r="AA75" s="34">
        <f t="shared" si="24"/>
        <v>34.001728613409902</v>
      </c>
      <c r="AB75" s="26">
        <f t="shared" si="25"/>
        <v>2512.8864315095802</v>
      </c>
      <c r="AC75" s="147">
        <f t="shared" si="26"/>
        <v>44.001728613409902</v>
      </c>
      <c r="AD75" s="27">
        <f t="shared" si="27"/>
        <v>25128.864315095783</v>
      </c>
    </row>
    <row r="76" spans="1:30" ht="15.75" thickBot="1" x14ac:dyDescent="0.3">
      <c r="P76" s="31">
        <v>0.125</v>
      </c>
      <c r="Q76" s="34">
        <f>H12</f>
        <v>34</v>
      </c>
      <c r="R76" s="26">
        <f t="shared" si="19"/>
        <v>2511.8864315095811</v>
      </c>
      <c r="S76" s="26">
        <f t="shared" si="20"/>
        <v>44</v>
      </c>
      <c r="T76" s="35">
        <f t="shared" si="18"/>
        <v>25118.86431509586</v>
      </c>
      <c r="U76" s="37"/>
      <c r="V76" s="34">
        <f t="shared" ref="V76:V93" si="28">V75</f>
        <v>0</v>
      </c>
      <c r="W76" s="26">
        <f t="shared" si="21"/>
        <v>1</v>
      </c>
      <c r="X76" s="28">
        <f t="shared" si="22"/>
        <v>10</v>
      </c>
      <c r="Y76" s="35">
        <f t="shared" si="23"/>
        <v>10</v>
      </c>
      <c r="Z76" s="37"/>
      <c r="AA76" s="34">
        <f t="shared" si="24"/>
        <v>34.001728613409902</v>
      </c>
      <c r="AB76" s="26">
        <f t="shared" si="25"/>
        <v>2512.8864315095802</v>
      </c>
      <c r="AC76" s="147">
        <f t="shared" si="26"/>
        <v>44.001728613409902</v>
      </c>
      <c r="AD76" s="27">
        <f t="shared" si="27"/>
        <v>25128.864315095783</v>
      </c>
    </row>
    <row r="77" spans="1:30" ht="45.75" thickBot="1" x14ac:dyDescent="0.3">
      <c r="A77" s="287" t="s">
        <v>10</v>
      </c>
      <c r="B77" s="162" t="s">
        <v>145</v>
      </c>
      <c r="C77" s="163" t="s">
        <v>146</v>
      </c>
      <c r="D77" s="73" t="s">
        <v>48</v>
      </c>
      <c r="E77" s="73" t="s">
        <v>59</v>
      </c>
      <c r="F77" s="73" t="s">
        <v>158</v>
      </c>
      <c r="G77" s="15" t="s">
        <v>47</v>
      </c>
      <c r="H77" s="16" t="s">
        <v>46</v>
      </c>
      <c r="P77" s="31">
        <v>0.16666666666666699</v>
      </c>
      <c r="Q77" s="34">
        <f>H12</f>
        <v>34</v>
      </c>
      <c r="R77" s="26">
        <f t="shared" si="19"/>
        <v>2511.8864315095811</v>
      </c>
      <c r="S77" s="26">
        <f t="shared" si="20"/>
        <v>44</v>
      </c>
      <c r="T77" s="35">
        <f t="shared" si="18"/>
        <v>25118.86431509586</v>
      </c>
      <c r="U77" s="37"/>
      <c r="V77" s="34">
        <f t="shared" si="28"/>
        <v>0</v>
      </c>
      <c r="W77" s="26">
        <f t="shared" si="21"/>
        <v>1</v>
      </c>
      <c r="X77" s="28">
        <f t="shared" si="22"/>
        <v>10</v>
      </c>
      <c r="Y77" s="35">
        <f t="shared" si="23"/>
        <v>10</v>
      </c>
      <c r="Z77" s="37"/>
      <c r="AA77" s="34">
        <f t="shared" si="24"/>
        <v>34.001728613409902</v>
      </c>
      <c r="AB77" s="26">
        <f t="shared" si="25"/>
        <v>2512.8864315095802</v>
      </c>
      <c r="AC77" s="147">
        <f t="shared" si="26"/>
        <v>44.001728613409902</v>
      </c>
      <c r="AD77" s="27">
        <f t="shared" si="27"/>
        <v>25128.864315095783</v>
      </c>
    </row>
    <row r="78" spans="1:30" ht="15.75" thickBot="1" x14ac:dyDescent="0.3">
      <c r="A78" s="288"/>
      <c r="B78" s="80" t="s">
        <v>5</v>
      </c>
      <c r="C78" s="81" t="s">
        <v>5</v>
      </c>
      <c r="D78" s="156" t="s">
        <v>5</v>
      </c>
      <c r="E78" s="156" t="s">
        <v>5</v>
      </c>
      <c r="F78" s="156" t="s">
        <v>5</v>
      </c>
      <c r="G78" s="155" t="s">
        <v>5</v>
      </c>
      <c r="H78" s="81" t="s">
        <v>5</v>
      </c>
      <c r="P78" s="31">
        <v>0.20833333333333301</v>
      </c>
      <c r="Q78" s="34">
        <f>H12</f>
        <v>34</v>
      </c>
      <c r="R78" s="26">
        <f t="shared" si="19"/>
        <v>2511.8864315095811</v>
      </c>
      <c r="S78" s="26">
        <f t="shared" si="20"/>
        <v>44</v>
      </c>
      <c r="T78" s="35">
        <f t="shared" si="18"/>
        <v>25118.86431509586</v>
      </c>
      <c r="U78" s="37"/>
      <c r="V78" s="34">
        <f t="shared" si="28"/>
        <v>0</v>
      </c>
      <c r="W78" s="26">
        <f t="shared" si="21"/>
        <v>1</v>
      </c>
      <c r="X78" s="28">
        <f t="shared" si="22"/>
        <v>10</v>
      </c>
      <c r="Y78" s="35">
        <f t="shared" si="23"/>
        <v>10</v>
      </c>
      <c r="Z78" s="37"/>
      <c r="AA78" s="34">
        <f t="shared" si="24"/>
        <v>34.001728613409902</v>
      </c>
      <c r="AB78" s="26">
        <f t="shared" si="25"/>
        <v>2512.8864315095802</v>
      </c>
      <c r="AC78" s="147">
        <f t="shared" si="26"/>
        <v>44.001728613409902</v>
      </c>
      <c r="AD78" s="27">
        <f t="shared" si="27"/>
        <v>25128.864315095783</v>
      </c>
    </row>
    <row r="79" spans="1:30" x14ac:dyDescent="0.25">
      <c r="A79" s="77" t="str">
        <f t="shared" ref="A79:A85" si="29">IF(ISBLANK(A12),"",A12)</f>
        <v>NSA 37 - Residence</v>
      </c>
      <c r="B79" s="17">
        <f>IF(B$74&lt;=0,"",B$74)</f>
        <v>82.882972497274295</v>
      </c>
      <c r="C79" s="160">
        <f>C74</f>
        <v>89.547660468709893</v>
      </c>
      <c r="D79" s="157">
        <f>IF(G12&gt;0,AB100,"")</f>
        <v>79.872994186722622</v>
      </c>
      <c r="E79" s="157">
        <f>IF(G12&gt;0,AB97,"")</f>
        <v>82.213765472694263</v>
      </c>
      <c r="F79" s="157">
        <f>IF(G12&gt;0,AB98,"")</f>
        <v>34.001728613409902</v>
      </c>
      <c r="G79" s="154">
        <f>IF(G12&gt;0,AD100,"")</f>
        <v>79.873373425352668</v>
      </c>
      <c r="H79" s="160">
        <f t="shared" ref="H79:H85" si="30">IF(B79="","",G79-F12)</f>
        <v>37.873373425352668</v>
      </c>
      <c r="P79" s="31">
        <v>0.25</v>
      </c>
      <c r="Q79" s="34">
        <f>H12</f>
        <v>34</v>
      </c>
      <c r="R79" s="26">
        <f t="shared" si="19"/>
        <v>2511.8864315095811</v>
      </c>
      <c r="S79" s="26">
        <f t="shared" si="20"/>
        <v>44</v>
      </c>
      <c r="T79" s="35">
        <f t="shared" si="18"/>
        <v>25118.86431509586</v>
      </c>
      <c r="U79" s="37"/>
      <c r="V79" s="34">
        <f t="shared" si="28"/>
        <v>0</v>
      </c>
      <c r="W79" s="26">
        <f t="shared" si="21"/>
        <v>1</v>
      </c>
      <c r="X79" s="28">
        <f t="shared" si="22"/>
        <v>10</v>
      </c>
      <c r="Y79" s="35">
        <f t="shared" si="23"/>
        <v>10</v>
      </c>
      <c r="Z79" s="37"/>
      <c r="AA79" s="34">
        <f t="shared" si="24"/>
        <v>34.001728613409902</v>
      </c>
      <c r="AB79" s="26">
        <f t="shared" si="25"/>
        <v>2512.8864315095802</v>
      </c>
      <c r="AC79" s="147">
        <f t="shared" si="26"/>
        <v>44.001728613409902</v>
      </c>
      <c r="AD79" s="27">
        <f t="shared" si="27"/>
        <v>25128.864315095783</v>
      </c>
    </row>
    <row r="80" spans="1:30" ht="14.45" hidden="1" customHeight="1" x14ac:dyDescent="0.25">
      <c r="A80" s="11" t="str">
        <f t="shared" si="29"/>
        <v/>
      </c>
      <c r="B80" s="112">
        <f>IF(C$74&lt;=0,"",C$74)</f>
        <v>89.547660468709893</v>
      </c>
      <c r="C80" s="109">
        <f>IF(C$74=0,"",MAX(C60:C73))</f>
        <v>89.547660468709893</v>
      </c>
      <c r="D80" s="158" t="str">
        <f>IF(G13&gt;0,AB134,"")</f>
        <v/>
      </c>
      <c r="E80" s="158" t="str">
        <f>IF(G13&gt;0,AB131,"")</f>
        <v/>
      </c>
      <c r="F80" s="157" t="str">
        <f>IF(G13&gt;0,AB132,"")</f>
        <v/>
      </c>
      <c r="G80" s="152" t="str">
        <f>IF(G13&gt;0,AD134,"")</f>
        <v/>
      </c>
      <c r="H80" s="109" t="e">
        <f t="shared" si="30"/>
        <v>#VALUE!</v>
      </c>
      <c r="P80" s="31">
        <v>0.29166666666666702</v>
      </c>
      <c r="Q80" s="34">
        <f>G12</f>
        <v>40</v>
      </c>
      <c r="R80" s="26">
        <f t="shared" si="19"/>
        <v>10000</v>
      </c>
      <c r="S80" s="26">
        <f>Q80</f>
        <v>40</v>
      </c>
      <c r="T80" s="35">
        <f t="shared" si="18"/>
        <v>10000</v>
      </c>
      <c r="U80" s="37"/>
      <c r="V80" s="34">
        <f>B74</f>
        <v>82.882972497274295</v>
      </c>
      <c r="W80" s="26">
        <f t="shared" si="21"/>
        <v>194221475.76597074</v>
      </c>
      <c r="X80" s="26">
        <f>V80</f>
        <v>82.882972497274295</v>
      </c>
      <c r="Y80" s="35">
        <f t="shared" si="23"/>
        <v>194221475.76597074</v>
      </c>
      <c r="Z80" s="37"/>
      <c r="AA80" s="34">
        <f t="shared" si="24"/>
        <v>82.883196099376079</v>
      </c>
      <c r="AB80" s="26">
        <f t="shared" si="25"/>
        <v>194231475.76597089</v>
      </c>
      <c r="AC80" s="26">
        <f>AA80</f>
        <v>82.883196099376079</v>
      </c>
      <c r="AD80" s="27">
        <f t="shared" si="27"/>
        <v>194231475.76597089</v>
      </c>
    </row>
    <row r="81" spans="1:30" ht="14.45" hidden="1" customHeight="1" x14ac:dyDescent="0.25">
      <c r="A81" s="11" t="str">
        <f t="shared" si="29"/>
        <v/>
      </c>
      <c r="B81" s="112" t="str">
        <f>IF(D$74&lt;=0,"",D$74)</f>
        <v/>
      </c>
      <c r="C81" s="109" t="str">
        <f>IF(D$74=0,"",MAX(D60:D73))</f>
        <v/>
      </c>
      <c r="D81" s="158" t="str">
        <f>IF(G14&gt;0,AB168,"")</f>
        <v/>
      </c>
      <c r="E81" s="158" t="str">
        <f>IF(G14&gt;0,AB165,"")</f>
        <v/>
      </c>
      <c r="F81" s="157" t="str">
        <f>IF(G14&gt;0,AB166,"")</f>
        <v/>
      </c>
      <c r="G81" s="152" t="str">
        <f>IF(G14&gt;0,AD168,"")</f>
        <v/>
      </c>
      <c r="H81" s="109" t="str">
        <f t="shared" si="30"/>
        <v/>
      </c>
      <c r="P81" s="31">
        <v>0.33333333333333298</v>
      </c>
      <c r="Q81" s="34">
        <f>G12</f>
        <v>40</v>
      </c>
      <c r="R81" s="26">
        <f t="shared" si="19"/>
        <v>10000</v>
      </c>
      <c r="S81" s="26">
        <f t="shared" ref="S81:S94" si="31">Q81</f>
        <v>40</v>
      </c>
      <c r="T81" s="35">
        <f t="shared" si="18"/>
        <v>10000</v>
      </c>
      <c r="U81" s="37"/>
      <c r="V81" s="34">
        <f t="shared" si="28"/>
        <v>82.882972497274295</v>
      </c>
      <c r="W81" s="26">
        <f t="shared" si="21"/>
        <v>194221475.76597074</v>
      </c>
      <c r="X81" s="26">
        <f t="shared" ref="X81:X91" si="32">V81</f>
        <v>82.882972497274295</v>
      </c>
      <c r="Y81" s="35">
        <f t="shared" si="23"/>
        <v>194221475.76597074</v>
      </c>
      <c r="Z81" s="37"/>
      <c r="AA81" s="34">
        <f t="shared" si="24"/>
        <v>82.883196099376079</v>
      </c>
      <c r="AB81" s="26">
        <f t="shared" si="25"/>
        <v>194231475.76597089</v>
      </c>
      <c r="AC81" s="26">
        <f t="shared" ref="AC81:AC91" si="33">AA81</f>
        <v>82.883196099376079</v>
      </c>
      <c r="AD81" s="27">
        <f t="shared" si="27"/>
        <v>194231475.76597089</v>
      </c>
    </row>
    <row r="82" spans="1:30" ht="14.45" hidden="1" customHeight="1" x14ac:dyDescent="0.25">
      <c r="A82" s="11" t="str">
        <f t="shared" si="29"/>
        <v/>
      </c>
      <c r="B82" s="112" t="str">
        <f>IF(E$74&lt;=0,"",E$74)</f>
        <v/>
      </c>
      <c r="C82" s="109" t="str">
        <f>IF(E$74=0,"",MAX(E60:E73))</f>
        <v/>
      </c>
      <c r="D82" s="158" t="str">
        <f>IF(G15&gt;0,AB202,"")</f>
        <v/>
      </c>
      <c r="E82" s="158" t="str">
        <f>IF(G15&gt;0,AB199,"")</f>
        <v/>
      </c>
      <c r="F82" s="157" t="str">
        <f>IF(G15&gt;0,AB200,"")</f>
        <v/>
      </c>
      <c r="G82" s="152" t="str">
        <f>IF(G15&gt;0,AD202,"")</f>
        <v/>
      </c>
      <c r="H82" s="109" t="str">
        <f t="shared" si="30"/>
        <v/>
      </c>
      <c r="P82" s="31">
        <v>0.375</v>
      </c>
      <c r="Q82" s="34">
        <f>G12</f>
        <v>40</v>
      </c>
      <c r="R82" s="26">
        <f t="shared" si="19"/>
        <v>10000</v>
      </c>
      <c r="S82" s="26">
        <f t="shared" si="31"/>
        <v>40</v>
      </c>
      <c r="T82" s="35">
        <f t="shared" si="18"/>
        <v>10000</v>
      </c>
      <c r="U82" s="37"/>
      <c r="V82" s="34">
        <f t="shared" si="28"/>
        <v>82.882972497274295</v>
      </c>
      <c r="W82" s="26">
        <f t="shared" si="21"/>
        <v>194221475.76597074</v>
      </c>
      <c r="X82" s="26">
        <f t="shared" si="32"/>
        <v>82.882972497274295</v>
      </c>
      <c r="Y82" s="35">
        <f t="shared" si="23"/>
        <v>194221475.76597074</v>
      </c>
      <c r="Z82" s="37"/>
      <c r="AA82" s="34">
        <f t="shared" si="24"/>
        <v>82.883196099376079</v>
      </c>
      <c r="AB82" s="26">
        <f t="shared" si="25"/>
        <v>194231475.76597089</v>
      </c>
      <c r="AC82" s="26">
        <f t="shared" si="33"/>
        <v>82.883196099376079</v>
      </c>
      <c r="AD82" s="27">
        <f t="shared" si="27"/>
        <v>194231475.76597089</v>
      </c>
    </row>
    <row r="83" spans="1:30" ht="14.45" hidden="1" customHeight="1" x14ac:dyDescent="0.25">
      <c r="A83" s="11" t="str">
        <f t="shared" si="29"/>
        <v/>
      </c>
      <c r="B83" s="112" t="str">
        <f>IF(F$74&lt;=0,"",F$74)</f>
        <v/>
      </c>
      <c r="C83" s="109" t="str">
        <f>IF(F$74=0,"",MAX(F60:F73))</f>
        <v/>
      </c>
      <c r="D83" s="158" t="str">
        <f>IF(G16&gt;0,AB236,"")</f>
        <v/>
      </c>
      <c r="E83" s="158" t="str">
        <f>IF(G16&gt;0,AB233,"")</f>
        <v/>
      </c>
      <c r="F83" s="157" t="str">
        <f>IF(G16&gt;0,AB234,"")</f>
        <v/>
      </c>
      <c r="G83" s="152" t="str">
        <f>IF(G16&gt;0,AD236,"")</f>
        <v/>
      </c>
      <c r="H83" s="109" t="str">
        <f t="shared" si="30"/>
        <v/>
      </c>
      <c r="P83" s="31">
        <v>0.41666666666666702</v>
      </c>
      <c r="Q83" s="34">
        <f>G12</f>
        <v>40</v>
      </c>
      <c r="R83" s="26">
        <f t="shared" si="19"/>
        <v>10000</v>
      </c>
      <c r="S83" s="26">
        <f t="shared" si="31"/>
        <v>40</v>
      </c>
      <c r="T83" s="35">
        <f t="shared" si="18"/>
        <v>10000</v>
      </c>
      <c r="U83" s="37"/>
      <c r="V83" s="34">
        <f t="shared" si="28"/>
        <v>82.882972497274295</v>
      </c>
      <c r="W83" s="26">
        <f t="shared" si="21"/>
        <v>194221475.76597074</v>
      </c>
      <c r="X83" s="26">
        <f t="shared" si="32"/>
        <v>82.882972497274295</v>
      </c>
      <c r="Y83" s="35">
        <f t="shared" si="23"/>
        <v>194221475.76597074</v>
      </c>
      <c r="Z83" s="37"/>
      <c r="AA83" s="34">
        <f t="shared" si="24"/>
        <v>82.883196099376079</v>
      </c>
      <c r="AB83" s="26">
        <f t="shared" si="25"/>
        <v>194231475.76597089</v>
      </c>
      <c r="AC83" s="26">
        <f t="shared" si="33"/>
        <v>82.883196099376079</v>
      </c>
      <c r="AD83" s="27">
        <f t="shared" si="27"/>
        <v>194231475.76597089</v>
      </c>
    </row>
    <row r="84" spans="1:30" ht="14.45" hidden="1" customHeight="1" x14ac:dyDescent="0.25">
      <c r="A84" s="11" t="str">
        <f t="shared" si="29"/>
        <v/>
      </c>
      <c r="B84" s="112" t="str">
        <f>IF(G$74&lt;=0,"",G$74)</f>
        <v/>
      </c>
      <c r="C84" s="109" t="str">
        <f>IF(G$74&lt;=0,"",MAX(G60:G73))</f>
        <v/>
      </c>
      <c r="D84" s="158" t="str">
        <f>IF(G17&gt;0,AB270,"")</f>
        <v/>
      </c>
      <c r="E84" s="158" t="str">
        <f>IF(G17&gt;0,AB267,"")</f>
        <v/>
      </c>
      <c r="F84" s="157" t="str">
        <f>IF(G17&gt;0,AB268,"")</f>
        <v/>
      </c>
      <c r="G84" s="152" t="str">
        <f>IF(G17&gt;0,AD270,"")</f>
        <v/>
      </c>
      <c r="H84" s="109" t="str">
        <f t="shared" si="30"/>
        <v/>
      </c>
      <c r="P84" s="31">
        <v>0.45833333333333298</v>
      </c>
      <c r="Q84" s="34">
        <f>G12</f>
        <v>40</v>
      </c>
      <c r="R84" s="26">
        <f t="shared" si="19"/>
        <v>10000</v>
      </c>
      <c r="S84" s="26">
        <f t="shared" si="31"/>
        <v>40</v>
      </c>
      <c r="T84" s="35">
        <f t="shared" si="18"/>
        <v>10000</v>
      </c>
      <c r="U84" s="37"/>
      <c r="V84" s="34">
        <f t="shared" si="28"/>
        <v>82.882972497274295</v>
      </c>
      <c r="W84" s="26">
        <f t="shared" si="21"/>
        <v>194221475.76597074</v>
      </c>
      <c r="X84" s="26">
        <f t="shared" si="32"/>
        <v>82.882972497274295</v>
      </c>
      <c r="Y84" s="35">
        <f t="shared" si="23"/>
        <v>194221475.76597074</v>
      </c>
      <c r="Z84" s="37"/>
      <c r="AA84" s="34">
        <f t="shared" si="24"/>
        <v>82.883196099376079</v>
      </c>
      <c r="AB84" s="26">
        <f t="shared" si="25"/>
        <v>194231475.76597089</v>
      </c>
      <c r="AC84" s="26">
        <f t="shared" si="33"/>
        <v>82.883196099376079</v>
      </c>
      <c r="AD84" s="27">
        <f t="shared" si="27"/>
        <v>194231475.76597089</v>
      </c>
    </row>
    <row r="85" spans="1:30" ht="15" hidden="1" customHeight="1" thickBot="1" x14ac:dyDescent="0.3">
      <c r="A85" s="12" t="str">
        <f t="shared" si="29"/>
        <v/>
      </c>
      <c r="B85" s="113" t="str">
        <f>IF(H$74&lt;=0,"",H$74)</f>
        <v/>
      </c>
      <c r="C85" s="110" t="str">
        <f>IF(H$74=0,"",MAX(H60:H73))</f>
        <v/>
      </c>
      <c r="D85" s="159" t="str">
        <f>IF(G18&gt;0,AB304,"")</f>
        <v/>
      </c>
      <c r="E85" s="159" t="str">
        <f>IF(G18&gt;0,AB301,"")</f>
        <v/>
      </c>
      <c r="F85" s="161" t="str">
        <f>IF(G18&gt;0,AB302,"")</f>
        <v/>
      </c>
      <c r="G85" s="153" t="str">
        <f>IF(G18&gt;0,AD304,"")</f>
        <v/>
      </c>
      <c r="H85" s="110" t="str">
        <f t="shared" si="30"/>
        <v/>
      </c>
      <c r="P85" s="31">
        <v>0.5</v>
      </c>
      <c r="Q85" s="34">
        <f>G12</f>
        <v>40</v>
      </c>
      <c r="R85" s="26">
        <f t="shared" si="19"/>
        <v>10000</v>
      </c>
      <c r="S85" s="26">
        <f t="shared" si="31"/>
        <v>40</v>
      </c>
      <c r="T85" s="35">
        <f t="shared" si="18"/>
        <v>10000</v>
      </c>
      <c r="U85" s="37"/>
      <c r="V85" s="34">
        <f t="shared" si="28"/>
        <v>82.882972497274295</v>
      </c>
      <c r="W85" s="26">
        <f t="shared" si="21"/>
        <v>194221475.76597074</v>
      </c>
      <c r="X85" s="26">
        <f t="shared" si="32"/>
        <v>82.882972497274295</v>
      </c>
      <c r="Y85" s="35">
        <f t="shared" si="23"/>
        <v>194221475.76597074</v>
      </c>
      <c r="Z85" s="37"/>
      <c r="AA85" s="34">
        <f t="shared" si="24"/>
        <v>82.883196099376079</v>
      </c>
      <c r="AB85" s="26">
        <f t="shared" si="25"/>
        <v>194231475.76597089</v>
      </c>
      <c r="AC85" s="26">
        <f t="shared" si="33"/>
        <v>82.883196099376079</v>
      </c>
      <c r="AD85" s="27">
        <f t="shared" si="27"/>
        <v>194231475.76597089</v>
      </c>
    </row>
    <row r="86" spans="1:30" ht="15.75" x14ac:dyDescent="0.25">
      <c r="A86" s="142" t="s">
        <v>58</v>
      </c>
      <c r="P86" s="31">
        <v>0.54166666666666696</v>
      </c>
      <c r="Q86" s="34">
        <f>G12</f>
        <v>40</v>
      </c>
      <c r="R86" s="26">
        <f t="shared" si="19"/>
        <v>10000</v>
      </c>
      <c r="S86" s="26">
        <f t="shared" si="31"/>
        <v>40</v>
      </c>
      <c r="T86" s="35">
        <f t="shared" si="18"/>
        <v>10000</v>
      </c>
      <c r="U86" s="37"/>
      <c r="V86" s="34">
        <f t="shared" si="28"/>
        <v>82.882972497274295</v>
      </c>
      <c r="W86" s="26">
        <f t="shared" si="21"/>
        <v>194221475.76597074</v>
      </c>
      <c r="X86" s="26">
        <f t="shared" si="32"/>
        <v>82.882972497274295</v>
      </c>
      <c r="Y86" s="35">
        <f t="shared" si="23"/>
        <v>194221475.76597074</v>
      </c>
      <c r="Z86" s="37"/>
      <c r="AA86" s="34">
        <f t="shared" si="24"/>
        <v>82.883196099376079</v>
      </c>
      <c r="AB86" s="26">
        <f t="shared" si="25"/>
        <v>194231475.76597089</v>
      </c>
      <c r="AC86" s="26">
        <f t="shared" si="33"/>
        <v>82.883196099376079</v>
      </c>
      <c r="AD86" s="27">
        <f t="shared" si="27"/>
        <v>194231475.76597089</v>
      </c>
    </row>
    <row r="87" spans="1:30" ht="15.75" x14ac:dyDescent="0.25">
      <c r="A87" s="142" t="s">
        <v>157</v>
      </c>
      <c r="P87" s="31">
        <v>0.58333333333333304</v>
      </c>
      <c r="Q87" s="34">
        <f>G12</f>
        <v>40</v>
      </c>
      <c r="R87" s="26">
        <f t="shared" si="19"/>
        <v>10000</v>
      </c>
      <c r="S87" s="26">
        <f t="shared" si="31"/>
        <v>40</v>
      </c>
      <c r="T87" s="35">
        <f t="shared" si="18"/>
        <v>10000</v>
      </c>
      <c r="U87" s="37"/>
      <c r="V87" s="34">
        <f t="shared" si="28"/>
        <v>82.882972497274295</v>
      </c>
      <c r="W87" s="26">
        <f t="shared" si="21"/>
        <v>194221475.76597074</v>
      </c>
      <c r="X87" s="26">
        <f t="shared" si="32"/>
        <v>82.882972497274295</v>
      </c>
      <c r="Y87" s="35">
        <f t="shared" si="23"/>
        <v>194221475.76597074</v>
      </c>
      <c r="Z87" s="37"/>
      <c r="AA87" s="34">
        <f t="shared" si="24"/>
        <v>82.883196099376079</v>
      </c>
      <c r="AB87" s="26">
        <f t="shared" si="25"/>
        <v>194231475.76597089</v>
      </c>
      <c r="AC87" s="26">
        <f t="shared" si="33"/>
        <v>82.883196099376079</v>
      </c>
      <c r="AD87" s="27">
        <f t="shared" si="27"/>
        <v>194231475.76597089</v>
      </c>
    </row>
    <row r="88" spans="1:30" x14ac:dyDescent="0.25">
      <c r="P88" s="31">
        <v>0.625</v>
      </c>
      <c r="Q88" s="34">
        <f>G12</f>
        <v>40</v>
      </c>
      <c r="R88" s="26">
        <f t="shared" si="19"/>
        <v>10000</v>
      </c>
      <c r="S88" s="26">
        <f t="shared" si="31"/>
        <v>40</v>
      </c>
      <c r="T88" s="35">
        <f t="shared" si="18"/>
        <v>10000</v>
      </c>
      <c r="U88" s="37"/>
      <c r="V88" s="34">
        <f t="shared" si="28"/>
        <v>82.882972497274295</v>
      </c>
      <c r="W88" s="26">
        <f t="shared" si="21"/>
        <v>194221475.76597074</v>
      </c>
      <c r="X88" s="26">
        <f t="shared" si="32"/>
        <v>82.882972497274295</v>
      </c>
      <c r="Y88" s="35">
        <f t="shared" si="23"/>
        <v>194221475.76597074</v>
      </c>
      <c r="Z88" s="37"/>
      <c r="AA88" s="34">
        <f t="shared" si="24"/>
        <v>82.883196099376079</v>
      </c>
      <c r="AB88" s="26">
        <f t="shared" si="25"/>
        <v>194231475.76597089</v>
      </c>
      <c r="AC88" s="26">
        <f t="shared" si="33"/>
        <v>82.883196099376079</v>
      </c>
      <c r="AD88" s="27">
        <f t="shared" si="27"/>
        <v>194231475.76597089</v>
      </c>
    </row>
    <row r="89" spans="1:30" x14ac:dyDescent="0.25">
      <c r="P89" s="31">
        <v>0.66666666666666696</v>
      </c>
      <c r="Q89" s="34">
        <f>G12</f>
        <v>40</v>
      </c>
      <c r="R89" s="26">
        <f t="shared" si="19"/>
        <v>10000</v>
      </c>
      <c r="S89" s="26">
        <f t="shared" si="31"/>
        <v>40</v>
      </c>
      <c r="T89" s="35">
        <f t="shared" si="18"/>
        <v>10000</v>
      </c>
      <c r="U89" s="37"/>
      <c r="V89" s="34">
        <f t="shared" si="28"/>
        <v>82.882972497274295</v>
      </c>
      <c r="W89" s="26">
        <f t="shared" si="21"/>
        <v>194221475.76597074</v>
      </c>
      <c r="X89" s="26">
        <f t="shared" si="32"/>
        <v>82.882972497274295</v>
      </c>
      <c r="Y89" s="35">
        <f t="shared" si="23"/>
        <v>194221475.76597074</v>
      </c>
      <c r="Z89" s="37"/>
      <c r="AA89" s="34">
        <f t="shared" si="24"/>
        <v>82.883196099376079</v>
      </c>
      <c r="AB89" s="26">
        <f t="shared" si="25"/>
        <v>194231475.76597089</v>
      </c>
      <c r="AC89" s="26">
        <f t="shared" si="33"/>
        <v>82.883196099376079</v>
      </c>
      <c r="AD89" s="27">
        <f t="shared" si="27"/>
        <v>194231475.76597089</v>
      </c>
    </row>
    <row r="90" spans="1:30" x14ac:dyDescent="0.25">
      <c r="F90" s="22"/>
      <c r="P90" s="31">
        <v>0.70833333333333304</v>
      </c>
      <c r="Q90" s="34">
        <f>G12</f>
        <v>40</v>
      </c>
      <c r="R90" s="26">
        <f t="shared" si="19"/>
        <v>10000</v>
      </c>
      <c r="S90" s="26">
        <f t="shared" si="31"/>
        <v>40</v>
      </c>
      <c r="T90" s="35">
        <f t="shared" si="18"/>
        <v>10000</v>
      </c>
      <c r="U90" s="37"/>
      <c r="V90" s="34">
        <f t="shared" si="28"/>
        <v>82.882972497274295</v>
      </c>
      <c r="W90" s="26">
        <f t="shared" si="21"/>
        <v>194221475.76597074</v>
      </c>
      <c r="X90" s="26">
        <f t="shared" si="32"/>
        <v>82.882972497274295</v>
      </c>
      <c r="Y90" s="35">
        <f t="shared" si="23"/>
        <v>194221475.76597074</v>
      </c>
      <c r="Z90" s="37"/>
      <c r="AA90" s="34">
        <f t="shared" si="24"/>
        <v>82.883196099376079</v>
      </c>
      <c r="AB90" s="26">
        <f t="shared" si="25"/>
        <v>194231475.76597089</v>
      </c>
      <c r="AC90" s="26">
        <f t="shared" si="33"/>
        <v>82.883196099376079</v>
      </c>
      <c r="AD90" s="27">
        <f t="shared" si="27"/>
        <v>194231475.76597089</v>
      </c>
    </row>
    <row r="91" spans="1:30" x14ac:dyDescent="0.25">
      <c r="P91" s="31">
        <v>0.75</v>
      </c>
      <c r="Q91" s="34">
        <f>G12</f>
        <v>40</v>
      </c>
      <c r="R91" s="26">
        <f t="shared" si="19"/>
        <v>10000</v>
      </c>
      <c r="S91" s="26">
        <f t="shared" si="31"/>
        <v>40</v>
      </c>
      <c r="T91" s="35">
        <f t="shared" si="18"/>
        <v>10000</v>
      </c>
      <c r="U91" s="37"/>
      <c r="V91" s="34">
        <f t="shared" si="28"/>
        <v>82.882972497274295</v>
      </c>
      <c r="W91" s="26">
        <f t="shared" si="21"/>
        <v>194221475.76597074</v>
      </c>
      <c r="X91" s="26">
        <f t="shared" si="32"/>
        <v>82.882972497274295</v>
      </c>
      <c r="Y91" s="35">
        <f t="shared" si="23"/>
        <v>194221475.76597074</v>
      </c>
      <c r="Z91" s="37"/>
      <c r="AA91" s="34">
        <f t="shared" si="24"/>
        <v>82.883196099376079</v>
      </c>
      <c r="AB91" s="26">
        <f t="shared" si="25"/>
        <v>194231475.76597089</v>
      </c>
      <c r="AC91" s="26">
        <f t="shared" si="33"/>
        <v>82.883196099376079</v>
      </c>
      <c r="AD91" s="27">
        <f t="shared" si="27"/>
        <v>194231475.76597089</v>
      </c>
    </row>
    <row r="92" spans="1:30" x14ac:dyDescent="0.25">
      <c r="P92" s="31">
        <v>0.79166666666666696</v>
      </c>
      <c r="Q92" s="34">
        <f>G12</f>
        <v>40</v>
      </c>
      <c r="R92" s="26">
        <f t="shared" si="19"/>
        <v>10000</v>
      </c>
      <c r="S92" s="26">
        <f t="shared" si="31"/>
        <v>40</v>
      </c>
      <c r="T92" s="35">
        <f t="shared" si="18"/>
        <v>10000</v>
      </c>
      <c r="U92" s="37"/>
      <c r="V92" s="34">
        <v>0</v>
      </c>
      <c r="W92" s="26">
        <f t="shared" si="21"/>
        <v>1</v>
      </c>
      <c r="X92" s="26">
        <v>0</v>
      </c>
      <c r="Y92" s="35">
        <f t="shared" si="23"/>
        <v>1</v>
      </c>
      <c r="Z92" s="37"/>
      <c r="AA92" s="34">
        <f t="shared" si="24"/>
        <v>40.000434272768629</v>
      </c>
      <c r="AB92" s="26">
        <f t="shared" si="25"/>
        <v>10001.000000000009</v>
      </c>
      <c r="AC92" s="26">
        <f>AA92</f>
        <v>40.000434272768629</v>
      </c>
      <c r="AD92" s="27">
        <f t="shared" si="27"/>
        <v>10001.000000000009</v>
      </c>
    </row>
    <row r="93" spans="1:30" x14ac:dyDescent="0.25">
      <c r="P93" s="31">
        <v>0.83333333333333304</v>
      </c>
      <c r="Q93" s="34">
        <f>G12</f>
        <v>40</v>
      </c>
      <c r="R93" s="26">
        <f t="shared" si="19"/>
        <v>10000</v>
      </c>
      <c r="S93" s="26">
        <f t="shared" si="31"/>
        <v>40</v>
      </c>
      <c r="T93" s="35">
        <f t="shared" si="18"/>
        <v>10000</v>
      </c>
      <c r="U93" s="37"/>
      <c r="V93" s="34">
        <f t="shared" si="28"/>
        <v>0</v>
      </c>
      <c r="W93" s="26">
        <f t="shared" si="21"/>
        <v>1</v>
      </c>
      <c r="X93" s="26">
        <v>0</v>
      </c>
      <c r="Y93" s="35">
        <f t="shared" si="23"/>
        <v>1</v>
      </c>
      <c r="Z93" s="37"/>
      <c r="AA93" s="34">
        <f t="shared" si="24"/>
        <v>40.000434272768629</v>
      </c>
      <c r="AB93" s="26">
        <f>(10^(AA93/10))</f>
        <v>10001.000000000009</v>
      </c>
      <c r="AC93" s="26">
        <f>AA93</f>
        <v>40.000434272768629</v>
      </c>
      <c r="AD93" s="27">
        <f t="shared" si="27"/>
        <v>10001.000000000009</v>
      </c>
    </row>
    <row r="94" spans="1:30" x14ac:dyDescent="0.25">
      <c r="P94" s="31">
        <v>0.875</v>
      </c>
      <c r="Q94" s="34">
        <f>G12</f>
        <v>40</v>
      </c>
      <c r="R94" s="26">
        <f t="shared" si="19"/>
        <v>10000</v>
      </c>
      <c r="S94" s="26">
        <f t="shared" si="31"/>
        <v>40</v>
      </c>
      <c r="T94" s="35">
        <f t="shared" si="18"/>
        <v>10000</v>
      </c>
      <c r="U94" s="37"/>
      <c r="V94" s="34">
        <f>V93</f>
        <v>0</v>
      </c>
      <c r="W94" s="26">
        <f t="shared" si="21"/>
        <v>1</v>
      </c>
      <c r="X94" s="26">
        <v>0</v>
      </c>
      <c r="Y94" s="35">
        <f t="shared" si="23"/>
        <v>1</v>
      </c>
      <c r="Z94" s="37"/>
      <c r="AA94" s="34">
        <f t="shared" si="24"/>
        <v>40.000434272768629</v>
      </c>
      <c r="AB94" s="26">
        <f t="shared" si="25"/>
        <v>10001.000000000009</v>
      </c>
      <c r="AC94" s="26">
        <f>AA94</f>
        <v>40.000434272768629</v>
      </c>
      <c r="AD94" s="27">
        <f t="shared" si="27"/>
        <v>10001.000000000009</v>
      </c>
    </row>
    <row r="95" spans="1:30" x14ac:dyDescent="0.25">
      <c r="P95" s="31">
        <v>0.91666666666666696</v>
      </c>
      <c r="Q95" s="34">
        <f>H12</f>
        <v>34</v>
      </c>
      <c r="R95" s="26">
        <f t="shared" si="19"/>
        <v>2511.8864315095811</v>
      </c>
      <c r="S95" s="26">
        <f>Q95+10</f>
        <v>44</v>
      </c>
      <c r="T95" s="35">
        <f t="shared" si="18"/>
        <v>25118.86431509586</v>
      </c>
      <c r="U95" s="37"/>
      <c r="V95" s="34">
        <v>0</v>
      </c>
      <c r="W95" s="26">
        <f t="shared" si="21"/>
        <v>1</v>
      </c>
      <c r="X95" s="28">
        <f t="shared" ref="X95:X96" si="34">V95+10</f>
        <v>10</v>
      </c>
      <c r="Y95" s="35">
        <f t="shared" si="23"/>
        <v>10</v>
      </c>
      <c r="Z95" s="37"/>
      <c r="AA95" s="34">
        <f t="shared" si="24"/>
        <v>34.001728613409902</v>
      </c>
      <c r="AB95" s="26">
        <f t="shared" si="25"/>
        <v>2512.8864315095802</v>
      </c>
      <c r="AC95" s="26">
        <f>AA95+10</f>
        <v>44.001728613409902</v>
      </c>
      <c r="AD95" s="27">
        <f t="shared" si="27"/>
        <v>25128.864315095783</v>
      </c>
    </row>
    <row r="96" spans="1:30" ht="15.75" thickBot="1" x14ac:dyDescent="0.3">
      <c r="P96" s="44">
        <v>0.95833333333333304</v>
      </c>
      <c r="Q96" s="45">
        <f>H12</f>
        <v>34</v>
      </c>
      <c r="R96" s="46">
        <f t="shared" si="19"/>
        <v>2511.8864315095811</v>
      </c>
      <c r="S96" s="46">
        <f>Q96+10</f>
        <v>44</v>
      </c>
      <c r="T96" s="47">
        <f t="shared" si="18"/>
        <v>25118.86431509586</v>
      </c>
      <c r="U96" s="48"/>
      <c r="V96" s="45">
        <v>0</v>
      </c>
      <c r="W96" s="46">
        <f t="shared" si="21"/>
        <v>1</v>
      </c>
      <c r="X96" s="28">
        <f t="shared" si="34"/>
        <v>10</v>
      </c>
      <c r="Y96" s="47">
        <f t="shared" si="23"/>
        <v>10</v>
      </c>
      <c r="Z96" s="48"/>
      <c r="AA96" s="34">
        <f t="shared" si="24"/>
        <v>34.001728613409902</v>
      </c>
      <c r="AB96" s="150">
        <f t="shared" si="25"/>
        <v>2512.8864315095802</v>
      </c>
      <c r="AC96" s="150">
        <f>AA96+10</f>
        <v>44.001728613409902</v>
      </c>
      <c r="AD96" s="151">
        <f t="shared" si="27"/>
        <v>25128.864315095783</v>
      </c>
    </row>
    <row r="97" spans="16:30" ht="15.75" thickBot="1" x14ac:dyDescent="0.3">
      <c r="P97" s="50"/>
      <c r="Q97" s="51"/>
      <c r="R97" s="51"/>
      <c r="S97" s="51"/>
      <c r="T97" s="52"/>
      <c r="U97" s="51"/>
      <c r="V97" s="50"/>
      <c r="W97" s="51"/>
      <c r="X97" s="51"/>
      <c r="Y97" s="52"/>
      <c r="Z97" s="51"/>
      <c r="AA97" s="53" t="s">
        <v>13</v>
      </c>
      <c r="AB97" s="64">
        <f>10*LOG(1/(COUNT(AB80:AB93))*SUM(AB80:AB93))</f>
        <v>82.213765472694263</v>
      </c>
      <c r="AC97" s="49"/>
      <c r="AD97" s="54"/>
    </row>
    <row r="98" spans="16:30" ht="15.75" thickBot="1" x14ac:dyDescent="0.3">
      <c r="P98" s="53"/>
      <c r="Q98" s="49"/>
      <c r="R98" s="49"/>
      <c r="S98" s="49"/>
      <c r="T98" s="54"/>
      <c r="U98" s="49"/>
      <c r="V98" s="53"/>
      <c r="W98" s="49"/>
      <c r="X98" s="49"/>
      <c r="Y98" s="54"/>
      <c r="Z98" s="49"/>
      <c r="AA98" s="53" t="s">
        <v>2</v>
      </c>
      <c r="AB98" s="64">
        <f>10*LOG(1/(COUNT(AB73:AB79,AB95:AB96))*SUM(AB73:AB79,AB95:AB96))</f>
        <v>34.001728613409902</v>
      </c>
      <c r="AC98" s="49"/>
      <c r="AD98" s="54"/>
    </row>
    <row r="99" spans="16:30" x14ac:dyDescent="0.25">
      <c r="P99" s="53"/>
      <c r="Q99" s="49"/>
      <c r="R99" s="56" t="s">
        <v>12</v>
      </c>
      <c r="S99" s="57"/>
      <c r="T99" s="58" t="s">
        <v>11</v>
      </c>
      <c r="U99" s="57"/>
      <c r="V99" s="59"/>
      <c r="W99" s="56" t="s">
        <v>12</v>
      </c>
      <c r="X99" s="57"/>
      <c r="Y99" s="58" t="s">
        <v>11</v>
      </c>
      <c r="Z99" s="57"/>
      <c r="AA99" s="59"/>
      <c r="AB99" s="57" t="s">
        <v>12</v>
      </c>
      <c r="AC99" s="57"/>
      <c r="AD99" s="58" t="s">
        <v>11</v>
      </c>
    </row>
    <row r="100" spans="16:30" ht="15.75" thickBot="1" x14ac:dyDescent="0.3">
      <c r="P100" s="14"/>
      <c r="Q100" s="55"/>
      <c r="R100" s="60">
        <f>10*LOG(1/(COUNT(R73:R96))*SUM(R73:R96))</f>
        <v>38.568471069971373</v>
      </c>
      <c r="S100" s="61"/>
      <c r="T100" s="62">
        <f>10*LOG(1/(COUNT(T73:T96))*SUM(T73:T96))</f>
        <v>41.950571929812824</v>
      </c>
      <c r="U100" s="61"/>
      <c r="V100" s="63"/>
      <c r="W100" s="60">
        <f>10*LOG(1/(COUNT(W73:W96))*SUM(W73:W96))</f>
        <v>79.872672562995291</v>
      </c>
      <c r="X100" s="61"/>
      <c r="Y100" s="62">
        <f>10*LOG(1/(COUNT(Y73:Y96))*SUM(Y73:Y96))</f>
        <v>79.872672713930598</v>
      </c>
      <c r="Z100" s="61"/>
      <c r="AA100" s="63"/>
      <c r="AB100" s="64">
        <f>10*LOG(1/(COUNT(AB73:AB96))*SUM(AB73:AB96))</f>
        <v>79.872994186722622</v>
      </c>
      <c r="AC100" s="61"/>
      <c r="AD100" s="62">
        <f>10*LOG(1/(COUNT(AD73:AD96))*SUM(AD73:AD96))</f>
        <v>79.873373425352668</v>
      </c>
    </row>
    <row r="103" spans="16:30" x14ac:dyDescent="0.25">
      <c r="P103">
        <f>A13</f>
        <v>0</v>
      </c>
    </row>
    <row r="105" spans="16:30" ht="15.75" thickBot="1" x14ac:dyDescent="0.3">
      <c r="P105" s="303" t="s">
        <v>21</v>
      </c>
      <c r="Q105" s="303"/>
      <c r="R105" s="303"/>
      <c r="S105" s="303"/>
      <c r="T105" s="303"/>
    </row>
    <row r="106" spans="16:30" ht="45.75" thickBot="1" x14ac:dyDescent="0.3">
      <c r="P106" s="38" t="s">
        <v>14</v>
      </c>
      <c r="Q106" s="39" t="s">
        <v>15</v>
      </c>
      <c r="R106" s="40" t="s">
        <v>17</v>
      </c>
      <c r="S106" s="40" t="s">
        <v>16</v>
      </c>
      <c r="T106" s="41" t="s">
        <v>17</v>
      </c>
      <c r="U106" s="42"/>
      <c r="V106" s="39" t="s">
        <v>18</v>
      </c>
      <c r="W106" s="40" t="s">
        <v>17</v>
      </c>
      <c r="X106" s="40" t="s">
        <v>16</v>
      </c>
      <c r="Y106" s="41" t="s">
        <v>17</v>
      </c>
      <c r="Z106" s="43"/>
      <c r="AA106" s="39" t="s">
        <v>19</v>
      </c>
      <c r="AB106" s="40" t="s">
        <v>17</v>
      </c>
      <c r="AC106" s="40" t="s">
        <v>16</v>
      </c>
      <c r="AD106" s="41" t="s">
        <v>17</v>
      </c>
    </row>
    <row r="107" spans="16:30" ht="15.75" thickBot="1" x14ac:dyDescent="0.3">
      <c r="P107" s="30">
        <v>0</v>
      </c>
      <c r="Q107" s="32">
        <f>H13</f>
        <v>0</v>
      </c>
      <c r="R107" s="28">
        <f>(10^(Q107/10))</f>
        <v>1</v>
      </c>
      <c r="S107" s="28">
        <f>Q107+10</f>
        <v>10</v>
      </c>
      <c r="T107" s="33">
        <f t="shared" ref="T107:T130" si="35">(10^(S107/10))</f>
        <v>10</v>
      </c>
      <c r="U107" s="36"/>
      <c r="V107" s="32">
        <v>0</v>
      </c>
      <c r="W107" s="28">
        <f>(10^(V107/10))</f>
        <v>1</v>
      </c>
      <c r="X107" s="28">
        <f>V107+10</f>
        <v>10</v>
      </c>
      <c r="Y107" s="33">
        <f>(10^(X107/10))</f>
        <v>10</v>
      </c>
      <c r="Z107" s="36"/>
      <c r="AA107" s="34">
        <f>10*LOG10(10^(Q107/10)+10^(V107/10))</f>
        <v>3.0102999566398121</v>
      </c>
      <c r="AB107" s="147">
        <f>(10^(AA107/10))</f>
        <v>2</v>
      </c>
      <c r="AC107" s="147">
        <f>AA107+10</f>
        <v>13.010299956639813</v>
      </c>
      <c r="AD107" s="148">
        <f>(10^(AC107/10))</f>
        <v>20.000000000000007</v>
      </c>
    </row>
    <row r="108" spans="16:30" ht="15.75" thickBot="1" x14ac:dyDescent="0.3">
      <c r="P108" s="31">
        <v>4.1666666666666699E-2</v>
      </c>
      <c r="Q108" s="32">
        <f>Q107</f>
        <v>0</v>
      </c>
      <c r="R108" s="26">
        <f t="shared" ref="R108:R130" si="36">(10^(Q108/10))</f>
        <v>1</v>
      </c>
      <c r="S108" s="26">
        <f t="shared" ref="S108:S113" si="37">Q108+10</f>
        <v>10</v>
      </c>
      <c r="T108" s="35">
        <f t="shared" si="35"/>
        <v>10</v>
      </c>
      <c r="U108" s="37"/>
      <c r="V108" s="34">
        <f>V107</f>
        <v>0</v>
      </c>
      <c r="W108" s="26">
        <f t="shared" ref="W108:W130" si="38">(10^(V108/10))</f>
        <v>1</v>
      </c>
      <c r="X108" s="28">
        <f t="shared" ref="X108:X113" si="39">V108+10</f>
        <v>10</v>
      </c>
      <c r="Y108" s="35">
        <f t="shared" ref="Y108:Y130" si="40">(10^(X108/10))</f>
        <v>10</v>
      </c>
      <c r="Z108" s="37"/>
      <c r="AA108" s="34">
        <f t="shared" ref="AA108:AA130" si="41">10*LOG10(10^(Q108/10)+10^(V108/10))</f>
        <v>3.0102999566398121</v>
      </c>
      <c r="AB108" s="26">
        <f t="shared" ref="AB108:AB126" si="42">(10^(AA108/10))</f>
        <v>2</v>
      </c>
      <c r="AC108" s="147">
        <f t="shared" ref="AC108:AC113" si="43">AA108+10</f>
        <v>13.010299956639813</v>
      </c>
      <c r="AD108" s="27">
        <f t="shared" ref="AD108:AD130" si="44">(10^(AC108/10))</f>
        <v>20.000000000000007</v>
      </c>
    </row>
    <row r="109" spans="16:30" ht="15.75" thickBot="1" x14ac:dyDescent="0.3">
      <c r="P109" s="31">
        <v>8.3333333333333301E-2</v>
      </c>
      <c r="Q109" s="32">
        <f>Q107</f>
        <v>0</v>
      </c>
      <c r="R109" s="26">
        <f t="shared" si="36"/>
        <v>1</v>
      </c>
      <c r="S109" s="26">
        <f t="shared" si="37"/>
        <v>10</v>
      </c>
      <c r="T109" s="35">
        <f t="shared" si="35"/>
        <v>10</v>
      </c>
      <c r="U109" s="37"/>
      <c r="V109" s="34">
        <f t="shared" ref="V109:V127" si="45">V108</f>
        <v>0</v>
      </c>
      <c r="W109" s="26">
        <f t="shared" si="38"/>
        <v>1</v>
      </c>
      <c r="X109" s="28">
        <f t="shared" si="39"/>
        <v>10</v>
      </c>
      <c r="Y109" s="35">
        <f t="shared" si="40"/>
        <v>10</v>
      </c>
      <c r="Z109" s="37"/>
      <c r="AA109" s="34">
        <f t="shared" si="41"/>
        <v>3.0102999566398121</v>
      </c>
      <c r="AB109" s="26">
        <f t="shared" si="42"/>
        <v>2</v>
      </c>
      <c r="AC109" s="147">
        <f t="shared" si="43"/>
        <v>13.010299956639813</v>
      </c>
      <c r="AD109" s="27">
        <f t="shared" si="44"/>
        <v>20.000000000000007</v>
      </c>
    </row>
    <row r="110" spans="16:30" ht="15.75" thickBot="1" x14ac:dyDescent="0.3">
      <c r="P110" s="31">
        <v>0.125</v>
      </c>
      <c r="Q110" s="32">
        <f>Q107</f>
        <v>0</v>
      </c>
      <c r="R110" s="26">
        <f t="shared" si="36"/>
        <v>1</v>
      </c>
      <c r="S110" s="26">
        <f t="shared" si="37"/>
        <v>10</v>
      </c>
      <c r="T110" s="35">
        <f t="shared" si="35"/>
        <v>10</v>
      </c>
      <c r="U110" s="37"/>
      <c r="V110" s="34">
        <f t="shared" si="45"/>
        <v>0</v>
      </c>
      <c r="W110" s="26">
        <f t="shared" si="38"/>
        <v>1</v>
      </c>
      <c r="X110" s="28">
        <f t="shared" si="39"/>
        <v>10</v>
      </c>
      <c r="Y110" s="35">
        <f t="shared" si="40"/>
        <v>10</v>
      </c>
      <c r="Z110" s="37"/>
      <c r="AA110" s="34">
        <f t="shared" si="41"/>
        <v>3.0102999566398121</v>
      </c>
      <c r="AB110" s="26">
        <f t="shared" si="42"/>
        <v>2</v>
      </c>
      <c r="AC110" s="147">
        <f t="shared" si="43"/>
        <v>13.010299956639813</v>
      </c>
      <c r="AD110" s="27">
        <f t="shared" si="44"/>
        <v>20.000000000000007</v>
      </c>
    </row>
    <row r="111" spans="16:30" ht="15.75" thickBot="1" x14ac:dyDescent="0.3">
      <c r="P111" s="31">
        <v>0.16666666666666699</v>
      </c>
      <c r="Q111" s="32">
        <f>Q107</f>
        <v>0</v>
      </c>
      <c r="R111" s="26">
        <f t="shared" si="36"/>
        <v>1</v>
      </c>
      <c r="S111" s="26">
        <f t="shared" si="37"/>
        <v>10</v>
      </c>
      <c r="T111" s="35">
        <f t="shared" si="35"/>
        <v>10</v>
      </c>
      <c r="U111" s="37"/>
      <c r="V111" s="34">
        <f t="shared" si="45"/>
        <v>0</v>
      </c>
      <c r="W111" s="26">
        <f t="shared" si="38"/>
        <v>1</v>
      </c>
      <c r="X111" s="28">
        <f t="shared" si="39"/>
        <v>10</v>
      </c>
      <c r="Y111" s="35">
        <f t="shared" si="40"/>
        <v>10</v>
      </c>
      <c r="Z111" s="37"/>
      <c r="AA111" s="34">
        <f t="shared" si="41"/>
        <v>3.0102999566398121</v>
      </c>
      <c r="AB111" s="26">
        <f t="shared" si="42"/>
        <v>2</v>
      </c>
      <c r="AC111" s="147">
        <f t="shared" si="43"/>
        <v>13.010299956639813</v>
      </c>
      <c r="AD111" s="27">
        <f t="shared" si="44"/>
        <v>20.000000000000007</v>
      </c>
    </row>
    <row r="112" spans="16:30" ht="15.75" thickBot="1" x14ac:dyDescent="0.3">
      <c r="P112" s="31">
        <v>0.20833333333333301</v>
      </c>
      <c r="Q112" s="32">
        <f>Q107</f>
        <v>0</v>
      </c>
      <c r="R112" s="26">
        <f t="shared" si="36"/>
        <v>1</v>
      </c>
      <c r="S112" s="26">
        <f t="shared" si="37"/>
        <v>10</v>
      </c>
      <c r="T112" s="35">
        <f t="shared" si="35"/>
        <v>10</v>
      </c>
      <c r="U112" s="37"/>
      <c r="V112" s="34">
        <f t="shared" si="45"/>
        <v>0</v>
      </c>
      <c r="W112" s="26">
        <f t="shared" si="38"/>
        <v>1</v>
      </c>
      <c r="X112" s="28">
        <f t="shared" si="39"/>
        <v>10</v>
      </c>
      <c r="Y112" s="35">
        <f t="shared" si="40"/>
        <v>10</v>
      </c>
      <c r="Z112" s="37"/>
      <c r="AA112" s="34">
        <f t="shared" si="41"/>
        <v>3.0102999566398121</v>
      </c>
      <c r="AB112" s="26">
        <f t="shared" si="42"/>
        <v>2</v>
      </c>
      <c r="AC112" s="147">
        <f t="shared" si="43"/>
        <v>13.010299956639813</v>
      </c>
      <c r="AD112" s="27">
        <f t="shared" si="44"/>
        <v>20.000000000000007</v>
      </c>
    </row>
    <row r="113" spans="16:30" x14ac:dyDescent="0.25">
      <c r="P113" s="31">
        <v>0.25</v>
      </c>
      <c r="Q113" s="32">
        <f>Q107</f>
        <v>0</v>
      </c>
      <c r="R113" s="26">
        <f t="shared" si="36"/>
        <v>1</v>
      </c>
      <c r="S113" s="26">
        <f t="shared" si="37"/>
        <v>10</v>
      </c>
      <c r="T113" s="35">
        <f t="shared" si="35"/>
        <v>10</v>
      </c>
      <c r="U113" s="37"/>
      <c r="V113" s="34">
        <f t="shared" si="45"/>
        <v>0</v>
      </c>
      <c r="W113" s="26">
        <f t="shared" si="38"/>
        <v>1</v>
      </c>
      <c r="X113" s="28">
        <f t="shared" si="39"/>
        <v>10</v>
      </c>
      <c r="Y113" s="35">
        <f t="shared" si="40"/>
        <v>10</v>
      </c>
      <c r="Z113" s="37"/>
      <c r="AA113" s="34">
        <f t="shared" si="41"/>
        <v>3.0102999566398121</v>
      </c>
      <c r="AB113" s="26">
        <f t="shared" si="42"/>
        <v>2</v>
      </c>
      <c r="AC113" s="147">
        <f t="shared" si="43"/>
        <v>13.010299956639813</v>
      </c>
      <c r="AD113" s="27">
        <f t="shared" si="44"/>
        <v>20.000000000000007</v>
      </c>
    </row>
    <row r="114" spans="16:30" x14ac:dyDescent="0.25">
      <c r="P114" s="31">
        <v>0.29166666666666702</v>
      </c>
      <c r="Q114" s="32">
        <f>G13</f>
        <v>0</v>
      </c>
      <c r="R114" s="26">
        <f t="shared" si="36"/>
        <v>1</v>
      </c>
      <c r="S114" s="26">
        <f>Q114</f>
        <v>0</v>
      </c>
      <c r="T114" s="35">
        <f t="shared" si="35"/>
        <v>1</v>
      </c>
      <c r="U114" s="37"/>
      <c r="V114" s="34">
        <f>C74</f>
        <v>89.547660468709893</v>
      </c>
      <c r="W114" s="26">
        <f t="shared" si="38"/>
        <v>901085594.7422576</v>
      </c>
      <c r="X114" s="26">
        <f>V114</f>
        <v>89.547660468709893</v>
      </c>
      <c r="Y114" s="35">
        <f t="shared" si="40"/>
        <v>901085594.7422576</v>
      </c>
      <c r="Z114" s="37"/>
      <c r="AA114" s="34">
        <f t="shared" si="41"/>
        <v>89.547660473529589</v>
      </c>
      <c r="AB114" s="26">
        <f t="shared" si="42"/>
        <v>901085595.74226022</v>
      </c>
      <c r="AC114" s="26">
        <f>AA114</f>
        <v>89.547660473529589</v>
      </c>
      <c r="AD114" s="27">
        <f t="shared" si="44"/>
        <v>901085595.74226022</v>
      </c>
    </row>
    <row r="115" spans="16:30" x14ac:dyDescent="0.25">
      <c r="P115" s="31">
        <v>0.33333333333333298</v>
      </c>
      <c r="Q115" s="32">
        <f>Q114</f>
        <v>0</v>
      </c>
      <c r="R115" s="26">
        <f t="shared" si="36"/>
        <v>1</v>
      </c>
      <c r="S115" s="26">
        <f t="shared" ref="S115:S128" si="46">Q115</f>
        <v>0</v>
      </c>
      <c r="T115" s="35">
        <f t="shared" si="35"/>
        <v>1</v>
      </c>
      <c r="U115" s="37"/>
      <c r="V115" s="34">
        <f t="shared" si="45"/>
        <v>89.547660468709893</v>
      </c>
      <c r="W115" s="26">
        <f t="shared" si="38"/>
        <v>901085594.7422576</v>
      </c>
      <c r="X115" s="26">
        <f t="shared" ref="X115:X125" si="47">V115</f>
        <v>89.547660468709893</v>
      </c>
      <c r="Y115" s="35">
        <f t="shared" si="40"/>
        <v>901085594.7422576</v>
      </c>
      <c r="Z115" s="37"/>
      <c r="AA115" s="34">
        <f t="shared" si="41"/>
        <v>89.547660473529589</v>
      </c>
      <c r="AB115" s="26">
        <f t="shared" si="42"/>
        <v>901085595.74226022</v>
      </c>
      <c r="AC115" s="26">
        <f t="shared" ref="AC115:AC125" si="48">AA115</f>
        <v>89.547660473529589</v>
      </c>
      <c r="AD115" s="27">
        <f t="shared" si="44"/>
        <v>901085595.74226022</v>
      </c>
    </row>
    <row r="116" spans="16:30" x14ac:dyDescent="0.25">
      <c r="P116" s="31">
        <v>0.375</v>
      </c>
      <c r="Q116" s="32">
        <f>Q114</f>
        <v>0</v>
      </c>
      <c r="R116" s="26">
        <f t="shared" si="36"/>
        <v>1</v>
      </c>
      <c r="S116" s="26">
        <f t="shared" si="46"/>
        <v>0</v>
      </c>
      <c r="T116" s="35">
        <f t="shared" si="35"/>
        <v>1</v>
      </c>
      <c r="U116" s="37"/>
      <c r="V116" s="34">
        <f t="shared" si="45"/>
        <v>89.547660468709893</v>
      </c>
      <c r="W116" s="26">
        <f t="shared" si="38"/>
        <v>901085594.7422576</v>
      </c>
      <c r="X116" s="26">
        <f t="shared" si="47"/>
        <v>89.547660468709893</v>
      </c>
      <c r="Y116" s="35">
        <f t="shared" si="40"/>
        <v>901085594.7422576</v>
      </c>
      <c r="Z116" s="37"/>
      <c r="AA116" s="34">
        <f t="shared" si="41"/>
        <v>89.547660473529589</v>
      </c>
      <c r="AB116" s="26">
        <f t="shared" si="42"/>
        <v>901085595.74226022</v>
      </c>
      <c r="AC116" s="26">
        <f t="shared" si="48"/>
        <v>89.547660473529589</v>
      </c>
      <c r="AD116" s="27">
        <f t="shared" si="44"/>
        <v>901085595.74226022</v>
      </c>
    </row>
    <row r="117" spans="16:30" x14ac:dyDescent="0.25">
      <c r="P117" s="31">
        <v>0.41666666666666702</v>
      </c>
      <c r="Q117" s="32">
        <f>Q114</f>
        <v>0</v>
      </c>
      <c r="R117" s="26">
        <f t="shared" si="36"/>
        <v>1</v>
      </c>
      <c r="S117" s="26">
        <f t="shared" si="46"/>
        <v>0</v>
      </c>
      <c r="T117" s="35">
        <f t="shared" si="35"/>
        <v>1</v>
      </c>
      <c r="U117" s="37"/>
      <c r="V117" s="34">
        <f t="shared" si="45"/>
        <v>89.547660468709893</v>
      </c>
      <c r="W117" s="26">
        <f t="shared" si="38"/>
        <v>901085594.7422576</v>
      </c>
      <c r="X117" s="26">
        <f t="shared" si="47"/>
        <v>89.547660468709893</v>
      </c>
      <c r="Y117" s="35">
        <f t="shared" si="40"/>
        <v>901085594.7422576</v>
      </c>
      <c r="Z117" s="37"/>
      <c r="AA117" s="34">
        <f t="shared" si="41"/>
        <v>89.547660473529589</v>
      </c>
      <c r="AB117" s="26">
        <f t="shared" si="42"/>
        <v>901085595.74226022</v>
      </c>
      <c r="AC117" s="26">
        <f t="shared" si="48"/>
        <v>89.547660473529589</v>
      </c>
      <c r="AD117" s="27">
        <f t="shared" si="44"/>
        <v>901085595.74226022</v>
      </c>
    </row>
    <row r="118" spans="16:30" x14ac:dyDescent="0.25">
      <c r="P118" s="31">
        <v>0.45833333333333298</v>
      </c>
      <c r="Q118" s="32">
        <f>Q114</f>
        <v>0</v>
      </c>
      <c r="R118" s="26">
        <f t="shared" si="36"/>
        <v>1</v>
      </c>
      <c r="S118" s="26">
        <f t="shared" si="46"/>
        <v>0</v>
      </c>
      <c r="T118" s="35">
        <f t="shared" si="35"/>
        <v>1</v>
      </c>
      <c r="U118" s="37"/>
      <c r="V118" s="34">
        <f t="shared" si="45"/>
        <v>89.547660468709893</v>
      </c>
      <c r="W118" s="26">
        <f t="shared" si="38"/>
        <v>901085594.7422576</v>
      </c>
      <c r="X118" s="26">
        <f t="shared" si="47"/>
        <v>89.547660468709893</v>
      </c>
      <c r="Y118" s="35">
        <f t="shared" si="40"/>
        <v>901085594.7422576</v>
      </c>
      <c r="Z118" s="37"/>
      <c r="AA118" s="34">
        <f t="shared" si="41"/>
        <v>89.547660473529589</v>
      </c>
      <c r="AB118" s="26">
        <f t="shared" si="42"/>
        <v>901085595.74226022</v>
      </c>
      <c r="AC118" s="26">
        <f t="shared" si="48"/>
        <v>89.547660473529589</v>
      </c>
      <c r="AD118" s="27">
        <f t="shared" si="44"/>
        <v>901085595.74226022</v>
      </c>
    </row>
    <row r="119" spans="16:30" x14ac:dyDescent="0.25">
      <c r="P119" s="31">
        <v>0.5</v>
      </c>
      <c r="Q119" s="32">
        <f>Q114</f>
        <v>0</v>
      </c>
      <c r="R119" s="26">
        <f t="shared" si="36"/>
        <v>1</v>
      </c>
      <c r="S119" s="26">
        <f t="shared" si="46"/>
        <v>0</v>
      </c>
      <c r="T119" s="35">
        <f t="shared" si="35"/>
        <v>1</v>
      </c>
      <c r="U119" s="37"/>
      <c r="V119" s="34">
        <f t="shared" si="45"/>
        <v>89.547660468709893</v>
      </c>
      <c r="W119" s="26">
        <f t="shared" si="38"/>
        <v>901085594.7422576</v>
      </c>
      <c r="X119" s="26">
        <f t="shared" si="47"/>
        <v>89.547660468709893</v>
      </c>
      <c r="Y119" s="35">
        <f t="shared" si="40"/>
        <v>901085594.7422576</v>
      </c>
      <c r="Z119" s="37"/>
      <c r="AA119" s="34">
        <f t="shared" si="41"/>
        <v>89.547660473529589</v>
      </c>
      <c r="AB119" s="26">
        <f t="shared" si="42"/>
        <v>901085595.74226022</v>
      </c>
      <c r="AC119" s="26">
        <f t="shared" si="48"/>
        <v>89.547660473529589</v>
      </c>
      <c r="AD119" s="27">
        <f t="shared" si="44"/>
        <v>901085595.74226022</v>
      </c>
    </row>
    <row r="120" spans="16:30" x14ac:dyDescent="0.25">
      <c r="P120" s="31">
        <v>0.54166666666666696</v>
      </c>
      <c r="Q120" s="32">
        <f>Q114</f>
        <v>0</v>
      </c>
      <c r="R120" s="26">
        <f t="shared" si="36"/>
        <v>1</v>
      </c>
      <c r="S120" s="26">
        <f t="shared" si="46"/>
        <v>0</v>
      </c>
      <c r="T120" s="35">
        <f t="shared" si="35"/>
        <v>1</v>
      </c>
      <c r="U120" s="37"/>
      <c r="V120" s="34">
        <f t="shared" si="45"/>
        <v>89.547660468709893</v>
      </c>
      <c r="W120" s="26">
        <f t="shared" si="38"/>
        <v>901085594.7422576</v>
      </c>
      <c r="X120" s="26">
        <f t="shared" si="47"/>
        <v>89.547660468709893</v>
      </c>
      <c r="Y120" s="35">
        <f t="shared" si="40"/>
        <v>901085594.7422576</v>
      </c>
      <c r="Z120" s="37"/>
      <c r="AA120" s="34">
        <f t="shared" si="41"/>
        <v>89.547660473529589</v>
      </c>
      <c r="AB120" s="26">
        <f t="shared" si="42"/>
        <v>901085595.74226022</v>
      </c>
      <c r="AC120" s="26">
        <f t="shared" si="48"/>
        <v>89.547660473529589</v>
      </c>
      <c r="AD120" s="27">
        <f t="shared" si="44"/>
        <v>901085595.74226022</v>
      </c>
    </row>
    <row r="121" spans="16:30" x14ac:dyDescent="0.25">
      <c r="P121" s="31">
        <v>0.58333333333333304</v>
      </c>
      <c r="Q121" s="32">
        <f>Q114</f>
        <v>0</v>
      </c>
      <c r="R121" s="26">
        <f t="shared" si="36"/>
        <v>1</v>
      </c>
      <c r="S121" s="26">
        <f t="shared" si="46"/>
        <v>0</v>
      </c>
      <c r="T121" s="35">
        <f t="shared" si="35"/>
        <v>1</v>
      </c>
      <c r="U121" s="37"/>
      <c r="V121" s="34">
        <f t="shared" si="45"/>
        <v>89.547660468709893</v>
      </c>
      <c r="W121" s="26">
        <f t="shared" si="38"/>
        <v>901085594.7422576</v>
      </c>
      <c r="X121" s="26">
        <f t="shared" si="47"/>
        <v>89.547660468709893</v>
      </c>
      <c r="Y121" s="35">
        <f t="shared" si="40"/>
        <v>901085594.7422576</v>
      </c>
      <c r="Z121" s="37"/>
      <c r="AA121" s="34">
        <f t="shared" si="41"/>
        <v>89.547660473529589</v>
      </c>
      <c r="AB121" s="26">
        <f t="shared" si="42"/>
        <v>901085595.74226022</v>
      </c>
      <c r="AC121" s="26">
        <f t="shared" si="48"/>
        <v>89.547660473529589</v>
      </c>
      <c r="AD121" s="27">
        <f t="shared" si="44"/>
        <v>901085595.74226022</v>
      </c>
    </row>
    <row r="122" spans="16:30" x14ac:dyDescent="0.25">
      <c r="P122" s="31">
        <v>0.625</v>
      </c>
      <c r="Q122" s="32">
        <f>Q114</f>
        <v>0</v>
      </c>
      <c r="R122" s="26">
        <f t="shared" si="36"/>
        <v>1</v>
      </c>
      <c r="S122" s="26">
        <f t="shared" si="46"/>
        <v>0</v>
      </c>
      <c r="T122" s="35">
        <f t="shared" si="35"/>
        <v>1</v>
      </c>
      <c r="U122" s="37"/>
      <c r="V122" s="34">
        <f t="shared" si="45"/>
        <v>89.547660468709893</v>
      </c>
      <c r="W122" s="26">
        <f t="shared" si="38"/>
        <v>901085594.7422576</v>
      </c>
      <c r="X122" s="26">
        <f t="shared" si="47"/>
        <v>89.547660468709893</v>
      </c>
      <c r="Y122" s="35">
        <f t="shared" si="40"/>
        <v>901085594.7422576</v>
      </c>
      <c r="Z122" s="37"/>
      <c r="AA122" s="34">
        <f t="shared" si="41"/>
        <v>89.547660473529589</v>
      </c>
      <c r="AB122" s="26">
        <f t="shared" si="42"/>
        <v>901085595.74226022</v>
      </c>
      <c r="AC122" s="26">
        <f t="shared" si="48"/>
        <v>89.547660473529589</v>
      </c>
      <c r="AD122" s="27">
        <f t="shared" si="44"/>
        <v>901085595.74226022</v>
      </c>
    </row>
    <row r="123" spans="16:30" x14ac:dyDescent="0.25">
      <c r="P123" s="31">
        <v>0.66666666666666696</v>
      </c>
      <c r="Q123" s="32">
        <f>Q114</f>
        <v>0</v>
      </c>
      <c r="R123" s="26">
        <f t="shared" si="36"/>
        <v>1</v>
      </c>
      <c r="S123" s="26">
        <f t="shared" si="46"/>
        <v>0</v>
      </c>
      <c r="T123" s="35">
        <f t="shared" si="35"/>
        <v>1</v>
      </c>
      <c r="U123" s="37"/>
      <c r="V123" s="34">
        <f t="shared" si="45"/>
        <v>89.547660468709893</v>
      </c>
      <c r="W123" s="26">
        <f t="shared" si="38"/>
        <v>901085594.7422576</v>
      </c>
      <c r="X123" s="26">
        <f t="shared" si="47"/>
        <v>89.547660468709893</v>
      </c>
      <c r="Y123" s="35">
        <f t="shared" si="40"/>
        <v>901085594.7422576</v>
      </c>
      <c r="Z123" s="37"/>
      <c r="AA123" s="34">
        <f t="shared" si="41"/>
        <v>89.547660473529589</v>
      </c>
      <c r="AB123" s="26">
        <f t="shared" si="42"/>
        <v>901085595.74226022</v>
      </c>
      <c r="AC123" s="26">
        <f t="shared" si="48"/>
        <v>89.547660473529589</v>
      </c>
      <c r="AD123" s="27">
        <f t="shared" si="44"/>
        <v>901085595.74226022</v>
      </c>
    </row>
    <row r="124" spans="16:30" x14ac:dyDescent="0.25">
      <c r="P124" s="31">
        <v>0.70833333333333304</v>
      </c>
      <c r="Q124" s="32">
        <f>Q114</f>
        <v>0</v>
      </c>
      <c r="R124" s="26">
        <f t="shared" si="36"/>
        <v>1</v>
      </c>
      <c r="S124" s="26">
        <f t="shared" si="46"/>
        <v>0</v>
      </c>
      <c r="T124" s="35">
        <f t="shared" si="35"/>
        <v>1</v>
      </c>
      <c r="U124" s="37"/>
      <c r="V124" s="34">
        <f t="shared" si="45"/>
        <v>89.547660468709893</v>
      </c>
      <c r="W124" s="26">
        <f t="shared" si="38"/>
        <v>901085594.7422576</v>
      </c>
      <c r="X124" s="26">
        <f t="shared" si="47"/>
        <v>89.547660468709893</v>
      </c>
      <c r="Y124" s="35">
        <f t="shared" si="40"/>
        <v>901085594.7422576</v>
      </c>
      <c r="Z124" s="37"/>
      <c r="AA124" s="34">
        <f t="shared" si="41"/>
        <v>89.547660473529589</v>
      </c>
      <c r="AB124" s="26">
        <f t="shared" si="42"/>
        <v>901085595.74226022</v>
      </c>
      <c r="AC124" s="26">
        <f t="shared" si="48"/>
        <v>89.547660473529589</v>
      </c>
      <c r="AD124" s="27">
        <f t="shared" si="44"/>
        <v>901085595.74226022</v>
      </c>
    </row>
    <row r="125" spans="16:30" x14ac:dyDescent="0.25">
      <c r="P125" s="31">
        <v>0.75</v>
      </c>
      <c r="Q125" s="32">
        <f>Q114</f>
        <v>0</v>
      </c>
      <c r="R125" s="26">
        <f t="shared" si="36"/>
        <v>1</v>
      </c>
      <c r="S125" s="26">
        <f t="shared" si="46"/>
        <v>0</v>
      </c>
      <c r="T125" s="35">
        <f t="shared" si="35"/>
        <v>1</v>
      </c>
      <c r="U125" s="37"/>
      <c r="V125" s="34">
        <f t="shared" si="45"/>
        <v>89.547660468709893</v>
      </c>
      <c r="W125" s="26">
        <f t="shared" si="38"/>
        <v>901085594.7422576</v>
      </c>
      <c r="X125" s="26">
        <f t="shared" si="47"/>
        <v>89.547660468709893</v>
      </c>
      <c r="Y125" s="35">
        <f t="shared" si="40"/>
        <v>901085594.7422576</v>
      </c>
      <c r="Z125" s="37"/>
      <c r="AA125" s="34">
        <f t="shared" si="41"/>
        <v>89.547660473529589</v>
      </c>
      <c r="AB125" s="26">
        <f t="shared" si="42"/>
        <v>901085595.74226022</v>
      </c>
      <c r="AC125" s="26">
        <f t="shared" si="48"/>
        <v>89.547660473529589</v>
      </c>
      <c r="AD125" s="27">
        <f t="shared" si="44"/>
        <v>901085595.74226022</v>
      </c>
    </row>
    <row r="126" spans="16:30" x14ac:dyDescent="0.25">
      <c r="P126" s="31">
        <v>0.79166666666666696</v>
      </c>
      <c r="Q126" s="32">
        <f>Q114</f>
        <v>0</v>
      </c>
      <c r="R126" s="26">
        <f t="shared" si="36"/>
        <v>1</v>
      </c>
      <c r="S126" s="26">
        <f t="shared" si="46"/>
        <v>0</v>
      </c>
      <c r="T126" s="35">
        <f t="shared" si="35"/>
        <v>1</v>
      </c>
      <c r="U126" s="37"/>
      <c r="V126" s="34">
        <v>0</v>
      </c>
      <c r="W126" s="26">
        <f t="shared" si="38"/>
        <v>1</v>
      </c>
      <c r="X126" s="26">
        <v>0</v>
      </c>
      <c r="Y126" s="35">
        <f t="shared" si="40"/>
        <v>1</v>
      </c>
      <c r="Z126" s="37"/>
      <c r="AA126" s="34">
        <f t="shared" si="41"/>
        <v>3.0102999566398121</v>
      </c>
      <c r="AB126" s="26">
        <f t="shared" si="42"/>
        <v>2</v>
      </c>
      <c r="AC126" s="26">
        <f>AA126</f>
        <v>3.0102999566398121</v>
      </c>
      <c r="AD126" s="27">
        <f t="shared" si="44"/>
        <v>2</v>
      </c>
    </row>
    <row r="127" spans="16:30" x14ac:dyDescent="0.25">
      <c r="P127" s="31">
        <v>0.83333333333333304</v>
      </c>
      <c r="Q127" s="32">
        <f>Q114</f>
        <v>0</v>
      </c>
      <c r="R127" s="26">
        <f t="shared" si="36"/>
        <v>1</v>
      </c>
      <c r="S127" s="26">
        <f t="shared" si="46"/>
        <v>0</v>
      </c>
      <c r="T127" s="35">
        <f t="shared" si="35"/>
        <v>1</v>
      </c>
      <c r="U127" s="37"/>
      <c r="V127" s="34">
        <f t="shared" si="45"/>
        <v>0</v>
      </c>
      <c r="W127" s="26">
        <f t="shared" si="38"/>
        <v>1</v>
      </c>
      <c r="X127" s="26">
        <v>0</v>
      </c>
      <c r="Y127" s="35">
        <f t="shared" si="40"/>
        <v>1</v>
      </c>
      <c r="Z127" s="37"/>
      <c r="AA127" s="34">
        <f t="shared" si="41"/>
        <v>3.0102999566398121</v>
      </c>
      <c r="AB127" s="26">
        <f>(10^(AA127/10))</f>
        <v>2</v>
      </c>
      <c r="AC127" s="26">
        <f>AA127</f>
        <v>3.0102999566398121</v>
      </c>
      <c r="AD127" s="27">
        <f t="shared" si="44"/>
        <v>2</v>
      </c>
    </row>
    <row r="128" spans="16:30" x14ac:dyDescent="0.25">
      <c r="P128" s="31">
        <v>0.875</v>
      </c>
      <c r="Q128" s="32">
        <f>Q114</f>
        <v>0</v>
      </c>
      <c r="R128" s="26">
        <f t="shared" si="36"/>
        <v>1</v>
      </c>
      <c r="S128" s="26">
        <f t="shared" si="46"/>
        <v>0</v>
      </c>
      <c r="T128" s="35">
        <f t="shared" si="35"/>
        <v>1</v>
      </c>
      <c r="U128" s="37"/>
      <c r="V128" s="34">
        <f>V127</f>
        <v>0</v>
      </c>
      <c r="W128" s="26">
        <f t="shared" si="38"/>
        <v>1</v>
      </c>
      <c r="X128" s="26">
        <v>0</v>
      </c>
      <c r="Y128" s="35">
        <f t="shared" si="40"/>
        <v>1</v>
      </c>
      <c r="Z128" s="37"/>
      <c r="AA128" s="34">
        <f t="shared" si="41"/>
        <v>3.0102999566398121</v>
      </c>
      <c r="AB128" s="26">
        <f t="shared" ref="AB128:AB130" si="49">(10^(AA128/10))</f>
        <v>2</v>
      </c>
      <c r="AC128" s="26">
        <f>AA128</f>
        <v>3.0102999566398121</v>
      </c>
      <c r="AD128" s="27">
        <f t="shared" si="44"/>
        <v>2</v>
      </c>
    </row>
    <row r="129" spans="16:30" x14ac:dyDescent="0.25">
      <c r="P129" s="31">
        <v>0.91666666666666696</v>
      </c>
      <c r="Q129" s="32">
        <f>Q107</f>
        <v>0</v>
      </c>
      <c r="R129" s="26">
        <f t="shared" si="36"/>
        <v>1</v>
      </c>
      <c r="S129" s="26">
        <f>Q129+10</f>
        <v>10</v>
      </c>
      <c r="T129" s="35">
        <f t="shared" si="35"/>
        <v>10</v>
      </c>
      <c r="U129" s="37"/>
      <c r="V129" s="34">
        <v>0</v>
      </c>
      <c r="W129" s="26">
        <f t="shared" si="38"/>
        <v>1</v>
      </c>
      <c r="X129" s="28">
        <f t="shared" ref="X129:X130" si="50">V129+10</f>
        <v>10</v>
      </c>
      <c r="Y129" s="35">
        <f t="shared" si="40"/>
        <v>10</v>
      </c>
      <c r="Z129" s="37"/>
      <c r="AA129" s="34">
        <f t="shared" si="41"/>
        <v>3.0102999566398121</v>
      </c>
      <c r="AB129" s="26">
        <f t="shared" si="49"/>
        <v>2</v>
      </c>
      <c r="AC129" s="26">
        <f>AA129+10</f>
        <v>13.010299956639813</v>
      </c>
      <c r="AD129" s="27">
        <f t="shared" si="44"/>
        <v>20.000000000000007</v>
      </c>
    </row>
    <row r="130" spans="16:30" ht="15.75" thickBot="1" x14ac:dyDescent="0.3">
      <c r="P130" s="44">
        <v>0.95833333333333304</v>
      </c>
      <c r="Q130" s="32">
        <f>Q107</f>
        <v>0</v>
      </c>
      <c r="R130" s="46">
        <f t="shared" si="36"/>
        <v>1</v>
      </c>
      <c r="S130" s="46">
        <f>Q130+10</f>
        <v>10</v>
      </c>
      <c r="T130" s="47">
        <f t="shared" si="35"/>
        <v>10</v>
      </c>
      <c r="U130" s="48"/>
      <c r="V130" s="45">
        <v>0</v>
      </c>
      <c r="W130" s="46">
        <f t="shared" si="38"/>
        <v>1</v>
      </c>
      <c r="X130" s="28">
        <f t="shared" si="50"/>
        <v>10</v>
      </c>
      <c r="Y130" s="47">
        <f t="shared" si="40"/>
        <v>10</v>
      </c>
      <c r="Z130" s="48"/>
      <c r="AA130" s="34">
        <f t="shared" si="41"/>
        <v>3.0102999566398121</v>
      </c>
      <c r="AB130" s="150">
        <f t="shared" si="49"/>
        <v>2</v>
      </c>
      <c r="AC130" s="150">
        <f>AA130+10</f>
        <v>13.010299956639813</v>
      </c>
      <c r="AD130" s="151">
        <f t="shared" si="44"/>
        <v>20.000000000000007</v>
      </c>
    </row>
    <row r="131" spans="16:30" ht="15.75" thickBot="1" x14ac:dyDescent="0.3">
      <c r="P131" s="50"/>
      <c r="Q131" s="51"/>
      <c r="R131" s="51"/>
      <c r="S131" s="51"/>
      <c r="T131" s="52"/>
      <c r="U131" s="51"/>
      <c r="V131" s="50"/>
      <c r="W131" s="51"/>
      <c r="X131" s="51"/>
      <c r="Y131" s="52"/>
      <c r="Z131" s="51"/>
      <c r="AA131" s="53" t="s">
        <v>13</v>
      </c>
      <c r="AB131" s="64">
        <f>10*LOG(1/(COUNT(AB114:AB127))*SUM(AB114:AB127))</f>
        <v>88.878192578830024</v>
      </c>
      <c r="AC131" s="49"/>
      <c r="AD131" s="54"/>
    </row>
    <row r="132" spans="16:30" ht="15.75" thickBot="1" x14ac:dyDescent="0.3">
      <c r="P132" s="53"/>
      <c r="Q132" s="49"/>
      <c r="R132" s="49"/>
      <c r="S132" s="49"/>
      <c r="T132" s="54"/>
      <c r="U132" s="49"/>
      <c r="V132" s="53"/>
      <c r="W132" s="49"/>
      <c r="X132" s="49"/>
      <c r="Y132" s="54"/>
      <c r="Z132" s="49"/>
      <c r="AA132" s="53" t="s">
        <v>2</v>
      </c>
      <c r="AB132" s="64">
        <f>10*LOG(1/(COUNT(AB107:AB113,AB129:AB130))*SUM(AB107:AB113,AB129:AB130))</f>
        <v>3.0102999566398121</v>
      </c>
      <c r="AC132" s="49"/>
      <c r="AD132" s="54"/>
    </row>
    <row r="133" spans="16:30" x14ac:dyDescent="0.25">
      <c r="P133" s="53"/>
      <c r="Q133" s="49"/>
      <c r="R133" s="56" t="s">
        <v>12</v>
      </c>
      <c r="S133" s="57"/>
      <c r="T133" s="58" t="s">
        <v>11</v>
      </c>
      <c r="U133" s="57"/>
      <c r="V133" s="59"/>
      <c r="W133" s="56" t="s">
        <v>12</v>
      </c>
      <c r="X133" s="57"/>
      <c r="Y133" s="58" t="s">
        <v>11</v>
      </c>
      <c r="Z133" s="57"/>
      <c r="AA133" s="59"/>
      <c r="AB133" s="57" t="s">
        <v>12</v>
      </c>
      <c r="AC133" s="57"/>
      <c r="AD133" s="58" t="s">
        <v>11</v>
      </c>
    </row>
    <row r="134" spans="16:30" ht="15.75" thickBot="1" x14ac:dyDescent="0.3">
      <c r="P134" s="14"/>
      <c r="Q134" s="55"/>
      <c r="R134" s="60">
        <f>10*LOG(1/(COUNT(R107:R130))*SUM(R107:R130))</f>
        <v>0</v>
      </c>
      <c r="S134" s="61"/>
      <c r="T134" s="62">
        <f>10*LOG(1/(COUNT(T107:T130))*SUM(T107:T130))</f>
        <v>6.40978057358332</v>
      </c>
      <c r="U134" s="61"/>
      <c r="V134" s="63"/>
      <c r="W134" s="60">
        <f>10*LOG(1/(COUNT(W107:W130))*SUM(W107:W130))</f>
        <v>86.537360516889777</v>
      </c>
      <c r="X134" s="61"/>
      <c r="Y134" s="62">
        <f>10*LOG(1/(COUNT(Y107:Y130))*SUM(Y107:Y130))</f>
        <v>86.53736054942263</v>
      </c>
      <c r="Z134" s="61"/>
      <c r="AA134" s="63"/>
      <c r="AB134" s="64">
        <f>10*LOG(1/(COUNT(AB107:AB130))*SUM(AB107:AB130))</f>
        <v>86.537360526529156</v>
      </c>
      <c r="AC134" s="61"/>
      <c r="AD134" s="62">
        <f>10*LOG(1/(COUNT(AD107:AD130))*SUM(AD107:AD130))</f>
        <v>86.537360591594833</v>
      </c>
    </row>
    <row r="137" spans="16:30" x14ac:dyDescent="0.25">
      <c r="P137">
        <f>A14</f>
        <v>0</v>
      </c>
    </row>
    <row r="139" spans="16:30" ht="15.75" thickBot="1" x14ac:dyDescent="0.3">
      <c r="P139" s="303" t="s">
        <v>21</v>
      </c>
      <c r="Q139" s="303"/>
      <c r="R139" s="303"/>
      <c r="S139" s="303"/>
      <c r="T139" s="303"/>
    </row>
    <row r="140" spans="16:30" ht="45.75" thickBot="1" x14ac:dyDescent="0.3">
      <c r="P140" s="38" t="s">
        <v>14</v>
      </c>
      <c r="Q140" s="39" t="s">
        <v>15</v>
      </c>
      <c r="R140" s="40" t="s">
        <v>17</v>
      </c>
      <c r="S140" s="40" t="s">
        <v>16</v>
      </c>
      <c r="T140" s="41" t="s">
        <v>17</v>
      </c>
      <c r="U140" s="42"/>
      <c r="V140" s="39" t="s">
        <v>18</v>
      </c>
      <c r="W140" s="40" t="s">
        <v>17</v>
      </c>
      <c r="X140" s="40" t="s">
        <v>16</v>
      </c>
      <c r="Y140" s="41" t="s">
        <v>17</v>
      </c>
      <c r="Z140" s="43"/>
      <c r="AA140" s="39" t="s">
        <v>19</v>
      </c>
      <c r="AB140" s="40" t="s">
        <v>17</v>
      </c>
      <c r="AC140" s="40" t="s">
        <v>16</v>
      </c>
      <c r="AD140" s="41" t="s">
        <v>17</v>
      </c>
    </row>
    <row r="141" spans="16:30" ht="15.75" thickBot="1" x14ac:dyDescent="0.3">
      <c r="P141" s="30">
        <v>0</v>
      </c>
      <c r="Q141" s="32">
        <f>H14</f>
        <v>0</v>
      </c>
      <c r="R141" s="28">
        <f>(10^(Q141/10))</f>
        <v>1</v>
      </c>
      <c r="S141" s="28">
        <f>Q141+10</f>
        <v>10</v>
      </c>
      <c r="T141" s="33">
        <f t="shared" ref="T141:T164" si="51">(10^(S141/10))</f>
        <v>10</v>
      </c>
      <c r="U141" s="36"/>
      <c r="V141" s="32">
        <v>0</v>
      </c>
      <c r="W141" s="28">
        <f>(10^(V141/10))</f>
        <v>1</v>
      </c>
      <c r="X141" s="28">
        <f>V141+10</f>
        <v>10</v>
      </c>
      <c r="Y141" s="33">
        <f>(10^(X141/10))</f>
        <v>10</v>
      </c>
      <c r="Z141" s="36"/>
      <c r="AA141" s="34">
        <f>10*LOG10(10^(Q141/10)+10^(V141/10))</f>
        <v>3.0102999566398121</v>
      </c>
      <c r="AB141" s="147">
        <f>(10^(AA141/10))</f>
        <v>2</v>
      </c>
      <c r="AC141" s="147">
        <f>AA141+10</f>
        <v>13.010299956639813</v>
      </c>
      <c r="AD141" s="148">
        <f>(10^(AC141/10))</f>
        <v>20.000000000000007</v>
      </c>
    </row>
    <row r="142" spans="16:30" ht="15.75" thickBot="1" x14ac:dyDescent="0.3">
      <c r="P142" s="31">
        <v>4.1666666666666699E-2</v>
      </c>
      <c r="Q142" s="32">
        <f>Q141</f>
        <v>0</v>
      </c>
      <c r="R142" s="26">
        <f t="shared" ref="R142:R164" si="52">(10^(Q142/10))</f>
        <v>1</v>
      </c>
      <c r="S142" s="26">
        <f t="shared" ref="S142:S147" si="53">Q142+10</f>
        <v>10</v>
      </c>
      <c r="T142" s="35">
        <f t="shared" si="51"/>
        <v>10</v>
      </c>
      <c r="U142" s="37"/>
      <c r="V142" s="34">
        <f>V141</f>
        <v>0</v>
      </c>
      <c r="W142" s="26">
        <f t="shared" ref="W142:W164" si="54">(10^(V142/10))</f>
        <v>1</v>
      </c>
      <c r="X142" s="28">
        <f t="shared" ref="X142:X147" si="55">V142+10</f>
        <v>10</v>
      </c>
      <c r="Y142" s="35">
        <f t="shared" ref="Y142:Y164" si="56">(10^(X142/10))</f>
        <v>10</v>
      </c>
      <c r="Z142" s="37"/>
      <c r="AA142" s="34">
        <f t="shared" ref="AA142:AA164" si="57">10*LOG10(10^(Q142/10)+10^(V142/10))</f>
        <v>3.0102999566398121</v>
      </c>
      <c r="AB142" s="26">
        <f t="shared" ref="AB142:AB160" si="58">(10^(AA142/10))</f>
        <v>2</v>
      </c>
      <c r="AC142" s="147">
        <f t="shared" ref="AC142:AC147" si="59">AA142+10</f>
        <v>13.010299956639813</v>
      </c>
      <c r="AD142" s="27">
        <f t="shared" ref="AD142:AD164" si="60">(10^(AC142/10))</f>
        <v>20.000000000000007</v>
      </c>
    </row>
    <row r="143" spans="16:30" ht="15.75" thickBot="1" x14ac:dyDescent="0.3">
      <c r="P143" s="31">
        <v>8.3333333333333301E-2</v>
      </c>
      <c r="Q143" s="32">
        <f>Q141</f>
        <v>0</v>
      </c>
      <c r="R143" s="26">
        <f t="shared" si="52"/>
        <v>1</v>
      </c>
      <c r="S143" s="26">
        <f t="shared" si="53"/>
        <v>10</v>
      </c>
      <c r="T143" s="35">
        <f t="shared" si="51"/>
        <v>10</v>
      </c>
      <c r="U143" s="37"/>
      <c r="V143" s="34">
        <f t="shared" ref="V143:V161" si="61">V142</f>
        <v>0</v>
      </c>
      <c r="W143" s="26">
        <f t="shared" si="54"/>
        <v>1</v>
      </c>
      <c r="X143" s="28">
        <f t="shared" si="55"/>
        <v>10</v>
      </c>
      <c r="Y143" s="35">
        <f t="shared" si="56"/>
        <v>10</v>
      </c>
      <c r="Z143" s="37"/>
      <c r="AA143" s="34">
        <f t="shared" si="57"/>
        <v>3.0102999566398121</v>
      </c>
      <c r="AB143" s="26">
        <f t="shared" si="58"/>
        <v>2</v>
      </c>
      <c r="AC143" s="147">
        <f t="shared" si="59"/>
        <v>13.010299956639813</v>
      </c>
      <c r="AD143" s="27">
        <f t="shared" si="60"/>
        <v>20.000000000000007</v>
      </c>
    </row>
    <row r="144" spans="16:30" ht="15.75" thickBot="1" x14ac:dyDescent="0.3">
      <c r="P144" s="31">
        <v>0.125</v>
      </c>
      <c r="Q144" s="32">
        <f>Q141</f>
        <v>0</v>
      </c>
      <c r="R144" s="26">
        <f t="shared" si="52"/>
        <v>1</v>
      </c>
      <c r="S144" s="26">
        <f t="shared" si="53"/>
        <v>10</v>
      </c>
      <c r="T144" s="35">
        <f t="shared" si="51"/>
        <v>10</v>
      </c>
      <c r="U144" s="37"/>
      <c r="V144" s="34">
        <f t="shared" si="61"/>
        <v>0</v>
      </c>
      <c r="W144" s="26">
        <f t="shared" si="54"/>
        <v>1</v>
      </c>
      <c r="X144" s="28">
        <f t="shared" si="55"/>
        <v>10</v>
      </c>
      <c r="Y144" s="35">
        <f t="shared" si="56"/>
        <v>10</v>
      </c>
      <c r="Z144" s="37"/>
      <c r="AA144" s="34">
        <f t="shared" si="57"/>
        <v>3.0102999566398121</v>
      </c>
      <c r="AB144" s="26">
        <f t="shared" si="58"/>
        <v>2</v>
      </c>
      <c r="AC144" s="147">
        <f t="shared" si="59"/>
        <v>13.010299956639813</v>
      </c>
      <c r="AD144" s="27">
        <f t="shared" si="60"/>
        <v>20.000000000000007</v>
      </c>
    </row>
    <row r="145" spans="16:30" ht="15.75" thickBot="1" x14ac:dyDescent="0.3">
      <c r="P145" s="31">
        <v>0.16666666666666699</v>
      </c>
      <c r="Q145" s="32">
        <f>Q141</f>
        <v>0</v>
      </c>
      <c r="R145" s="26">
        <f t="shared" si="52"/>
        <v>1</v>
      </c>
      <c r="S145" s="26">
        <f t="shared" si="53"/>
        <v>10</v>
      </c>
      <c r="T145" s="35">
        <f t="shared" si="51"/>
        <v>10</v>
      </c>
      <c r="U145" s="37"/>
      <c r="V145" s="34">
        <f t="shared" si="61"/>
        <v>0</v>
      </c>
      <c r="W145" s="26">
        <f t="shared" si="54"/>
        <v>1</v>
      </c>
      <c r="X145" s="28">
        <f t="shared" si="55"/>
        <v>10</v>
      </c>
      <c r="Y145" s="35">
        <f t="shared" si="56"/>
        <v>10</v>
      </c>
      <c r="Z145" s="37"/>
      <c r="AA145" s="34">
        <f t="shared" si="57"/>
        <v>3.0102999566398121</v>
      </c>
      <c r="AB145" s="26">
        <f t="shared" si="58"/>
        <v>2</v>
      </c>
      <c r="AC145" s="147">
        <f t="shared" si="59"/>
        <v>13.010299956639813</v>
      </c>
      <c r="AD145" s="27">
        <f t="shared" si="60"/>
        <v>20.000000000000007</v>
      </c>
    </row>
    <row r="146" spans="16:30" ht="15.75" thickBot="1" x14ac:dyDescent="0.3">
      <c r="P146" s="31">
        <v>0.20833333333333301</v>
      </c>
      <c r="Q146" s="32">
        <f>Q141</f>
        <v>0</v>
      </c>
      <c r="R146" s="26">
        <f t="shared" si="52"/>
        <v>1</v>
      </c>
      <c r="S146" s="26">
        <f t="shared" si="53"/>
        <v>10</v>
      </c>
      <c r="T146" s="35">
        <f t="shared" si="51"/>
        <v>10</v>
      </c>
      <c r="U146" s="37"/>
      <c r="V146" s="34">
        <f t="shared" si="61"/>
        <v>0</v>
      </c>
      <c r="W146" s="26">
        <f t="shared" si="54"/>
        <v>1</v>
      </c>
      <c r="X146" s="28">
        <f t="shared" si="55"/>
        <v>10</v>
      </c>
      <c r="Y146" s="35">
        <f t="shared" si="56"/>
        <v>10</v>
      </c>
      <c r="Z146" s="37"/>
      <c r="AA146" s="34">
        <f t="shared" si="57"/>
        <v>3.0102999566398121</v>
      </c>
      <c r="AB146" s="26">
        <f t="shared" si="58"/>
        <v>2</v>
      </c>
      <c r="AC146" s="147">
        <f t="shared" si="59"/>
        <v>13.010299956639813</v>
      </c>
      <c r="AD146" s="27">
        <f t="shared" si="60"/>
        <v>20.000000000000007</v>
      </c>
    </row>
    <row r="147" spans="16:30" x14ac:dyDescent="0.25">
      <c r="P147" s="31">
        <v>0.25</v>
      </c>
      <c r="Q147" s="32">
        <f>Q141</f>
        <v>0</v>
      </c>
      <c r="R147" s="26">
        <f t="shared" si="52"/>
        <v>1</v>
      </c>
      <c r="S147" s="26">
        <f t="shared" si="53"/>
        <v>10</v>
      </c>
      <c r="T147" s="35">
        <f t="shared" si="51"/>
        <v>10</v>
      </c>
      <c r="U147" s="37"/>
      <c r="V147" s="34">
        <f t="shared" si="61"/>
        <v>0</v>
      </c>
      <c r="W147" s="26">
        <f t="shared" si="54"/>
        <v>1</v>
      </c>
      <c r="X147" s="28">
        <f t="shared" si="55"/>
        <v>10</v>
      </c>
      <c r="Y147" s="35">
        <f t="shared" si="56"/>
        <v>10</v>
      </c>
      <c r="Z147" s="37"/>
      <c r="AA147" s="34">
        <f t="shared" si="57"/>
        <v>3.0102999566398121</v>
      </c>
      <c r="AB147" s="26">
        <f t="shared" si="58"/>
        <v>2</v>
      </c>
      <c r="AC147" s="147">
        <f t="shared" si="59"/>
        <v>13.010299956639813</v>
      </c>
      <c r="AD147" s="27">
        <f t="shared" si="60"/>
        <v>20.000000000000007</v>
      </c>
    </row>
    <row r="148" spans="16:30" x14ac:dyDescent="0.25">
      <c r="P148" s="31">
        <v>0.29166666666666702</v>
      </c>
      <c r="Q148" s="32">
        <f>G14</f>
        <v>0</v>
      </c>
      <c r="R148" s="26">
        <f t="shared" si="52"/>
        <v>1</v>
      </c>
      <c r="S148" s="26">
        <f>Q148</f>
        <v>0</v>
      </c>
      <c r="T148" s="35">
        <f t="shared" si="51"/>
        <v>1</v>
      </c>
      <c r="U148" s="37"/>
      <c r="V148" s="34">
        <f>D74</f>
        <v>0</v>
      </c>
      <c r="W148" s="26">
        <f t="shared" si="54"/>
        <v>1</v>
      </c>
      <c r="X148" s="26">
        <f>V148</f>
        <v>0</v>
      </c>
      <c r="Y148" s="35">
        <f t="shared" si="56"/>
        <v>1</v>
      </c>
      <c r="Z148" s="37"/>
      <c r="AA148" s="34">
        <f t="shared" si="57"/>
        <v>3.0102999566398121</v>
      </c>
      <c r="AB148" s="26">
        <f t="shared" si="58"/>
        <v>2</v>
      </c>
      <c r="AC148" s="26">
        <f>AA148</f>
        <v>3.0102999566398121</v>
      </c>
      <c r="AD148" s="27">
        <f t="shared" si="60"/>
        <v>2</v>
      </c>
    </row>
    <row r="149" spans="16:30" x14ac:dyDescent="0.25">
      <c r="P149" s="31">
        <v>0.33333333333333298</v>
      </c>
      <c r="Q149" s="32">
        <f>Q148</f>
        <v>0</v>
      </c>
      <c r="R149" s="26">
        <f t="shared" si="52"/>
        <v>1</v>
      </c>
      <c r="S149" s="26">
        <f t="shared" ref="S149:S162" si="62">Q149</f>
        <v>0</v>
      </c>
      <c r="T149" s="35">
        <f t="shared" si="51"/>
        <v>1</v>
      </c>
      <c r="U149" s="37"/>
      <c r="V149" s="34">
        <f t="shared" si="61"/>
        <v>0</v>
      </c>
      <c r="W149" s="26">
        <f t="shared" si="54"/>
        <v>1</v>
      </c>
      <c r="X149" s="26">
        <f t="shared" ref="X149:X159" si="63">V149</f>
        <v>0</v>
      </c>
      <c r="Y149" s="35">
        <f t="shared" si="56"/>
        <v>1</v>
      </c>
      <c r="Z149" s="37"/>
      <c r="AA149" s="34">
        <f t="shared" si="57"/>
        <v>3.0102999566398121</v>
      </c>
      <c r="AB149" s="26">
        <f t="shared" si="58"/>
        <v>2</v>
      </c>
      <c r="AC149" s="26">
        <f t="shared" ref="AC149:AC159" si="64">AA149</f>
        <v>3.0102999566398121</v>
      </c>
      <c r="AD149" s="27">
        <f t="shared" si="60"/>
        <v>2</v>
      </c>
    </row>
    <row r="150" spans="16:30" x14ac:dyDescent="0.25">
      <c r="P150" s="31">
        <v>0.375</v>
      </c>
      <c r="Q150" s="32">
        <f>Q148</f>
        <v>0</v>
      </c>
      <c r="R150" s="26">
        <f t="shared" si="52"/>
        <v>1</v>
      </c>
      <c r="S150" s="26">
        <f t="shared" si="62"/>
        <v>0</v>
      </c>
      <c r="T150" s="35">
        <f t="shared" si="51"/>
        <v>1</v>
      </c>
      <c r="U150" s="37"/>
      <c r="V150" s="34">
        <f t="shared" si="61"/>
        <v>0</v>
      </c>
      <c r="W150" s="26">
        <f t="shared" si="54"/>
        <v>1</v>
      </c>
      <c r="X150" s="26">
        <f t="shared" si="63"/>
        <v>0</v>
      </c>
      <c r="Y150" s="35">
        <f t="shared" si="56"/>
        <v>1</v>
      </c>
      <c r="Z150" s="37"/>
      <c r="AA150" s="34">
        <f t="shared" si="57"/>
        <v>3.0102999566398121</v>
      </c>
      <c r="AB150" s="26">
        <f t="shared" si="58"/>
        <v>2</v>
      </c>
      <c r="AC150" s="26">
        <f t="shared" si="64"/>
        <v>3.0102999566398121</v>
      </c>
      <c r="AD150" s="27">
        <f t="shared" si="60"/>
        <v>2</v>
      </c>
    </row>
    <row r="151" spans="16:30" x14ac:dyDescent="0.25">
      <c r="P151" s="31">
        <v>0.41666666666666702</v>
      </c>
      <c r="Q151" s="32">
        <f>Q148</f>
        <v>0</v>
      </c>
      <c r="R151" s="26">
        <f t="shared" si="52"/>
        <v>1</v>
      </c>
      <c r="S151" s="26">
        <f t="shared" si="62"/>
        <v>0</v>
      </c>
      <c r="T151" s="35">
        <f t="shared" si="51"/>
        <v>1</v>
      </c>
      <c r="U151" s="37"/>
      <c r="V151" s="34">
        <f t="shared" si="61"/>
        <v>0</v>
      </c>
      <c r="W151" s="26">
        <f t="shared" si="54"/>
        <v>1</v>
      </c>
      <c r="X151" s="26">
        <f t="shared" si="63"/>
        <v>0</v>
      </c>
      <c r="Y151" s="35">
        <f t="shared" si="56"/>
        <v>1</v>
      </c>
      <c r="Z151" s="37"/>
      <c r="AA151" s="34">
        <f t="shared" si="57"/>
        <v>3.0102999566398121</v>
      </c>
      <c r="AB151" s="26">
        <f t="shared" si="58"/>
        <v>2</v>
      </c>
      <c r="AC151" s="26">
        <f t="shared" si="64"/>
        <v>3.0102999566398121</v>
      </c>
      <c r="AD151" s="27">
        <f t="shared" si="60"/>
        <v>2</v>
      </c>
    </row>
    <row r="152" spans="16:30" x14ac:dyDescent="0.25">
      <c r="P152" s="31">
        <v>0.45833333333333298</v>
      </c>
      <c r="Q152" s="32">
        <f>Q148</f>
        <v>0</v>
      </c>
      <c r="R152" s="26">
        <f t="shared" si="52"/>
        <v>1</v>
      </c>
      <c r="S152" s="26">
        <f t="shared" si="62"/>
        <v>0</v>
      </c>
      <c r="T152" s="35">
        <f t="shared" si="51"/>
        <v>1</v>
      </c>
      <c r="U152" s="37"/>
      <c r="V152" s="34">
        <f t="shared" si="61"/>
        <v>0</v>
      </c>
      <c r="W152" s="26">
        <f t="shared" si="54"/>
        <v>1</v>
      </c>
      <c r="X152" s="26">
        <f t="shared" si="63"/>
        <v>0</v>
      </c>
      <c r="Y152" s="35">
        <f t="shared" si="56"/>
        <v>1</v>
      </c>
      <c r="Z152" s="37"/>
      <c r="AA152" s="34">
        <f t="shared" si="57"/>
        <v>3.0102999566398121</v>
      </c>
      <c r="AB152" s="26">
        <f t="shared" si="58"/>
        <v>2</v>
      </c>
      <c r="AC152" s="26">
        <f t="shared" si="64"/>
        <v>3.0102999566398121</v>
      </c>
      <c r="AD152" s="27">
        <f t="shared" si="60"/>
        <v>2</v>
      </c>
    </row>
    <row r="153" spans="16:30" x14ac:dyDescent="0.25">
      <c r="P153" s="31">
        <v>0.5</v>
      </c>
      <c r="Q153" s="32">
        <f>Q148</f>
        <v>0</v>
      </c>
      <c r="R153" s="26">
        <f t="shared" si="52"/>
        <v>1</v>
      </c>
      <c r="S153" s="26">
        <f t="shared" si="62"/>
        <v>0</v>
      </c>
      <c r="T153" s="35">
        <f t="shared" si="51"/>
        <v>1</v>
      </c>
      <c r="U153" s="37"/>
      <c r="V153" s="34">
        <f t="shared" si="61"/>
        <v>0</v>
      </c>
      <c r="W153" s="26">
        <f t="shared" si="54"/>
        <v>1</v>
      </c>
      <c r="X153" s="26">
        <f t="shared" si="63"/>
        <v>0</v>
      </c>
      <c r="Y153" s="35">
        <f t="shared" si="56"/>
        <v>1</v>
      </c>
      <c r="Z153" s="37"/>
      <c r="AA153" s="34">
        <f t="shared" si="57"/>
        <v>3.0102999566398121</v>
      </c>
      <c r="AB153" s="26">
        <f t="shared" si="58"/>
        <v>2</v>
      </c>
      <c r="AC153" s="26">
        <f t="shared" si="64"/>
        <v>3.0102999566398121</v>
      </c>
      <c r="AD153" s="27">
        <f t="shared" si="60"/>
        <v>2</v>
      </c>
    </row>
    <row r="154" spans="16:30" x14ac:dyDescent="0.25">
      <c r="P154" s="31">
        <v>0.54166666666666696</v>
      </c>
      <c r="Q154" s="32">
        <f>Q148</f>
        <v>0</v>
      </c>
      <c r="R154" s="26">
        <f t="shared" si="52"/>
        <v>1</v>
      </c>
      <c r="S154" s="26">
        <f t="shared" si="62"/>
        <v>0</v>
      </c>
      <c r="T154" s="35">
        <f t="shared" si="51"/>
        <v>1</v>
      </c>
      <c r="U154" s="37"/>
      <c r="V154" s="34">
        <f t="shared" si="61"/>
        <v>0</v>
      </c>
      <c r="W154" s="26">
        <f t="shared" si="54"/>
        <v>1</v>
      </c>
      <c r="X154" s="26">
        <f t="shared" si="63"/>
        <v>0</v>
      </c>
      <c r="Y154" s="35">
        <f t="shared" si="56"/>
        <v>1</v>
      </c>
      <c r="Z154" s="37"/>
      <c r="AA154" s="34">
        <f t="shared" si="57"/>
        <v>3.0102999566398121</v>
      </c>
      <c r="AB154" s="26">
        <f t="shared" si="58"/>
        <v>2</v>
      </c>
      <c r="AC154" s="26">
        <f t="shared" si="64"/>
        <v>3.0102999566398121</v>
      </c>
      <c r="AD154" s="27">
        <f t="shared" si="60"/>
        <v>2</v>
      </c>
    </row>
    <row r="155" spans="16:30" x14ac:dyDescent="0.25">
      <c r="P155" s="31">
        <v>0.58333333333333304</v>
      </c>
      <c r="Q155" s="32">
        <f>Q148</f>
        <v>0</v>
      </c>
      <c r="R155" s="26">
        <f t="shared" si="52"/>
        <v>1</v>
      </c>
      <c r="S155" s="26">
        <f t="shared" si="62"/>
        <v>0</v>
      </c>
      <c r="T155" s="35">
        <f t="shared" si="51"/>
        <v>1</v>
      </c>
      <c r="U155" s="37"/>
      <c r="V155" s="34">
        <f t="shared" si="61"/>
        <v>0</v>
      </c>
      <c r="W155" s="26">
        <f t="shared" si="54"/>
        <v>1</v>
      </c>
      <c r="X155" s="26">
        <f t="shared" si="63"/>
        <v>0</v>
      </c>
      <c r="Y155" s="35">
        <f t="shared" si="56"/>
        <v>1</v>
      </c>
      <c r="Z155" s="37"/>
      <c r="AA155" s="34">
        <f t="shared" si="57"/>
        <v>3.0102999566398121</v>
      </c>
      <c r="AB155" s="26">
        <f t="shared" si="58"/>
        <v>2</v>
      </c>
      <c r="AC155" s="26">
        <f t="shared" si="64"/>
        <v>3.0102999566398121</v>
      </c>
      <c r="AD155" s="27">
        <f t="shared" si="60"/>
        <v>2</v>
      </c>
    </row>
    <row r="156" spans="16:30" x14ac:dyDescent="0.25">
      <c r="P156" s="31">
        <v>0.625</v>
      </c>
      <c r="Q156" s="32">
        <f>Q148</f>
        <v>0</v>
      </c>
      <c r="R156" s="26">
        <f t="shared" si="52"/>
        <v>1</v>
      </c>
      <c r="S156" s="26">
        <f t="shared" si="62"/>
        <v>0</v>
      </c>
      <c r="T156" s="35">
        <f t="shared" si="51"/>
        <v>1</v>
      </c>
      <c r="U156" s="37"/>
      <c r="V156" s="34">
        <f t="shared" si="61"/>
        <v>0</v>
      </c>
      <c r="W156" s="26">
        <f t="shared" si="54"/>
        <v>1</v>
      </c>
      <c r="X156" s="26">
        <f t="shared" si="63"/>
        <v>0</v>
      </c>
      <c r="Y156" s="35">
        <f t="shared" si="56"/>
        <v>1</v>
      </c>
      <c r="Z156" s="37"/>
      <c r="AA156" s="34">
        <f t="shared" si="57"/>
        <v>3.0102999566398121</v>
      </c>
      <c r="AB156" s="26">
        <f t="shared" si="58"/>
        <v>2</v>
      </c>
      <c r="AC156" s="26">
        <f t="shared" si="64"/>
        <v>3.0102999566398121</v>
      </c>
      <c r="AD156" s="27">
        <f t="shared" si="60"/>
        <v>2</v>
      </c>
    </row>
    <row r="157" spans="16:30" x14ac:dyDescent="0.25">
      <c r="P157" s="31">
        <v>0.66666666666666696</v>
      </c>
      <c r="Q157" s="32">
        <f>Q148</f>
        <v>0</v>
      </c>
      <c r="R157" s="26">
        <f t="shared" si="52"/>
        <v>1</v>
      </c>
      <c r="S157" s="26">
        <f t="shared" si="62"/>
        <v>0</v>
      </c>
      <c r="T157" s="35">
        <f t="shared" si="51"/>
        <v>1</v>
      </c>
      <c r="U157" s="37"/>
      <c r="V157" s="34">
        <f t="shared" si="61"/>
        <v>0</v>
      </c>
      <c r="W157" s="26">
        <f t="shared" si="54"/>
        <v>1</v>
      </c>
      <c r="X157" s="26">
        <f t="shared" si="63"/>
        <v>0</v>
      </c>
      <c r="Y157" s="35">
        <f t="shared" si="56"/>
        <v>1</v>
      </c>
      <c r="Z157" s="37"/>
      <c r="AA157" s="34">
        <f t="shared" si="57"/>
        <v>3.0102999566398121</v>
      </c>
      <c r="AB157" s="26">
        <f t="shared" si="58"/>
        <v>2</v>
      </c>
      <c r="AC157" s="26">
        <f t="shared" si="64"/>
        <v>3.0102999566398121</v>
      </c>
      <c r="AD157" s="27">
        <f t="shared" si="60"/>
        <v>2</v>
      </c>
    </row>
    <row r="158" spans="16:30" x14ac:dyDescent="0.25">
      <c r="P158" s="31">
        <v>0.70833333333333304</v>
      </c>
      <c r="Q158" s="32">
        <f>Q148</f>
        <v>0</v>
      </c>
      <c r="R158" s="26">
        <f t="shared" si="52"/>
        <v>1</v>
      </c>
      <c r="S158" s="26">
        <f t="shared" si="62"/>
        <v>0</v>
      </c>
      <c r="T158" s="35">
        <f t="shared" si="51"/>
        <v>1</v>
      </c>
      <c r="U158" s="37"/>
      <c r="V158" s="34">
        <f t="shared" si="61"/>
        <v>0</v>
      </c>
      <c r="W158" s="26">
        <f t="shared" si="54"/>
        <v>1</v>
      </c>
      <c r="X158" s="26">
        <f t="shared" si="63"/>
        <v>0</v>
      </c>
      <c r="Y158" s="35">
        <f t="shared" si="56"/>
        <v>1</v>
      </c>
      <c r="Z158" s="37"/>
      <c r="AA158" s="34">
        <f t="shared" si="57"/>
        <v>3.0102999566398121</v>
      </c>
      <c r="AB158" s="26">
        <f t="shared" si="58"/>
        <v>2</v>
      </c>
      <c r="AC158" s="26">
        <f t="shared" si="64"/>
        <v>3.0102999566398121</v>
      </c>
      <c r="AD158" s="27">
        <f t="shared" si="60"/>
        <v>2</v>
      </c>
    </row>
    <row r="159" spans="16:30" x14ac:dyDescent="0.25">
      <c r="P159" s="31">
        <v>0.75</v>
      </c>
      <c r="Q159" s="32">
        <f>Q148</f>
        <v>0</v>
      </c>
      <c r="R159" s="26">
        <f t="shared" si="52"/>
        <v>1</v>
      </c>
      <c r="S159" s="26">
        <f t="shared" si="62"/>
        <v>0</v>
      </c>
      <c r="T159" s="35">
        <f t="shared" si="51"/>
        <v>1</v>
      </c>
      <c r="U159" s="37"/>
      <c r="V159" s="34">
        <f t="shared" si="61"/>
        <v>0</v>
      </c>
      <c r="W159" s="26">
        <f t="shared" si="54"/>
        <v>1</v>
      </c>
      <c r="X159" s="26">
        <f t="shared" si="63"/>
        <v>0</v>
      </c>
      <c r="Y159" s="35">
        <f t="shared" si="56"/>
        <v>1</v>
      </c>
      <c r="Z159" s="37"/>
      <c r="AA159" s="34">
        <f t="shared" si="57"/>
        <v>3.0102999566398121</v>
      </c>
      <c r="AB159" s="26">
        <f t="shared" si="58"/>
        <v>2</v>
      </c>
      <c r="AC159" s="26">
        <f t="shared" si="64"/>
        <v>3.0102999566398121</v>
      </c>
      <c r="AD159" s="27">
        <f t="shared" si="60"/>
        <v>2</v>
      </c>
    </row>
    <row r="160" spans="16:30" x14ac:dyDescent="0.25">
      <c r="P160" s="31">
        <v>0.79166666666666696</v>
      </c>
      <c r="Q160" s="32">
        <f>Q148</f>
        <v>0</v>
      </c>
      <c r="R160" s="26">
        <f t="shared" si="52"/>
        <v>1</v>
      </c>
      <c r="S160" s="26">
        <f t="shared" si="62"/>
        <v>0</v>
      </c>
      <c r="T160" s="35">
        <f t="shared" si="51"/>
        <v>1</v>
      </c>
      <c r="U160" s="37"/>
      <c r="V160" s="34">
        <v>0</v>
      </c>
      <c r="W160" s="26">
        <f t="shared" si="54"/>
        <v>1</v>
      </c>
      <c r="X160" s="26">
        <v>0</v>
      </c>
      <c r="Y160" s="35">
        <f t="shared" si="56"/>
        <v>1</v>
      </c>
      <c r="Z160" s="37"/>
      <c r="AA160" s="34">
        <f t="shared" si="57"/>
        <v>3.0102999566398121</v>
      </c>
      <c r="AB160" s="26">
        <f t="shared" si="58"/>
        <v>2</v>
      </c>
      <c r="AC160" s="26">
        <f>AA160</f>
        <v>3.0102999566398121</v>
      </c>
      <c r="AD160" s="27">
        <f t="shared" si="60"/>
        <v>2</v>
      </c>
    </row>
    <row r="161" spans="16:30" x14ac:dyDescent="0.25">
      <c r="P161" s="31">
        <v>0.83333333333333304</v>
      </c>
      <c r="Q161" s="32">
        <f>Q148</f>
        <v>0</v>
      </c>
      <c r="R161" s="26">
        <f t="shared" si="52"/>
        <v>1</v>
      </c>
      <c r="S161" s="26">
        <f t="shared" si="62"/>
        <v>0</v>
      </c>
      <c r="T161" s="35">
        <f t="shared" si="51"/>
        <v>1</v>
      </c>
      <c r="U161" s="37"/>
      <c r="V161" s="34">
        <f t="shared" si="61"/>
        <v>0</v>
      </c>
      <c r="W161" s="26">
        <f t="shared" si="54"/>
        <v>1</v>
      </c>
      <c r="X161" s="26">
        <v>0</v>
      </c>
      <c r="Y161" s="35">
        <f t="shared" si="56"/>
        <v>1</v>
      </c>
      <c r="Z161" s="37"/>
      <c r="AA161" s="34">
        <f t="shared" si="57"/>
        <v>3.0102999566398121</v>
      </c>
      <c r="AB161" s="26">
        <f>(10^(AA161/10))</f>
        <v>2</v>
      </c>
      <c r="AC161" s="26">
        <f>AA161</f>
        <v>3.0102999566398121</v>
      </c>
      <c r="AD161" s="27">
        <f t="shared" si="60"/>
        <v>2</v>
      </c>
    </row>
    <row r="162" spans="16:30" x14ac:dyDescent="0.25">
      <c r="P162" s="31">
        <v>0.875</v>
      </c>
      <c r="Q162" s="32">
        <f>Q148</f>
        <v>0</v>
      </c>
      <c r="R162" s="26">
        <f t="shared" si="52"/>
        <v>1</v>
      </c>
      <c r="S162" s="26">
        <f t="shared" si="62"/>
        <v>0</v>
      </c>
      <c r="T162" s="35">
        <f t="shared" si="51"/>
        <v>1</v>
      </c>
      <c r="U162" s="37"/>
      <c r="V162" s="34">
        <f>V161</f>
        <v>0</v>
      </c>
      <c r="W162" s="26">
        <f t="shared" si="54"/>
        <v>1</v>
      </c>
      <c r="X162" s="26">
        <v>0</v>
      </c>
      <c r="Y162" s="35">
        <f t="shared" si="56"/>
        <v>1</v>
      </c>
      <c r="Z162" s="37"/>
      <c r="AA162" s="34">
        <f t="shared" si="57"/>
        <v>3.0102999566398121</v>
      </c>
      <c r="AB162" s="26">
        <f t="shared" ref="AB162:AB164" si="65">(10^(AA162/10))</f>
        <v>2</v>
      </c>
      <c r="AC162" s="26">
        <f>AA162</f>
        <v>3.0102999566398121</v>
      </c>
      <c r="AD162" s="27">
        <f t="shared" si="60"/>
        <v>2</v>
      </c>
    </row>
    <row r="163" spans="16:30" x14ac:dyDescent="0.25">
      <c r="P163" s="31">
        <v>0.91666666666666696</v>
      </c>
      <c r="Q163" s="32">
        <f>Q141</f>
        <v>0</v>
      </c>
      <c r="R163" s="26">
        <f t="shared" si="52"/>
        <v>1</v>
      </c>
      <c r="S163" s="26">
        <f>Q163+10</f>
        <v>10</v>
      </c>
      <c r="T163" s="35">
        <f t="shared" si="51"/>
        <v>10</v>
      </c>
      <c r="U163" s="37"/>
      <c r="V163" s="34">
        <v>0</v>
      </c>
      <c r="W163" s="26">
        <f t="shared" si="54"/>
        <v>1</v>
      </c>
      <c r="X163" s="28">
        <f t="shared" ref="X163:X164" si="66">V163+10</f>
        <v>10</v>
      </c>
      <c r="Y163" s="35">
        <f t="shared" si="56"/>
        <v>10</v>
      </c>
      <c r="Z163" s="37"/>
      <c r="AA163" s="34">
        <f t="shared" si="57"/>
        <v>3.0102999566398121</v>
      </c>
      <c r="AB163" s="26">
        <f t="shared" si="65"/>
        <v>2</v>
      </c>
      <c r="AC163" s="26">
        <f>AA163+10</f>
        <v>13.010299956639813</v>
      </c>
      <c r="AD163" s="27">
        <f t="shared" si="60"/>
        <v>20.000000000000007</v>
      </c>
    </row>
    <row r="164" spans="16:30" ht="15.75" thickBot="1" x14ac:dyDescent="0.3">
      <c r="P164" s="44">
        <v>0.95833333333333304</v>
      </c>
      <c r="Q164" s="32">
        <f>Q141</f>
        <v>0</v>
      </c>
      <c r="R164" s="46">
        <f t="shared" si="52"/>
        <v>1</v>
      </c>
      <c r="S164" s="46">
        <f>Q164+10</f>
        <v>10</v>
      </c>
      <c r="T164" s="47">
        <f t="shared" si="51"/>
        <v>10</v>
      </c>
      <c r="U164" s="48"/>
      <c r="V164" s="45">
        <v>0</v>
      </c>
      <c r="W164" s="46">
        <f t="shared" si="54"/>
        <v>1</v>
      </c>
      <c r="X164" s="28">
        <f t="shared" si="66"/>
        <v>10</v>
      </c>
      <c r="Y164" s="47">
        <f t="shared" si="56"/>
        <v>10</v>
      </c>
      <c r="Z164" s="48"/>
      <c r="AA164" s="34">
        <f t="shared" si="57"/>
        <v>3.0102999566398121</v>
      </c>
      <c r="AB164" s="150">
        <f t="shared" si="65"/>
        <v>2</v>
      </c>
      <c r="AC164" s="150">
        <f>AA164+10</f>
        <v>13.010299956639813</v>
      </c>
      <c r="AD164" s="151">
        <f t="shared" si="60"/>
        <v>20.000000000000007</v>
      </c>
    </row>
    <row r="165" spans="16:30" ht="15.75" thickBot="1" x14ac:dyDescent="0.3">
      <c r="P165" s="50"/>
      <c r="Q165" s="51"/>
      <c r="R165" s="51"/>
      <c r="S165" s="51"/>
      <c r="T165" s="52"/>
      <c r="U165" s="51"/>
      <c r="V165" s="50"/>
      <c r="W165" s="51"/>
      <c r="X165" s="51"/>
      <c r="Y165" s="52"/>
      <c r="Z165" s="51"/>
      <c r="AA165" s="53" t="s">
        <v>13</v>
      </c>
      <c r="AB165" s="64">
        <f>10*LOG(1/(COUNT(AB148:AB161))*SUM(AB148:AB161))</f>
        <v>3.0102999566398121</v>
      </c>
      <c r="AC165" s="49"/>
      <c r="AD165" s="54"/>
    </row>
    <row r="166" spans="16:30" ht="15.75" thickBot="1" x14ac:dyDescent="0.3">
      <c r="P166" s="53"/>
      <c r="Q166" s="49"/>
      <c r="R166" s="49"/>
      <c r="S166" s="49"/>
      <c r="T166" s="54"/>
      <c r="U166" s="49"/>
      <c r="V166" s="53"/>
      <c r="W166" s="49"/>
      <c r="X166" s="49"/>
      <c r="Y166" s="54"/>
      <c r="Z166" s="49"/>
      <c r="AA166" s="53" t="s">
        <v>2</v>
      </c>
      <c r="AB166" s="64">
        <f>10*LOG(1/(COUNT(AB141:AB147,AB163:AB164))*SUM(AB141:AB147,AB163:AB164))</f>
        <v>3.0102999566398121</v>
      </c>
      <c r="AC166" s="49"/>
      <c r="AD166" s="54"/>
    </row>
    <row r="167" spans="16:30" x14ac:dyDescent="0.25">
      <c r="P167" s="53"/>
      <c r="Q167" s="49"/>
      <c r="R167" s="56" t="s">
        <v>12</v>
      </c>
      <c r="S167" s="57"/>
      <c r="T167" s="58" t="s">
        <v>11</v>
      </c>
      <c r="U167" s="57"/>
      <c r="V167" s="59"/>
      <c r="W167" s="56" t="s">
        <v>12</v>
      </c>
      <c r="X167" s="57"/>
      <c r="Y167" s="58" t="s">
        <v>11</v>
      </c>
      <c r="Z167" s="57"/>
      <c r="AA167" s="59"/>
      <c r="AB167" s="57" t="s">
        <v>12</v>
      </c>
      <c r="AC167" s="57"/>
      <c r="AD167" s="58" t="s">
        <v>11</v>
      </c>
    </row>
    <row r="168" spans="16:30" ht="15.75" thickBot="1" x14ac:dyDescent="0.3">
      <c r="P168" s="14"/>
      <c r="Q168" s="55"/>
      <c r="R168" s="60">
        <f>10*LOG(1/(COUNT(R141:R164))*SUM(R141:R164))</f>
        <v>0</v>
      </c>
      <c r="S168" s="61"/>
      <c r="T168" s="62">
        <f>10*LOG(1/(COUNT(T141:T164))*SUM(T141:T164))</f>
        <v>6.40978057358332</v>
      </c>
      <c r="U168" s="61"/>
      <c r="V168" s="63"/>
      <c r="W168" s="60">
        <f>10*LOG(1/(COUNT(W141:W164))*SUM(W141:W164))</f>
        <v>0</v>
      </c>
      <c r="X168" s="61"/>
      <c r="Y168" s="62">
        <f>10*LOG(1/(COUNT(Y141:Y164))*SUM(Y141:Y164))</f>
        <v>6.40978057358332</v>
      </c>
      <c r="Z168" s="61"/>
      <c r="AA168" s="63"/>
      <c r="AB168" s="64">
        <f>10*LOG(1/(COUNT(AB141:AB164))*SUM(AB141:AB164))</f>
        <v>3.0102999566398121</v>
      </c>
      <c r="AC168" s="61"/>
      <c r="AD168" s="62">
        <f>10*LOG(1/(COUNT(AD141:AD164))*SUM(AD141:AD164))</f>
        <v>9.4200805302231334</v>
      </c>
    </row>
    <row r="171" spans="16:30" x14ac:dyDescent="0.25">
      <c r="P171">
        <f>A15</f>
        <v>0</v>
      </c>
    </row>
    <row r="173" spans="16:30" ht="15.75" thickBot="1" x14ac:dyDescent="0.3">
      <c r="P173" s="303" t="s">
        <v>21</v>
      </c>
      <c r="Q173" s="303"/>
      <c r="R173" s="303"/>
      <c r="S173" s="303"/>
      <c r="T173" s="303"/>
    </row>
    <row r="174" spans="16:30" ht="45.75" thickBot="1" x14ac:dyDescent="0.3">
      <c r="P174" s="38" t="s">
        <v>14</v>
      </c>
      <c r="Q174" s="39" t="s">
        <v>15</v>
      </c>
      <c r="R174" s="40" t="s">
        <v>17</v>
      </c>
      <c r="S174" s="40" t="s">
        <v>16</v>
      </c>
      <c r="T174" s="41" t="s">
        <v>17</v>
      </c>
      <c r="U174" s="42"/>
      <c r="V174" s="39" t="s">
        <v>18</v>
      </c>
      <c r="W174" s="40" t="s">
        <v>17</v>
      </c>
      <c r="X174" s="40" t="s">
        <v>16</v>
      </c>
      <c r="Y174" s="41" t="s">
        <v>17</v>
      </c>
      <c r="Z174" s="43"/>
      <c r="AA174" s="39" t="s">
        <v>19</v>
      </c>
      <c r="AB174" s="40" t="s">
        <v>17</v>
      </c>
      <c r="AC174" s="40" t="s">
        <v>16</v>
      </c>
      <c r="AD174" s="41" t="s">
        <v>17</v>
      </c>
    </row>
    <row r="175" spans="16:30" ht="15.75" thickBot="1" x14ac:dyDescent="0.3">
      <c r="P175" s="30">
        <v>0</v>
      </c>
      <c r="Q175" s="32">
        <f>H15</f>
        <v>0</v>
      </c>
      <c r="R175" s="28">
        <f>(10^(Q175/10))</f>
        <v>1</v>
      </c>
      <c r="S175" s="28">
        <f>Q175+10</f>
        <v>10</v>
      </c>
      <c r="T175" s="33">
        <f t="shared" ref="T175:T198" si="67">(10^(S175/10))</f>
        <v>10</v>
      </c>
      <c r="U175" s="36"/>
      <c r="V175" s="32">
        <v>0</v>
      </c>
      <c r="W175" s="28">
        <f>(10^(V175/10))</f>
        <v>1</v>
      </c>
      <c r="X175" s="28">
        <f>V175+10</f>
        <v>10</v>
      </c>
      <c r="Y175" s="33">
        <f>(10^(X175/10))</f>
        <v>10</v>
      </c>
      <c r="Z175" s="36"/>
      <c r="AA175" s="34">
        <f>10*LOG10(10^(Q175/10)+10^(V175/10))</f>
        <v>3.0102999566398121</v>
      </c>
      <c r="AB175" s="147">
        <f>(10^(AA175/10))</f>
        <v>2</v>
      </c>
      <c r="AC175" s="147">
        <f>AA175+10</f>
        <v>13.010299956639813</v>
      </c>
      <c r="AD175" s="148">
        <f>(10^(AC175/10))</f>
        <v>20.000000000000007</v>
      </c>
    </row>
    <row r="176" spans="16:30" ht="15.75" thickBot="1" x14ac:dyDescent="0.3">
      <c r="P176" s="31">
        <v>4.1666666666666699E-2</v>
      </c>
      <c r="Q176" s="32">
        <f>Q175</f>
        <v>0</v>
      </c>
      <c r="R176" s="26">
        <f t="shared" ref="R176:R198" si="68">(10^(Q176/10))</f>
        <v>1</v>
      </c>
      <c r="S176" s="26">
        <f t="shared" ref="S176:S181" si="69">Q176+10</f>
        <v>10</v>
      </c>
      <c r="T176" s="35">
        <f t="shared" si="67"/>
        <v>10</v>
      </c>
      <c r="U176" s="37"/>
      <c r="V176" s="34">
        <f>V175</f>
        <v>0</v>
      </c>
      <c r="W176" s="26">
        <f t="shared" ref="W176:W198" si="70">(10^(V176/10))</f>
        <v>1</v>
      </c>
      <c r="X176" s="28">
        <f t="shared" ref="X176:X181" si="71">V176+10</f>
        <v>10</v>
      </c>
      <c r="Y176" s="35">
        <f t="shared" ref="Y176:Y198" si="72">(10^(X176/10))</f>
        <v>10</v>
      </c>
      <c r="Z176" s="37"/>
      <c r="AA176" s="34">
        <f t="shared" ref="AA176:AA198" si="73">10*LOG10(10^(Q176/10)+10^(V176/10))</f>
        <v>3.0102999566398121</v>
      </c>
      <c r="AB176" s="26">
        <f t="shared" ref="AB176:AB194" si="74">(10^(AA176/10))</f>
        <v>2</v>
      </c>
      <c r="AC176" s="147">
        <f t="shared" ref="AC176:AC181" si="75">AA176+10</f>
        <v>13.010299956639813</v>
      </c>
      <c r="AD176" s="27">
        <f t="shared" ref="AD176:AD198" si="76">(10^(AC176/10))</f>
        <v>20.000000000000007</v>
      </c>
    </row>
    <row r="177" spans="16:30" ht="15.75" thickBot="1" x14ac:dyDescent="0.3">
      <c r="P177" s="31">
        <v>8.3333333333333301E-2</v>
      </c>
      <c r="Q177" s="32">
        <f>Q175</f>
        <v>0</v>
      </c>
      <c r="R177" s="26">
        <f t="shared" si="68"/>
        <v>1</v>
      </c>
      <c r="S177" s="26">
        <f t="shared" si="69"/>
        <v>10</v>
      </c>
      <c r="T177" s="35">
        <f t="shared" si="67"/>
        <v>10</v>
      </c>
      <c r="U177" s="37"/>
      <c r="V177" s="34">
        <f t="shared" ref="V177:V195" si="77">V176</f>
        <v>0</v>
      </c>
      <c r="W177" s="26">
        <f t="shared" si="70"/>
        <v>1</v>
      </c>
      <c r="X177" s="28">
        <f t="shared" si="71"/>
        <v>10</v>
      </c>
      <c r="Y177" s="35">
        <f t="shared" si="72"/>
        <v>10</v>
      </c>
      <c r="Z177" s="37"/>
      <c r="AA177" s="34">
        <f t="shared" si="73"/>
        <v>3.0102999566398121</v>
      </c>
      <c r="AB177" s="26">
        <f t="shared" si="74"/>
        <v>2</v>
      </c>
      <c r="AC177" s="147">
        <f t="shared" si="75"/>
        <v>13.010299956639813</v>
      </c>
      <c r="AD177" s="27">
        <f t="shared" si="76"/>
        <v>20.000000000000007</v>
      </c>
    </row>
    <row r="178" spans="16:30" ht="15.75" thickBot="1" x14ac:dyDescent="0.3">
      <c r="P178" s="31">
        <v>0.125</v>
      </c>
      <c r="Q178" s="32">
        <f>Q175</f>
        <v>0</v>
      </c>
      <c r="R178" s="26">
        <f t="shared" si="68"/>
        <v>1</v>
      </c>
      <c r="S178" s="26">
        <f t="shared" si="69"/>
        <v>10</v>
      </c>
      <c r="T178" s="35">
        <f t="shared" si="67"/>
        <v>10</v>
      </c>
      <c r="U178" s="37"/>
      <c r="V178" s="34">
        <f t="shared" si="77"/>
        <v>0</v>
      </c>
      <c r="W178" s="26">
        <f t="shared" si="70"/>
        <v>1</v>
      </c>
      <c r="X178" s="28">
        <f t="shared" si="71"/>
        <v>10</v>
      </c>
      <c r="Y178" s="35">
        <f t="shared" si="72"/>
        <v>10</v>
      </c>
      <c r="Z178" s="37"/>
      <c r="AA178" s="34">
        <f t="shared" si="73"/>
        <v>3.0102999566398121</v>
      </c>
      <c r="AB178" s="26">
        <f t="shared" si="74"/>
        <v>2</v>
      </c>
      <c r="AC178" s="147">
        <f t="shared" si="75"/>
        <v>13.010299956639813</v>
      </c>
      <c r="AD178" s="27">
        <f t="shared" si="76"/>
        <v>20.000000000000007</v>
      </c>
    </row>
    <row r="179" spans="16:30" ht="15.75" thickBot="1" x14ac:dyDescent="0.3">
      <c r="P179" s="31">
        <v>0.16666666666666699</v>
      </c>
      <c r="Q179" s="32">
        <f>Q175</f>
        <v>0</v>
      </c>
      <c r="R179" s="26">
        <f t="shared" si="68"/>
        <v>1</v>
      </c>
      <c r="S179" s="26">
        <f t="shared" si="69"/>
        <v>10</v>
      </c>
      <c r="T179" s="35">
        <f t="shared" si="67"/>
        <v>10</v>
      </c>
      <c r="U179" s="37"/>
      <c r="V179" s="34">
        <f t="shared" si="77"/>
        <v>0</v>
      </c>
      <c r="W179" s="26">
        <f t="shared" si="70"/>
        <v>1</v>
      </c>
      <c r="X179" s="28">
        <f t="shared" si="71"/>
        <v>10</v>
      </c>
      <c r="Y179" s="35">
        <f t="shared" si="72"/>
        <v>10</v>
      </c>
      <c r="Z179" s="37"/>
      <c r="AA179" s="34">
        <f t="shared" si="73"/>
        <v>3.0102999566398121</v>
      </c>
      <c r="AB179" s="26">
        <f t="shared" si="74"/>
        <v>2</v>
      </c>
      <c r="AC179" s="147">
        <f t="shared" si="75"/>
        <v>13.010299956639813</v>
      </c>
      <c r="AD179" s="27">
        <f t="shared" si="76"/>
        <v>20.000000000000007</v>
      </c>
    </row>
    <row r="180" spans="16:30" ht="15.75" thickBot="1" x14ac:dyDescent="0.3">
      <c r="P180" s="31">
        <v>0.20833333333333301</v>
      </c>
      <c r="Q180" s="32">
        <f>Q175</f>
        <v>0</v>
      </c>
      <c r="R180" s="26">
        <f t="shared" si="68"/>
        <v>1</v>
      </c>
      <c r="S180" s="26">
        <f t="shared" si="69"/>
        <v>10</v>
      </c>
      <c r="T180" s="35">
        <f t="shared" si="67"/>
        <v>10</v>
      </c>
      <c r="U180" s="37"/>
      <c r="V180" s="34">
        <f t="shared" si="77"/>
        <v>0</v>
      </c>
      <c r="W180" s="26">
        <f t="shared" si="70"/>
        <v>1</v>
      </c>
      <c r="X180" s="28">
        <f t="shared" si="71"/>
        <v>10</v>
      </c>
      <c r="Y180" s="35">
        <f t="shared" si="72"/>
        <v>10</v>
      </c>
      <c r="Z180" s="37"/>
      <c r="AA180" s="34">
        <f t="shared" si="73"/>
        <v>3.0102999566398121</v>
      </c>
      <c r="AB180" s="26">
        <f t="shared" si="74"/>
        <v>2</v>
      </c>
      <c r="AC180" s="147">
        <f t="shared" si="75"/>
        <v>13.010299956639813</v>
      </c>
      <c r="AD180" s="27">
        <f t="shared" si="76"/>
        <v>20.000000000000007</v>
      </c>
    </row>
    <row r="181" spans="16:30" x14ac:dyDescent="0.25">
      <c r="P181" s="31">
        <v>0.25</v>
      </c>
      <c r="Q181" s="32">
        <f>Q175</f>
        <v>0</v>
      </c>
      <c r="R181" s="26">
        <f t="shared" si="68"/>
        <v>1</v>
      </c>
      <c r="S181" s="26">
        <f t="shared" si="69"/>
        <v>10</v>
      </c>
      <c r="T181" s="35">
        <f t="shared" si="67"/>
        <v>10</v>
      </c>
      <c r="U181" s="37"/>
      <c r="V181" s="34">
        <f t="shared" si="77"/>
        <v>0</v>
      </c>
      <c r="W181" s="26">
        <f t="shared" si="70"/>
        <v>1</v>
      </c>
      <c r="X181" s="28">
        <f t="shared" si="71"/>
        <v>10</v>
      </c>
      <c r="Y181" s="35">
        <f t="shared" si="72"/>
        <v>10</v>
      </c>
      <c r="Z181" s="37"/>
      <c r="AA181" s="34">
        <f t="shared" si="73"/>
        <v>3.0102999566398121</v>
      </c>
      <c r="AB181" s="26">
        <f t="shared" si="74"/>
        <v>2</v>
      </c>
      <c r="AC181" s="147">
        <f t="shared" si="75"/>
        <v>13.010299956639813</v>
      </c>
      <c r="AD181" s="27">
        <f t="shared" si="76"/>
        <v>20.000000000000007</v>
      </c>
    </row>
    <row r="182" spans="16:30" x14ac:dyDescent="0.25">
      <c r="P182" s="31">
        <v>0.29166666666666702</v>
      </c>
      <c r="Q182" s="32">
        <f>G15</f>
        <v>0</v>
      </c>
      <c r="R182" s="26">
        <f t="shared" si="68"/>
        <v>1</v>
      </c>
      <c r="S182" s="26">
        <f>Q182</f>
        <v>0</v>
      </c>
      <c r="T182" s="35">
        <f t="shared" si="67"/>
        <v>1</v>
      </c>
      <c r="U182" s="37"/>
      <c r="V182" s="34">
        <f>E74</f>
        <v>0</v>
      </c>
      <c r="W182" s="26">
        <f t="shared" si="70"/>
        <v>1</v>
      </c>
      <c r="X182" s="26">
        <f>V182</f>
        <v>0</v>
      </c>
      <c r="Y182" s="35">
        <f t="shared" si="72"/>
        <v>1</v>
      </c>
      <c r="Z182" s="37"/>
      <c r="AA182" s="34">
        <f t="shared" si="73"/>
        <v>3.0102999566398121</v>
      </c>
      <c r="AB182" s="26">
        <f t="shared" si="74"/>
        <v>2</v>
      </c>
      <c r="AC182" s="26">
        <f>AA182</f>
        <v>3.0102999566398121</v>
      </c>
      <c r="AD182" s="27">
        <f t="shared" si="76"/>
        <v>2</v>
      </c>
    </row>
    <row r="183" spans="16:30" x14ac:dyDescent="0.25">
      <c r="P183" s="31">
        <v>0.33333333333333298</v>
      </c>
      <c r="Q183" s="32">
        <f>Q182</f>
        <v>0</v>
      </c>
      <c r="R183" s="26">
        <f t="shared" si="68"/>
        <v>1</v>
      </c>
      <c r="S183" s="26">
        <f t="shared" ref="S183:S196" si="78">Q183</f>
        <v>0</v>
      </c>
      <c r="T183" s="35">
        <f t="shared" si="67"/>
        <v>1</v>
      </c>
      <c r="U183" s="37"/>
      <c r="V183" s="34">
        <f t="shared" si="77"/>
        <v>0</v>
      </c>
      <c r="W183" s="26">
        <f t="shared" si="70"/>
        <v>1</v>
      </c>
      <c r="X183" s="26">
        <f t="shared" ref="X183:X193" si="79">V183</f>
        <v>0</v>
      </c>
      <c r="Y183" s="35">
        <f t="shared" si="72"/>
        <v>1</v>
      </c>
      <c r="Z183" s="37"/>
      <c r="AA183" s="34">
        <f t="shared" si="73"/>
        <v>3.0102999566398121</v>
      </c>
      <c r="AB183" s="26">
        <f t="shared" si="74"/>
        <v>2</v>
      </c>
      <c r="AC183" s="26">
        <f t="shared" ref="AC183:AC193" si="80">AA183</f>
        <v>3.0102999566398121</v>
      </c>
      <c r="AD183" s="27">
        <f t="shared" si="76"/>
        <v>2</v>
      </c>
    </row>
    <row r="184" spans="16:30" x14ac:dyDescent="0.25">
      <c r="P184" s="31">
        <v>0.375</v>
      </c>
      <c r="Q184" s="32">
        <f>Q182</f>
        <v>0</v>
      </c>
      <c r="R184" s="26">
        <f t="shared" si="68"/>
        <v>1</v>
      </c>
      <c r="S184" s="26">
        <f t="shared" si="78"/>
        <v>0</v>
      </c>
      <c r="T184" s="35">
        <f t="shared" si="67"/>
        <v>1</v>
      </c>
      <c r="U184" s="37"/>
      <c r="V184" s="34">
        <f t="shared" si="77"/>
        <v>0</v>
      </c>
      <c r="W184" s="26">
        <f t="shared" si="70"/>
        <v>1</v>
      </c>
      <c r="X184" s="26">
        <f t="shared" si="79"/>
        <v>0</v>
      </c>
      <c r="Y184" s="35">
        <f t="shared" si="72"/>
        <v>1</v>
      </c>
      <c r="Z184" s="37"/>
      <c r="AA184" s="34">
        <f t="shared" si="73"/>
        <v>3.0102999566398121</v>
      </c>
      <c r="AB184" s="26">
        <f t="shared" si="74"/>
        <v>2</v>
      </c>
      <c r="AC184" s="26">
        <f t="shared" si="80"/>
        <v>3.0102999566398121</v>
      </c>
      <c r="AD184" s="27">
        <f t="shared" si="76"/>
        <v>2</v>
      </c>
    </row>
    <row r="185" spans="16:30" x14ac:dyDescent="0.25">
      <c r="P185" s="31">
        <v>0.41666666666666702</v>
      </c>
      <c r="Q185" s="32">
        <f>Q182</f>
        <v>0</v>
      </c>
      <c r="R185" s="26">
        <f t="shared" si="68"/>
        <v>1</v>
      </c>
      <c r="S185" s="26">
        <f t="shared" si="78"/>
        <v>0</v>
      </c>
      <c r="T185" s="35">
        <f t="shared" si="67"/>
        <v>1</v>
      </c>
      <c r="U185" s="37"/>
      <c r="V185" s="34">
        <f t="shared" si="77"/>
        <v>0</v>
      </c>
      <c r="W185" s="26">
        <f t="shared" si="70"/>
        <v>1</v>
      </c>
      <c r="X185" s="26">
        <f t="shared" si="79"/>
        <v>0</v>
      </c>
      <c r="Y185" s="35">
        <f t="shared" si="72"/>
        <v>1</v>
      </c>
      <c r="Z185" s="37"/>
      <c r="AA185" s="34">
        <f t="shared" si="73"/>
        <v>3.0102999566398121</v>
      </c>
      <c r="AB185" s="26">
        <f t="shared" si="74"/>
        <v>2</v>
      </c>
      <c r="AC185" s="26">
        <f t="shared" si="80"/>
        <v>3.0102999566398121</v>
      </c>
      <c r="AD185" s="27">
        <f t="shared" si="76"/>
        <v>2</v>
      </c>
    </row>
    <row r="186" spans="16:30" x14ac:dyDescent="0.25">
      <c r="P186" s="31">
        <v>0.45833333333333298</v>
      </c>
      <c r="Q186" s="32">
        <f>Q182</f>
        <v>0</v>
      </c>
      <c r="R186" s="26">
        <f t="shared" si="68"/>
        <v>1</v>
      </c>
      <c r="S186" s="26">
        <f t="shared" si="78"/>
        <v>0</v>
      </c>
      <c r="T186" s="35">
        <f t="shared" si="67"/>
        <v>1</v>
      </c>
      <c r="U186" s="37"/>
      <c r="V186" s="34">
        <f t="shared" si="77"/>
        <v>0</v>
      </c>
      <c r="W186" s="26">
        <f t="shared" si="70"/>
        <v>1</v>
      </c>
      <c r="X186" s="26">
        <f t="shared" si="79"/>
        <v>0</v>
      </c>
      <c r="Y186" s="35">
        <f t="shared" si="72"/>
        <v>1</v>
      </c>
      <c r="Z186" s="37"/>
      <c r="AA186" s="34">
        <f t="shared" si="73"/>
        <v>3.0102999566398121</v>
      </c>
      <c r="AB186" s="26">
        <f t="shared" si="74"/>
        <v>2</v>
      </c>
      <c r="AC186" s="26">
        <f t="shared" si="80"/>
        <v>3.0102999566398121</v>
      </c>
      <c r="AD186" s="27">
        <f t="shared" si="76"/>
        <v>2</v>
      </c>
    </row>
    <row r="187" spans="16:30" x14ac:dyDescent="0.25">
      <c r="P187" s="31">
        <v>0.5</v>
      </c>
      <c r="Q187" s="32">
        <f>Q182</f>
        <v>0</v>
      </c>
      <c r="R187" s="26">
        <f t="shared" si="68"/>
        <v>1</v>
      </c>
      <c r="S187" s="26">
        <f t="shared" si="78"/>
        <v>0</v>
      </c>
      <c r="T187" s="35">
        <f t="shared" si="67"/>
        <v>1</v>
      </c>
      <c r="U187" s="37"/>
      <c r="V187" s="34">
        <f t="shared" si="77"/>
        <v>0</v>
      </c>
      <c r="W187" s="26">
        <f t="shared" si="70"/>
        <v>1</v>
      </c>
      <c r="X187" s="26">
        <f t="shared" si="79"/>
        <v>0</v>
      </c>
      <c r="Y187" s="35">
        <f t="shared" si="72"/>
        <v>1</v>
      </c>
      <c r="Z187" s="37"/>
      <c r="AA187" s="34">
        <f t="shared" si="73"/>
        <v>3.0102999566398121</v>
      </c>
      <c r="AB187" s="26">
        <f t="shared" si="74"/>
        <v>2</v>
      </c>
      <c r="AC187" s="26">
        <f t="shared" si="80"/>
        <v>3.0102999566398121</v>
      </c>
      <c r="AD187" s="27">
        <f t="shared" si="76"/>
        <v>2</v>
      </c>
    </row>
    <row r="188" spans="16:30" x14ac:dyDescent="0.25">
      <c r="P188" s="31">
        <v>0.54166666666666696</v>
      </c>
      <c r="Q188" s="32">
        <f>Q182</f>
        <v>0</v>
      </c>
      <c r="R188" s="26">
        <f t="shared" si="68"/>
        <v>1</v>
      </c>
      <c r="S188" s="26">
        <f t="shared" si="78"/>
        <v>0</v>
      </c>
      <c r="T188" s="35">
        <f t="shared" si="67"/>
        <v>1</v>
      </c>
      <c r="U188" s="37"/>
      <c r="V188" s="34">
        <f t="shared" si="77"/>
        <v>0</v>
      </c>
      <c r="W188" s="26">
        <f t="shared" si="70"/>
        <v>1</v>
      </c>
      <c r="X188" s="26">
        <f t="shared" si="79"/>
        <v>0</v>
      </c>
      <c r="Y188" s="35">
        <f t="shared" si="72"/>
        <v>1</v>
      </c>
      <c r="Z188" s="37"/>
      <c r="AA188" s="34">
        <f t="shared" si="73"/>
        <v>3.0102999566398121</v>
      </c>
      <c r="AB188" s="26">
        <f t="shared" si="74"/>
        <v>2</v>
      </c>
      <c r="AC188" s="26">
        <f t="shared" si="80"/>
        <v>3.0102999566398121</v>
      </c>
      <c r="AD188" s="27">
        <f t="shared" si="76"/>
        <v>2</v>
      </c>
    </row>
    <row r="189" spans="16:30" x14ac:dyDescent="0.25">
      <c r="P189" s="31">
        <v>0.58333333333333304</v>
      </c>
      <c r="Q189" s="32">
        <f>Q182</f>
        <v>0</v>
      </c>
      <c r="R189" s="26">
        <f t="shared" si="68"/>
        <v>1</v>
      </c>
      <c r="S189" s="26">
        <f t="shared" si="78"/>
        <v>0</v>
      </c>
      <c r="T189" s="35">
        <f t="shared" si="67"/>
        <v>1</v>
      </c>
      <c r="U189" s="37"/>
      <c r="V189" s="34">
        <f t="shared" si="77"/>
        <v>0</v>
      </c>
      <c r="W189" s="26">
        <f t="shared" si="70"/>
        <v>1</v>
      </c>
      <c r="X189" s="26">
        <f t="shared" si="79"/>
        <v>0</v>
      </c>
      <c r="Y189" s="35">
        <f t="shared" si="72"/>
        <v>1</v>
      </c>
      <c r="Z189" s="37"/>
      <c r="AA189" s="34">
        <f t="shared" si="73"/>
        <v>3.0102999566398121</v>
      </c>
      <c r="AB189" s="26">
        <f t="shared" si="74"/>
        <v>2</v>
      </c>
      <c r="AC189" s="26">
        <f t="shared" si="80"/>
        <v>3.0102999566398121</v>
      </c>
      <c r="AD189" s="27">
        <f t="shared" si="76"/>
        <v>2</v>
      </c>
    </row>
    <row r="190" spans="16:30" x14ac:dyDescent="0.25">
      <c r="P190" s="31">
        <v>0.625</v>
      </c>
      <c r="Q190" s="32">
        <f>Q182</f>
        <v>0</v>
      </c>
      <c r="R190" s="26">
        <f t="shared" si="68"/>
        <v>1</v>
      </c>
      <c r="S190" s="26">
        <f t="shared" si="78"/>
        <v>0</v>
      </c>
      <c r="T190" s="35">
        <f t="shared" si="67"/>
        <v>1</v>
      </c>
      <c r="U190" s="37"/>
      <c r="V190" s="34">
        <f t="shared" si="77"/>
        <v>0</v>
      </c>
      <c r="W190" s="26">
        <f t="shared" si="70"/>
        <v>1</v>
      </c>
      <c r="X190" s="26">
        <f t="shared" si="79"/>
        <v>0</v>
      </c>
      <c r="Y190" s="35">
        <f t="shared" si="72"/>
        <v>1</v>
      </c>
      <c r="Z190" s="37"/>
      <c r="AA190" s="34">
        <f t="shared" si="73"/>
        <v>3.0102999566398121</v>
      </c>
      <c r="AB190" s="26">
        <f t="shared" si="74"/>
        <v>2</v>
      </c>
      <c r="AC190" s="26">
        <f t="shared" si="80"/>
        <v>3.0102999566398121</v>
      </c>
      <c r="AD190" s="27">
        <f t="shared" si="76"/>
        <v>2</v>
      </c>
    </row>
    <row r="191" spans="16:30" x14ac:dyDescent="0.25">
      <c r="P191" s="31">
        <v>0.66666666666666696</v>
      </c>
      <c r="Q191" s="32">
        <f>Q182</f>
        <v>0</v>
      </c>
      <c r="R191" s="26">
        <f t="shared" si="68"/>
        <v>1</v>
      </c>
      <c r="S191" s="26">
        <f t="shared" si="78"/>
        <v>0</v>
      </c>
      <c r="T191" s="35">
        <f t="shared" si="67"/>
        <v>1</v>
      </c>
      <c r="U191" s="37"/>
      <c r="V191" s="34">
        <f t="shared" si="77"/>
        <v>0</v>
      </c>
      <c r="W191" s="26">
        <f t="shared" si="70"/>
        <v>1</v>
      </c>
      <c r="X191" s="26">
        <f t="shared" si="79"/>
        <v>0</v>
      </c>
      <c r="Y191" s="35">
        <f t="shared" si="72"/>
        <v>1</v>
      </c>
      <c r="Z191" s="37"/>
      <c r="AA191" s="34">
        <f t="shared" si="73"/>
        <v>3.0102999566398121</v>
      </c>
      <c r="AB191" s="26">
        <f t="shared" si="74"/>
        <v>2</v>
      </c>
      <c r="AC191" s="26">
        <f t="shared" si="80"/>
        <v>3.0102999566398121</v>
      </c>
      <c r="AD191" s="27">
        <f t="shared" si="76"/>
        <v>2</v>
      </c>
    </row>
    <row r="192" spans="16:30" x14ac:dyDescent="0.25">
      <c r="P192" s="31">
        <v>0.70833333333333304</v>
      </c>
      <c r="Q192" s="32">
        <f>Q182</f>
        <v>0</v>
      </c>
      <c r="R192" s="26">
        <f t="shared" si="68"/>
        <v>1</v>
      </c>
      <c r="S192" s="26">
        <f t="shared" si="78"/>
        <v>0</v>
      </c>
      <c r="T192" s="35">
        <f t="shared" si="67"/>
        <v>1</v>
      </c>
      <c r="U192" s="37"/>
      <c r="V192" s="34">
        <f t="shared" si="77"/>
        <v>0</v>
      </c>
      <c r="W192" s="26">
        <f t="shared" si="70"/>
        <v>1</v>
      </c>
      <c r="X192" s="26">
        <f t="shared" si="79"/>
        <v>0</v>
      </c>
      <c r="Y192" s="35">
        <f t="shared" si="72"/>
        <v>1</v>
      </c>
      <c r="Z192" s="37"/>
      <c r="AA192" s="34">
        <f t="shared" si="73"/>
        <v>3.0102999566398121</v>
      </c>
      <c r="AB192" s="26">
        <f t="shared" si="74"/>
        <v>2</v>
      </c>
      <c r="AC192" s="26">
        <f t="shared" si="80"/>
        <v>3.0102999566398121</v>
      </c>
      <c r="AD192" s="27">
        <f t="shared" si="76"/>
        <v>2</v>
      </c>
    </row>
    <row r="193" spans="16:30" x14ac:dyDescent="0.25">
      <c r="P193" s="31">
        <v>0.75</v>
      </c>
      <c r="Q193" s="32">
        <f>Q182</f>
        <v>0</v>
      </c>
      <c r="R193" s="26">
        <f t="shared" si="68"/>
        <v>1</v>
      </c>
      <c r="S193" s="26">
        <f t="shared" si="78"/>
        <v>0</v>
      </c>
      <c r="T193" s="35">
        <f t="shared" si="67"/>
        <v>1</v>
      </c>
      <c r="U193" s="37"/>
      <c r="V193" s="34">
        <f t="shared" si="77"/>
        <v>0</v>
      </c>
      <c r="W193" s="26">
        <f t="shared" si="70"/>
        <v>1</v>
      </c>
      <c r="X193" s="26">
        <f t="shared" si="79"/>
        <v>0</v>
      </c>
      <c r="Y193" s="35">
        <f t="shared" si="72"/>
        <v>1</v>
      </c>
      <c r="Z193" s="37"/>
      <c r="AA193" s="34">
        <f t="shared" si="73"/>
        <v>3.0102999566398121</v>
      </c>
      <c r="AB193" s="26">
        <f t="shared" si="74"/>
        <v>2</v>
      </c>
      <c r="AC193" s="26">
        <f t="shared" si="80"/>
        <v>3.0102999566398121</v>
      </c>
      <c r="AD193" s="27">
        <f t="shared" si="76"/>
        <v>2</v>
      </c>
    </row>
    <row r="194" spans="16:30" x14ac:dyDescent="0.25">
      <c r="P194" s="31">
        <v>0.79166666666666696</v>
      </c>
      <c r="Q194" s="32">
        <f>Q182</f>
        <v>0</v>
      </c>
      <c r="R194" s="26">
        <f t="shared" si="68"/>
        <v>1</v>
      </c>
      <c r="S194" s="26">
        <f t="shared" si="78"/>
        <v>0</v>
      </c>
      <c r="T194" s="35">
        <f t="shared" si="67"/>
        <v>1</v>
      </c>
      <c r="U194" s="37"/>
      <c r="V194" s="34">
        <v>0</v>
      </c>
      <c r="W194" s="26">
        <f t="shared" si="70"/>
        <v>1</v>
      </c>
      <c r="X194" s="26">
        <v>0</v>
      </c>
      <c r="Y194" s="35">
        <f t="shared" si="72"/>
        <v>1</v>
      </c>
      <c r="Z194" s="37"/>
      <c r="AA194" s="34">
        <f t="shared" si="73"/>
        <v>3.0102999566398121</v>
      </c>
      <c r="AB194" s="26">
        <f t="shared" si="74"/>
        <v>2</v>
      </c>
      <c r="AC194" s="26">
        <f>AA194</f>
        <v>3.0102999566398121</v>
      </c>
      <c r="AD194" s="27">
        <f t="shared" si="76"/>
        <v>2</v>
      </c>
    </row>
    <row r="195" spans="16:30" x14ac:dyDescent="0.25">
      <c r="P195" s="31">
        <v>0.83333333333333304</v>
      </c>
      <c r="Q195" s="32">
        <f>Q182</f>
        <v>0</v>
      </c>
      <c r="R195" s="26">
        <f t="shared" si="68"/>
        <v>1</v>
      </c>
      <c r="S195" s="26">
        <f t="shared" si="78"/>
        <v>0</v>
      </c>
      <c r="T195" s="35">
        <f t="shared" si="67"/>
        <v>1</v>
      </c>
      <c r="U195" s="37"/>
      <c r="V195" s="34">
        <f t="shared" si="77"/>
        <v>0</v>
      </c>
      <c r="W195" s="26">
        <f t="shared" si="70"/>
        <v>1</v>
      </c>
      <c r="X195" s="26">
        <v>0</v>
      </c>
      <c r="Y195" s="35">
        <f t="shared" si="72"/>
        <v>1</v>
      </c>
      <c r="Z195" s="37"/>
      <c r="AA195" s="34">
        <f t="shared" si="73"/>
        <v>3.0102999566398121</v>
      </c>
      <c r="AB195" s="26">
        <f>(10^(AA195/10))</f>
        <v>2</v>
      </c>
      <c r="AC195" s="26">
        <f>AA195</f>
        <v>3.0102999566398121</v>
      </c>
      <c r="AD195" s="27">
        <f t="shared" si="76"/>
        <v>2</v>
      </c>
    </row>
    <row r="196" spans="16:30" x14ac:dyDescent="0.25">
      <c r="P196" s="31">
        <v>0.875</v>
      </c>
      <c r="Q196" s="32">
        <f>Q182</f>
        <v>0</v>
      </c>
      <c r="R196" s="26">
        <f t="shared" si="68"/>
        <v>1</v>
      </c>
      <c r="S196" s="26">
        <f t="shared" si="78"/>
        <v>0</v>
      </c>
      <c r="T196" s="35">
        <f t="shared" si="67"/>
        <v>1</v>
      </c>
      <c r="U196" s="37"/>
      <c r="V196" s="34">
        <f>V195</f>
        <v>0</v>
      </c>
      <c r="W196" s="26">
        <f t="shared" si="70"/>
        <v>1</v>
      </c>
      <c r="X196" s="26">
        <v>0</v>
      </c>
      <c r="Y196" s="35">
        <f t="shared" si="72"/>
        <v>1</v>
      </c>
      <c r="Z196" s="37"/>
      <c r="AA196" s="34">
        <f t="shared" si="73"/>
        <v>3.0102999566398121</v>
      </c>
      <c r="AB196" s="26">
        <f t="shared" ref="AB196:AB198" si="81">(10^(AA196/10))</f>
        <v>2</v>
      </c>
      <c r="AC196" s="26">
        <f>AA196</f>
        <v>3.0102999566398121</v>
      </c>
      <c r="AD196" s="27">
        <f t="shared" si="76"/>
        <v>2</v>
      </c>
    </row>
    <row r="197" spans="16:30" x14ac:dyDescent="0.25">
      <c r="P197" s="31">
        <v>0.91666666666666696</v>
      </c>
      <c r="Q197" s="32">
        <f>Q175</f>
        <v>0</v>
      </c>
      <c r="R197" s="26">
        <f t="shared" si="68"/>
        <v>1</v>
      </c>
      <c r="S197" s="26">
        <f>Q197+10</f>
        <v>10</v>
      </c>
      <c r="T197" s="35">
        <f t="shared" si="67"/>
        <v>10</v>
      </c>
      <c r="U197" s="37"/>
      <c r="V197" s="34">
        <v>0</v>
      </c>
      <c r="W197" s="26">
        <f t="shared" si="70"/>
        <v>1</v>
      </c>
      <c r="X197" s="28">
        <f t="shared" ref="X197:X198" si="82">V197+10</f>
        <v>10</v>
      </c>
      <c r="Y197" s="35">
        <f t="shared" si="72"/>
        <v>10</v>
      </c>
      <c r="Z197" s="37"/>
      <c r="AA197" s="34">
        <f t="shared" si="73"/>
        <v>3.0102999566398121</v>
      </c>
      <c r="AB197" s="26">
        <f t="shared" si="81"/>
        <v>2</v>
      </c>
      <c r="AC197" s="26">
        <f>AA197+10</f>
        <v>13.010299956639813</v>
      </c>
      <c r="AD197" s="27">
        <f t="shared" si="76"/>
        <v>20.000000000000007</v>
      </c>
    </row>
    <row r="198" spans="16:30" ht="15.75" thickBot="1" x14ac:dyDescent="0.3">
      <c r="P198" s="44">
        <v>0.95833333333333304</v>
      </c>
      <c r="Q198" s="32">
        <f>Q175</f>
        <v>0</v>
      </c>
      <c r="R198" s="46">
        <f t="shared" si="68"/>
        <v>1</v>
      </c>
      <c r="S198" s="46">
        <f>Q198+10</f>
        <v>10</v>
      </c>
      <c r="T198" s="47">
        <f t="shared" si="67"/>
        <v>10</v>
      </c>
      <c r="U198" s="48"/>
      <c r="V198" s="45">
        <v>0</v>
      </c>
      <c r="W198" s="46">
        <f t="shared" si="70"/>
        <v>1</v>
      </c>
      <c r="X198" s="28">
        <f t="shared" si="82"/>
        <v>10</v>
      </c>
      <c r="Y198" s="47">
        <f t="shared" si="72"/>
        <v>10</v>
      </c>
      <c r="Z198" s="48"/>
      <c r="AA198" s="34">
        <f t="shared" si="73"/>
        <v>3.0102999566398121</v>
      </c>
      <c r="AB198" s="150">
        <f t="shared" si="81"/>
        <v>2</v>
      </c>
      <c r="AC198" s="150">
        <f>AA198+10</f>
        <v>13.010299956639813</v>
      </c>
      <c r="AD198" s="151">
        <f t="shared" si="76"/>
        <v>20.000000000000007</v>
      </c>
    </row>
    <row r="199" spans="16:30" ht="15.75" thickBot="1" x14ac:dyDescent="0.3">
      <c r="P199" s="50"/>
      <c r="Q199" s="51"/>
      <c r="R199" s="51"/>
      <c r="S199" s="51"/>
      <c r="T199" s="52"/>
      <c r="U199" s="51"/>
      <c r="V199" s="50"/>
      <c r="W199" s="51"/>
      <c r="X199" s="51"/>
      <c r="Y199" s="52"/>
      <c r="Z199" s="51"/>
      <c r="AA199" s="53" t="s">
        <v>13</v>
      </c>
      <c r="AB199" s="64">
        <f>10*LOG(1/(COUNT(AB182:AB195))*SUM(AB182:AB195))</f>
        <v>3.0102999566398121</v>
      </c>
      <c r="AC199" s="49"/>
      <c r="AD199" s="54"/>
    </row>
    <row r="200" spans="16:30" ht="15.75" thickBot="1" x14ac:dyDescent="0.3">
      <c r="P200" s="53"/>
      <c r="Q200" s="49"/>
      <c r="R200" s="49"/>
      <c r="S200" s="49"/>
      <c r="T200" s="54"/>
      <c r="U200" s="49"/>
      <c r="V200" s="53"/>
      <c r="W200" s="49"/>
      <c r="X200" s="49"/>
      <c r="Y200" s="54"/>
      <c r="Z200" s="49"/>
      <c r="AA200" s="53" t="s">
        <v>2</v>
      </c>
      <c r="AB200" s="64">
        <f>10*LOG(1/(COUNT(AB175:AB181,AB197:AB198))*SUM(AB175:AB181,AB197:AB198))</f>
        <v>3.0102999566398121</v>
      </c>
      <c r="AC200" s="49"/>
      <c r="AD200" s="54"/>
    </row>
    <row r="201" spans="16:30" x14ac:dyDescent="0.25">
      <c r="P201" s="53"/>
      <c r="Q201" s="49"/>
      <c r="R201" s="56" t="s">
        <v>12</v>
      </c>
      <c r="S201" s="57"/>
      <c r="T201" s="58" t="s">
        <v>11</v>
      </c>
      <c r="U201" s="57"/>
      <c r="V201" s="59"/>
      <c r="W201" s="56" t="s">
        <v>12</v>
      </c>
      <c r="X201" s="57"/>
      <c r="Y201" s="58" t="s">
        <v>11</v>
      </c>
      <c r="Z201" s="57"/>
      <c r="AA201" s="59"/>
      <c r="AB201" s="57" t="s">
        <v>12</v>
      </c>
      <c r="AC201" s="57"/>
      <c r="AD201" s="58" t="s">
        <v>11</v>
      </c>
    </row>
    <row r="202" spans="16:30" ht="15.75" thickBot="1" x14ac:dyDescent="0.3">
      <c r="P202" s="14"/>
      <c r="Q202" s="55"/>
      <c r="R202" s="60">
        <f>10*LOG(1/(COUNT(R175:R198))*SUM(R175:R198))</f>
        <v>0</v>
      </c>
      <c r="S202" s="61"/>
      <c r="T202" s="62">
        <f>10*LOG(1/(COUNT(T175:T198))*SUM(T175:T198))</f>
        <v>6.40978057358332</v>
      </c>
      <c r="U202" s="61"/>
      <c r="V202" s="63"/>
      <c r="W202" s="60">
        <f>10*LOG(1/(COUNT(W175:W198))*SUM(W175:W198))</f>
        <v>0</v>
      </c>
      <c r="X202" s="61"/>
      <c r="Y202" s="62">
        <f>10*LOG(1/(COUNT(Y175:Y198))*SUM(Y175:Y198))</f>
        <v>6.40978057358332</v>
      </c>
      <c r="Z202" s="61"/>
      <c r="AA202" s="63"/>
      <c r="AB202" s="64">
        <f>10*LOG(1/(COUNT(AB175:AB198))*SUM(AB175:AB198))</f>
        <v>3.0102999566398121</v>
      </c>
      <c r="AC202" s="61"/>
      <c r="AD202" s="62">
        <f>10*LOG(1/(COUNT(AD175:AD198))*SUM(AD175:AD198))</f>
        <v>9.4200805302231334</v>
      </c>
    </row>
    <row r="205" spans="16:30" x14ac:dyDescent="0.25">
      <c r="P205">
        <f>A16</f>
        <v>0</v>
      </c>
    </row>
    <row r="207" spans="16:30" ht="15.75" thickBot="1" x14ac:dyDescent="0.3">
      <c r="P207" s="303" t="s">
        <v>21</v>
      </c>
      <c r="Q207" s="303"/>
      <c r="R207" s="303"/>
      <c r="S207" s="303"/>
      <c r="T207" s="303"/>
    </row>
    <row r="208" spans="16:30" ht="45.75" thickBot="1" x14ac:dyDescent="0.3">
      <c r="P208" s="38" t="s">
        <v>14</v>
      </c>
      <c r="Q208" s="39" t="s">
        <v>15</v>
      </c>
      <c r="R208" s="40" t="s">
        <v>17</v>
      </c>
      <c r="S208" s="40" t="s">
        <v>16</v>
      </c>
      <c r="T208" s="41" t="s">
        <v>17</v>
      </c>
      <c r="U208" s="42"/>
      <c r="V208" s="39" t="s">
        <v>18</v>
      </c>
      <c r="W208" s="40" t="s">
        <v>17</v>
      </c>
      <c r="X208" s="40" t="s">
        <v>16</v>
      </c>
      <c r="Y208" s="41" t="s">
        <v>17</v>
      </c>
      <c r="Z208" s="43"/>
      <c r="AA208" s="39" t="s">
        <v>19</v>
      </c>
      <c r="AB208" s="40" t="s">
        <v>17</v>
      </c>
      <c r="AC208" s="40" t="s">
        <v>16</v>
      </c>
      <c r="AD208" s="41" t="s">
        <v>17</v>
      </c>
    </row>
    <row r="209" spans="16:30" ht="15.75" thickBot="1" x14ac:dyDescent="0.3">
      <c r="P209" s="30">
        <v>0</v>
      </c>
      <c r="Q209" s="32">
        <f>H16</f>
        <v>0</v>
      </c>
      <c r="R209" s="28">
        <f>(10^(Q209/10))</f>
        <v>1</v>
      </c>
      <c r="S209" s="28">
        <f>Q209+10</f>
        <v>10</v>
      </c>
      <c r="T209" s="33">
        <f t="shared" ref="T209:T232" si="83">(10^(S209/10))</f>
        <v>10</v>
      </c>
      <c r="U209" s="36"/>
      <c r="V209" s="32">
        <v>0</v>
      </c>
      <c r="W209" s="28">
        <f>(10^(V209/10))</f>
        <v>1</v>
      </c>
      <c r="X209" s="28">
        <f>V209+10</f>
        <v>10</v>
      </c>
      <c r="Y209" s="33">
        <f>(10^(X209/10))</f>
        <v>10</v>
      </c>
      <c r="Z209" s="36"/>
      <c r="AA209" s="34">
        <f>10*LOG10(10^(Q209/10)+10^(V209/10))</f>
        <v>3.0102999566398121</v>
      </c>
      <c r="AB209" s="147">
        <f>(10^(AA209/10))</f>
        <v>2</v>
      </c>
      <c r="AC209" s="147">
        <f>AA209+10</f>
        <v>13.010299956639813</v>
      </c>
      <c r="AD209" s="148">
        <f>(10^(AC209/10))</f>
        <v>20.000000000000007</v>
      </c>
    </row>
    <row r="210" spans="16:30" ht="15.75" thickBot="1" x14ac:dyDescent="0.3">
      <c r="P210" s="31">
        <v>4.1666666666666699E-2</v>
      </c>
      <c r="Q210" s="32">
        <f>Q209</f>
        <v>0</v>
      </c>
      <c r="R210" s="26">
        <f t="shared" ref="R210:R232" si="84">(10^(Q210/10))</f>
        <v>1</v>
      </c>
      <c r="S210" s="26">
        <f t="shared" ref="S210:S215" si="85">Q210+10</f>
        <v>10</v>
      </c>
      <c r="T210" s="35">
        <f t="shared" si="83"/>
        <v>10</v>
      </c>
      <c r="U210" s="37"/>
      <c r="V210" s="34">
        <f>V209</f>
        <v>0</v>
      </c>
      <c r="W210" s="26">
        <f t="shared" ref="W210:W232" si="86">(10^(V210/10))</f>
        <v>1</v>
      </c>
      <c r="X210" s="28">
        <f t="shared" ref="X210:X215" si="87">V210+10</f>
        <v>10</v>
      </c>
      <c r="Y210" s="35">
        <f t="shared" ref="Y210:Y232" si="88">(10^(X210/10))</f>
        <v>10</v>
      </c>
      <c r="Z210" s="37"/>
      <c r="AA210" s="34">
        <f t="shared" ref="AA210:AA232" si="89">10*LOG10(10^(Q210/10)+10^(V210/10))</f>
        <v>3.0102999566398121</v>
      </c>
      <c r="AB210" s="26">
        <f t="shared" ref="AB210:AB228" si="90">(10^(AA210/10))</f>
        <v>2</v>
      </c>
      <c r="AC210" s="147">
        <f t="shared" ref="AC210:AC215" si="91">AA210+10</f>
        <v>13.010299956639813</v>
      </c>
      <c r="AD210" s="27">
        <f t="shared" ref="AD210:AD232" si="92">(10^(AC210/10))</f>
        <v>20.000000000000007</v>
      </c>
    </row>
    <row r="211" spans="16:30" ht="15.75" thickBot="1" x14ac:dyDescent="0.3">
      <c r="P211" s="31">
        <v>8.3333333333333301E-2</v>
      </c>
      <c r="Q211" s="32">
        <f>Q209</f>
        <v>0</v>
      </c>
      <c r="R211" s="26">
        <f t="shared" si="84"/>
        <v>1</v>
      </c>
      <c r="S211" s="26">
        <f t="shared" si="85"/>
        <v>10</v>
      </c>
      <c r="T211" s="35">
        <f t="shared" si="83"/>
        <v>10</v>
      </c>
      <c r="U211" s="37"/>
      <c r="V211" s="34">
        <f t="shared" ref="V211:V229" si="93">V210</f>
        <v>0</v>
      </c>
      <c r="W211" s="26">
        <f t="shared" si="86"/>
        <v>1</v>
      </c>
      <c r="X211" s="28">
        <f t="shared" si="87"/>
        <v>10</v>
      </c>
      <c r="Y211" s="35">
        <f t="shared" si="88"/>
        <v>10</v>
      </c>
      <c r="Z211" s="37"/>
      <c r="AA211" s="34">
        <f t="shared" si="89"/>
        <v>3.0102999566398121</v>
      </c>
      <c r="AB211" s="26">
        <f t="shared" si="90"/>
        <v>2</v>
      </c>
      <c r="AC211" s="147">
        <f t="shared" si="91"/>
        <v>13.010299956639813</v>
      </c>
      <c r="AD211" s="27">
        <f t="shared" si="92"/>
        <v>20.000000000000007</v>
      </c>
    </row>
    <row r="212" spans="16:30" ht="15.75" thickBot="1" x14ac:dyDescent="0.3">
      <c r="P212" s="31">
        <v>0.125</v>
      </c>
      <c r="Q212" s="32">
        <f>Q209</f>
        <v>0</v>
      </c>
      <c r="R212" s="26">
        <f t="shared" si="84"/>
        <v>1</v>
      </c>
      <c r="S212" s="26">
        <f t="shared" si="85"/>
        <v>10</v>
      </c>
      <c r="T212" s="35">
        <f t="shared" si="83"/>
        <v>10</v>
      </c>
      <c r="U212" s="37"/>
      <c r="V212" s="34">
        <f t="shared" si="93"/>
        <v>0</v>
      </c>
      <c r="W212" s="26">
        <f t="shared" si="86"/>
        <v>1</v>
      </c>
      <c r="X212" s="28">
        <f t="shared" si="87"/>
        <v>10</v>
      </c>
      <c r="Y212" s="35">
        <f t="shared" si="88"/>
        <v>10</v>
      </c>
      <c r="Z212" s="37"/>
      <c r="AA212" s="34">
        <f t="shared" si="89"/>
        <v>3.0102999566398121</v>
      </c>
      <c r="AB212" s="26">
        <f t="shared" si="90"/>
        <v>2</v>
      </c>
      <c r="AC212" s="147">
        <f t="shared" si="91"/>
        <v>13.010299956639813</v>
      </c>
      <c r="AD212" s="27">
        <f t="shared" si="92"/>
        <v>20.000000000000007</v>
      </c>
    </row>
    <row r="213" spans="16:30" ht="15.75" thickBot="1" x14ac:dyDescent="0.3">
      <c r="P213" s="31">
        <v>0.16666666666666699</v>
      </c>
      <c r="Q213" s="32">
        <f>Q209</f>
        <v>0</v>
      </c>
      <c r="R213" s="26">
        <f t="shared" si="84"/>
        <v>1</v>
      </c>
      <c r="S213" s="26">
        <f t="shared" si="85"/>
        <v>10</v>
      </c>
      <c r="T213" s="35">
        <f t="shared" si="83"/>
        <v>10</v>
      </c>
      <c r="U213" s="37"/>
      <c r="V213" s="34">
        <f t="shared" si="93"/>
        <v>0</v>
      </c>
      <c r="W213" s="26">
        <f t="shared" si="86"/>
        <v>1</v>
      </c>
      <c r="X213" s="28">
        <f t="shared" si="87"/>
        <v>10</v>
      </c>
      <c r="Y213" s="35">
        <f t="shared" si="88"/>
        <v>10</v>
      </c>
      <c r="Z213" s="37"/>
      <c r="AA213" s="34">
        <f t="shared" si="89"/>
        <v>3.0102999566398121</v>
      </c>
      <c r="AB213" s="26">
        <f t="shared" si="90"/>
        <v>2</v>
      </c>
      <c r="AC213" s="147">
        <f t="shared" si="91"/>
        <v>13.010299956639813</v>
      </c>
      <c r="AD213" s="27">
        <f t="shared" si="92"/>
        <v>20.000000000000007</v>
      </c>
    </row>
    <row r="214" spans="16:30" ht="15.75" thickBot="1" x14ac:dyDescent="0.3">
      <c r="P214" s="31">
        <v>0.20833333333333301</v>
      </c>
      <c r="Q214" s="32">
        <f>Q209</f>
        <v>0</v>
      </c>
      <c r="R214" s="26">
        <f t="shared" si="84"/>
        <v>1</v>
      </c>
      <c r="S214" s="26">
        <f t="shared" si="85"/>
        <v>10</v>
      </c>
      <c r="T214" s="35">
        <f t="shared" si="83"/>
        <v>10</v>
      </c>
      <c r="U214" s="37"/>
      <c r="V214" s="34">
        <f t="shared" si="93"/>
        <v>0</v>
      </c>
      <c r="W214" s="26">
        <f t="shared" si="86"/>
        <v>1</v>
      </c>
      <c r="X214" s="28">
        <f t="shared" si="87"/>
        <v>10</v>
      </c>
      <c r="Y214" s="35">
        <f t="shared" si="88"/>
        <v>10</v>
      </c>
      <c r="Z214" s="37"/>
      <c r="AA214" s="34">
        <f t="shared" si="89"/>
        <v>3.0102999566398121</v>
      </c>
      <c r="AB214" s="26">
        <f t="shared" si="90"/>
        <v>2</v>
      </c>
      <c r="AC214" s="147">
        <f t="shared" si="91"/>
        <v>13.010299956639813</v>
      </c>
      <c r="AD214" s="27">
        <f t="shared" si="92"/>
        <v>20.000000000000007</v>
      </c>
    </row>
    <row r="215" spans="16:30" x14ac:dyDescent="0.25">
      <c r="P215" s="31">
        <v>0.25</v>
      </c>
      <c r="Q215" s="32">
        <f>Q209</f>
        <v>0</v>
      </c>
      <c r="R215" s="26">
        <f t="shared" si="84"/>
        <v>1</v>
      </c>
      <c r="S215" s="26">
        <f t="shared" si="85"/>
        <v>10</v>
      </c>
      <c r="T215" s="35">
        <f t="shared" si="83"/>
        <v>10</v>
      </c>
      <c r="U215" s="37"/>
      <c r="V215" s="34">
        <f t="shared" si="93"/>
        <v>0</v>
      </c>
      <c r="W215" s="26">
        <f t="shared" si="86"/>
        <v>1</v>
      </c>
      <c r="X215" s="28">
        <f t="shared" si="87"/>
        <v>10</v>
      </c>
      <c r="Y215" s="35">
        <f t="shared" si="88"/>
        <v>10</v>
      </c>
      <c r="Z215" s="37"/>
      <c r="AA215" s="34">
        <f t="shared" si="89"/>
        <v>3.0102999566398121</v>
      </c>
      <c r="AB215" s="26">
        <f t="shared" si="90"/>
        <v>2</v>
      </c>
      <c r="AC215" s="147">
        <f t="shared" si="91"/>
        <v>13.010299956639813</v>
      </c>
      <c r="AD215" s="27">
        <f t="shared" si="92"/>
        <v>20.000000000000007</v>
      </c>
    </row>
    <row r="216" spans="16:30" x14ac:dyDescent="0.25">
      <c r="P216" s="31">
        <v>0.29166666666666702</v>
      </c>
      <c r="Q216" s="32">
        <f>G16</f>
        <v>0</v>
      </c>
      <c r="R216" s="26">
        <f t="shared" si="84"/>
        <v>1</v>
      </c>
      <c r="S216" s="26">
        <f>Q216</f>
        <v>0</v>
      </c>
      <c r="T216" s="35">
        <f t="shared" si="83"/>
        <v>1</v>
      </c>
      <c r="U216" s="37"/>
      <c r="V216" s="34">
        <f>F74</f>
        <v>0</v>
      </c>
      <c r="W216" s="26">
        <f t="shared" si="86"/>
        <v>1</v>
      </c>
      <c r="X216" s="26">
        <f>V216</f>
        <v>0</v>
      </c>
      <c r="Y216" s="35">
        <f t="shared" si="88"/>
        <v>1</v>
      </c>
      <c r="Z216" s="37"/>
      <c r="AA216" s="34">
        <f t="shared" si="89"/>
        <v>3.0102999566398121</v>
      </c>
      <c r="AB216" s="26">
        <f t="shared" si="90"/>
        <v>2</v>
      </c>
      <c r="AC216" s="26">
        <f>AA216</f>
        <v>3.0102999566398121</v>
      </c>
      <c r="AD216" s="27">
        <f t="shared" si="92"/>
        <v>2</v>
      </c>
    </row>
    <row r="217" spans="16:30" x14ac:dyDescent="0.25">
      <c r="P217" s="31">
        <v>0.33333333333333298</v>
      </c>
      <c r="Q217" s="32">
        <f>Q216</f>
        <v>0</v>
      </c>
      <c r="R217" s="26">
        <f t="shared" si="84"/>
        <v>1</v>
      </c>
      <c r="S217" s="26">
        <f t="shared" ref="S217:S230" si="94">Q217</f>
        <v>0</v>
      </c>
      <c r="T217" s="35">
        <f t="shared" si="83"/>
        <v>1</v>
      </c>
      <c r="U217" s="37"/>
      <c r="V217" s="34">
        <f t="shared" si="93"/>
        <v>0</v>
      </c>
      <c r="W217" s="26">
        <f t="shared" si="86"/>
        <v>1</v>
      </c>
      <c r="X217" s="26">
        <f t="shared" ref="X217:X227" si="95">V217</f>
        <v>0</v>
      </c>
      <c r="Y217" s="35">
        <f t="shared" si="88"/>
        <v>1</v>
      </c>
      <c r="Z217" s="37"/>
      <c r="AA217" s="34">
        <f t="shared" si="89"/>
        <v>3.0102999566398121</v>
      </c>
      <c r="AB217" s="26">
        <f t="shared" si="90"/>
        <v>2</v>
      </c>
      <c r="AC217" s="26">
        <f t="shared" ref="AC217:AC227" si="96">AA217</f>
        <v>3.0102999566398121</v>
      </c>
      <c r="AD217" s="27">
        <f t="shared" si="92"/>
        <v>2</v>
      </c>
    </row>
    <row r="218" spans="16:30" x14ac:dyDescent="0.25">
      <c r="P218" s="31">
        <v>0.375</v>
      </c>
      <c r="Q218" s="32">
        <f>Q216</f>
        <v>0</v>
      </c>
      <c r="R218" s="26">
        <f t="shared" si="84"/>
        <v>1</v>
      </c>
      <c r="S218" s="26">
        <f t="shared" si="94"/>
        <v>0</v>
      </c>
      <c r="T218" s="35">
        <f t="shared" si="83"/>
        <v>1</v>
      </c>
      <c r="U218" s="37"/>
      <c r="V218" s="34">
        <f t="shared" si="93"/>
        <v>0</v>
      </c>
      <c r="W218" s="26">
        <f t="shared" si="86"/>
        <v>1</v>
      </c>
      <c r="X218" s="26">
        <f t="shared" si="95"/>
        <v>0</v>
      </c>
      <c r="Y218" s="35">
        <f t="shared" si="88"/>
        <v>1</v>
      </c>
      <c r="Z218" s="37"/>
      <c r="AA218" s="34">
        <f t="shared" si="89"/>
        <v>3.0102999566398121</v>
      </c>
      <c r="AB218" s="26">
        <f t="shared" si="90"/>
        <v>2</v>
      </c>
      <c r="AC218" s="26">
        <f t="shared" si="96"/>
        <v>3.0102999566398121</v>
      </c>
      <c r="AD218" s="27">
        <f t="shared" si="92"/>
        <v>2</v>
      </c>
    </row>
    <row r="219" spans="16:30" x14ac:dyDescent="0.25">
      <c r="P219" s="31">
        <v>0.41666666666666702</v>
      </c>
      <c r="Q219" s="32">
        <f>Q216</f>
        <v>0</v>
      </c>
      <c r="R219" s="26">
        <f t="shared" si="84"/>
        <v>1</v>
      </c>
      <c r="S219" s="26">
        <f t="shared" si="94"/>
        <v>0</v>
      </c>
      <c r="T219" s="35">
        <f t="shared" si="83"/>
        <v>1</v>
      </c>
      <c r="U219" s="37"/>
      <c r="V219" s="34">
        <f t="shared" si="93"/>
        <v>0</v>
      </c>
      <c r="W219" s="26">
        <f t="shared" si="86"/>
        <v>1</v>
      </c>
      <c r="X219" s="26">
        <f t="shared" si="95"/>
        <v>0</v>
      </c>
      <c r="Y219" s="35">
        <f t="shared" si="88"/>
        <v>1</v>
      </c>
      <c r="Z219" s="37"/>
      <c r="AA219" s="34">
        <f t="shared" si="89"/>
        <v>3.0102999566398121</v>
      </c>
      <c r="AB219" s="26">
        <f t="shared" si="90"/>
        <v>2</v>
      </c>
      <c r="AC219" s="26">
        <f t="shared" si="96"/>
        <v>3.0102999566398121</v>
      </c>
      <c r="AD219" s="27">
        <f t="shared" si="92"/>
        <v>2</v>
      </c>
    </row>
    <row r="220" spans="16:30" x14ac:dyDescent="0.25">
      <c r="P220" s="31">
        <v>0.45833333333333298</v>
      </c>
      <c r="Q220" s="32">
        <f>Q216</f>
        <v>0</v>
      </c>
      <c r="R220" s="26">
        <f t="shared" si="84"/>
        <v>1</v>
      </c>
      <c r="S220" s="26">
        <f t="shared" si="94"/>
        <v>0</v>
      </c>
      <c r="T220" s="35">
        <f t="shared" si="83"/>
        <v>1</v>
      </c>
      <c r="U220" s="37"/>
      <c r="V220" s="34">
        <f t="shared" si="93"/>
        <v>0</v>
      </c>
      <c r="W220" s="26">
        <f t="shared" si="86"/>
        <v>1</v>
      </c>
      <c r="X220" s="26">
        <f t="shared" si="95"/>
        <v>0</v>
      </c>
      <c r="Y220" s="35">
        <f t="shared" si="88"/>
        <v>1</v>
      </c>
      <c r="Z220" s="37"/>
      <c r="AA220" s="34">
        <f t="shared" si="89"/>
        <v>3.0102999566398121</v>
      </c>
      <c r="AB220" s="26">
        <f t="shared" si="90"/>
        <v>2</v>
      </c>
      <c r="AC220" s="26">
        <f t="shared" si="96"/>
        <v>3.0102999566398121</v>
      </c>
      <c r="AD220" s="27">
        <f t="shared" si="92"/>
        <v>2</v>
      </c>
    </row>
    <row r="221" spans="16:30" x14ac:dyDescent="0.25">
      <c r="P221" s="31">
        <v>0.5</v>
      </c>
      <c r="Q221" s="32">
        <f>Q216</f>
        <v>0</v>
      </c>
      <c r="R221" s="26">
        <f t="shared" si="84"/>
        <v>1</v>
      </c>
      <c r="S221" s="26">
        <f t="shared" si="94"/>
        <v>0</v>
      </c>
      <c r="T221" s="35">
        <f t="shared" si="83"/>
        <v>1</v>
      </c>
      <c r="U221" s="37"/>
      <c r="V221" s="34">
        <f t="shared" si="93"/>
        <v>0</v>
      </c>
      <c r="W221" s="26">
        <f t="shared" si="86"/>
        <v>1</v>
      </c>
      <c r="X221" s="26">
        <f t="shared" si="95"/>
        <v>0</v>
      </c>
      <c r="Y221" s="35">
        <f t="shared" si="88"/>
        <v>1</v>
      </c>
      <c r="Z221" s="37"/>
      <c r="AA221" s="34">
        <f t="shared" si="89"/>
        <v>3.0102999566398121</v>
      </c>
      <c r="AB221" s="26">
        <f t="shared" si="90"/>
        <v>2</v>
      </c>
      <c r="AC221" s="26">
        <f t="shared" si="96"/>
        <v>3.0102999566398121</v>
      </c>
      <c r="AD221" s="27">
        <f t="shared" si="92"/>
        <v>2</v>
      </c>
    </row>
    <row r="222" spans="16:30" x14ac:dyDescent="0.25">
      <c r="P222" s="31">
        <v>0.54166666666666696</v>
      </c>
      <c r="Q222" s="32">
        <f>Q216</f>
        <v>0</v>
      </c>
      <c r="R222" s="26">
        <f t="shared" si="84"/>
        <v>1</v>
      </c>
      <c r="S222" s="26">
        <f t="shared" si="94"/>
        <v>0</v>
      </c>
      <c r="T222" s="35">
        <f t="shared" si="83"/>
        <v>1</v>
      </c>
      <c r="U222" s="37"/>
      <c r="V222" s="34">
        <f t="shared" si="93"/>
        <v>0</v>
      </c>
      <c r="W222" s="26">
        <f t="shared" si="86"/>
        <v>1</v>
      </c>
      <c r="X222" s="26">
        <f t="shared" si="95"/>
        <v>0</v>
      </c>
      <c r="Y222" s="35">
        <f t="shared" si="88"/>
        <v>1</v>
      </c>
      <c r="Z222" s="37"/>
      <c r="AA222" s="34">
        <f t="shared" si="89"/>
        <v>3.0102999566398121</v>
      </c>
      <c r="AB222" s="26">
        <f t="shared" si="90"/>
        <v>2</v>
      </c>
      <c r="AC222" s="26">
        <f t="shared" si="96"/>
        <v>3.0102999566398121</v>
      </c>
      <c r="AD222" s="27">
        <f t="shared" si="92"/>
        <v>2</v>
      </c>
    </row>
    <row r="223" spans="16:30" x14ac:dyDescent="0.25">
      <c r="P223" s="31">
        <v>0.58333333333333304</v>
      </c>
      <c r="Q223" s="32">
        <f>Q216</f>
        <v>0</v>
      </c>
      <c r="R223" s="26">
        <f t="shared" si="84"/>
        <v>1</v>
      </c>
      <c r="S223" s="26">
        <f t="shared" si="94"/>
        <v>0</v>
      </c>
      <c r="T223" s="35">
        <f t="shared" si="83"/>
        <v>1</v>
      </c>
      <c r="U223" s="37"/>
      <c r="V223" s="34">
        <f t="shared" si="93"/>
        <v>0</v>
      </c>
      <c r="W223" s="26">
        <f t="shared" si="86"/>
        <v>1</v>
      </c>
      <c r="X223" s="26">
        <f t="shared" si="95"/>
        <v>0</v>
      </c>
      <c r="Y223" s="35">
        <f t="shared" si="88"/>
        <v>1</v>
      </c>
      <c r="Z223" s="37"/>
      <c r="AA223" s="34">
        <f t="shared" si="89"/>
        <v>3.0102999566398121</v>
      </c>
      <c r="AB223" s="26">
        <f t="shared" si="90"/>
        <v>2</v>
      </c>
      <c r="AC223" s="26">
        <f t="shared" si="96"/>
        <v>3.0102999566398121</v>
      </c>
      <c r="AD223" s="27">
        <f t="shared" si="92"/>
        <v>2</v>
      </c>
    </row>
    <row r="224" spans="16:30" x14ac:dyDescent="0.25">
      <c r="P224" s="31">
        <v>0.625</v>
      </c>
      <c r="Q224" s="32">
        <f>Q216</f>
        <v>0</v>
      </c>
      <c r="R224" s="26">
        <f t="shared" si="84"/>
        <v>1</v>
      </c>
      <c r="S224" s="26">
        <f t="shared" si="94"/>
        <v>0</v>
      </c>
      <c r="T224" s="35">
        <f t="shared" si="83"/>
        <v>1</v>
      </c>
      <c r="U224" s="37"/>
      <c r="V224" s="34">
        <f t="shared" si="93"/>
        <v>0</v>
      </c>
      <c r="W224" s="26">
        <f t="shared" si="86"/>
        <v>1</v>
      </c>
      <c r="X224" s="26">
        <f t="shared" si="95"/>
        <v>0</v>
      </c>
      <c r="Y224" s="35">
        <f t="shared" si="88"/>
        <v>1</v>
      </c>
      <c r="Z224" s="37"/>
      <c r="AA224" s="34">
        <f t="shared" si="89"/>
        <v>3.0102999566398121</v>
      </c>
      <c r="AB224" s="26">
        <f t="shared" si="90"/>
        <v>2</v>
      </c>
      <c r="AC224" s="26">
        <f t="shared" si="96"/>
        <v>3.0102999566398121</v>
      </c>
      <c r="AD224" s="27">
        <f t="shared" si="92"/>
        <v>2</v>
      </c>
    </row>
    <row r="225" spans="16:30" x14ac:dyDescent="0.25">
      <c r="P225" s="31">
        <v>0.66666666666666696</v>
      </c>
      <c r="Q225" s="32">
        <f>Q216</f>
        <v>0</v>
      </c>
      <c r="R225" s="26">
        <f t="shared" si="84"/>
        <v>1</v>
      </c>
      <c r="S225" s="26">
        <f t="shared" si="94"/>
        <v>0</v>
      </c>
      <c r="T225" s="35">
        <f t="shared" si="83"/>
        <v>1</v>
      </c>
      <c r="U225" s="37"/>
      <c r="V225" s="34">
        <f t="shared" si="93"/>
        <v>0</v>
      </c>
      <c r="W225" s="26">
        <f t="shared" si="86"/>
        <v>1</v>
      </c>
      <c r="X225" s="26">
        <f t="shared" si="95"/>
        <v>0</v>
      </c>
      <c r="Y225" s="35">
        <f t="shared" si="88"/>
        <v>1</v>
      </c>
      <c r="Z225" s="37"/>
      <c r="AA225" s="34">
        <f t="shared" si="89"/>
        <v>3.0102999566398121</v>
      </c>
      <c r="AB225" s="26">
        <f t="shared" si="90"/>
        <v>2</v>
      </c>
      <c r="AC225" s="26">
        <f t="shared" si="96"/>
        <v>3.0102999566398121</v>
      </c>
      <c r="AD225" s="27">
        <f t="shared" si="92"/>
        <v>2</v>
      </c>
    </row>
    <row r="226" spans="16:30" x14ac:dyDescent="0.25">
      <c r="P226" s="31">
        <v>0.70833333333333304</v>
      </c>
      <c r="Q226" s="32">
        <f>Q216</f>
        <v>0</v>
      </c>
      <c r="R226" s="26">
        <f t="shared" si="84"/>
        <v>1</v>
      </c>
      <c r="S226" s="26">
        <f t="shared" si="94"/>
        <v>0</v>
      </c>
      <c r="T226" s="35">
        <f t="shared" si="83"/>
        <v>1</v>
      </c>
      <c r="U226" s="37"/>
      <c r="V226" s="34">
        <f t="shared" si="93"/>
        <v>0</v>
      </c>
      <c r="W226" s="26">
        <f t="shared" si="86"/>
        <v>1</v>
      </c>
      <c r="X226" s="26">
        <f t="shared" si="95"/>
        <v>0</v>
      </c>
      <c r="Y226" s="35">
        <f t="shared" si="88"/>
        <v>1</v>
      </c>
      <c r="Z226" s="37"/>
      <c r="AA226" s="34">
        <f t="shared" si="89"/>
        <v>3.0102999566398121</v>
      </c>
      <c r="AB226" s="26">
        <f t="shared" si="90"/>
        <v>2</v>
      </c>
      <c r="AC226" s="26">
        <f t="shared" si="96"/>
        <v>3.0102999566398121</v>
      </c>
      <c r="AD226" s="27">
        <f t="shared" si="92"/>
        <v>2</v>
      </c>
    </row>
    <row r="227" spans="16:30" x14ac:dyDescent="0.25">
      <c r="P227" s="31">
        <v>0.75</v>
      </c>
      <c r="Q227" s="32">
        <f>Q216</f>
        <v>0</v>
      </c>
      <c r="R227" s="26">
        <f t="shared" si="84"/>
        <v>1</v>
      </c>
      <c r="S227" s="26">
        <f t="shared" si="94"/>
        <v>0</v>
      </c>
      <c r="T227" s="35">
        <f t="shared" si="83"/>
        <v>1</v>
      </c>
      <c r="U227" s="37"/>
      <c r="V227" s="34">
        <f t="shared" si="93"/>
        <v>0</v>
      </c>
      <c r="W227" s="26">
        <f t="shared" si="86"/>
        <v>1</v>
      </c>
      <c r="X227" s="26">
        <f t="shared" si="95"/>
        <v>0</v>
      </c>
      <c r="Y227" s="35">
        <f t="shared" si="88"/>
        <v>1</v>
      </c>
      <c r="Z227" s="37"/>
      <c r="AA227" s="34">
        <f t="shared" si="89"/>
        <v>3.0102999566398121</v>
      </c>
      <c r="AB227" s="26">
        <f t="shared" si="90"/>
        <v>2</v>
      </c>
      <c r="AC227" s="26">
        <f t="shared" si="96"/>
        <v>3.0102999566398121</v>
      </c>
      <c r="AD227" s="27">
        <f t="shared" si="92"/>
        <v>2</v>
      </c>
    </row>
    <row r="228" spans="16:30" x14ac:dyDescent="0.25">
      <c r="P228" s="31">
        <v>0.79166666666666696</v>
      </c>
      <c r="Q228" s="32">
        <f>Q216</f>
        <v>0</v>
      </c>
      <c r="R228" s="26">
        <f t="shared" si="84"/>
        <v>1</v>
      </c>
      <c r="S228" s="26">
        <f t="shared" si="94"/>
        <v>0</v>
      </c>
      <c r="T228" s="35">
        <f t="shared" si="83"/>
        <v>1</v>
      </c>
      <c r="U228" s="37"/>
      <c r="V228" s="34">
        <v>0</v>
      </c>
      <c r="W228" s="26">
        <f t="shared" si="86"/>
        <v>1</v>
      </c>
      <c r="X228" s="26">
        <v>0</v>
      </c>
      <c r="Y228" s="35">
        <f t="shared" si="88"/>
        <v>1</v>
      </c>
      <c r="Z228" s="37"/>
      <c r="AA228" s="34">
        <f t="shared" si="89"/>
        <v>3.0102999566398121</v>
      </c>
      <c r="AB228" s="26">
        <f t="shared" si="90"/>
        <v>2</v>
      </c>
      <c r="AC228" s="26">
        <f>AA228</f>
        <v>3.0102999566398121</v>
      </c>
      <c r="AD228" s="27">
        <f t="shared" si="92"/>
        <v>2</v>
      </c>
    </row>
    <row r="229" spans="16:30" x14ac:dyDescent="0.25">
      <c r="P229" s="31">
        <v>0.83333333333333304</v>
      </c>
      <c r="Q229" s="32">
        <f>Q216</f>
        <v>0</v>
      </c>
      <c r="R229" s="26">
        <f t="shared" si="84"/>
        <v>1</v>
      </c>
      <c r="S229" s="26">
        <f t="shared" si="94"/>
        <v>0</v>
      </c>
      <c r="T229" s="35">
        <f t="shared" si="83"/>
        <v>1</v>
      </c>
      <c r="U229" s="37"/>
      <c r="V229" s="34">
        <f t="shared" si="93"/>
        <v>0</v>
      </c>
      <c r="W229" s="26">
        <f t="shared" si="86"/>
        <v>1</v>
      </c>
      <c r="X229" s="26">
        <v>0</v>
      </c>
      <c r="Y229" s="35">
        <f t="shared" si="88"/>
        <v>1</v>
      </c>
      <c r="Z229" s="37"/>
      <c r="AA229" s="34">
        <f t="shared" si="89"/>
        <v>3.0102999566398121</v>
      </c>
      <c r="AB229" s="26">
        <f>(10^(AA229/10))</f>
        <v>2</v>
      </c>
      <c r="AC229" s="26">
        <f>AA229</f>
        <v>3.0102999566398121</v>
      </c>
      <c r="AD229" s="27">
        <f t="shared" si="92"/>
        <v>2</v>
      </c>
    </row>
    <row r="230" spans="16:30" x14ac:dyDescent="0.25">
      <c r="P230" s="31">
        <v>0.875</v>
      </c>
      <c r="Q230" s="32">
        <f>Q216</f>
        <v>0</v>
      </c>
      <c r="R230" s="26">
        <f t="shared" si="84"/>
        <v>1</v>
      </c>
      <c r="S230" s="26">
        <f t="shared" si="94"/>
        <v>0</v>
      </c>
      <c r="T230" s="35">
        <f t="shared" si="83"/>
        <v>1</v>
      </c>
      <c r="U230" s="37"/>
      <c r="V230" s="34">
        <f>V229</f>
        <v>0</v>
      </c>
      <c r="W230" s="26">
        <f t="shared" si="86"/>
        <v>1</v>
      </c>
      <c r="X230" s="26">
        <v>0</v>
      </c>
      <c r="Y230" s="35">
        <f t="shared" si="88"/>
        <v>1</v>
      </c>
      <c r="Z230" s="37"/>
      <c r="AA230" s="34">
        <f t="shared" si="89"/>
        <v>3.0102999566398121</v>
      </c>
      <c r="AB230" s="26">
        <f t="shared" ref="AB230:AB232" si="97">(10^(AA230/10))</f>
        <v>2</v>
      </c>
      <c r="AC230" s="26">
        <f>AA230</f>
        <v>3.0102999566398121</v>
      </c>
      <c r="AD230" s="27">
        <f t="shared" si="92"/>
        <v>2</v>
      </c>
    </row>
    <row r="231" spans="16:30" x14ac:dyDescent="0.25">
      <c r="P231" s="31">
        <v>0.91666666666666696</v>
      </c>
      <c r="Q231" s="32">
        <f>Q209</f>
        <v>0</v>
      </c>
      <c r="R231" s="26">
        <f t="shared" si="84"/>
        <v>1</v>
      </c>
      <c r="S231" s="26">
        <f>Q231+10</f>
        <v>10</v>
      </c>
      <c r="T231" s="35">
        <f t="shared" si="83"/>
        <v>10</v>
      </c>
      <c r="U231" s="37"/>
      <c r="V231" s="34">
        <v>0</v>
      </c>
      <c r="W231" s="26">
        <f t="shared" si="86"/>
        <v>1</v>
      </c>
      <c r="X231" s="28">
        <f t="shared" ref="X231:X232" si="98">V231+10</f>
        <v>10</v>
      </c>
      <c r="Y231" s="35">
        <f t="shared" si="88"/>
        <v>10</v>
      </c>
      <c r="Z231" s="37"/>
      <c r="AA231" s="34">
        <f t="shared" si="89"/>
        <v>3.0102999566398121</v>
      </c>
      <c r="AB231" s="26">
        <f t="shared" si="97"/>
        <v>2</v>
      </c>
      <c r="AC231" s="26">
        <f>AA231+10</f>
        <v>13.010299956639813</v>
      </c>
      <c r="AD231" s="27">
        <f t="shared" si="92"/>
        <v>20.000000000000007</v>
      </c>
    </row>
    <row r="232" spans="16:30" ht="15.75" thickBot="1" x14ac:dyDescent="0.3">
      <c r="P232" s="44">
        <v>0.95833333333333304</v>
      </c>
      <c r="Q232" s="32">
        <f>Q209</f>
        <v>0</v>
      </c>
      <c r="R232" s="46">
        <f t="shared" si="84"/>
        <v>1</v>
      </c>
      <c r="S232" s="46">
        <f>Q232+10</f>
        <v>10</v>
      </c>
      <c r="T232" s="47">
        <f t="shared" si="83"/>
        <v>10</v>
      </c>
      <c r="U232" s="48"/>
      <c r="V232" s="45">
        <v>0</v>
      </c>
      <c r="W232" s="46">
        <f t="shared" si="86"/>
        <v>1</v>
      </c>
      <c r="X232" s="28">
        <f t="shared" si="98"/>
        <v>10</v>
      </c>
      <c r="Y232" s="47">
        <f t="shared" si="88"/>
        <v>10</v>
      </c>
      <c r="Z232" s="48"/>
      <c r="AA232" s="34">
        <f t="shared" si="89"/>
        <v>3.0102999566398121</v>
      </c>
      <c r="AB232" s="150">
        <f t="shared" si="97"/>
        <v>2</v>
      </c>
      <c r="AC232" s="150">
        <f>AA232+10</f>
        <v>13.010299956639813</v>
      </c>
      <c r="AD232" s="151">
        <f t="shared" si="92"/>
        <v>20.000000000000007</v>
      </c>
    </row>
    <row r="233" spans="16:30" ht="15.75" thickBot="1" x14ac:dyDescent="0.3">
      <c r="P233" s="50"/>
      <c r="Q233" s="51"/>
      <c r="R233" s="51"/>
      <c r="S233" s="51"/>
      <c r="T233" s="52"/>
      <c r="U233" s="51"/>
      <c r="V233" s="50"/>
      <c r="W233" s="51"/>
      <c r="X233" s="51"/>
      <c r="Y233" s="52"/>
      <c r="Z233" s="51"/>
      <c r="AA233" s="53" t="s">
        <v>13</v>
      </c>
      <c r="AB233" s="64">
        <f>10*LOG(1/(COUNT(AB216:AB229))*SUM(AB216:AB229))</f>
        <v>3.0102999566398121</v>
      </c>
      <c r="AC233" s="49"/>
      <c r="AD233" s="54"/>
    </row>
    <row r="234" spans="16:30" ht="15.75" thickBot="1" x14ac:dyDescent="0.3">
      <c r="P234" s="53"/>
      <c r="Q234" s="49"/>
      <c r="R234" s="49"/>
      <c r="S234" s="49"/>
      <c r="T234" s="54"/>
      <c r="U234" s="49"/>
      <c r="V234" s="53"/>
      <c r="W234" s="49"/>
      <c r="X234" s="49"/>
      <c r="Y234" s="54"/>
      <c r="Z234" s="49"/>
      <c r="AA234" s="53" t="s">
        <v>2</v>
      </c>
      <c r="AB234" s="64">
        <f>10*LOG(1/(COUNT(AB209:AB215,AB231:AB232))*SUM(AB209:AB215,AB231:AB232))</f>
        <v>3.0102999566398121</v>
      </c>
      <c r="AC234" s="49"/>
      <c r="AD234" s="54"/>
    </row>
    <row r="235" spans="16:30" x14ac:dyDescent="0.25">
      <c r="P235" s="53"/>
      <c r="Q235" s="49"/>
      <c r="R235" s="56" t="s">
        <v>12</v>
      </c>
      <c r="S235" s="57"/>
      <c r="T235" s="58" t="s">
        <v>11</v>
      </c>
      <c r="U235" s="57"/>
      <c r="V235" s="59"/>
      <c r="W235" s="56" t="s">
        <v>12</v>
      </c>
      <c r="X235" s="57"/>
      <c r="Y235" s="58" t="s">
        <v>11</v>
      </c>
      <c r="Z235" s="57"/>
      <c r="AA235" s="59"/>
      <c r="AB235" s="57" t="s">
        <v>12</v>
      </c>
      <c r="AC235" s="57"/>
      <c r="AD235" s="58" t="s">
        <v>11</v>
      </c>
    </row>
    <row r="236" spans="16:30" ht="15.75" thickBot="1" x14ac:dyDescent="0.3">
      <c r="P236" s="14"/>
      <c r="Q236" s="55"/>
      <c r="R236" s="60">
        <f>10*LOG(1/(COUNT(R209:R232))*SUM(R209:R232))</f>
        <v>0</v>
      </c>
      <c r="S236" s="61"/>
      <c r="T236" s="62">
        <f>10*LOG(1/(COUNT(T209:T232))*SUM(T209:T232))</f>
        <v>6.40978057358332</v>
      </c>
      <c r="U236" s="61"/>
      <c r="V236" s="63"/>
      <c r="W236" s="60">
        <f>10*LOG(1/(COUNT(W209:W232))*SUM(W209:W232))</f>
        <v>0</v>
      </c>
      <c r="X236" s="61"/>
      <c r="Y236" s="62">
        <f>10*LOG(1/(COUNT(Y209:Y232))*SUM(Y209:Y232))</f>
        <v>6.40978057358332</v>
      </c>
      <c r="Z236" s="61"/>
      <c r="AA236" s="63"/>
      <c r="AB236" s="64">
        <f>10*LOG(1/(COUNT(AB209:AB232))*SUM(AB209:AB232))</f>
        <v>3.0102999566398121</v>
      </c>
      <c r="AC236" s="61"/>
      <c r="AD236" s="62">
        <f>10*LOG(1/(COUNT(AD209:AD232))*SUM(AD209:AD232))</f>
        <v>9.4200805302231334</v>
      </c>
    </row>
    <row r="239" spans="16:30" x14ac:dyDescent="0.25">
      <c r="P239">
        <f>A17</f>
        <v>0</v>
      </c>
    </row>
    <row r="241" spans="16:30" ht="15.75" thickBot="1" x14ac:dyDescent="0.3">
      <c r="P241" s="303" t="s">
        <v>21</v>
      </c>
      <c r="Q241" s="303"/>
      <c r="R241" s="303"/>
      <c r="S241" s="303"/>
      <c r="T241" s="303"/>
    </row>
    <row r="242" spans="16:30" ht="45.75" thickBot="1" x14ac:dyDescent="0.3">
      <c r="P242" s="38" t="s">
        <v>14</v>
      </c>
      <c r="Q242" s="39" t="s">
        <v>15</v>
      </c>
      <c r="R242" s="40" t="s">
        <v>17</v>
      </c>
      <c r="S242" s="40" t="s">
        <v>16</v>
      </c>
      <c r="T242" s="41" t="s">
        <v>17</v>
      </c>
      <c r="U242" s="42"/>
      <c r="V242" s="39" t="s">
        <v>18</v>
      </c>
      <c r="W242" s="40" t="s">
        <v>17</v>
      </c>
      <c r="X242" s="40" t="s">
        <v>16</v>
      </c>
      <c r="Y242" s="41" t="s">
        <v>17</v>
      </c>
      <c r="Z242" s="43"/>
      <c r="AA242" s="39" t="s">
        <v>19</v>
      </c>
      <c r="AB242" s="40" t="s">
        <v>17</v>
      </c>
      <c r="AC242" s="40" t="s">
        <v>16</v>
      </c>
      <c r="AD242" s="41" t="s">
        <v>17</v>
      </c>
    </row>
    <row r="243" spans="16:30" ht="15.75" thickBot="1" x14ac:dyDescent="0.3">
      <c r="P243" s="30">
        <v>0</v>
      </c>
      <c r="Q243" s="32">
        <f>H17</f>
        <v>0</v>
      </c>
      <c r="R243" s="28">
        <f>(10^(Q243/10))</f>
        <v>1</v>
      </c>
      <c r="S243" s="28">
        <f>Q243+10</f>
        <v>10</v>
      </c>
      <c r="T243" s="33">
        <f t="shared" ref="T243:T266" si="99">(10^(S243/10))</f>
        <v>10</v>
      </c>
      <c r="U243" s="36"/>
      <c r="V243" s="32">
        <v>0</v>
      </c>
      <c r="W243" s="28">
        <f>(10^(V243/10))</f>
        <v>1</v>
      </c>
      <c r="X243" s="28">
        <f>V243+10</f>
        <v>10</v>
      </c>
      <c r="Y243" s="33">
        <f>(10^(X243/10))</f>
        <v>10</v>
      </c>
      <c r="Z243" s="36"/>
      <c r="AA243" s="34">
        <f>10*LOG10(10^(Q243/10)+10^(V243/10))</f>
        <v>3.0102999566398121</v>
      </c>
      <c r="AB243" s="147">
        <f>(10^(AA243/10))</f>
        <v>2</v>
      </c>
      <c r="AC243" s="147">
        <f>AA243+10</f>
        <v>13.010299956639813</v>
      </c>
      <c r="AD243" s="148">
        <f>(10^(AC243/10))</f>
        <v>20.000000000000007</v>
      </c>
    </row>
    <row r="244" spans="16:30" ht="15.75" thickBot="1" x14ac:dyDescent="0.3">
      <c r="P244" s="31">
        <v>4.1666666666666699E-2</v>
      </c>
      <c r="Q244" s="32">
        <f>Q243</f>
        <v>0</v>
      </c>
      <c r="R244" s="26">
        <f t="shared" ref="R244:R266" si="100">(10^(Q244/10))</f>
        <v>1</v>
      </c>
      <c r="S244" s="26">
        <f t="shared" ref="S244:S249" si="101">Q244+10</f>
        <v>10</v>
      </c>
      <c r="T244" s="35">
        <f t="shared" si="99"/>
        <v>10</v>
      </c>
      <c r="U244" s="37"/>
      <c r="V244" s="34">
        <f>V243</f>
        <v>0</v>
      </c>
      <c r="W244" s="26">
        <f t="shared" ref="W244:W266" si="102">(10^(V244/10))</f>
        <v>1</v>
      </c>
      <c r="X244" s="28">
        <f t="shared" ref="X244:X249" si="103">V244+10</f>
        <v>10</v>
      </c>
      <c r="Y244" s="35">
        <f t="shared" ref="Y244:Y266" si="104">(10^(X244/10))</f>
        <v>10</v>
      </c>
      <c r="Z244" s="37"/>
      <c r="AA244" s="34">
        <f t="shared" ref="AA244:AA266" si="105">10*LOG10(10^(Q244/10)+10^(V244/10))</f>
        <v>3.0102999566398121</v>
      </c>
      <c r="AB244" s="26">
        <f t="shared" ref="AB244:AB262" si="106">(10^(AA244/10))</f>
        <v>2</v>
      </c>
      <c r="AC244" s="147">
        <f t="shared" ref="AC244:AC249" si="107">AA244+10</f>
        <v>13.010299956639813</v>
      </c>
      <c r="AD244" s="27">
        <f t="shared" ref="AD244:AD266" si="108">(10^(AC244/10))</f>
        <v>20.000000000000007</v>
      </c>
    </row>
    <row r="245" spans="16:30" ht="15.75" thickBot="1" x14ac:dyDescent="0.3">
      <c r="P245" s="31">
        <v>8.3333333333333301E-2</v>
      </c>
      <c r="Q245" s="32">
        <f>Q243</f>
        <v>0</v>
      </c>
      <c r="R245" s="26">
        <f t="shared" si="100"/>
        <v>1</v>
      </c>
      <c r="S245" s="26">
        <f t="shared" si="101"/>
        <v>10</v>
      </c>
      <c r="T245" s="35">
        <f t="shared" si="99"/>
        <v>10</v>
      </c>
      <c r="U245" s="37"/>
      <c r="V245" s="34">
        <f t="shared" ref="V245:V263" si="109">V244</f>
        <v>0</v>
      </c>
      <c r="W245" s="26">
        <f t="shared" si="102"/>
        <v>1</v>
      </c>
      <c r="X245" s="28">
        <f t="shared" si="103"/>
        <v>10</v>
      </c>
      <c r="Y245" s="35">
        <f t="shared" si="104"/>
        <v>10</v>
      </c>
      <c r="Z245" s="37"/>
      <c r="AA245" s="34">
        <f t="shared" si="105"/>
        <v>3.0102999566398121</v>
      </c>
      <c r="AB245" s="26">
        <f t="shared" si="106"/>
        <v>2</v>
      </c>
      <c r="AC245" s="147">
        <f t="shared" si="107"/>
        <v>13.010299956639813</v>
      </c>
      <c r="AD245" s="27">
        <f t="shared" si="108"/>
        <v>20.000000000000007</v>
      </c>
    </row>
    <row r="246" spans="16:30" ht="15.75" thickBot="1" x14ac:dyDescent="0.3">
      <c r="P246" s="31">
        <v>0.125</v>
      </c>
      <c r="Q246" s="32">
        <f>Q243</f>
        <v>0</v>
      </c>
      <c r="R246" s="26">
        <f t="shared" si="100"/>
        <v>1</v>
      </c>
      <c r="S246" s="26">
        <f t="shared" si="101"/>
        <v>10</v>
      </c>
      <c r="T246" s="35">
        <f t="shared" si="99"/>
        <v>10</v>
      </c>
      <c r="U246" s="37"/>
      <c r="V246" s="34">
        <f t="shared" si="109"/>
        <v>0</v>
      </c>
      <c r="W246" s="26">
        <f t="shared" si="102"/>
        <v>1</v>
      </c>
      <c r="X246" s="28">
        <f t="shared" si="103"/>
        <v>10</v>
      </c>
      <c r="Y246" s="35">
        <f t="shared" si="104"/>
        <v>10</v>
      </c>
      <c r="Z246" s="37"/>
      <c r="AA246" s="34">
        <f t="shared" si="105"/>
        <v>3.0102999566398121</v>
      </c>
      <c r="AB246" s="26">
        <f t="shared" si="106"/>
        <v>2</v>
      </c>
      <c r="AC246" s="147">
        <f t="shared" si="107"/>
        <v>13.010299956639813</v>
      </c>
      <c r="AD246" s="27">
        <f t="shared" si="108"/>
        <v>20.000000000000007</v>
      </c>
    </row>
    <row r="247" spans="16:30" ht="15.75" thickBot="1" x14ac:dyDescent="0.3">
      <c r="P247" s="31">
        <v>0.16666666666666699</v>
      </c>
      <c r="Q247" s="32">
        <f>Q243</f>
        <v>0</v>
      </c>
      <c r="R247" s="26">
        <f t="shared" si="100"/>
        <v>1</v>
      </c>
      <c r="S247" s="26">
        <f t="shared" si="101"/>
        <v>10</v>
      </c>
      <c r="T247" s="35">
        <f t="shared" si="99"/>
        <v>10</v>
      </c>
      <c r="U247" s="37"/>
      <c r="V247" s="34">
        <f t="shared" si="109"/>
        <v>0</v>
      </c>
      <c r="W247" s="26">
        <f t="shared" si="102"/>
        <v>1</v>
      </c>
      <c r="X247" s="28">
        <f t="shared" si="103"/>
        <v>10</v>
      </c>
      <c r="Y247" s="35">
        <f t="shared" si="104"/>
        <v>10</v>
      </c>
      <c r="Z247" s="37"/>
      <c r="AA247" s="34">
        <f t="shared" si="105"/>
        <v>3.0102999566398121</v>
      </c>
      <c r="AB247" s="26">
        <f t="shared" si="106"/>
        <v>2</v>
      </c>
      <c r="AC247" s="147">
        <f t="shared" si="107"/>
        <v>13.010299956639813</v>
      </c>
      <c r="AD247" s="27">
        <f t="shared" si="108"/>
        <v>20.000000000000007</v>
      </c>
    </row>
    <row r="248" spans="16:30" ht="15.75" thickBot="1" x14ac:dyDescent="0.3">
      <c r="P248" s="31">
        <v>0.20833333333333301</v>
      </c>
      <c r="Q248" s="32">
        <f>Q243</f>
        <v>0</v>
      </c>
      <c r="R248" s="26">
        <f t="shared" si="100"/>
        <v>1</v>
      </c>
      <c r="S248" s="26">
        <f t="shared" si="101"/>
        <v>10</v>
      </c>
      <c r="T248" s="35">
        <f t="shared" si="99"/>
        <v>10</v>
      </c>
      <c r="U248" s="37"/>
      <c r="V248" s="34">
        <f t="shared" si="109"/>
        <v>0</v>
      </c>
      <c r="W248" s="26">
        <f t="shared" si="102"/>
        <v>1</v>
      </c>
      <c r="X248" s="28">
        <f t="shared" si="103"/>
        <v>10</v>
      </c>
      <c r="Y248" s="35">
        <f t="shared" si="104"/>
        <v>10</v>
      </c>
      <c r="Z248" s="37"/>
      <c r="AA248" s="34">
        <f t="shared" si="105"/>
        <v>3.0102999566398121</v>
      </c>
      <c r="AB248" s="26">
        <f t="shared" si="106"/>
        <v>2</v>
      </c>
      <c r="AC248" s="147">
        <f t="shared" si="107"/>
        <v>13.010299956639813</v>
      </c>
      <c r="AD248" s="27">
        <f t="shared" si="108"/>
        <v>20.000000000000007</v>
      </c>
    </row>
    <row r="249" spans="16:30" x14ac:dyDescent="0.25">
      <c r="P249" s="31">
        <v>0.25</v>
      </c>
      <c r="Q249" s="32">
        <f>Q243</f>
        <v>0</v>
      </c>
      <c r="R249" s="26">
        <f t="shared" si="100"/>
        <v>1</v>
      </c>
      <c r="S249" s="26">
        <f t="shared" si="101"/>
        <v>10</v>
      </c>
      <c r="T249" s="35">
        <f t="shared" si="99"/>
        <v>10</v>
      </c>
      <c r="U249" s="37"/>
      <c r="V249" s="34">
        <f t="shared" si="109"/>
        <v>0</v>
      </c>
      <c r="W249" s="26">
        <f t="shared" si="102"/>
        <v>1</v>
      </c>
      <c r="X249" s="28">
        <f t="shared" si="103"/>
        <v>10</v>
      </c>
      <c r="Y249" s="35">
        <f t="shared" si="104"/>
        <v>10</v>
      </c>
      <c r="Z249" s="37"/>
      <c r="AA249" s="34">
        <f t="shared" si="105"/>
        <v>3.0102999566398121</v>
      </c>
      <c r="AB249" s="26">
        <f t="shared" si="106"/>
        <v>2</v>
      </c>
      <c r="AC249" s="147">
        <f t="shared" si="107"/>
        <v>13.010299956639813</v>
      </c>
      <c r="AD249" s="27">
        <f t="shared" si="108"/>
        <v>20.000000000000007</v>
      </c>
    </row>
    <row r="250" spans="16:30" x14ac:dyDescent="0.25">
      <c r="P250" s="31">
        <v>0.29166666666666702</v>
      </c>
      <c r="Q250" s="32">
        <f>G17</f>
        <v>0</v>
      </c>
      <c r="R250" s="26">
        <f t="shared" si="100"/>
        <v>1</v>
      </c>
      <c r="S250" s="26">
        <f>Q250</f>
        <v>0</v>
      </c>
      <c r="T250" s="35">
        <f t="shared" si="99"/>
        <v>1</v>
      </c>
      <c r="U250" s="37"/>
      <c r="V250" s="34">
        <f>G74</f>
        <v>0</v>
      </c>
      <c r="W250" s="26">
        <f t="shared" si="102"/>
        <v>1</v>
      </c>
      <c r="X250" s="26">
        <f>V250</f>
        <v>0</v>
      </c>
      <c r="Y250" s="35">
        <f t="shared" si="104"/>
        <v>1</v>
      </c>
      <c r="Z250" s="37"/>
      <c r="AA250" s="34">
        <f t="shared" si="105"/>
        <v>3.0102999566398121</v>
      </c>
      <c r="AB250" s="26">
        <f t="shared" si="106"/>
        <v>2</v>
      </c>
      <c r="AC250" s="26">
        <f>AA250</f>
        <v>3.0102999566398121</v>
      </c>
      <c r="AD250" s="27">
        <f t="shared" si="108"/>
        <v>2</v>
      </c>
    </row>
    <row r="251" spans="16:30" x14ac:dyDescent="0.25">
      <c r="P251" s="31">
        <v>0.33333333333333298</v>
      </c>
      <c r="Q251" s="32">
        <f>Q250</f>
        <v>0</v>
      </c>
      <c r="R251" s="26">
        <f t="shared" si="100"/>
        <v>1</v>
      </c>
      <c r="S251" s="26">
        <f t="shared" ref="S251:S264" si="110">Q251</f>
        <v>0</v>
      </c>
      <c r="T251" s="35">
        <f t="shared" si="99"/>
        <v>1</v>
      </c>
      <c r="U251" s="37"/>
      <c r="V251" s="34">
        <f t="shared" si="109"/>
        <v>0</v>
      </c>
      <c r="W251" s="26">
        <f t="shared" si="102"/>
        <v>1</v>
      </c>
      <c r="X251" s="26">
        <f t="shared" ref="X251:X261" si="111">V251</f>
        <v>0</v>
      </c>
      <c r="Y251" s="35">
        <f t="shared" si="104"/>
        <v>1</v>
      </c>
      <c r="Z251" s="37"/>
      <c r="AA251" s="34">
        <f t="shared" si="105"/>
        <v>3.0102999566398121</v>
      </c>
      <c r="AB251" s="26">
        <f t="shared" si="106"/>
        <v>2</v>
      </c>
      <c r="AC251" s="26">
        <f t="shared" ref="AC251:AC261" si="112">AA251</f>
        <v>3.0102999566398121</v>
      </c>
      <c r="AD251" s="27">
        <f t="shared" si="108"/>
        <v>2</v>
      </c>
    </row>
    <row r="252" spans="16:30" x14ac:dyDescent="0.25">
      <c r="P252" s="31">
        <v>0.375</v>
      </c>
      <c r="Q252" s="32">
        <f>Q250</f>
        <v>0</v>
      </c>
      <c r="R252" s="26">
        <f t="shared" si="100"/>
        <v>1</v>
      </c>
      <c r="S252" s="26">
        <f t="shared" si="110"/>
        <v>0</v>
      </c>
      <c r="T252" s="35">
        <f t="shared" si="99"/>
        <v>1</v>
      </c>
      <c r="U252" s="37"/>
      <c r="V252" s="34">
        <f t="shared" si="109"/>
        <v>0</v>
      </c>
      <c r="W252" s="26">
        <f t="shared" si="102"/>
        <v>1</v>
      </c>
      <c r="X252" s="26">
        <f t="shared" si="111"/>
        <v>0</v>
      </c>
      <c r="Y252" s="35">
        <f t="shared" si="104"/>
        <v>1</v>
      </c>
      <c r="Z252" s="37"/>
      <c r="AA252" s="34">
        <f t="shared" si="105"/>
        <v>3.0102999566398121</v>
      </c>
      <c r="AB252" s="26">
        <f t="shared" si="106"/>
        <v>2</v>
      </c>
      <c r="AC252" s="26">
        <f t="shared" si="112"/>
        <v>3.0102999566398121</v>
      </c>
      <c r="AD252" s="27">
        <f t="shared" si="108"/>
        <v>2</v>
      </c>
    </row>
    <row r="253" spans="16:30" x14ac:dyDescent="0.25">
      <c r="P253" s="31">
        <v>0.41666666666666702</v>
      </c>
      <c r="Q253" s="32">
        <f>Q250</f>
        <v>0</v>
      </c>
      <c r="R253" s="26">
        <f t="shared" si="100"/>
        <v>1</v>
      </c>
      <c r="S253" s="26">
        <f t="shared" si="110"/>
        <v>0</v>
      </c>
      <c r="T253" s="35">
        <f t="shared" si="99"/>
        <v>1</v>
      </c>
      <c r="U253" s="37"/>
      <c r="V253" s="34">
        <f t="shared" si="109"/>
        <v>0</v>
      </c>
      <c r="W253" s="26">
        <f t="shared" si="102"/>
        <v>1</v>
      </c>
      <c r="X253" s="26">
        <f t="shared" si="111"/>
        <v>0</v>
      </c>
      <c r="Y253" s="35">
        <f t="shared" si="104"/>
        <v>1</v>
      </c>
      <c r="Z253" s="37"/>
      <c r="AA253" s="34">
        <f t="shared" si="105"/>
        <v>3.0102999566398121</v>
      </c>
      <c r="AB253" s="26">
        <f t="shared" si="106"/>
        <v>2</v>
      </c>
      <c r="AC253" s="26">
        <f t="shared" si="112"/>
        <v>3.0102999566398121</v>
      </c>
      <c r="AD253" s="27">
        <f t="shared" si="108"/>
        <v>2</v>
      </c>
    </row>
    <row r="254" spans="16:30" x14ac:dyDescent="0.25">
      <c r="P254" s="31">
        <v>0.45833333333333298</v>
      </c>
      <c r="Q254" s="32">
        <f>Q250</f>
        <v>0</v>
      </c>
      <c r="R254" s="26">
        <f t="shared" si="100"/>
        <v>1</v>
      </c>
      <c r="S254" s="26">
        <f t="shared" si="110"/>
        <v>0</v>
      </c>
      <c r="T254" s="35">
        <f t="shared" si="99"/>
        <v>1</v>
      </c>
      <c r="U254" s="37"/>
      <c r="V254" s="34">
        <f t="shared" si="109"/>
        <v>0</v>
      </c>
      <c r="W254" s="26">
        <f t="shared" si="102"/>
        <v>1</v>
      </c>
      <c r="X254" s="26">
        <f t="shared" si="111"/>
        <v>0</v>
      </c>
      <c r="Y254" s="35">
        <f t="shared" si="104"/>
        <v>1</v>
      </c>
      <c r="Z254" s="37"/>
      <c r="AA254" s="34">
        <f t="shared" si="105"/>
        <v>3.0102999566398121</v>
      </c>
      <c r="AB254" s="26">
        <f t="shared" si="106"/>
        <v>2</v>
      </c>
      <c r="AC254" s="26">
        <f t="shared" si="112"/>
        <v>3.0102999566398121</v>
      </c>
      <c r="AD254" s="27">
        <f t="shared" si="108"/>
        <v>2</v>
      </c>
    </row>
    <row r="255" spans="16:30" x14ac:dyDescent="0.25">
      <c r="P255" s="31">
        <v>0.5</v>
      </c>
      <c r="Q255" s="32">
        <f>Q250</f>
        <v>0</v>
      </c>
      <c r="R255" s="26">
        <f t="shared" si="100"/>
        <v>1</v>
      </c>
      <c r="S255" s="26">
        <f t="shared" si="110"/>
        <v>0</v>
      </c>
      <c r="T255" s="35">
        <f t="shared" si="99"/>
        <v>1</v>
      </c>
      <c r="U255" s="37"/>
      <c r="V255" s="34">
        <f t="shared" si="109"/>
        <v>0</v>
      </c>
      <c r="W255" s="26">
        <f t="shared" si="102"/>
        <v>1</v>
      </c>
      <c r="X255" s="26">
        <f t="shared" si="111"/>
        <v>0</v>
      </c>
      <c r="Y255" s="35">
        <f t="shared" si="104"/>
        <v>1</v>
      </c>
      <c r="Z255" s="37"/>
      <c r="AA255" s="34">
        <f t="shared" si="105"/>
        <v>3.0102999566398121</v>
      </c>
      <c r="AB255" s="26">
        <f t="shared" si="106"/>
        <v>2</v>
      </c>
      <c r="AC255" s="26">
        <f t="shared" si="112"/>
        <v>3.0102999566398121</v>
      </c>
      <c r="AD255" s="27">
        <f t="shared" si="108"/>
        <v>2</v>
      </c>
    </row>
    <row r="256" spans="16:30" x14ac:dyDescent="0.25">
      <c r="P256" s="31">
        <v>0.54166666666666696</v>
      </c>
      <c r="Q256" s="32">
        <f>Q250</f>
        <v>0</v>
      </c>
      <c r="R256" s="26">
        <f t="shared" si="100"/>
        <v>1</v>
      </c>
      <c r="S256" s="26">
        <f t="shared" si="110"/>
        <v>0</v>
      </c>
      <c r="T256" s="35">
        <f t="shared" si="99"/>
        <v>1</v>
      </c>
      <c r="U256" s="37"/>
      <c r="V256" s="34">
        <f t="shared" si="109"/>
        <v>0</v>
      </c>
      <c r="W256" s="26">
        <f t="shared" si="102"/>
        <v>1</v>
      </c>
      <c r="X256" s="26">
        <f t="shared" si="111"/>
        <v>0</v>
      </c>
      <c r="Y256" s="35">
        <f t="shared" si="104"/>
        <v>1</v>
      </c>
      <c r="Z256" s="37"/>
      <c r="AA256" s="34">
        <f t="shared" si="105"/>
        <v>3.0102999566398121</v>
      </c>
      <c r="AB256" s="26">
        <f t="shared" si="106"/>
        <v>2</v>
      </c>
      <c r="AC256" s="26">
        <f t="shared" si="112"/>
        <v>3.0102999566398121</v>
      </c>
      <c r="AD256" s="27">
        <f t="shared" si="108"/>
        <v>2</v>
      </c>
    </row>
    <row r="257" spans="16:30" x14ac:dyDescent="0.25">
      <c r="P257" s="31">
        <v>0.58333333333333304</v>
      </c>
      <c r="Q257" s="32">
        <f>Q250</f>
        <v>0</v>
      </c>
      <c r="R257" s="26">
        <f t="shared" si="100"/>
        <v>1</v>
      </c>
      <c r="S257" s="26">
        <f t="shared" si="110"/>
        <v>0</v>
      </c>
      <c r="T257" s="35">
        <f t="shared" si="99"/>
        <v>1</v>
      </c>
      <c r="U257" s="37"/>
      <c r="V257" s="34">
        <f t="shared" si="109"/>
        <v>0</v>
      </c>
      <c r="W257" s="26">
        <f t="shared" si="102"/>
        <v>1</v>
      </c>
      <c r="X257" s="26">
        <f t="shared" si="111"/>
        <v>0</v>
      </c>
      <c r="Y257" s="35">
        <f t="shared" si="104"/>
        <v>1</v>
      </c>
      <c r="Z257" s="37"/>
      <c r="AA257" s="34">
        <f t="shared" si="105"/>
        <v>3.0102999566398121</v>
      </c>
      <c r="AB257" s="26">
        <f t="shared" si="106"/>
        <v>2</v>
      </c>
      <c r="AC257" s="26">
        <f t="shared" si="112"/>
        <v>3.0102999566398121</v>
      </c>
      <c r="AD257" s="27">
        <f t="shared" si="108"/>
        <v>2</v>
      </c>
    </row>
    <row r="258" spans="16:30" x14ac:dyDescent="0.25">
      <c r="P258" s="31">
        <v>0.625</v>
      </c>
      <c r="Q258" s="32">
        <f>Q250</f>
        <v>0</v>
      </c>
      <c r="R258" s="26">
        <f t="shared" si="100"/>
        <v>1</v>
      </c>
      <c r="S258" s="26">
        <f t="shared" si="110"/>
        <v>0</v>
      </c>
      <c r="T258" s="35">
        <f t="shared" si="99"/>
        <v>1</v>
      </c>
      <c r="U258" s="37"/>
      <c r="V258" s="34">
        <f t="shared" si="109"/>
        <v>0</v>
      </c>
      <c r="W258" s="26">
        <f t="shared" si="102"/>
        <v>1</v>
      </c>
      <c r="X258" s="26">
        <f t="shared" si="111"/>
        <v>0</v>
      </c>
      <c r="Y258" s="35">
        <f t="shared" si="104"/>
        <v>1</v>
      </c>
      <c r="Z258" s="37"/>
      <c r="AA258" s="34">
        <f t="shared" si="105"/>
        <v>3.0102999566398121</v>
      </c>
      <c r="AB258" s="26">
        <f t="shared" si="106"/>
        <v>2</v>
      </c>
      <c r="AC258" s="26">
        <f t="shared" si="112"/>
        <v>3.0102999566398121</v>
      </c>
      <c r="AD258" s="27">
        <f t="shared" si="108"/>
        <v>2</v>
      </c>
    </row>
    <row r="259" spans="16:30" x14ac:dyDescent="0.25">
      <c r="P259" s="31">
        <v>0.66666666666666696</v>
      </c>
      <c r="Q259" s="32">
        <f>Q250</f>
        <v>0</v>
      </c>
      <c r="R259" s="26">
        <f t="shared" si="100"/>
        <v>1</v>
      </c>
      <c r="S259" s="26">
        <f t="shared" si="110"/>
        <v>0</v>
      </c>
      <c r="T259" s="35">
        <f t="shared" si="99"/>
        <v>1</v>
      </c>
      <c r="U259" s="37"/>
      <c r="V259" s="34">
        <f t="shared" si="109"/>
        <v>0</v>
      </c>
      <c r="W259" s="26">
        <f t="shared" si="102"/>
        <v>1</v>
      </c>
      <c r="X259" s="26">
        <f t="shared" si="111"/>
        <v>0</v>
      </c>
      <c r="Y259" s="35">
        <f t="shared" si="104"/>
        <v>1</v>
      </c>
      <c r="Z259" s="37"/>
      <c r="AA259" s="34">
        <f t="shared" si="105"/>
        <v>3.0102999566398121</v>
      </c>
      <c r="AB259" s="26">
        <f t="shared" si="106"/>
        <v>2</v>
      </c>
      <c r="AC259" s="26">
        <f t="shared" si="112"/>
        <v>3.0102999566398121</v>
      </c>
      <c r="AD259" s="27">
        <f t="shared" si="108"/>
        <v>2</v>
      </c>
    </row>
    <row r="260" spans="16:30" x14ac:dyDescent="0.25">
      <c r="P260" s="31">
        <v>0.70833333333333304</v>
      </c>
      <c r="Q260" s="32">
        <f>Q250</f>
        <v>0</v>
      </c>
      <c r="R260" s="26">
        <f t="shared" si="100"/>
        <v>1</v>
      </c>
      <c r="S260" s="26">
        <f t="shared" si="110"/>
        <v>0</v>
      </c>
      <c r="T260" s="35">
        <f t="shared" si="99"/>
        <v>1</v>
      </c>
      <c r="U260" s="37"/>
      <c r="V260" s="34">
        <f t="shared" si="109"/>
        <v>0</v>
      </c>
      <c r="W260" s="26">
        <f t="shared" si="102"/>
        <v>1</v>
      </c>
      <c r="X260" s="26">
        <f t="shared" si="111"/>
        <v>0</v>
      </c>
      <c r="Y260" s="35">
        <f t="shared" si="104"/>
        <v>1</v>
      </c>
      <c r="Z260" s="37"/>
      <c r="AA260" s="34">
        <f t="shared" si="105"/>
        <v>3.0102999566398121</v>
      </c>
      <c r="AB260" s="26">
        <f t="shared" si="106"/>
        <v>2</v>
      </c>
      <c r="AC260" s="26">
        <f t="shared" si="112"/>
        <v>3.0102999566398121</v>
      </c>
      <c r="AD260" s="27">
        <f t="shared" si="108"/>
        <v>2</v>
      </c>
    </row>
    <row r="261" spans="16:30" x14ac:dyDescent="0.25">
      <c r="P261" s="31">
        <v>0.75</v>
      </c>
      <c r="Q261" s="32">
        <f>Q250</f>
        <v>0</v>
      </c>
      <c r="R261" s="26">
        <f t="shared" si="100"/>
        <v>1</v>
      </c>
      <c r="S261" s="26">
        <f t="shared" si="110"/>
        <v>0</v>
      </c>
      <c r="T261" s="35">
        <f t="shared" si="99"/>
        <v>1</v>
      </c>
      <c r="U261" s="37"/>
      <c r="V261" s="34">
        <f t="shared" si="109"/>
        <v>0</v>
      </c>
      <c r="W261" s="26">
        <f t="shared" si="102"/>
        <v>1</v>
      </c>
      <c r="X261" s="26">
        <f t="shared" si="111"/>
        <v>0</v>
      </c>
      <c r="Y261" s="35">
        <f t="shared" si="104"/>
        <v>1</v>
      </c>
      <c r="Z261" s="37"/>
      <c r="AA261" s="34">
        <f t="shared" si="105"/>
        <v>3.0102999566398121</v>
      </c>
      <c r="AB261" s="26">
        <f t="shared" si="106"/>
        <v>2</v>
      </c>
      <c r="AC261" s="26">
        <f t="shared" si="112"/>
        <v>3.0102999566398121</v>
      </c>
      <c r="AD261" s="27">
        <f t="shared" si="108"/>
        <v>2</v>
      </c>
    </row>
    <row r="262" spans="16:30" x14ac:dyDescent="0.25">
      <c r="P262" s="31">
        <v>0.79166666666666696</v>
      </c>
      <c r="Q262" s="32">
        <f>Q250</f>
        <v>0</v>
      </c>
      <c r="R262" s="26">
        <f t="shared" si="100"/>
        <v>1</v>
      </c>
      <c r="S262" s="26">
        <f t="shared" si="110"/>
        <v>0</v>
      </c>
      <c r="T262" s="35">
        <f t="shared" si="99"/>
        <v>1</v>
      </c>
      <c r="U262" s="37"/>
      <c r="V262" s="34">
        <v>0</v>
      </c>
      <c r="W262" s="26">
        <f t="shared" si="102"/>
        <v>1</v>
      </c>
      <c r="X262" s="26">
        <v>0</v>
      </c>
      <c r="Y262" s="35">
        <f t="shared" si="104"/>
        <v>1</v>
      </c>
      <c r="Z262" s="37"/>
      <c r="AA262" s="34">
        <f t="shared" si="105"/>
        <v>3.0102999566398121</v>
      </c>
      <c r="AB262" s="26">
        <f t="shared" si="106"/>
        <v>2</v>
      </c>
      <c r="AC262" s="26">
        <f>AA262</f>
        <v>3.0102999566398121</v>
      </c>
      <c r="AD262" s="27">
        <f t="shared" si="108"/>
        <v>2</v>
      </c>
    </row>
    <row r="263" spans="16:30" x14ac:dyDescent="0.25">
      <c r="P263" s="31">
        <v>0.83333333333333304</v>
      </c>
      <c r="Q263" s="32">
        <f>Q250</f>
        <v>0</v>
      </c>
      <c r="R263" s="26">
        <f t="shared" si="100"/>
        <v>1</v>
      </c>
      <c r="S263" s="26">
        <f t="shared" si="110"/>
        <v>0</v>
      </c>
      <c r="T263" s="35">
        <f t="shared" si="99"/>
        <v>1</v>
      </c>
      <c r="U263" s="37"/>
      <c r="V263" s="34">
        <f t="shared" si="109"/>
        <v>0</v>
      </c>
      <c r="W263" s="26">
        <f t="shared" si="102"/>
        <v>1</v>
      </c>
      <c r="X263" s="26">
        <v>0</v>
      </c>
      <c r="Y263" s="35">
        <f t="shared" si="104"/>
        <v>1</v>
      </c>
      <c r="Z263" s="37"/>
      <c r="AA263" s="34">
        <f t="shared" si="105"/>
        <v>3.0102999566398121</v>
      </c>
      <c r="AB263" s="26">
        <f>(10^(AA263/10))</f>
        <v>2</v>
      </c>
      <c r="AC263" s="26">
        <f>AA263</f>
        <v>3.0102999566398121</v>
      </c>
      <c r="AD263" s="27">
        <f t="shared" si="108"/>
        <v>2</v>
      </c>
    </row>
    <row r="264" spans="16:30" x14ac:dyDescent="0.25">
      <c r="P264" s="31">
        <v>0.875</v>
      </c>
      <c r="Q264" s="32">
        <f>Q250</f>
        <v>0</v>
      </c>
      <c r="R264" s="26">
        <f t="shared" si="100"/>
        <v>1</v>
      </c>
      <c r="S264" s="26">
        <f t="shared" si="110"/>
        <v>0</v>
      </c>
      <c r="T264" s="35">
        <f t="shared" si="99"/>
        <v>1</v>
      </c>
      <c r="U264" s="37"/>
      <c r="V264" s="34">
        <f>V263</f>
        <v>0</v>
      </c>
      <c r="W264" s="26">
        <f t="shared" si="102"/>
        <v>1</v>
      </c>
      <c r="X264" s="26">
        <v>0</v>
      </c>
      <c r="Y264" s="35">
        <f t="shared" si="104"/>
        <v>1</v>
      </c>
      <c r="Z264" s="37"/>
      <c r="AA264" s="34">
        <f t="shared" si="105"/>
        <v>3.0102999566398121</v>
      </c>
      <c r="AB264" s="26">
        <f t="shared" ref="AB264:AB266" si="113">(10^(AA264/10))</f>
        <v>2</v>
      </c>
      <c r="AC264" s="26">
        <f>AA264</f>
        <v>3.0102999566398121</v>
      </c>
      <c r="AD264" s="27">
        <f t="shared" si="108"/>
        <v>2</v>
      </c>
    </row>
    <row r="265" spans="16:30" x14ac:dyDescent="0.25">
      <c r="P265" s="31">
        <v>0.91666666666666696</v>
      </c>
      <c r="Q265" s="32">
        <f>Q243</f>
        <v>0</v>
      </c>
      <c r="R265" s="26">
        <f t="shared" si="100"/>
        <v>1</v>
      </c>
      <c r="S265" s="26">
        <f>Q265+10</f>
        <v>10</v>
      </c>
      <c r="T265" s="35">
        <f t="shared" si="99"/>
        <v>10</v>
      </c>
      <c r="U265" s="37"/>
      <c r="V265" s="34">
        <v>0</v>
      </c>
      <c r="W265" s="26">
        <f t="shared" si="102"/>
        <v>1</v>
      </c>
      <c r="X265" s="28">
        <f t="shared" ref="X265:X266" si="114">V265+10</f>
        <v>10</v>
      </c>
      <c r="Y265" s="35">
        <f t="shared" si="104"/>
        <v>10</v>
      </c>
      <c r="Z265" s="37"/>
      <c r="AA265" s="34">
        <f t="shared" si="105"/>
        <v>3.0102999566398121</v>
      </c>
      <c r="AB265" s="26">
        <f t="shared" si="113"/>
        <v>2</v>
      </c>
      <c r="AC265" s="26">
        <f>AA265+10</f>
        <v>13.010299956639813</v>
      </c>
      <c r="AD265" s="27">
        <f t="shared" si="108"/>
        <v>20.000000000000007</v>
      </c>
    </row>
    <row r="266" spans="16:30" ht="15.75" thickBot="1" x14ac:dyDescent="0.3">
      <c r="P266" s="44">
        <v>0.95833333333333304</v>
      </c>
      <c r="Q266" s="32">
        <f>Q243</f>
        <v>0</v>
      </c>
      <c r="R266" s="46">
        <f t="shared" si="100"/>
        <v>1</v>
      </c>
      <c r="S266" s="46">
        <f>Q266+10</f>
        <v>10</v>
      </c>
      <c r="T266" s="47">
        <f t="shared" si="99"/>
        <v>10</v>
      </c>
      <c r="U266" s="48"/>
      <c r="V266" s="45">
        <v>0</v>
      </c>
      <c r="W266" s="46">
        <f t="shared" si="102"/>
        <v>1</v>
      </c>
      <c r="X266" s="28">
        <f t="shared" si="114"/>
        <v>10</v>
      </c>
      <c r="Y266" s="47">
        <f t="shared" si="104"/>
        <v>10</v>
      </c>
      <c r="Z266" s="48"/>
      <c r="AA266" s="34">
        <f t="shared" si="105"/>
        <v>3.0102999566398121</v>
      </c>
      <c r="AB266" s="150">
        <f t="shared" si="113"/>
        <v>2</v>
      </c>
      <c r="AC266" s="150">
        <f>AA266+10</f>
        <v>13.010299956639813</v>
      </c>
      <c r="AD266" s="151">
        <f t="shared" si="108"/>
        <v>20.000000000000007</v>
      </c>
    </row>
    <row r="267" spans="16:30" ht="15.75" thickBot="1" x14ac:dyDescent="0.3">
      <c r="P267" s="50"/>
      <c r="Q267" s="51"/>
      <c r="R267" s="51"/>
      <c r="S267" s="51"/>
      <c r="T267" s="52"/>
      <c r="U267" s="51"/>
      <c r="V267" s="50"/>
      <c r="W267" s="51"/>
      <c r="X267" s="51"/>
      <c r="Y267" s="52"/>
      <c r="Z267" s="51"/>
      <c r="AA267" s="53" t="s">
        <v>13</v>
      </c>
      <c r="AB267" s="64">
        <f>10*LOG(1/(COUNT(AB250:AB263))*SUM(AB250:AB263))</f>
        <v>3.0102999566398121</v>
      </c>
      <c r="AC267" s="49"/>
      <c r="AD267" s="54"/>
    </row>
    <row r="268" spans="16:30" ht="15.75" thickBot="1" x14ac:dyDescent="0.3">
      <c r="P268" s="53"/>
      <c r="Q268" s="49"/>
      <c r="R268" s="49"/>
      <c r="S268" s="49"/>
      <c r="T268" s="54"/>
      <c r="U268" s="49"/>
      <c r="V268" s="53"/>
      <c r="W268" s="49"/>
      <c r="X268" s="49"/>
      <c r="Y268" s="54"/>
      <c r="Z268" s="49"/>
      <c r="AA268" s="53" t="s">
        <v>2</v>
      </c>
      <c r="AB268" s="64">
        <f>10*LOG(1/(COUNT(AB243:AB249,AB265:AB266))*SUM(AB243:AB249,AB265:AB266))</f>
        <v>3.0102999566398121</v>
      </c>
      <c r="AC268" s="49"/>
      <c r="AD268" s="54"/>
    </row>
    <row r="269" spans="16:30" x14ac:dyDescent="0.25">
      <c r="P269" s="53"/>
      <c r="Q269" s="49"/>
      <c r="R269" s="56" t="s">
        <v>12</v>
      </c>
      <c r="S269" s="57"/>
      <c r="T269" s="58" t="s">
        <v>11</v>
      </c>
      <c r="U269" s="57"/>
      <c r="V269" s="59"/>
      <c r="W269" s="56" t="s">
        <v>12</v>
      </c>
      <c r="X269" s="57"/>
      <c r="Y269" s="58" t="s">
        <v>11</v>
      </c>
      <c r="Z269" s="57"/>
      <c r="AA269" s="59"/>
      <c r="AB269" s="57" t="s">
        <v>12</v>
      </c>
      <c r="AC269" s="57"/>
      <c r="AD269" s="58" t="s">
        <v>11</v>
      </c>
    </row>
    <row r="270" spans="16:30" ht="15.75" thickBot="1" x14ac:dyDescent="0.3">
      <c r="P270" s="14"/>
      <c r="Q270" s="55"/>
      <c r="R270" s="60">
        <f>10*LOG(1/(COUNT(R243:R266))*SUM(R243:R266))</f>
        <v>0</v>
      </c>
      <c r="S270" s="61"/>
      <c r="T270" s="62">
        <f>10*LOG(1/(COUNT(T243:T266))*SUM(T243:T266))</f>
        <v>6.40978057358332</v>
      </c>
      <c r="U270" s="61"/>
      <c r="V270" s="63"/>
      <c r="W270" s="60">
        <f>10*LOG(1/(COUNT(W243:W266))*SUM(W243:W266))</f>
        <v>0</v>
      </c>
      <c r="X270" s="61"/>
      <c r="Y270" s="62">
        <f>10*LOG(1/(COUNT(Y243:Y266))*SUM(Y243:Y266))</f>
        <v>6.40978057358332</v>
      </c>
      <c r="Z270" s="61"/>
      <c r="AA270" s="63"/>
      <c r="AB270" s="64">
        <f>10*LOG(1/(COUNT(AB243:AB266))*SUM(AB243:AB266))</f>
        <v>3.0102999566398121</v>
      </c>
      <c r="AC270" s="61"/>
      <c r="AD270" s="62">
        <f>10*LOG(1/(COUNT(AD243:AD266))*SUM(AD243:AD266))</f>
        <v>9.4200805302231334</v>
      </c>
    </row>
    <row r="273" spans="16:30" x14ac:dyDescent="0.25">
      <c r="P273">
        <f>A18</f>
        <v>0</v>
      </c>
    </row>
    <row r="275" spans="16:30" ht="15.75" thickBot="1" x14ac:dyDescent="0.3">
      <c r="P275" s="303" t="s">
        <v>21</v>
      </c>
      <c r="Q275" s="303"/>
      <c r="R275" s="303"/>
      <c r="S275" s="303"/>
      <c r="T275" s="303"/>
    </row>
    <row r="276" spans="16:30" ht="45.75" thickBot="1" x14ac:dyDescent="0.3">
      <c r="P276" s="38" t="s">
        <v>14</v>
      </c>
      <c r="Q276" s="39" t="s">
        <v>15</v>
      </c>
      <c r="R276" s="40" t="s">
        <v>17</v>
      </c>
      <c r="S276" s="40" t="s">
        <v>16</v>
      </c>
      <c r="T276" s="41" t="s">
        <v>17</v>
      </c>
      <c r="U276" s="42"/>
      <c r="V276" s="39" t="s">
        <v>18</v>
      </c>
      <c r="W276" s="40" t="s">
        <v>17</v>
      </c>
      <c r="X276" s="40" t="s">
        <v>16</v>
      </c>
      <c r="Y276" s="41" t="s">
        <v>17</v>
      </c>
      <c r="Z276" s="43"/>
      <c r="AA276" s="39" t="s">
        <v>19</v>
      </c>
      <c r="AB276" s="40" t="s">
        <v>17</v>
      </c>
      <c r="AC276" s="40" t="s">
        <v>16</v>
      </c>
      <c r="AD276" s="41" t="s">
        <v>17</v>
      </c>
    </row>
    <row r="277" spans="16:30" ht="15.75" thickBot="1" x14ac:dyDescent="0.3">
      <c r="P277" s="30">
        <v>0</v>
      </c>
      <c r="Q277" s="32">
        <f>H18</f>
        <v>0</v>
      </c>
      <c r="R277" s="28">
        <f>(10^(Q277/10))</f>
        <v>1</v>
      </c>
      <c r="S277" s="28">
        <f>Q277+10</f>
        <v>10</v>
      </c>
      <c r="T277" s="33">
        <f t="shared" ref="T277:T300" si="115">(10^(S277/10))</f>
        <v>10</v>
      </c>
      <c r="U277" s="36"/>
      <c r="V277" s="32">
        <v>0</v>
      </c>
      <c r="W277" s="28">
        <f>(10^(V277/10))</f>
        <v>1</v>
      </c>
      <c r="X277" s="28">
        <f>V277+10</f>
        <v>10</v>
      </c>
      <c r="Y277" s="33">
        <f>(10^(X277/10))</f>
        <v>10</v>
      </c>
      <c r="Z277" s="36"/>
      <c r="AA277" s="34">
        <f>10*LOG10(10^(Q277/10)+10^(V277/10))</f>
        <v>3.0102999566398121</v>
      </c>
      <c r="AB277" s="147">
        <f>(10^(AA277/10))</f>
        <v>2</v>
      </c>
      <c r="AC277" s="147">
        <f>AA277+10</f>
        <v>13.010299956639813</v>
      </c>
      <c r="AD277" s="148">
        <f>(10^(AC277/10))</f>
        <v>20.000000000000007</v>
      </c>
    </row>
    <row r="278" spans="16:30" ht="15.75" thickBot="1" x14ac:dyDescent="0.3">
      <c r="P278" s="31">
        <v>4.1666666666666699E-2</v>
      </c>
      <c r="Q278" s="32">
        <f>Q277</f>
        <v>0</v>
      </c>
      <c r="R278" s="26">
        <f t="shared" ref="R278:R300" si="116">(10^(Q278/10))</f>
        <v>1</v>
      </c>
      <c r="S278" s="26">
        <f t="shared" ref="S278:S283" si="117">Q278+10</f>
        <v>10</v>
      </c>
      <c r="T278" s="35">
        <f t="shared" si="115"/>
        <v>10</v>
      </c>
      <c r="U278" s="37"/>
      <c r="V278" s="34">
        <f>V277</f>
        <v>0</v>
      </c>
      <c r="W278" s="26">
        <f t="shared" ref="W278:W300" si="118">(10^(V278/10))</f>
        <v>1</v>
      </c>
      <c r="X278" s="28">
        <f t="shared" ref="X278:X283" si="119">V278+10</f>
        <v>10</v>
      </c>
      <c r="Y278" s="35">
        <f t="shared" ref="Y278:Y300" si="120">(10^(X278/10))</f>
        <v>10</v>
      </c>
      <c r="Z278" s="37"/>
      <c r="AA278" s="34">
        <f t="shared" ref="AA278:AA300" si="121">10*LOG10(10^(Q278/10)+10^(V278/10))</f>
        <v>3.0102999566398121</v>
      </c>
      <c r="AB278" s="26">
        <f t="shared" ref="AB278:AB296" si="122">(10^(AA278/10))</f>
        <v>2</v>
      </c>
      <c r="AC278" s="147">
        <f t="shared" ref="AC278:AC283" si="123">AA278+10</f>
        <v>13.010299956639813</v>
      </c>
      <c r="AD278" s="27">
        <f t="shared" ref="AD278:AD300" si="124">(10^(AC278/10))</f>
        <v>20.000000000000007</v>
      </c>
    </row>
    <row r="279" spans="16:30" ht="15.75" thickBot="1" x14ac:dyDescent="0.3">
      <c r="P279" s="31">
        <v>8.3333333333333301E-2</v>
      </c>
      <c r="Q279" s="32">
        <f>Q277</f>
        <v>0</v>
      </c>
      <c r="R279" s="26">
        <f t="shared" si="116"/>
        <v>1</v>
      </c>
      <c r="S279" s="26">
        <f t="shared" si="117"/>
        <v>10</v>
      </c>
      <c r="T279" s="35">
        <f t="shared" si="115"/>
        <v>10</v>
      </c>
      <c r="U279" s="37"/>
      <c r="V279" s="34">
        <f t="shared" ref="V279:V297" si="125">V278</f>
        <v>0</v>
      </c>
      <c r="W279" s="26">
        <f t="shared" si="118"/>
        <v>1</v>
      </c>
      <c r="X279" s="28">
        <f t="shared" si="119"/>
        <v>10</v>
      </c>
      <c r="Y279" s="35">
        <f t="shared" si="120"/>
        <v>10</v>
      </c>
      <c r="Z279" s="37"/>
      <c r="AA279" s="34">
        <f t="shared" si="121"/>
        <v>3.0102999566398121</v>
      </c>
      <c r="AB279" s="26">
        <f t="shared" si="122"/>
        <v>2</v>
      </c>
      <c r="AC279" s="147">
        <f t="shared" si="123"/>
        <v>13.010299956639813</v>
      </c>
      <c r="AD279" s="27">
        <f t="shared" si="124"/>
        <v>20.000000000000007</v>
      </c>
    </row>
    <row r="280" spans="16:30" ht="15.75" thickBot="1" x14ac:dyDescent="0.3">
      <c r="P280" s="31">
        <v>0.125</v>
      </c>
      <c r="Q280" s="32">
        <f>Q277</f>
        <v>0</v>
      </c>
      <c r="R280" s="26">
        <f t="shared" si="116"/>
        <v>1</v>
      </c>
      <c r="S280" s="26">
        <f t="shared" si="117"/>
        <v>10</v>
      </c>
      <c r="T280" s="35">
        <f t="shared" si="115"/>
        <v>10</v>
      </c>
      <c r="U280" s="37"/>
      <c r="V280" s="34">
        <f t="shared" si="125"/>
        <v>0</v>
      </c>
      <c r="W280" s="26">
        <f t="shared" si="118"/>
        <v>1</v>
      </c>
      <c r="X280" s="28">
        <f t="shared" si="119"/>
        <v>10</v>
      </c>
      <c r="Y280" s="35">
        <f t="shared" si="120"/>
        <v>10</v>
      </c>
      <c r="Z280" s="37"/>
      <c r="AA280" s="34">
        <f t="shared" si="121"/>
        <v>3.0102999566398121</v>
      </c>
      <c r="AB280" s="26">
        <f t="shared" si="122"/>
        <v>2</v>
      </c>
      <c r="AC280" s="147">
        <f t="shared" si="123"/>
        <v>13.010299956639813</v>
      </c>
      <c r="AD280" s="27">
        <f t="shared" si="124"/>
        <v>20.000000000000007</v>
      </c>
    </row>
    <row r="281" spans="16:30" ht="15.75" thickBot="1" x14ac:dyDescent="0.3">
      <c r="P281" s="31">
        <v>0.16666666666666699</v>
      </c>
      <c r="Q281" s="32">
        <f>Q277</f>
        <v>0</v>
      </c>
      <c r="R281" s="26">
        <f t="shared" si="116"/>
        <v>1</v>
      </c>
      <c r="S281" s="26">
        <f t="shared" si="117"/>
        <v>10</v>
      </c>
      <c r="T281" s="35">
        <f t="shared" si="115"/>
        <v>10</v>
      </c>
      <c r="U281" s="37"/>
      <c r="V281" s="34">
        <f t="shared" si="125"/>
        <v>0</v>
      </c>
      <c r="W281" s="26">
        <f t="shared" si="118"/>
        <v>1</v>
      </c>
      <c r="X281" s="28">
        <f t="shared" si="119"/>
        <v>10</v>
      </c>
      <c r="Y281" s="35">
        <f t="shared" si="120"/>
        <v>10</v>
      </c>
      <c r="Z281" s="37"/>
      <c r="AA281" s="34">
        <f t="shared" si="121"/>
        <v>3.0102999566398121</v>
      </c>
      <c r="AB281" s="26">
        <f t="shared" si="122"/>
        <v>2</v>
      </c>
      <c r="AC281" s="147">
        <f t="shared" si="123"/>
        <v>13.010299956639813</v>
      </c>
      <c r="AD281" s="27">
        <f t="shared" si="124"/>
        <v>20.000000000000007</v>
      </c>
    </row>
    <row r="282" spans="16:30" ht="15.75" thickBot="1" x14ac:dyDescent="0.3">
      <c r="P282" s="31">
        <v>0.20833333333333301</v>
      </c>
      <c r="Q282" s="32">
        <f>Q277</f>
        <v>0</v>
      </c>
      <c r="R282" s="26">
        <f t="shared" si="116"/>
        <v>1</v>
      </c>
      <c r="S282" s="26">
        <f t="shared" si="117"/>
        <v>10</v>
      </c>
      <c r="T282" s="35">
        <f t="shared" si="115"/>
        <v>10</v>
      </c>
      <c r="U282" s="37"/>
      <c r="V282" s="34">
        <f t="shared" si="125"/>
        <v>0</v>
      </c>
      <c r="W282" s="26">
        <f t="shared" si="118"/>
        <v>1</v>
      </c>
      <c r="X282" s="28">
        <f t="shared" si="119"/>
        <v>10</v>
      </c>
      <c r="Y282" s="35">
        <f t="shared" si="120"/>
        <v>10</v>
      </c>
      <c r="Z282" s="37"/>
      <c r="AA282" s="34">
        <f t="shared" si="121"/>
        <v>3.0102999566398121</v>
      </c>
      <c r="AB282" s="26">
        <f t="shared" si="122"/>
        <v>2</v>
      </c>
      <c r="AC282" s="147">
        <f t="shared" si="123"/>
        <v>13.010299956639813</v>
      </c>
      <c r="AD282" s="27">
        <f t="shared" si="124"/>
        <v>20.000000000000007</v>
      </c>
    </row>
    <row r="283" spans="16:30" x14ac:dyDescent="0.25">
      <c r="P283" s="31">
        <v>0.25</v>
      </c>
      <c r="Q283" s="32">
        <f>Q277</f>
        <v>0</v>
      </c>
      <c r="R283" s="26">
        <f t="shared" si="116"/>
        <v>1</v>
      </c>
      <c r="S283" s="26">
        <f t="shared" si="117"/>
        <v>10</v>
      </c>
      <c r="T283" s="35">
        <f t="shared" si="115"/>
        <v>10</v>
      </c>
      <c r="U283" s="37"/>
      <c r="V283" s="34">
        <f t="shared" si="125"/>
        <v>0</v>
      </c>
      <c r="W283" s="26">
        <f t="shared" si="118"/>
        <v>1</v>
      </c>
      <c r="X283" s="28">
        <f t="shared" si="119"/>
        <v>10</v>
      </c>
      <c r="Y283" s="35">
        <f t="shared" si="120"/>
        <v>10</v>
      </c>
      <c r="Z283" s="37"/>
      <c r="AA283" s="34">
        <f t="shared" si="121"/>
        <v>3.0102999566398121</v>
      </c>
      <c r="AB283" s="26">
        <f t="shared" si="122"/>
        <v>2</v>
      </c>
      <c r="AC283" s="147">
        <f t="shared" si="123"/>
        <v>13.010299956639813</v>
      </c>
      <c r="AD283" s="27">
        <f t="shared" si="124"/>
        <v>20.000000000000007</v>
      </c>
    </row>
    <row r="284" spans="16:30" x14ac:dyDescent="0.25">
      <c r="P284" s="31">
        <v>0.29166666666666702</v>
      </c>
      <c r="Q284" s="32">
        <f>G18</f>
        <v>0</v>
      </c>
      <c r="R284" s="26">
        <f t="shared" si="116"/>
        <v>1</v>
      </c>
      <c r="S284" s="26">
        <f>Q284</f>
        <v>0</v>
      </c>
      <c r="T284" s="35">
        <f t="shared" si="115"/>
        <v>1</v>
      </c>
      <c r="U284" s="37"/>
      <c r="V284" s="34">
        <f>H74</f>
        <v>0</v>
      </c>
      <c r="W284" s="26">
        <f t="shared" si="118"/>
        <v>1</v>
      </c>
      <c r="X284" s="26">
        <f>V284</f>
        <v>0</v>
      </c>
      <c r="Y284" s="35">
        <f t="shared" si="120"/>
        <v>1</v>
      </c>
      <c r="Z284" s="37"/>
      <c r="AA284" s="34">
        <f t="shared" si="121"/>
        <v>3.0102999566398121</v>
      </c>
      <c r="AB284" s="26">
        <f t="shared" si="122"/>
        <v>2</v>
      </c>
      <c r="AC284" s="26">
        <f>AA284</f>
        <v>3.0102999566398121</v>
      </c>
      <c r="AD284" s="27">
        <f t="shared" si="124"/>
        <v>2</v>
      </c>
    </row>
    <row r="285" spans="16:30" x14ac:dyDescent="0.25">
      <c r="P285" s="31">
        <v>0.33333333333333298</v>
      </c>
      <c r="Q285" s="32">
        <f>Q284</f>
        <v>0</v>
      </c>
      <c r="R285" s="26">
        <f t="shared" si="116"/>
        <v>1</v>
      </c>
      <c r="S285" s="26">
        <f t="shared" ref="S285:S298" si="126">Q285</f>
        <v>0</v>
      </c>
      <c r="T285" s="35">
        <f t="shared" si="115"/>
        <v>1</v>
      </c>
      <c r="U285" s="37"/>
      <c r="V285" s="34">
        <f t="shared" si="125"/>
        <v>0</v>
      </c>
      <c r="W285" s="26">
        <f t="shared" si="118"/>
        <v>1</v>
      </c>
      <c r="X285" s="26">
        <f t="shared" ref="X285:X295" si="127">V285</f>
        <v>0</v>
      </c>
      <c r="Y285" s="35">
        <f t="shared" si="120"/>
        <v>1</v>
      </c>
      <c r="Z285" s="37"/>
      <c r="AA285" s="34">
        <f t="shared" si="121"/>
        <v>3.0102999566398121</v>
      </c>
      <c r="AB285" s="26">
        <f t="shared" si="122"/>
        <v>2</v>
      </c>
      <c r="AC285" s="26">
        <f t="shared" ref="AC285:AC295" si="128">AA285</f>
        <v>3.0102999566398121</v>
      </c>
      <c r="AD285" s="27">
        <f t="shared" si="124"/>
        <v>2</v>
      </c>
    </row>
    <row r="286" spans="16:30" x14ac:dyDescent="0.25">
      <c r="P286" s="31">
        <v>0.375</v>
      </c>
      <c r="Q286" s="32">
        <f>Q284</f>
        <v>0</v>
      </c>
      <c r="R286" s="26">
        <f t="shared" si="116"/>
        <v>1</v>
      </c>
      <c r="S286" s="26">
        <f t="shared" si="126"/>
        <v>0</v>
      </c>
      <c r="T286" s="35">
        <f t="shared" si="115"/>
        <v>1</v>
      </c>
      <c r="U286" s="37"/>
      <c r="V286" s="34">
        <f t="shared" si="125"/>
        <v>0</v>
      </c>
      <c r="W286" s="26">
        <f t="shared" si="118"/>
        <v>1</v>
      </c>
      <c r="X286" s="26">
        <f t="shared" si="127"/>
        <v>0</v>
      </c>
      <c r="Y286" s="35">
        <f t="shared" si="120"/>
        <v>1</v>
      </c>
      <c r="Z286" s="37"/>
      <c r="AA286" s="34">
        <f t="shared" si="121"/>
        <v>3.0102999566398121</v>
      </c>
      <c r="AB286" s="26">
        <f t="shared" si="122"/>
        <v>2</v>
      </c>
      <c r="AC286" s="26">
        <f t="shared" si="128"/>
        <v>3.0102999566398121</v>
      </c>
      <c r="AD286" s="27">
        <f t="shared" si="124"/>
        <v>2</v>
      </c>
    </row>
    <row r="287" spans="16:30" x14ac:dyDescent="0.25">
      <c r="P287" s="31">
        <v>0.41666666666666702</v>
      </c>
      <c r="Q287" s="32">
        <f>Q284</f>
        <v>0</v>
      </c>
      <c r="R287" s="26">
        <f t="shared" si="116"/>
        <v>1</v>
      </c>
      <c r="S287" s="26">
        <f t="shared" si="126"/>
        <v>0</v>
      </c>
      <c r="T287" s="35">
        <f t="shared" si="115"/>
        <v>1</v>
      </c>
      <c r="U287" s="37"/>
      <c r="V287" s="34">
        <f t="shared" si="125"/>
        <v>0</v>
      </c>
      <c r="W287" s="26">
        <f t="shared" si="118"/>
        <v>1</v>
      </c>
      <c r="X287" s="26">
        <f t="shared" si="127"/>
        <v>0</v>
      </c>
      <c r="Y287" s="35">
        <f t="shared" si="120"/>
        <v>1</v>
      </c>
      <c r="Z287" s="37"/>
      <c r="AA287" s="34">
        <f t="shared" si="121"/>
        <v>3.0102999566398121</v>
      </c>
      <c r="AB287" s="26">
        <f t="shared" si="122"/>
        <v>2</v>
      </c>
      <c r="AC287" s="26">
        <f t="shared" si="128"/>
        <v>3.0102999566398121</v>
      </c>
      <c r="AD287" s="27">
        <f t="shared" si="124"/>
        <v>2</v>
      </c>
    </row>
    <row r="288" spans="16:30" x14ac:dyDescent="0.25">
      <c r="P288" s="31">
        <v>0.45833333333333298</v>
      </c>
      <c r="Q288" s="32">
        <f>Q284</f>
        <v>0</v>
      </c>
      <c r="R288" s="26">
        <f t="shared" si="116"/>
        <v>1</v>
      </c>
      <c r="S288" s="26">
        <f t="shared" si="126"/>
        <v>0</v>
      </c>
      <c r="T288" s="35">
        <f t="shared" si="115"/>
        <v>1</v>
      </c>
      <c r="U288" s="37"/>
      <c r="V288" s="34">
        <f t="shared" si="125"/>
        <v>0</v>
      </c>
      <c r="W288" s="26">
        <f t="shared" si="118"/>
        <v>1</v>
      </c>
      <c r="X288" s="26">
        <f t="shared" si="127"/>
        <v>0</v>
      </c>
      <c r="Y288" s="35">
        <f t="shared" si="120"/>
        <v>1</v>
      </c>
      <c r="Z288" s="37"/>
      <c r="AA288" s="34">
        <f t="shared" si="121"/>
        <v>3.0102999566398121</v>
      </c>
      <c r="AB288" s="26">
        <f t="shared" si="122"/>
        <v>2</v>
      </c>
      <c r="AC288" s="26">
        <f t="shared" si="128"/>
        <v>3.0102999566398121</v>
      </c>
      <c r="AD288" s="27">
        <f t="shared" si="124"/>
        <v>2</v>
      </c>
    </row>
    <row r="289" spans="16:30" x14ac:dyDescent="0.25">
      <c r="P289" s="31">
        <v>0.5</v>
      </c>
      <c r="Q289" s="32">
        <f>Q284</f>
        <v>0</v>
      </c>
      <c r="R289" s="26">
        <f t="shared" si="116"/>
        <v>1</v>
      </c>
      <c r="S289" s="26">
        <f t="shared" si="126"/>
        <v>0</v>
      </c>
      <c r="T289" s="35">
        <f t="shared" si="115"/>
        <v>1</v>
      </c>
      <c r="U289" s="37"/>
      <c r="V289" s="34">
        <f t="shared" si="125"/>
        <v>0</v>
      </c>
      <c r="W289" s="26">
        <f t="shared" si="118"/>
        <v>1</v>
      </c>
      <c r="X289" s="26">
        <f t="shared" si="127"/>
        <v>0</v>
      </c>
      <c r="Y289" s="35">
        <f t="shared" si="120"/>
        <v>1</v>
      </c>
      <c r="Z289" s="37"/>
      <c r="AA289" s="34">
        <f t="shared" si="121"/>
        <v>3.0102999566398121</v>
      </c>
      <c r="AB289" s="26">
        <f t="shared" si="122"/>
        <v>2</v>
      </c>
      <c r="AC289" s="26">
        <f t="shared" si="128"/>
        <v>3.0102999566398121</v>
      </c>
      <c r="AD289" s="27">
        <f t="shared" si="124"/>
        <v>2</v>
      </c>
    </row>
    <row r="290" spans="16:30" x14ac:dyDescent="0.25">
      <c r="P290" s="31">
        <v>0.54166666666666696</v>
      </c>
      <c r="Q290" s="32">
        <f>Q284</f>
        <v>0</v>
      </c>
      <c r="R290" s="26">
        <f t="shared" si="116"/>
        <v>1</v>
      </c>
      <c r="S290" s="26">
        <f t="shared" si="126"/>
        <v>0</v>
      </c>
      <c r="T290" s="35">
        <f t="shared" si="115"/>
        <v>1</v>
      </c>
      <c r="U290" s="37"/>
      <c r="V290" s="34">
        <f t="shared" si="125"/>
        <v>0</v>
      </c>
      <c r="W290" s="26">
        <f t="shared" si="118"/>
        <v>1</v>
      </c>
      <c r="X290" s="26">
        <f t="shared" si="127"/>
        <v>0</v>
      </c>
      <c r="Y290" s="35">
        <f t="shared" si="120"/>
        <v>1</v>
      </c>
      <c r="Z290" s="37"/>
      <c r="AA290" s="34">
        <f t="shared" si="121"/>
        <v>3.0102999566398121</v>
      </c>
      <c r="AB290" s="26">
        <f t="shared" si="122"/>
        <v>2</v>
      </c>
      <c r="AC290" s="26">
        <f t="shared" si="128"/>
        <v>3.0102999566398121</v>
      </c>
      <c r="AD290" s="27">
        <f t="shared" si="124"/>
        <v>2</v>
      </c>
    </row>
    <row r="291" spans="16:30" x14ac:dyDescent="0.25">
      <c r="P291" s="31">
        <v>0.58333333333333304</v>
      </c>
      <c r="Q291" s="32">
        <f>Q284</f>
        <v>0</v>
      </c>
      <c r="R291" s="26">
        <f t="shared" si="116"/>
        <v>1</v>
      </c>
      <c r="S291" s="26">
        <f t="shared" si="126"/>
        <v>0</v>
      </c>
      <c r="T291" s="35">
        <f t="shared" si="115"/>
        <v>1</v>
      </c>
      <c r="U291" s="37"/>
      <c r="V291" s="34">
        <f t="shared" si="125"/>
        <v>0</v>
      </c>
      <c r="W291" s="26">
        <f t="shared" si="118"/>
        <v>1</v>
      </c>
      <c r="X291" s="26">
        <f t="shared" si="127"/>
        <v>0</v>
      </c>
      <c r="Y291" s="35">
        <f t="shared" si="120"/>
        <v>1</v>
      </c>
      <c r="Z291" s="37"/>
      <c r="AA291" s="34">
        <f t="shared" si="121"/>
        <v>3.0102999566398121</v>
      </c>
      <c r="AB291" s="26">
        <f t="shared" si="122"/>
        <v>2</v>
      </c>
      <c r="AC291" s="26">
        <f t="shared" si="128"/>
        <v>3.0102999566398121</v>
      </c>
      <c r="AD291" s="27">
        <f t="shared" si="124"/>
        <v>2</v>
      </c>
    </row>
    <row r="292" spans="16:30" x14ac:dyDescent="0.25">
      <c r="P292" s="31">
        <v>0.625</v>
      </c>
      <c r="Q292" s="32">
        <f>Q284</f>
        <v>0</v>
      </c>
      <c r="R292" s="26">
        <f t="shared" si="116"/>
        <v>1</v>
      </c>
      <c r="S292" s="26">
        <f t="shared" si="126"/>
        <v>0</v>
      </c>
      <c r="T292" s="35">
        <f t="shared" si="115"/>
        <v>1</v>
      </c>
      <c r="U292" s="37"/>
      <c r="V292" s="34">
        <f t="shared" si="125"/>
        <v>0</v>
      </c>
      <c r="W292" s="26">
        <f t="shared" si="118"/>
        <v>1</v>
      </c>
      <c r="X292" s="26">
        <f t="shared" si="127"/>
        <v>0</v>
      </c>
      <c r="Y292" s="35">
        <f t="shared" si="120"/>
        <v>1</v>
      </c>
      <c r="Z292" s="37"/>
      <c r="AA292" s="34">
        <f t="shared" si="121"/>
        <v>3.0102999566398121</v>
      </c>
      <c r="AB292" s="26">
        <f t="shared" si="122"/>
        <v>2</v>
      </c>
      <c r="AC292" s="26">
        <f t="shared" si="128"/>
        <v>3.0102999566398121</v>
      </c>
      <c r="AD292" s="27">
        <f t="shared" si="124"/>
        <v>2</v>
      </c>
    </row>
    <row r="293" spans="16:30" x14ac:dyDescent="0.25">
      <c r="P293" s="31">
        <v>0.66666666666666696</v>
      </c>
      <c r="Q293" s="32">
        <f>Q284</f>
        <v>0</v>
      </c>
      <c r="R293" s="26">
        <f t="shared" si="116"/>
        <v>1</v>
      </c>
      <c r="S293" s="26">
        <f t="shared" si="126"/>
        <v>0</v>
      </c>
      <c r="T293" s="35">
        <f t="shared" si="115"/>
        <v>1</v>
      </c>
      <c r="U293" s="37"/>
      <c r="V293" s="34">
        <f t="shared" si="125"/>
        <v>0</v>
      </c>
      <c r="W293" s="26">
        <f t="shared" si="118"/>
        <v>1</v>
      </c>
      <c r="X293" s="26">
        <f t="shared" si="127"/>
        <v>0</v>
      </c>
      <c r="Y293" s="35">
        <f t="shared" si="120"/>
        <v>1</v>
      </c>
      <c r="Z293" s="37"/>
      <c r="AA293" s="34">
        <f t="shared" si="121"/>
        <v>3.0102999566398121</v>
      </c>
      <c r="AB293" s="26">
        <f t="shared" si="122"/>
        <v>2</v>
      </c>
      <c r="AC293" s="26">
        <f t="shared" si="128"/>
        <v>3.0102999566398121</v>
      </c>
      <c r="AD293" s="27">
        <f t="shared" si="124"/>
        <v>2</v>
      </c>
    </row>
    <row r="294" spans="16:30" x14ac:dyDescent="0.25">
      <c r="P294" s="31">
        <v>0.70833333333333304</v>
      </c>
      <c r="Q294" s="32">
        <f>Q284</f>
        <v>0</v>
      </c>
      <c r="R294" s="26">
        <f t="shared" si="116"/>
        <v>1</v>
      </c>
      <c r="S294" s="26">
        <f t="shared" si="126"/>
        <v>0</v>
      </c>
      <c r="T294" s="35">
        <f t="shared" si="115"/>
        <v>1</v>
      </c>
      <c r="U294" s="37"/>
      <c r="V294" s="34">
        <f t="shared" si="125"/>
        <v>0</v>
      </c>
      <c r="W294" s="26">
        <f t="shared" si="118"/>
        <v>1</v>
      </c>
      <c r="X294" s="26">
        <f t="shared" si="127"/>
        <v>0</v>
      </c>
      <c r="Y294" s="35">
        <f t="shared" si="120"/>
        <v>1</v>
      </c>
      <c r="Z294" s="37"/>
      <c r="AA294" s="34">
        <f t="shared" si="121"/>
        <v>3.0102999566398121</v>
      </c>
      <c r="AB294" s="26">
        <f t="shared" si="122"/>
        <v>2</v>
      </c>
      <c r="AC294" s="26">
        <f t="shared" si="128"/>
        <v>3.0102999566398121</v>
      </c>
      <c r="AD294" s="27">
        <f t="shared" si="124"/>
        <v>2</v>
      </c>
    </row>
    <row r="295" spans="16:30" x14ac:dyDescent="0.25">
      <c r="P295" s="31">
        <v>0.75</v>
      </c>
      <c r="Q295" s="32">
        <f>Q284</f>
        <v>0</v>
      </c>
      <c r="R295" s="26">
        <f t="shared" si="116"/>
        <v>1</v>
      </c>
      <c r="S295" s="26">
        <f t="shared" si="126"/>
        <v>0</v>
      </c>
      <c r="T295" s="35">
        <f t="shared" si="115"/>
        <v>1</v>
      </c>
      <c r="U295" s="37"/>
      <c r="V295" s="34">
        <f t="shared" si="125"/>
        <v>0</v>
      </c>
      <c r="W295" s="26">
        <f t="shared" si="118"/>
        <v>1</v>
      </c>
      <c r="X295" s="26">
        <f t="shared" si="127"/>
        <v>0</v>
      </c>
      <c r="Y295" s="35">
        <f t="shared" si="120"/>
        <v>1</v>
      </c>
      <c r="Z295" s="37"/>
      <c r="AA295" s="34">
        <f t="shared" si="121"/>
        <v>3.0102999566398121</v>
      </c>
      <c r="AB295" s="26">
        <f t="shared" si="122"/>
        <v>2</v>
      </c>
      <c r="AC295" s="26">
        <f t="shared" si="128"/>
        <v>3.0102999566398121</v>
      </c>
      <c r="AD295" s="27">
        <f t="shared" si="124"/>
        <v>2</v>
      </c>
    </row>
    <row r="296" spans="16:30" x14ac:dyDescent="0.25">
      <c r="P296" s="31">
        <v>0.79166666666666696</v>
      </c>
      <c r="Q296" s="32">
        <f>Q284</f>
        <v>0</v>
      </c>
      <c r="R296" s="26">
        <f t="shared" si="116"/>
        <v>1</v>
      </c>
      <c r="S296" s="26">
        <f t="shared" si="126"/>
        <v>0</v>
      </c>
      <c r="T296" s="35">
        <f t="shared" si="115"/>
        <v>1</v>
      </c>
      <c r="U296" s="37"/>
      <c r="V296" s="34">
        <v>0</v>
      </c>
      <c r="W296" s="26">
        <f t="shared" si="118"/>
        <v>1</v>
      </c>
      <c r="X296" s="26">
        <v>0</v>
      </c>
      <c r="Y296" s="35">
        <f t="shared" si="120"/>
        <v>1</v>
      </c>
      <c r="Z296" s="37"/>
      <c r="AA296" s="34">
        <f t="shared" si="121"/>
        <v>3.0102999566398121</v>
      </c>
      <c r="AB296" s="26">
        <f t="shared" si="122"/>
        <v>2</v>
      </c>
      <c r="AC296" s="26">
        <f>AA296</f>
        <v>3.0102999566398121</v>
      </c>
      <c r="AD296" s="27">
        <f t="shared" si="124"/>
        <v>2</v>
      </c>
    </row>
    <row r="297" spans="16:30" x14ac:dyDescent="0.25">
      <c r="P297" s="31">
        <v>0.83333333333333304</v>
      </c>
      <c r="Q297" s="32">
        <f>Q284</f>
        <v>0</v>
      </c>
      <c r="R297" s="26">
        <f t="shared" si="116"/>
        <v>1</v>
      </c>
      <c r="S297" s="26">
        <f t="shared" si="126"/>
        <v>0</v>
      </c>
      <c r="T297" s="35">
        <f t="shared" si="115"/>
        <v>1</v>
      </c>
      <c r="U297" s="37"/>
      <c r="V297" s="34">
        <f t="shared" si="125"/>
        <v>0</v>
      </c>
      <c r="W297" s="26">
        <f t="shared" si="118"/>
        <v>1</v>
      </c>
      <c r="X297" s="26">
        <v>0</v>
      </c>
      <c r="Y297" s="35">
        <f t="shared" si="120"/>
        <v>1</v>
      </c>
      <c r="Z297" s="37"/>
      <c r="AA297" s="34">
        <f t="shared" si="121"/>
        <v>3.0102999566398121</v>
      </c>
      <c r="AB297" s="26">
        <f>(10^(AA297/10))</f>
        <v>2</v>
      </c>
      <c r="AC297" s="26">
        <f>AA297</f>
        <v>3.0102999566398121</v>
      </c>
      <c r="AD297" s="27">
        <f t="shared" si="124"/>
        <v>2</v>
      </c>
    </row>
    <row r="298" spans="16:30" x14ac:dyDescent="0.25">
      <c r="P298" s="31">
        <v>0.875</v>
      </c>
      <c r="Q298" s="32">
        <f>Q284</f>
        <v>0</v>
      </c>
      <c r="R298" s="26">
        <f t="shared" si="116"/>
        <v>1</v>
      </c>
      <c r="S298" s="26">
        <f t="shared" si="126"/>
        <v>0</v>
      </c>
      <c r="T298" s="35">
        <f t="shared" si="115"/>
        <v>1</v>
      </c>
      <c r="U298" s="37"/>
      <c r="V298" s="34">
        <f>V297</f>
        <v>0</v>
      </c>
      <c r="W298" s="26">
        <f t="shared" si="118"/>
        <v>1</v>
      </c>
      <c r="X298" s="26">
        <v>0</v>
      </c>
      <c r="Y298" s="35">
        <f t="shared" si="120"/>
        <v>1</v>
      </c>
      <c r="Z298" s="37"/>
      <c r="AA298" s="34">
        <f t="shared" si="121"/>
        <v>3.0102999566398121</v>
      </c>
      <c r="AB298" s="26">
        <f t="shared" ref="AB298:AB300" si="129">(10^(AA298/10))</f>
        <v>2</v>
      </c>
      <c r="AC298" s="26">
        <f>AA298</f>
        <v>3.0102999566398121</v>
      </c>
      <c r="AD298" s="27">
        <f t="shared" si="124"/>
        <v>2</v>
      </c>
    </row>
    <row r="299" spans="16:30" x14ac:dyDescent="0.25">
      <c r="P299" s="31">
        <v>0.91666666666666696</v>
      </c>
      <c r="Q299" s="32">
        <f>Q277</f>
        <v>0</v>
      </c>
      <c r="R299" s="26">
        <f t="shared" si="116"/>
        <v>1</v>
      </c>
      <c r="S299" s="26">
        <f>Q299+10</f>
        <v>10</v>
      </c>
      <c r="T299" s="35">
        <f t="shared" si="115"/>
        <v>10</v>
      </c>
      <c r="U299" s="37"/>
      <c r="V299" s="34">
        <v>0</v>
      </c>
      <c r="W299" s="26">
        <f t="shared" si="118"/>
        <v>1</v>
      </c>
      <c r="X299" s="28">
        <f t="shared" ref="X299:X300" si="130">V299+10</f>
        <v>10</v>
      </c>
      <c r="Y299" s="35">
        <f t="shared" si="120"/>
        <v>10</v>
      </c>
      <c r="Z299" s="37"/>
      <c r="AA299" s="34">
        <f t="shared" si="121"/>
        <v>3.0102999566398121</v>
      </c>
      <c r="AB299" s="26">
        <f t="shared" si="129"/>
        <v>2</v>
      </c>
      <c r="AC299" s="26">
        <f>AA299+10</f>
        <v>13.010299956639813</v>
      </c>
      <c r="AD299" s="27">
        <f t="shared" si="124"/>
        <v>20.000000000000007</v>
      </c>
    </row>
    <row r="300" spans="16:30" ht="15.75" thickBot="1" x14ac:dyDescent="0.3">
      <c r="P300" s="44">
        <v>0.95833333333333304</v>
      </c>
      <c r="Q300" s="32">
        <f>Q277</f>
        <v>0</v>
      </c>
      <c r="R300" s="46">
        <f t="shared" si="116"/>
        <v>1</v>
      </c>
      <c r="S300" s="46">
        <f>Q300+10</f>
        <v>10</v>
      </c>
      <c r="T300" s="47">
        <f t="shared" si="115"/>
        <v>10</v>
      </c>
      <c r="U300" s="48"/>
      <c r="V300" s="45">
        <v>0</v>
      </c>
      <c r="W300" s="46">
        <f t="shared" si="118"/>
        <v>1</v>
      </c>
      <c r="X300" s="28">
        <f t="shared" si="130"/>
        <v>10</v>
      </c>
      <c r="Y300" s="47">
        <f t="shared" si="120"/>
        <v>10</v>
      </c>
      <c r="Z300" s="48"/>
      <c r="AA300" s="34">
        <f t="shared" si="121"/>
        <v>3.0102999566398121</v>
      </c>
      <c r="AB300" s="150">
        <f t="shared" si="129"/>
        <v>2</v>
      </c>
      <c r="AC300" s="150">
        <f>AA300+10</f>
        <v>13.010299956639813</v>
      </c>
      <c r="AD300" s="151">
        <f t="shared" si="124"/>
        <v>20.000000000000007</v>
      </c>
    </row>
    <row r="301" spans="16:30" ht="15.75" thickBot="1" x14ac:dyDescent="0.3">
      <c r="P301" s="50"/>
      <c r="Q301" s="51"/>
      <c r="R301" s="51"/>
      <c r="S301" s="51"/>
      <c r="T301" s="52"/>
      <c r="U301" s="51"/>
      <c r="V301" s="50"/>
      <c r="W301" s="51"/>
      <c r="X301" s="51"/>
      <c r="Y301" s="52"/>
      <c r="Z301" s="51"/>
      <c r="AA301" s="53" t="s">
        <v>13</v>
      </c>
      <c r="AB301" s="64">
        <f>10*LOG(1/(COUNT(AB284:AB297))*SUM(AB284:AB297))</f>
        <v>3.0102999566398121</v>
      </c>
      <c r="AC301" s="49"/>
      <c r="AD301" s="54"/>
    </row>
    <row r="302" spans="16:30" ht="15.75" thickBot="1" x14ac:dyDescent="0.3">
      <c r="P302" s="53"/>
      <c r="Q302" s="49"/>
      <c r="R302" s="49"/>
      <c r="S302" s="49"/>
      <c r="T302" s="54"/>
      <c r="U302" s="49"/>
      <c r="V302" s="53"/>
      <c r="W302" s="49"/>
      <c r="X302" s="49"/>
      <c r="Y302" s="54"/>
      <c r="Z302" s="49"/>
      <c r="AA302" s="53" t="s">
        <v>2</v>
      </c>
      <c r="AB302" s="64">
        <f>10*LOG(1/(COUNT(AB277:AB283,AB299:AB300))*SUM(AB277:AB283,AB299:AB300))</f>
        <v>3.0102999566398121</v>
      </c>
      <c r="AC302" s="49"/>
      <c r="AD302" s="54"/>
    </row>
    <row r="303" spans="16:30" x14ac:dyDescent="0.25">
      <c r="P303" s="53"/>
      <c r="Q303" s="49"/>
      <c r="R303" s="56" t="s">
        <v>12</v>
      </c>
      <c r="S303" s="57"/>
      <c r="T303" s="58" t="s">
        <v>11</v>
      </c>
      <c r="U303" s="57"/>
      <c r="V303" s="59"/>
      <c r="W303" s="56" t="s">
        <v>12</v>
      </c>
      <c r="X303" s="57"/>
      <c r="Y303" s="58" t="s">
        <v>11</v>
      </c>
      <c r="Z303" s="57"/>
      <c r="AA303" s="59"/>
      <c r="AB303" s="57" t="s">
        <v>12</v>
      </c>
      <c r="AC303" s="57"/>
      <c r="AD303" s="58" t="s">
        <v>11</v>
      </c>
    </row>
    <row r="304" spans="16:30" ht="15.75" thickBot="1" x14ac:dyDescent="0.3">
      <c r="P304" s="14"/>
      <c r="Q304" s="55"/>
      <c r="R304" s="60">
        <f>10*LOG(1/(COUNT(R277:R300))*SUM(R277:R300))</f>
        <v>0</v>
      </c>
      <c r="S304" s="61"/>
      <c r="T304" s="62">
        <f>10*LOG(1/(COUNT(T277:T300))*SUM(T277:T300))</f>
        <v>6.40978057358332</v>
      </c>
      <c r="U304" s="61"/>
      <c r="V304" s="63"/>
      <c r="W304" s="60">
        <f>10*LOG(1/(COUNT(W277:W300))*SUM(W277:W300))</f>
        <v>0</v>
      </c>
      <c r="X304" s="61"/>
      <c r="Y304" s="62">
        <f>10*LOG(1/(COUNT(Y277:Y300))*SUM(Y277:Y300))</f>
        <v>6.40978057358332</v>
      </c>
      <c r="Z304" s="61"/>
      <c r="AA304" s="63"/>
      <c r="AB304" s="64">
        <f>10*LOG(1/(COUNT(AB277:AB300))*SUM(AB277:AB300))</f>
        <v>3.0102999566398121</v>
      </c>
      <c r="AC304" s="61"/>
      <c r="AD304" s="62">
        <f>10*LOG(1/(COUNT(AD277:AD300))*SUM(AD277:AD300))</f>
        <v>9.4200805302231334</v>
      </c>
    </row>
  </sheetData>
  <mergeCells count="26">
    <mergeCell ref="P139:T139"/>
    <mergeCell ref="P173:T173"/>
    <mergeCell ref="P207:T207"/>
    <mergeCell ref="P241:T241"/>
    <mergeCell ref="P275:T275"/>
    <mergeCell ref="P105:T105"/>
    <mergeCell ref="A9:A11"/>
    <mergeCell ref="B9:B11"/>
    <mergeCell ref="C9:D9"/>
    <mergeCell ref="E9:H9"/>
    <mergeCell ref="A22:A24"/>
    <mergeCell ref="B22:C22"/>
    <mergeCell ref="E22:H22"/>
    <mergeCell ref="A38:A39"/>
    <mergeCell ref="B38:B39"/>
    <mergeCell ref="A58:A59"/>
    <mergeCell ref="P71:T71"/>
    <mergeCell ref="A77:A78"/>
    <mergeCell ref="A1:H1"/>
    <mergeCell ref="AA1:AB2"/>
    <mergeCell ref="AC1:AE1"/>
    <mergeCell ref="A2:H2"/>
    <mergeCell ref="A3:H3"/>
    <mergeCell ref="L3:L5"/>
    <mergeCell ref="AA3:AA6"/>
    <mergeCell ref="A4:H4"/>
  </mergeCells>
  <conditionalFormatting sqref="B60:B73 D60:H73">
    <cfRule type="expression" dxfId="0" priority="1">
      <formula>B60=0</formula>
    </cfRule>
  </conditionalFormatting>
  <dataValidations count="3">
    <dataValidation type="list" allowBlank="1" showInputMessage="1" showErrorMessage="1" sqref="B40:B53" xr:uid="{DBA67931-C039-4F6F-A38A-C22EC5894F2D}">
      <formula1>$AP$1:$AP$16</formula1>
    </dataValidation>
    <dataValidation type="list" allowBlank="1" showInputMessage="1" showErrorMessage="1" sqref="B32:B35 B12:B20 B6" xr:uid="{30572D34-5324-4F29-95EA-F7E9F098283F}">
      <formula1>$AB$3:$AB$6</formula1>
    </dataValidation>
    <dataValidation type="list" allowBlank="1" showInputMessage="1" showErrorMessage="1" sqref="A40:A53" xr:uid="{474A7F09-2C09-4B95-8918-1A14A4F6243E}">
      <formula1>$AJ$2:$AJ$65</formula1>
    </dataValidation>
  </dataValidations>
  <pageMargins left="0.7" right="0.7" top="0.75" bottom="0.75" header="0.3" footer="0.3"/>
  <pageSetup scale="40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714F7-9EA0-4015-A552-52E6F3F36B40}">
  <dimension ref="A1:AR304"/>
  <sheetViews>
    <sheetView zoomScaleNormal="100" workbookViewId="0">
      <selection activeCell="G95" sqref="G95"/>
    </sheetView>
  </sheetViews>
  <sheetFormatPr defaultRowHeight="15" x14ac:dyDescent="0.25"/>
  <cols>
    <col min="1" max="1" width="31.140625" customWidth="1"/>
    <col min="2" max="2" width="27" bestFit="1" customWidth="1"/>
    <col min="3" max="4" width="23.140625" customWidth="1"/>
    <col min="5" max="5" width="27.85546875" customWidth="1"/>
    <col min="6" max="6" width="30.28515625" customWidth="1"/>
    <col min="7" max="7" width="22.85546875" customWidth="1"/>
    <col min="8" max="8" width="24.7109375" customWidth="1"/>
    <col min="9" max="11" width="9.140625" customWidth="1"/>
    <col min="12" max="12" width="18.7109375" hidden="1" customWidth="1"/>
    <col min="13" max="14" width="20" hidden="1" customWidth="1"/>
    <col min="15" max="15" width="9.140625" hidden="1" customWidth="1"/>
    <col min="16" max="20" width="12.7109375" hidden="1" customWidth="1"/>
    <col min="21" max="21" width="2.7109375" hidden="1" customWidth="1"/>
    <col min="22" max="22" width="12.7109375" hidden="1" customWidth="1"/>
    <col min="23" max="23" width="15.42578125" hidden="1" customWidth="1"/>
    <col min="24" max="25" width="12.7109375" hidden="1" customWidth="1"/>
    <col min="26" max="26" width="2.5703125" hidden="1" customWidth="1"/>
    <col min="27" max="27" width="17" hidden="1" customWidth="1"/>
    <col min="28" max="28" width="17.42578125" hidden="1" customWidth="1"/>
    <col min="29" max="30" width="12.7109375" hidden="1" customWidth="1"/>
    <col min="31" max="35" width="9.140625" hidden="1" customWidth="1"/>
    <col min="36" max="36" width="33.42578125" hidden="1" customWidth="1"/>
    <col min="37" max="37" width="12.140625" hidden="1" customWidth="1"/>
    <col min="38" max="40" width="16.140625" hidden="1" customWidth="1"/>
    <col min="41" max="44" width="9.140625" hidden="1" customWidth="1"/>
    <col min="45" max="117" width="9.140625" customWidth="1"/>
  </cols>
  <sheetData>
    <row r="1" spans="1:42" ht="21.75" thickBot="1" x14ac:dyDescent="0.4">
      <c r="A1" s="304" t="s">
        <v>149</v>
      </c>
      <c r="B1" s="304"/>
      <c r="C1" s="304"/>
      <c r="D1" s="304"/>
      <c r="E1" s="304"/>
      <c r="F1" s="304"/>
      <c r="G1" s="304"/>
      <c r="H1" s="304"/>
      <c r="AA1" s="295" t="s">
        <v>36</v>
      </c>
      <c r="AB1" s="296"/>
      <c r="AC1" s="280" t="s">
        <v>35</v>
      </c>
      <c r="AD1" s="281"/>
      <c r="AE1" s="282"/>
      <c r="AJ1" s="188" t="s">
        <v>70</v>
      </c>
      <c r="AK1" s="189" t="s">
        <v>71</v>
      </c>
      <c r="AL1" s="189" t="s">
        <v>72</v>
      </c>
      <c r="AM1" s="189" t="s">
        <v>73</v>
      </c>
      <c r="AN1" s="190" t="s">
        <v>74</v>
      </c>
      <c r="AP1">
        <v>1</v>
      </c>
    </row>
    <row r="2" spans="1:42" ht="21.75" thickBot="1" x14ac:dyDescent="0.4">
      <c r="A2" s="304" t="s">
        <v>148</v>
      </c>
      <c r="B2" s="304"/>
      <c r="C2" s="304"/>
      <c r="D2" s="304"/>
      <c r="E2" s="304"/>
      <c r="F2" s="304"/>
      <c r="G2" s="304"/>
      <c r="H2" s="304"/>
      <c r="AA2" s="297"/>
      <c r="AB2" s="298"/>
      <c r="AC2" s="123" t="s">
        <v>3</v>
      </c>
      <c r="AD2" s="124" t="s">
        <v>32</v>
      </c>
      <c r="AE2" s="125" t="s">
        <v>33</v>
      </c>
      <c r="AJ2" s="186" t="s">
        <v>75</v>
      </c>
      <c r="AK2" s="187" t="s">
        <v>76</v>
      </c>
      <c r="AL2" s="187">
        <v>50</v>
      </c>
      <c r="AM2" s="187">
        <v>85</v>
      </c>
      <c r="AN2" s="29" t="s">
        <v>77</v>
      </c>
      <c r="AP2">
        <v>2</v>
      </c>
    </row>
    <row r="3" spans="1:42" ht="22.15" customHeight="1" x14ac:dyDescent="0.35">
      <c r="A3" s="304" t="s">
        <v>147</v>
      </c>
      <c r="B3" s="304"/>
      <c r="C3" s="304"/>
      <c r="D3" s="304"/>
      <c r="E3" s="304"/>
      <c r="F3" s="304"/>
      <c r="G3" s="304"/>
      <c r="H3" s="304"/>
      <c r="L3" s="306" t="s">
        <v>42</v>
      </c>
      <c r="M3" s="25" t="s">
        <v>25</v>
      </c>
      <c r="N3" s="15" t="s">
        <v>26</v>
      </c>
      <c r="O3" s="15" t="s">
        <v>27</v>
      </c>
      <c r="P3" s="15" t="s">
        <v>28</v>
      </c>
      <c r="Q3" s="15" t="s">
        <v>29</v>
      </c>
      <c r="R3" s="15" t="s">
        <v>30</v>
      </c>
      <c r="S3" s="16" t="s">
        <v>31</v>
      </c>
      <c r="AA3" s="283" t="s">
        <v>34</v>
      </c>
      <c r="AB3" s="120" t="s">
        <v>3</v>
      </c>
      <c r="AC3" s="127">
        <v>55</v>
      </c>
      <c r="AD3" s="128">
        <v>57</v>
      </c>
      <c r="AE3" s="129">
        <v>60</v>
      </c>
      <c r="AF3" s="119">
        <v>1</v>
      </c>
      <c r="AJ3" s="183" t="s">
        <v>78</v>
      </c>
      <c r="AK3" s="167" t="s">
        <v>76</v>
      </c>
      <c r="AL3" s="167">
        <v>20</v>
      </c>
      <c r="AM3" s="167">
        <v>85</v>
      </c>
      <c r="AN3" s="27">
        <v>84</v>
      </c>
      <c r="AP3">
        <v>3</v>
      </c>
    </row>
    <row r="4" spans="1:42" ht="19.5" customHeight="1" x14ac:dyDescent="0.35">
      <c r="A4" s="304" t="s">
        <v>144</v>
      </c>
      <c r="B4" s="304"/>
      <c r="C4" s="304"/>
      <c r="D4" s="304"/>
      <c r="E4" s="304"/>
      <c r="F4" s="304"/>
      <c r="G4" s="304"/>
      <c r="H4" s="304"/>
      <c r="L4" s="307"/>
      <c r="M4" s="135"/>
      <c r="N4" s="136"/>
      <c r="O4" s="136"/>
      <c r="P4" s="136"/>
      <c r="Q4" s="136"/>
      <c r="R4" s="136"/>
      <c r="S4" s="137"/>
      <c r="AA4" s="284"/>
      <c r="AB4" s="138"/>
      <c r="AC4" s="139"/>
      <c r="AD4" s="140"/>
      <c r="AE4" s="141"/>
      <c r="AF4" s="119"/>
      <c r="AJ4" s="183" t="s">
        <v>79</v>
      </c>
      <c r="AK4" s="167" t="s">
        <v>76</v>
      </c>
      <c r="AL4" s="167">
        <v>40</v>
      </c>
      <c r="AM4" s="167">
        <v>80</v>
      </c>
      <c r="AN4" s="27">
        <v>78</v>
      </c>
      <c r="AP4">
        <v>4</v>
      </c>
    </row>
    <row r="5" spans="1:42" ht="15" customHeight="1" thickBot="1" x14ac:dyDescent="0.4">
      <c r="A5" s="116"/>
      <c r="B5" s="116"/>
      <c r="C5" s="232"/>
      <c r="D5" s="232"/>
      <c r="E5" s="232"/>
      <c r="F5" s="232"/>
      <c r="G5" s="232"/>
      <c r="H5" s="232"/>
      <c r="L5" s="307"/>
      <c r="M5" s="13" t="s">
        <v>20</v>
      </c>
      <c r="N5" s="5" t="s">
        <v>20</v>
      </c>
      <c r="O5" s="5" t="s">
        <v>20</v>
      </c>
      <c r="P5" s="5" t="s">
        <v>20</v>
      </c>
      <c r="Q5" s="5" t="s">
        <v>20</v>
      </c>
      <c r="R5" s="5" t="s">
        <v>20</v>
      </c>
      <c r="S5" s="6" t="s">
        <v>20</v>
      </c>
      <c r="AA5" s="285"/>
      <c r="AB5" s="121" t="s">
        <v>32</v>
      </c>
      <c r="AC5" s="130">
        <v>57</v>
      </c>
      <c r="AD5" s="126">
        <v>60</v>
      </c>
      <c r="AE5" s="131">
        <v>65</v>
      </c>
      <c r="AF5" s="119">
        <v>2</v>
      </c>
      <c r="AJ5" s="183" t="s">
        <v>80</v>
      </c>
      <c r="AK5" s="167" t="s">
        <v>76</v>
      </c>
      <c r="AL5" s="167">
        <v>20</v>
      </c>
      <c r="AM5" s="167">
        <v>80</v>
      </c>
      <c r="AN5" s="27" t="s">
        <v>77</v>
      </c>
      <c r="AP5">
        <v>5</v>
      </c>
    </row>
    <row r="6" spans="1:42" ht="15" customHeight="1" thickBot="1" x14ac:dyDescent="0.4">
      <c r="A6" s="118" t="s">
        <v>49</v>
      </c>
      <c r="B6" s="117" t="s">
        <v>33</v>
      </c>
      <c r="C6" s="232"/>
      <c r="D6" s="232"/>
      <c r="E6" s="232"/>
      <c r="F6" s="232"/>
      <c r="G6" s="232"/>
      <c r="H6" s="232"/>
      <c r="L6" s="171" t="str">
        <f t="shared" ref="L6:L19" si="0">A60</f>
        <v>Crane</v>
      </c>
      <c r="M6" s="88">
        <f>IF(AND($E40&gt;=0.5,$C$12&gt;0),SQRT((($C$12-$B$25)^2)+(($C$25-$D$12)^2)),"")</f>
        <v>584.26348208641707</v>
      </c>
      <c r="N6" s="89" t="str">
        <f t="shared" ref="N6:N19" si="1">IF(AND($E40&gt;=0.5,$C$13&gt;0),SQRT((($C$13-$B$26)^2)+(($C$26-$D$13)^2)),"")</f>
        <v/>
      </c>
      <c r="O6" s="89" t="str">
        <f t="shared" ref="O6:P19" si="2">IF(AND($E40&gt;=0.5,$C$15&gt;0),SQRT((($C$15-$B$28)^2)+(($C$28-$D$15)^2)),"")</f>
        <v/>
      </c>
      <c r="P6" s="89" t="str">
        <f t="shared" si="2"/>
        <v/>
      </c>
      <c r="Q6" s="89" t="str">
        <f t="shared" ref="Q6:Q19" si="3">IF(AND($E40&gt;=0.5,$C$16&gt;0),SQRT((($C$16-$B$29)^2)+(($C$29-$D$16)^2)),"")</f>
        <v/>
      </c>
      <c r="R6" s="89" t="str">
        <f t="shared" ref="R6:R19" si="4">IF(AND($E40&gt;=0.5,$C$17&gt;0),SQRT((($C$17-$B$30)^2)+(($C$30-$D$17)^2)),"")</f>
        <v/>
      </c>
      <c r="S6" s="90" t="str">
        <f t="shared" ref="S6:S19" si="5">IF(AND($E40&gt;=0.5,$C$18&gt;0),SQRT((($C$18-$B$31)^2)+(($C$31-$D$18)^2)),"")</f>
        <v/>
      </c>
      <c r="AA6" s="286"/>
      <c r="AB6" s="122" t="s">
        <v>33</v>
      </c>
      <c r="AC6" s="132">
        <v>60</v>
      </c>
      <c r="AD6" s="133">
        <v>65</v>
      </c>
      <c r="AE6" s="134">
        <v>70</v>
      </c>
      <c r="AF6" s="119">
        <v>3</v>
      </c>
      <c r="AJ6" s="183" t="s">
        <v>81</v>
      </c>
      <c r="AK6" s="167" t="s">
        <v>82</v>
      </c>
      <c r="AL6" s="167">
        <v>100</v>
      </c>
      <c r="AM6" s="167">
        <v>94</v>
      </c>
      <c r="AN6" s="27" t="s">
        <v>77</v>
      </c>
      <c r="AP6">
        <v>6</v>
      </c>
    </row>
    <row r="7" spans="1:42" ht="15" customHeight="1" x14ac:dyDescent="0.35">
      <c r="A7" s="232"/>
      <c r="B7" s="232"/>
      <c r="C7" s="232"/>
      <c r="D7" s="232"/>
      <c r="E7" s="232"/>
      <c r="F7" s="232"/>
      <c r="G7" s="232"/>
      <c r="H7" s="232"/>
      <c r="L7" s="172" t="str">
        <f t="shared" si="0"/>
        <v>Vibratory Pile Driver</v>
      </c>
      <c r="M7" s="91">
        <f>IF(AND($E41&gt;=0.5,$C$12&gt;0),SQRT((($C$12-$B$25)^2)+(($C$25-$D$12)^2)),"")</f>
        <v>584.26348208641707</v>
      </c>
      <c r="N7" s="92" t="str">
        <f t="shared" si="1"/>
        <v/>
      </c>
      <c r="O7" s="92" t="str">
        <f t="shared" si="2"/>
        <v/>
      </c>
      <c r="P7" s="92" t="str">
        <f t="shared" si="2"/>
        <v/>
      </c>
      <c r="Q7" s="92" t="str">
        <f t="shared" si="3"/>
        <v/>
      </c>
      <c r="R7" s="92" t="str">
        <f t="shared" si="4"/>
        <v/>
      </c>
      <c r="S7" s="93" t="str">
        <f t="shared" si="5"/>
        <v/>
      </c>
      <c r="AC7" s="119">
        <v>1</v>
      </c>
      <c r="AD7" s="119">
        <v>2</v>
      </c>
      <c r="AE7" s="119">
        <v>3</v>
      </c>
      <c r="AF7" s="119"/>
      <c r="AJ7" s="183" t="s">
        <v>83</v>
      </c>
      <c r="AK7" s="167" t="s">
        <v>76</v>
      </c>
      <c r="AL7" s="167">
        <v>50</v>
      </c>
      <c r="AM7" s="167">
        <v>80</v>
      </c>
      <c r="AN7" s="27">
        <v>83</v>
      </c>
      <c r="AP7">
        <v>7</v>
      </c>
    </row>
    <row r="8" spans="1:42" ht="15" customHeight="1" thickBot="1" x14ac:dyDescent="0.3">
      <c r="A8" s="8" t="s">
        <v>45</v>
      </c>
      <c r="L8" s="172" t="str">
        <f t="shared" si="0"/>
        <v>Pickup Truck</v>
      </c>
      <c r="M8" s="91">
        <f>IF(AND($E42&gt;=0.5,$C$12&gt;0),SQRT((($C$12-$B$25)^2)+(($C$25-$D$12)^2)),"")</f>
        <v>584.26348208641707</v>
      </c>
      <c r="N8" s="92" t="str">
        <f t="shared" si="1"/>
        <v/>
      </c>
      <c r="O8" s="92" t="str">
        <f t="shared" si="2"/>
        <v/>
      </c>
      <c r="P8" s="92" t="str">
        <f t="shared" si="2"/>
        <v/>
      </c>
      <c r="Q8" s="92" t="str">
        <f t="shared" si="3"/>
        <v/>
      </c>
      <c r="R8" s="92" t="str">
        <f t="shared" si="4"/>
        <v/>
      </c>
      <c r="S8" s="93" t="str">
        <f t="shared" si="5"/>
        <v/>
      </c>
      <c r="AJ8" s="183" t="s">
        <v>84</v>
      </c>
      <c r="AK8" s="167" t="s">
        <v>76</v>
      </c>
      <c r="AL8" s="167">
        <v>20</v>
      </c>
      <c r="AM8" s="167">
        <v>85</v>
      </c>
      <c r="AN8" s="27">
        <v>84</v>
      </c>
      <c r="AP8">
        <v>8</v>
      </c>
    </row>
    <row r="9" spans="1:42" ht="15" customHeight="1" thickBot="1" x14ac:dyDescent="0.3">
      <c r="A9" s="293" t="s">
        <v>0</v>
      </c>
      <c r="B9" s="293" t="s">
        <v>1</v>
      </c>
      <c r="C9" s="289" t="s">
        <v>22</v>
      </c>
      <c r="D9" s="290"/>
      <c r="E9" s="291" t="s">
        <v>53</v>
      </c>
      <c r="F9" s="291"/>
      <c r="G9" s="291"/>
      <c r="H9" s="292"/>
      <c r="L9" s="172" t="str">
        <f t="shared" si="0"/>
        <v>Front End Loader</v>
      </c>
      <c r="M9" s="91">
        <f>IF(AND($E43&gt;=0.5,$C$12&gt;0),SQRT((($C$12-$B$25)^2)+(($C$25-$D$12)^2)),"")</f>
        <v>584.26348208641707</v>
      </c>
      <c r="N9" s="92" t="str">
        <f t="shared" si="1"/>
        <v/>
      </c>
      <c r="O9" s="92" t="str">
        <f t="shared" si="2"/>
        <v/>
      </c>
      <c r="P9" s="92" t="str">
        <f t="shared" si="2"/>
        <v/>
      </c>
      <c r="Q9" s="92" t="str">
        <f t="shared" si="3"/>
        <v/>
      </c>
      <c r="R9" s="92" t="str">
        <f t="shared" si="4"/>
        <v/>
      </c>
      <c r="S9" s="93" t="str">
        <f t="shared" si="5"/>
        <v/>
      </c>
      <c r="AB9" s="119">
        <f t="shared" ref="AB9:AB15" si="6">IF(B12="Residential",1,IF(B12="Commercial",2,IF(B12="industrial",3,0)))</f>
        <v>0</v>
      </c>
      <c r="AJ9" s="183" t="s">
        <v>85</v>
      </c>
      <c r="AK9" s="167" t="s">
        <v>82</v>
      </c>
      <c r="AL9" s="167">
        <v>20</v>
      </c>
      <c r="AM9" s="167">
        <v>93</v>
      </c>
      <c r="AN9" s="27">
        <v>87</v>
      </c>
      <c r="AP9">
        <v>9</v>
      </c>
    </row>
    <row r="10" spans="1:42" ht="15" customHeight="1" x14ac:dyDescent="0.25">
      <c r="A10" s="300"/>
      <c r="B10" s="300"/>
      <c r="C10" s="114" t="s">
        <v>23</v>
      </c>
      <c r="D10" s="115" t="s">
        <v>24</v>
      </c>
      <c r="E10" s="162" t="s">
        <v>12</v>
      </c>
      <c r="F10" s="163" t="s">
        <v>11</v>
      </c>
      <c r="G10" s="23" t="s">
        <v>13</v>
      </c>
      <c r="H10" s="24" t="s">
        <v>2</v>
      </c>
      <c r="L10" s="172" t="str">
        <f t="shared" si="0"/>
        <v>Trencher</v>
      </c>
      <c r="M10" s="91">
        <f>IF(AND($E44&gt;=0.5,$C$12&gt;0),SQRT((($C$12-$B$25)^2)+(($C$25-$D$12)^2)),"")</f>
        <v>584.26348208641707</v>
      </c>
      <c r="N10" s="92" t="str">
        <f t="shared" si="1"/>
        <v/>
      </c>
      <c r="O10" s="92" t="str">
        <f t="shared" si="2"/>
        <v/>
      </c>
      <c r="P10" s="92" t="str">
        <f t="shared" si="2"/>
        <v/>
      </c>
      <c r="Q10" s="92" t="str">
        <f t="shared" si="3"/>
        <v/>
      </c>
      <c r="R10" s="92" t="str">
        <f t="shared" si="4"/>
        <v/>
      </c>
      <c r="S10" s="93" t="str">
        <f t="shared" si="5"/>
        <v/>
      </c>
      <c r="AB10" s="119">
        <f t="shared" si="6"/>
        <v>0</v>
      </c>
      <c r="AJ10" s="183" t="s">
        <v>86</v>
      </c>
      <c r="AK10" s="167" t="s">
        <v>76</v>
      </c>
      <c r="AL10" s="167">
        <v>20</v>
      </c>
      <c r="AM10" s="167">
        <v>80</v>
      </c>
      <c r="AN10" s="27">
        <v>83</v>
      </c>
      <c r="AP10">
        <v>10</v>
      </c>
    </row>
    <row r="11" spans="1:42" ht="15" customHeight="1" thickBot="1" x14ac:dyDescent="0.3">
      <c r="A11" s="301"/>
      <c r="B11" s="301"/>
      <c r="C11" s="86" t="s">
        <v>20</v>
      </c>
      <c r="D11" s="87" t="s">
        <v>20</v>
      </c>
      <c r="E11" s="13" t="s">
        <v>5</v>
      </c>
      <c r="F11" s="6" t="s">
        <v>5</v>
      </c>
      <c r="G11" s="13" t="s">
        <v>5</v>
      </c>
      <c r="H11" s="6" t="s">
        <v>5</v>
      </c>
      <c r="L11" s="172" t="str">
        <f t="shared" si="0"/>
        <v>Crane</v>
      </c>
      <c r="M11" s="91">
        <f>IF(AND($E45&gt;=0.5,$C$12&gt;0),SQRT((($C$12-$B$26)^2)+(($C$26-$D$12)^2)),"")</f>
        <v>772.10685788950218</v>
      </c>
      <c r="N11" s="92" t="str">
        <f t="shared" si="1"/>
        <v/>
      </c>
      <c r="O11" s="92" t="str">
        <f t="shared" si="2"/>
        <v/>
      </c>
      <c r="P11" s="92" t="str">
        <f t="shared" si="2"/>
        <v/>
      </c>
      <c r="Q11" s="92" t="str">
        <f t="shared" si="3"/>
        <v/>
      </c>
      <c r="R11" s="92" t="str">
        <f t="shared" si="4"/>
        <v/>
      </c>
      <c r="S11" s="93" t="str">
        <f t="shared" si="5"/>
        <v/>
      </c>
      <c r="AB11" s="119">
        <f t="shared" si="6"/>
        <v>0</v>
      </c>
      <c r="AJ11" s="183" t="s">
        <v>87</v>
      </c>
      <c r="AK11" s="167" t="s">
        <v>76</v>
      </c>
      <c r="AL11" s="167">
        <v>40</v>
      </c>
      <c r="AM11" s="167">
        <v>80</v>
      </c>
      <c r="AN11" s="27">
        <v>78</v>
      </c>
      <c r="AP11">
        <v>11</v>
      </c>
    </row>
    <row r="12" spans="1:42" ht="15" customHeight="1" thickBot="1" x14ac:dyDescent="0.3">
      <c r="A12" s="240" t="s">
        <v>151</v>
      </c>
      <c r="B12" s="241"/>
      <c r="C12" s="242">
        <v>258320</v>
      </c>
      <c r="D12" s="243">
        <v>4256294</v>
      </c>
      <c r="E12" s="244">
        <v>38.6</v>
      </c>
      <c r="F12" s="245">
        <v>42</v>
      </c>
      <c r="G12" s="246">
        <v>40</v>
      </c>
      <c r="H12" s="247">
        <v>34</v>
      </c>
      <c r="L12" s="172" t="str">
        <f t="shared" si="0"/>
        <v>Vibratory Pile Driver</v>
      </c>
      <c r="M12" s="91">
        <f>IF(AND($E46&gt;=0.5,$C$12&gt;0),SQRT((($C$12-$B$26)^2)+(($C$26-$D$12)^2)),"")</f>
        <v>772.10685788950218</v>
      </c>
      <c r="N12" s="92" t="str">
        <f t="shared" si="1"/>
        <v/>
      </c>
      <c r="O12" s="92" t="str">
        <f t="shared" si="2"/>
        <v/>
      </c>
      <c r="P12" s="92" t="str">
        <f t="shared" si="2"/>
        <v/>
      </c>
      <c r="Q12" s="92" t="str">
        <f t="shared" si="3"/>
        <v/>
      </c>
      <c r="R12" s="92" t="str">
        <f t="shared" si="4"/>
        <v/>
      </c>
      <c r="S12" s="93" t="str">
        <f t="shared" si="5"/>
        <v/>
      </c>
      <c r="AB12" s="119">
        <f t="shared" si="6"/>
        <v>0</v>
      </c>
      <c r="AJ12" s="183" t="s">
        <v>88</v>
      </c>
      <c r="AK12" s="167" t="s">
        <v>76</v>
      </c>
      <c r="AL12" s="167">
        <v>15</v>
      </c>
      <c r="AM12" s="167">
        <v>83</v>
      </c>
      <c r="AN12" s="27" t="s">
        <v>77</v>
      </c>
      <c r="AP12">
        <v>12</v>
      </c>
    </row>
    <row r="13" spans="1:42" ht="15" hidden="1" customHeight="1" x14ac:dyDescent="0.25">
      <c r="A13" s="228"/>
      <c r="B13" s="238"/>
      <c r="C13" s="174"/>
      <c r="D13" s="211"/>
      <c r="E13" s="17"/>
      <c r="F13" s="160"/>
      <c r="G13" s="239"/>
      <c r="H13" s="78"/>
      <c r="L13" s="172" t="str">
        <f t="shared" si="0"/>
        <v>Pickup Truck</v>
      </c>
      <c r="M13" s="91">
        <f>IF(AND($E47&gt;=0.5,$C$12&gt;0),SQRT((($C$12-$B$26)^2)+(($C$26-$D$12)^2)),"")</f>
        <v>772.10685788950218</v>
      </c>
      <c r="N13" s="92" t="str">
        <f t="shared" si="1"/>
        <v/>
      </c>
      <c r="O13" s="92" t="str">
        <f t="shared" si="2"/>
        <v/>
      </c>
      <c r="P13" s="92" t="str">
        <f t="shared" si="2"/>
        <v/>
      </c>
      <c r="Q13" s="92" t="str">
        <f t="shared" si="3"/>
        <v/>
      </c>
      <c r="R13" s="92" t="str">
        <f t="shared" si="4"/>
        <v/>
      </c>
      <c r="S13" s="93" t="str">
        <f t="shared" si="5"/>
        <v/>
      </c>
      <c r="AB13" s="119">
        <f t="shared" si="6"/>
        <v>0</v>
      </c>
      <c r="AJ13" s="183" t="s">
        <v>89</v>
      </c>
      <c r="AK13" s="167" t="s">
        <v>76</v>
      </c>
      <c r="AL13" s="167">
        <v>40</v>
      </c>
      <c r="AM13" s="167">
        <v>85</v>
      </c>
      <c r="AN13" s="27">
        <v>79</v>
      </c>
      <c r="AP13">
        <v>13</v>
      </c>
    </row>
    <row r="14" spans="1:42" ht="15" hidden="1" customHeight="1" x14ac:dyDescent="0.25">
      <c r="A14" s="212"/>
      <c r="B14" s="84"/>
      <c r="C14" s="176"/>
      <c r="D14" s="213"/>
      <c r="E14" s="112"/>
      <c r="F14" s="109"/>
      <c r="G14" s="75"/>
      <c r="H14" s="2"/>
      <c r="L14" s="172" t="str">
        <f t="shared" si="0"/>
        <v>Front End Loader</v>
      </c>
      <c r="M14" s="91">
        <f>IF(AND($E48&gt;=0.5,$C$12&gt;0),SQRT((($C$12-$B$26)^2)+(($C$26-$D$12)^2)),"")</f>
        <v>772.10685788950218</v>
      </c>
      <c r="N14" s="92" t="str">
        <f t="shared" si="1"/>
        <v/>
      </c>
      <c r="O14" s="92" t="str">
        <f t="shared" si="2"/>
        <v/>
      </c>
      <c r="P14" s="92" t="str">
        <f t="shared" si="2"/>
        <v/>
      </c>
      <c r="Q14" s="92" t="str">
        <f t="shared" si="3"/>
        <v/>
      </c>
      <c r="R14" s="92" t="str">
        <f t="shared" si="4"/>
        <v/>
      </c>
      <c r="S14" s="93" t="str">
        <f t="shared" si="5"/>
        <v/>
      </c>
      <c r="AB14" s="119">
        <f t="shared" si="6"/>
        <v>0</v>
      </c>
      <c r="AJ14" s="183" t="s">
        <v>90</v>
      </c>
      <c r="AK14" s="167" t="s">
        <v>76</v>
      </c>
      <c r="AL14" s="167">
        <v>20</v>
      </c>
      <c r="AM14" s="167">
        <v>82</v>
      </c>
      <c r="AN14" s="27">
        <v>81</v>
      </c>
      <c r="AP14">
        <v>14</v>
      </c>
    </row>
    <row r="15" spans="1:42" ht="15" hidden="1" customHeight="1" x14ac:dyDescent="0.25">
      <c r="A15" s="212"/>
      <c r="B15" s="84"/>
      <c r="C15" s="176"/>
      <c r="D15" s="213"/>
      <c r="E15" s="112"/>
      <c r="F15" s="109"/>
      <c r="G15" s="75"/>
      <c r="H15" s="2"/>
      <c r="L15" s="172" t="str">
        <f t="shared" si="0"/>
        <v>Trencher</v>
      </c>
      <c r="M15" s="91">
        <f>IF(AND($E49&gt;=0.5,$C$12&gt;0),SQRT((($C$12-$B$26)^2)+(($C$26-$D$12)^2)),"")</f>
        <v>772.10685788950218</v>
      </c>
      <c r="N15" s="92" t="str">
        <f t="shared" si="1"/>
        <v/>
      </c>
      <c r="O15" s="92" t="str">
        <f t="shared" si="2"/>
        <v/>
      </c>
      <c r="P15" s="92" t="str">
        <f t="shared" si="2"/>
        <v/>
      </c>
      <c r="Q15" s="92" t="str">
        <f t="shared" si="3"/>
        <v/>
      </c>
      <c r="R15" s="92" t="str">
        <f t="shared" si="4"/>
        <v/>
      </c>
      <c r="S15" s="93" t="str">
        <f t="shared" si="5"/>
        <v/>
      </c>
      <c r="AB15" s="119">
        <f t="shared" si="6"/>
        <v>0</v>
      </c>
      <c r="AJ15" s="183" t="s">
        <v>91</v>
      </c>
      <c r="AK15" s="167" t="s">
        <v>76</v>
      </c>
      <c r="AL15" s="167">
        <v>20</v>
      </c>
      <c r="AM15" s="167">
        <v>90</v>
      </c>
      <c r="AN15" s="27">
        <v>90</v>
      </c>
      <c r="AP15">
        <v>15</v>
      </c>
    </row>
    <row r="16" spans="1:42" ht="15" hidden="1" customHeight="1" x14ac:dyDescent="0.25">
      <c r="A16" s="212"/>
      <c r="B16" s="84"/>
      <c r="C16" s="176"/>
      <c r="D16" s="213"/>
      <c r="E16" s="112"/>
      <c r="F16" s="109"/>
      <c r="G16" s="75"/>
      <c r="H16" s="2"/>
      <c r="L16" s="172" t="str">
        <f t="shared" si="0"/>
        <v/>
      </c>
      <c r="M16" s="91">
        <f>IF(AND($E50&gt;=0.5,$C$12&gt;0),SQRT((($C$12-$B$25)^2)+(($C$25-$D$12)^2)),"")</f>
        <v>584.26348208641707</v>
      </c>
      <c r="N16" s="92" t="str">
        <f t="shared" si="1"/>
        <v/>
      </c>
      <c r="O16" s="92" t="str">
        <f t="shared" si="2"/>
        <v/>
      </c>
      <c r="P16" s="92" t="str">
        <f t="shared" si="2"/>
        <v/>
      </c>
      <c r="Q16" s="92" t="str">
        <f t="shared" si="3"/>
        <v/>
      </c>
      <c r="R16" s="92" t="str">
        <f t="shared" si="4"/>
        <v/>
      </c>
      <c r="S16" s="93" t="str">
        <f t="shared" si="5"/>
        <v/>
      </c>
      <c r="AB16" s="119"/>
      <c r="AJ16" s="183" t="s">
        <v>92</v>
      </c>
      <c r="AK16" s="167" t="s">
        <v>76</v>
      </c>
      <c r="AL16" s="167">
        <v>16</v>
      </c>
      <c r="AM16" s="167">
        <v>85</v>
      </c>
      <c r="AN16" s="27">
        <v>81</v>
      </c>
      <c r="AP16">
        <v>0</v>
      </c>
    </row>
    <row r="17" spans="1:40" s="49" customFormat="1" hidden="1" x14ac:dyDescent="0.25">
      <c r="A17" s="212"/>
      <c r="B17" s="84"/>
      <c r="C17" s="176"/>
      <c r="D17" s="213"/>
      <c r="E17" s="112" t="str">
        <f>IF(G17&gt;0,R270,"")</f>
        <v/>
      </c>
      <c r="F17" s="109" t="str">
        <f>IF(G17&gt;0,T270,"")</f>
        <v/>
      </c>
      <c r="G17" s="75"/>
      <c r="H17" s="2"/>
      <c r="L17" s="172" t="str">
        <f t="shared" si="0"/>
        <v/>
      </c>
      <c r="M17" s="91">
        <f>IF(AND($E51&gt;=0.5,$C$12&gt;0),SQRT((($C$12-$B$25)^2)+(($C$25-$D$12)^2)),"")</f>
        <v>584.26348208641707</v>
      </c>
      <c r="N17" s="92" t="str">
        <f t="shared" si="1"/>
        <v/>
      </c>
      <c r="O17" s="92" t="str">
        <f t="shared" si="2"/>
        <v/>
      </c>
      <c r="P17" s="92" t="str">
        <f t="shared" si="2"/>
        <v/>
      </c>
      <c r="Q17" s="92" t="str">
        <f t="shared" si="3"/>
        <v/>
      </c>
      <c r="R17" s="92" t="str">
        <f t="shared" si="4"/>
        <v/>
      </c>
      <c r="S17" s="93" t="str">
        <f t="shared" si="5"/>
        <v/>
      </c>
      <c r="T17"/>
      <c r="AB17" s="119">
        <f>IF(B6="Residential",1,IF(B6="Commercial",2,IF(B6="industrial",3,0)))</f>
        <v>3</v>
      </c>
      <c r="AJ17" s="183" t="s">
        <v>93</v>
      </c>
      <c r="AK17" s="167" t="s">
        <v>76</v>
      </c>
      <c r="AL17" s="167">
        <v>40</v>
      </c>
      <c r="AM17" s="167">
        <v>85</v>
      </c>
      <c r="AN17" s="27">
        <v>82</v>
      </c>
    </row>
    <row r="18" spans="1:40" ht="15.75" hidden="1" thickBot="1" x14ac:dyDescent="0.3">
      <c r="A18" s="214"/>
      <c r="B18" s="85"/>
      <c r="C18" s="178"/>
      <c r="D18" s="215"/>
      <c r="E18" s="113" t="str">
        <f>IF(G18&gt;0,R304,"")</f>
        <v/>
      </c>
      <c r="F18" s="110" t="str">
        <f>IF(G18&gt;0,T304,"")</f>
        <v/>
      </c>
      <c r="G18" s="76"/>
      <c r="H18" s="3"/>
      <c r="L18" s="172" t="str">
        <f t="shared" si="0"/>
        <v/>
      </c>
      <c r="M18" s="91">
        <f>IF(AND($E52&gt;=0.5,$C$12&gt;0),SQRT((($C$12-$B$25)^2)+(($C$25-$D$12)^2)),"")</f>
        <v>584.26348208641707</v>
      </c>
      <c r="N18" s="92" t="str">
        <f t="shared" si="1"/>
        <v/>
      </c>
      <c r="O18" s="92" t="str">
        <f t="shared" si="2"/>
        <v/>
      </c>
      <c r="P18" s="92" t="str">
        <f t="shared" si="2"/>
        <v/>
      </c>
      <c r="Q18" s="92" t="str">
        <f t="shared" si="3"/>
        <v/>
      </c>
      <c r="R18" s="92" t="str">
        <f t="shared" si="4"/>
        <v/>
      </c>
      <c r="S18" s="93" t="str">
        <f t="shared" si="5"/>
        <v/>
      </c>
      <c r="AJ18" s="183" t="s">
        <v>94</v>
      </c>
      <c r="AK18" s="167" t="s">
        <v>76</v>
      </c>
      <c r="AL18" s="167">
        <v>20</v>
      </c>
      <c r="AM18" s="167">
        <v>84</v>
      </c>
      <c r="AN18" s="27">
        <v>79</v>
      </c>
    </row>
    <row r="19" spans="1:40" ht="15.75" x14ac:dyDescent="0.25">
      <c r="A19" s="19" t="s">
        <v>61</v>
      </c>
      <c r="B19" s="143"/>
      <c r="C19" s="144"/>
      <c r="D19" s="144"/>
      <c r="E19" s="145"/>
      <c r="F19" s="145"/>
      <c r="G19" s="82"/>
      <c r="H19" s="82"/>
      <c r="L19" s="172" t="str">
        <f t="shared" si="0"/>
        <v/>
      </c>
      <c r="M19" s="91">
        <f>IF(AND($E53&gt;=0.5,$C$12&gt;0),SQRT((($C$12-$B$25)^2)+(($C$25-$D$12)^2)),"")</f>
        <v>584.26348208641707</v>
      </c>
      <c r="N19" s="92" t="str">
        <f t="shared" si="1"/>
        <v/>
      </c>
      <c r="O19" s="92" t="str">
        <f t="shared" si="2"/>
        <v/>
      </c>
      <c r="P19" s="92" t="str">
        <f t="shared" si="2"/>
        <v/>
      </c>
      <c r="Q19" s="92" t="str">
        <f t="shared" si="3"/>
        <v/>
      </c>
      <c r="R19" s="92" t="str">
        <f t="shared" si="4"/>
        <v/>
      </c>
      <c r="S19" s="93" t="str">
        <f t="shared" si="5"/>
        <v/>
      </c>
      <c r="AJ19" s="183" t="s">
        <v>95</v>
      </c>
      <c r="AK19" s="167" t="s">
        <v>76</v>
      </c>
      <c r="AL19" s="167">
        <v>50</v>
      </c>
      <c r="AM19" s="167">
        <v>80</v>
      </c>
      <c r="AN19" s="27">
        <v>80</v>
      </c>
    </row>
    <row r="20" spans="1:40" ht="14.25" customHeight="1" thickBot="1" x14ac:dyDescent="0.3">
      <c r="A20" s="19"/>
      <c r="B20" s="143"/>
      <c r="C20" s="144"/>
      <c r="D20" s="144"/>
      <c r="E20" s="145"/>
      <c r="F20" s="145"/>
      <c r="G20" s="82"/>
      <c r="H20" s="82"/>
      <c r="L20" s="97"/>
      <c r="AJ20" s="183" t="s">
        <v>96</v>
      </c>
      <c r="AK20" s="167" t="s">
        <v>76</v>
      </c>
      <c r="AL20" s="167">
        <v>40</v>
      </c>
      <c r="AM20" s="167">
        <v>84</v>
      </c>
      <c r="AN20" s="27">
        <v>76</v>
      </c>
    </row>
    <row r="21" spans="1:40" ht="75.75" thickBot="1" x14ac:dyDescent="0.3">
      <c r="A21" s="8" t="s">
        <v>69</v>
      </c>
      <c r="L21" s="233" t="s">
        <v>42</v>
      </c>
      <c r="M21" s="25" t="s">
        <v>25</v>
      </c>
      <c r="N21" s="15" t="s">
        <v>26</v>
      </c>
      <c r="O21" s="15" t="s">
        <v>27</v>
      </c>
      <c r="P21" s="15" t="s">
        <v>28</v>
      </c>
      <c r="Q21" s="15" t="s">
        <v>29</v>
      </c>
      <c r="R21" s="15" t="s">
        <v>30</v>
      </c>
      <c r="S21" s="16" t="s">
        <v>31</v>
      </c>
      <c r="AJ21" s="183" t="s">
        <v>97</v>
      </c>
      <c r="AK21" s="167" t="s">
        <v>76</v>
      </c>
      <c r="AL21" s="167">
        <v>40</v>
      </c>
      <c r="AM21" s="167">
        <v>85</v>
      </c>
      <c r="AN21" s="27">
        <v>81</v>
      </c>
    </row>
    <row r="22" spans="1:40" ht="15.75" thickBot="1" x14ac:dyDescent="0.3">
      <c r="A22" s="293" t="s">
        <v>154</v>
      </c>
      <c r="B22" s="289" t="s">
        <v>22</v>
      </c>
      <c r="C22" s="290"/>
      <c r="E22" s="302"/>
      <c r="F22" s="302"/>
      <c r="G22" s="302"/>
      <c r="H22" s="302"/>
      <c r="L22" s="220"/>
      <c r="M22" s="13" t="s">
        <v>6</v>
      </c>
      <c r="N22" s="5" t="s">
        <v>6</v>
      </c>
      <c r="O22" s="5" t="s">
        <v>6</v>
      </c>
      <c r="P22" s="5" t="s">
        <v>6</v>
      </c>
      <c r="Q22" s="5" t="s">
        <v>6</v>
      </c>
      <c r="R22" s="5" t="s">
        <v>6</v>
      </c>
      <c r="S22" s="6" t="s">
        <v>6</v>
      </c>
      <c r="AJ22" s="183" t="s">
        <v>98</v>
      </c>
      <c r="AK22" s="167" t="s">
        <v>76</v>
      </c>
      <c r="AL22" s="167">
        <v>40</v>
      </c>
      <c r="AM22" s="167">
        <v>84</v>
      </c>
      <c r="AN22" s="27">
        <v>74</v>
      </c>
    </row>
    <row r="23" spans="1:40" x14ac:dyDescent="0.25">
      <c r="A23" s="300"/>
      <c r="B23" s="114" t="s">
        <v>23</v>
      </c>
      <c r="C23" s="115" t="s">
        <v>24</v>
      </c>
      <c r="E23" s="234"/>
      <c r="H23" s="234"/>
      <c r="L23" s="101" t="str">
        <f t="shared" ref="L23:L36" si="7">IF(ISBLANK(A40),"",A40)</f>
        <v>Crane</v>
      </c>
      <c r="M23" s="98">
        <f t="shared" ref="M23:S36" si="8">IFERROR(CONVERT(M6,"m","ft"),"")</f>
        <v>1916.8749412284026</v>
      </c>
      <c r="N23" s="89" t="str">
        <f t="shared" si="8"/>
        <v/>
      </c>
      <c r="O23" s="89" t="str">
        <f t="shared" si="8"/>
        <v/>
      </c>
      <c r="P23" s="89" t="str">
        <f t="shared" si="8"/>
        <v/>
      </c>
      <c r="Q23" s="89" t="str">
        <f t="shared" si="8"/>
        <v/>
      </c>
      <c r="R23" s="89" t="str">
        <f t="shared" si="8"/>
        <v/>
      </c>
      <c r="S23" s="90" t="str">
        <f t="shared" si="8"/>
        <v/>
      </c>
      <c r="AJ23" s="183" t="s">
        <v>99</v>
      </c>
      <c r="AK23" s="167" t="s">
        <v>76</v>
      </c>
      <c r="AL23" s="167">
        <v>40</v>
      </c>
      <c r="AM23" s="167">
        <v>80</v>
      </c>
      <c r="AN23" s="27">
        <v>79</v>
      </c>
    </row>
    <row r="24" spans="1:40" ht="15.75" thickBot="1" x14ac:dyDescent="0.3">
      <c r="A24" s="301"/>
      <c r="B24" s="86" t="s">
        <v>20</v>
      </c>
      <c r="C24" s="87" t="s">
        <v>20</v>
      </c>
      <c r="E24" s="234"/>
      <c r="H24" s="234"/>
      <c r="L24" s="102" t="str">
        <f t="shared" si="7"/>
        <v>Vibratory Pile Driver</v>
      </c>
      <c r="M24" s="99">
        <f t="shared" si="8"/>
        <v>1916.8749412284026</v>
      </c>
      <c r="N24" s="92" t="str">
        <f t="shared" si="8"/>
        <v/>
      </c>
      <c r="O24" s="92" t="str">
        <f t="shared" si="8"/>
        <v/>
      </c>
      <c r="P24" s="92" t="str">
        <f t="shared" si="8"/>
        <v/>
      </c>
      <c r="Q24" s="92" t="str">
        <f t="shared" si="8"/>
        <v/>
      </c>
      <c r="R24" s="92" t="str">
        <f t="shared" si="8"/>
        <v/>
      </c>
      <c r="S24" s="93" t="str">
        <f t="shared" si="8"/>
        <v/>
      </c>
      <c r="AJ24" s="183" t="s">
        <v>100</v>
      </c>
      <c r="AK24" s="167" t="s">
        <v>76</v>
      </c>
      <c r="AL24" s="167">
        <v>50</v>
      </c>
      <c r="AM24" s="167">
        <v>82</v>
      </c>
      <c r="AN24" s="27">
        <v>81</v>
      </c>
    </row>
    <row r="25" spans="1:40" x14ac:dyDescent="0.25">
      <c r="A25" s="168" t="s">
        <v>150</v>
      </c>
      <c r="B25" s="229">
        <v>258482.33</v>
      </c>
      <c r="C25" s="175">
        <v>4256855.26</v>
      </c>
      <c r="E25" s="166"/>
      <c r="H25" s="20"/>
      <c r="L25" s="102" t="str">
        <f t="shared" si="7"/>
        <v>Pickup Truck</v>
      </c>
      <c r="M25" s="99">
        <f t="shared" si="8"/>
        <v>1916.8749412284026</v>
      </c>
      <c r="N25" s="92" t="str">
        <f t="shared" si="8"/>
        <v/>
      </c>
      <c r="O25" s="92" t="str">
        <f t="shared" si="8"/>
        <v/>
      </c>
      <c r="P25" s="92" t="str">
        <f t="shared" si="8"/>
        <v/>
      </c>
      <c r="Q25" s="92" t="str">
        <f t="shared" si="8"/>
        <v/>
      </c>
      <c r="R25" s="92" t="str">
        <f t="shared" si="8"/>
        <v/>
      </c>
      <c r="S25" s="93" t="str">
        <f t="shared" si="8"/>
        <v/>
      </c>
      <c r="AJ25" s="183" t="s">
        <v>101</v>
      </c>
      <c r="AK25" s="167" t="s">
        <v>76</v>
      </c>
      <c r="AL25" s="167">
        <v>50</v>
      </c>
      <c r="AM25" s="167">
        <v>70</v>
      </c>
      <c r="AN25" s="27">
        <v>73</v>
      </c>
    </row>
    <row r="26" spans="1:40" x14ac:dyDescent="0.25">
      <c r="A26" s="169" t="s">
        <v>153</v>
      </c>
      <c r="B26" s="230">
        <v>258530</v>
      </c>
      <c r="C26" s="177">
        <v>4257037</v>
      </c>
      <c r="E26" s="166"/>
      <c r="H26" s="20"/>
      <c r="L26" s="102" t="str">
        <f t="shared" si="7"/>
        <v>Front End Loader</v>
      </c>
      <c r="M26" s="99">
        <f t="shared" si="8"/>
        <v>1916.8749412284026</v>
      </c>
      <c r="N26" s="92" t="str">
        <f t="shared" si="8"/>
        <v/>
      </c>
      <c r="O26" s="92" t="str">
        <f t="shared" si="8"/>
        <v/>
      </c>
      <c r="P26" s="92" t="str">
        <f t="shared" si="8"/>
        <v/>
      </c>
      <c r="Q26" s="92" t="str">
        <f t="shared" si="8"/>
        <v/>
      </c>
      <c r="R26" s="92" t="str">
        <f t="shared" si="8"/>
        <v/>
      </c>
      <c r="S26" s="93" t="str">
        <f t="shared" si="8"/>
        <v/>
      </c>
      <c r="AJ26" s="183" t="s">
        <v>102</v>
      </c>
      <c r="AK26" s="167" t="s">
        <v>76</v>
      </c>
      <c r="AL26" s="167">
        <v>40</v>
      </c>
      <c r="AM26" s="167">
        <v>85</v>
      </c>
      <c r="AN26" s="27">
        <v>83</v>
      </c>
    </row>
    <row r="27" spans="1:40" x14ac:dyDescent="0.25">
      <c r="A27" s="169"/>
      <c r="B27" s="230"/>
      <c r="C27" s="177"/>
      <c r="E27" s="166"/>
      <c r="H27" s="20"/>
      <c r="L27" s="102" t="str">
        <f t="shared" si="7"/>
        <v>Trencher</v>
      </c>
      <c r="M27" s="99">
        <f t="shared" si="8"/>
        <v>1916.8749412284026</v>
      </c>
      <c r="N27" s="92" t="str">
        <f t="shared" si="8"/>
        <v/>
      </c>
      <c r="O27" s="92" t="str">
        <f t="shared" si="8"/>
        <v/>
      </c>
      <c r="P27" s="92" t="str">
        <f t="shared" si="8"/>
        <v/>
      </c>
      <c r="Q27" s="92" t="str">
        <f t="shared" si="8"/>
        <v/>
      </c>
      <c r="R27" s="92" t="str">
        <f t="shared" si="8"/>
        <v/>
      </c>
      <c r="S27" s="93" t="str">
        <f t="shared" si="8"/>
        <v/>
      </c>
      <c r="AJ27" s="183" t="s">
        <v>103</v>
      </c>
      <c r="AK27" s="167" t="s">
        <v>76</v>
      </c>
      <c r="AL27" s="167">
        <v>40</v>
      </c>
      <c r="AM27" s="167">
        <v>85</v>
      </c>
      <c r="AN27" s="27" t="s">
        <v>77</v>
      </c>
    </row>
    <row r="28" spans="1:40" x14ac:dyDescent="0.25">
      <c r="A28" s="169" t="str">
        <f t="shared" ref="A28:A31" si="9">IF(ISBLANK(A15),"",A15)</f>
        <v/>
      </c>
      <c r="B28" s="230"/>
      <c r="C28" s="177"/>
      <c r="E28" s="166"/>
      <c r="H28" s="20"/>
      <c r="L28" s="102" t="str">
        <f t="shared" si="7"/>
        <v>Crane</v>
      </c>
      <c r="M28" s="99">
        <f t="shared" si="8"/>
        <v>2533.1589825771066</v>
      </c>
      <c r="N28" s="92" t="str">
        <f t="shared" si="8"/>
        <v/>
      </c>
      <c r="O28" s="92" t="str">
        <f t="shared" si="8"/>
        <v/>
      </c>
      <c r="P28" s="92" t="str">
        <f t="shared" si="8"/>
        <v/>
      </c>
      <c r="Q28" s="92" t="str">
        <f t="shared" si="8"/>
        <v/>
      </c>
      <c r="R28" s="92" t="str">
        <f t="shared" si="8"/>
        <v/>
      </c>
      <c r="S28" s="93" t="str">
        <f t="shared" si="8"/>
        <v/>
      </c>
      <c r="AJ28" s="183" t="s">
        <v>104</v>
      </c>
      <c r="AK28" s="167" t="s">
        <v>76</v>
      </c>
      <c r="AL28" s="167">
        <v>40</v>
      </c>
      <c r="AM28" s="167">
        <v>85</v>
      </c>
      <c r="AN28" s="27">
        <v>87</v>
      </c>
    </row>
    <row r="29" spans="1:40" x14ac:dyDescent="0.25">
      <c r="A29" s="169" t="str">
        <f t="shared" si="9"/>
        <v/>
      </c>
      <c r="B29" s="230"/>
      <c r="C29" s="177"/>
      <c r="E29" s="166"/>
      <c r="H29" s="20"/>
      <c r="L29" s="102" t="str">
        <f t="shared" si="7"/>
        <v>Vibratory Pile Driver</v>
      </c>
      <c r="M29" s="99">
        <f t="shared" si="8"/>
        <v>2533.1589825771066</v>
      </c>
      <c r="N29" s="92" t="str">
        <f t="shared" si="8"/>
        <v/>
      </c>
      <c r="O29" s="92" t="str">
        <f t="shared" si="8"/>
        <v/>
      </c>
      <c r="P29" s="92" t="str">
        <f t="shared" si="8"/>
        <v/>
      </c>
      <c r="Q29" s="92" t="str">
        <f t="shared" si="8"/>
        <v/>
      </c>
      <c r="R29" s="92" t="str">
        <f t="shared" si="8"/>
        <v/>
      </c>
      <c r="S29" s="93" t="str">
        <f t="shared" si="8"/>
        <v/>
      </c>
      <c r="AJ29" s="183" t="s">
        <v>105</v>
      </c>
      <c r="AK29" s="167" t="s">
        <v>76</v>
      </c>
      <c r="AL29" s="167">
        <v>25</v>
      </c>
      <c r="AM29" s="167">
        <v>80</v>
      </c>
      <c r="AN29" s="27">
        <v>82</v>
      </c>
    </row>
    <row r="30" spans="1:40" x14ac:dyDescent="0.25">
      <c r="A30" s="169" t="str">
        <f t="shared" si="9"/>
        <v/>
      </c>
      <c r="B30" s="230"/>
      <c r="C30" s="177"/>
      <c r="E30" s="166"/>
      <c r="H30" s="20"/>
      <c r="L30" s="102" t="str">
        <f t="shared" si="7"/>
        <v>Pickup Truck</v>
      </c>
      <c r="M30" s="99">
        <f t="shared" si="8"/>
        <v>2533.1589825771066</v>
      </c>
      <c r="N30" s="92" t="str">
        <f t="shared" si="8"/>
        <v/>
      </c>
      <c r="O30" s="92" t="str">
        <f t="shared" si="8"/>
        <v/>
      </c>
      <c r="P30" s="92" t="str">
        <f t="shared" si="8"/>
        <v/>
      </c>
      <c r="Q30" s="92" t="str">
        <f t="shared" si="8"/>
        <v/>
      </c>
      <c r="R30" s="92" t="str">
        <f t="shared" si="8"/>
        <v/>
      </c>
      <c r="S30" s="93" t="str">
        <f t="shared" si="8"/>
        <v/>
      </c>
      <c r="AJ30" s="183" t="s">
        <v>106</v>
      </c>
      <c r="AK30" s="167" t="s">
        <v>82</v>
      </c>
      <c r="AL30" s="167">
        <v>10</v>
      </c>
      <c r="AM30" s="167">
        <v>90</v>
      </c>
      <c r="AN30" s="27" t="s">
        <v>77</v>
      </c>
    </row>
    <row r="31" spans="1:40" ht="15.75" thickBot="1" x14ac:dyDescent="0.3">
      <c r="A31" s="170" t="str">
        <f t="shared" si="9"/>
        <v/>
      </c>
      <c r="B31" s="231"/>
      <c r="C31" s="179"/>
      <c r="E31" s="166"/>
      <c r="H31" s="20"/>
      <c r="L31" s="102" t="str">
        <f t="shared" si="7"/>
        <v>Front End Loader</v>
      </c>
      <c r="M31" s="99">
        <f t="shared" si="8"/>
        <v>2533.1589825771066</v>
      </c>
      <c r="N31" s="92" t="str">
        <f t="shared" si="8"/>
        <v/>
      </c>
      <c r="O31" s="92" t="str">
        <f t="shared" si="8"/>
        <v/>
      </c>
      <c r="P31" s="92" t="str">
        <f t="shared" si="8"/>
        <v/>
      </c>
      <c r="Q31" s="92" t="str">
        <f t="shared" si="8"/>
        <v/>
      </c>
      <c r="R31" s="92" t="str">
        <f t="shared" si="8"/>
        <v/>
      </c>
      <c r="S31" s="93" t="str">
        <f t="shared" si="8"/>
        <v/>
      </c>
      <c r="AJ31" s="183" t="s">
        <v>107</v>
      </c>
      <c r="AK31" s="167" t="s">
        <v>82</v>
      </c>
      <c r="AL31" s="167">
        <v>20</v>
      </c>
      <c r="AM31" s="167">
        <v>95</v>
      </c>
      <c r="AN31" s="27">
        <v>101</v>
      </c>
    </row>
    <row r="32" spans="1:40" ht="15.75" x14ac:dyDescent="0.25">
      <c r="A32" s="19" t="s">
        <v>155</v>
      </c>
      <c r="B32" s="143"/>
      <c r="C32" s="144"/>
      <c r="D32" s="144"/>
      <c r="E32" s="145"/>
      <c r="H32" s="82"/>
      <c r="L32" s="102" t="str">
        <f t="shared" si="7"/>
        <v>Trencher</v>
      </c>
      <c r="M32" s="99">
        <f t="shared" si="8"/>
        <v>2533.1589825771066</v>
      </c>
      <c r="N32" s="92" t="str">
        <f t="shared" si="8"/>
        <v/>
      </c>
      <c r="O32" s="92" t="str">
        <f t="shared" si="8"/>
        <v/>
      </c>
      <c r="P32" s="92" t="str">
        <f t="shared" si="8"/>
        <v/>
      </c>
      <c r="Q32" s="92" t="str">
        <f t="shared" si="8"/>
        <v/>
      </c>
      <c r="R32" s="92" t="str">
        <f t="shared" si="8"/>
        <v/>
      </c>
      <c r="S32" s="93" t="str">
        <f t="shared" si="8"/>
        <v/>
      </c>
      <c r="AJ32" s="183" t="s">
        <v>108</v>
      </c>
      <c r="AK32" s="167" t="s">
        <v>82</v>
      </c>
      <c r="AL32" s="167">
        <v>20</v>
      </c>
      <c r="AM32" s="167">
        <v>85</v>
      </c>
      <c r="AN32" s="27">
        <v>89</v>
      </c>
    </row>
    <row r="33" spans="1:40" ht="15.75" x14ac:dyDescent="0.25">
      <c r="A33" s="19" t="s">
        <v>156</v>
      </c>
      <c r="B33" s="143"/>
      <c r="C33" s="144"/>
      <c r="D33" s="144"/>
      <c r="E33" s="145"/>
      <c r="F33" s="145"/>
      <c r="G33" s="82"/>
      <c r="H33" s="82"/>
      <c r="L33" s="102" t="str">
        <f t="shared" si="7"/>
        <v/>
      </c>
      <c r="M33" s="99">
        <f t="shared" si="8"/>
        <v>1916.8749412284026</v>
      </c>
      <c r="N33" s="92" t="str">
        <f t="shared" si="8"/>
        <v/>
      </c>
      <c r="O33" s="92" t="str">
        <f t="shared" si="8"/>
        <v/>
      </c>
      <c r="P33" s="92" t="str">
        <f t="shared" si="8"/>
        <v/>
      </c>
      <c r="Q33" s="92" t="str">
        <f t="shared" si="8"/>
        <v/>
      </c>
      <c r="R33" s="92" t="str">
        <f t="shared" si="8"/>
        <v/>
      </c>
      <c r="S33" s="93" t="str">
        <f t="shared" si="8"/>
        <v/>
      </c>
      <c r="AJ33" s="183" t="s">
        <v>109</v>
      </c>
      <c r="AK33" s="167" t="s">
        <v>76</v>
      </c>
      <c r="AL33" s="167">
        <v>20</v>
      </c>
      <c r="AM33" s="167">
        <v>85</v>
      </c>
      <c r="AN33" s="27">
        <v>75</v>
      </c>
    </row>
    <row r="34" spans="1:40" ht="16.5" customHeight="1" x14ac:dyDescent="0.25">
      <c r="A34" s="9"/>
      <c r="B34" s="143"/>
      <c r="C34" s="144"/>
      <c r="D34" s="144"/>
      <c r="E34" s="145"/>
      <c r="F34" s="145"/>
      <c r="G34" s="82"/>
      <c r="H34" s="82"/>
      <c r="L34" s="102" t="str">
        <f t="shared" si="7"/>
        <v/>
      </c>
      <c r="M34" s="99">
        <f t="shared" si="8"/>
        <v>1916.8749412284026</v>
      </c>
      <c r="N34" s="92" t="str">
        <f t="shared" si="8"/>
        <v/>
      </c>
      <c r="O34" s="92" t="str">
        <f t="shared" si="8"/>
        <v/>
      </c>
      <c r="P34" s="92" t="str">
        <f t="shared" si="8"/>
        <v/>
      </c>
      <c r="Q34" s="92" t="str">
        <f t="shared" si="8"/>
        <v/>
      </c>
      <c r="R34" s="92" t="str">
        <f t="shared" si="8"/>
        <v/>
      </c>
      <c r="S34" s="93" t="str">
        <f t="shared" si="8"/>
        <v/>
      </c>
      <c r="AJ34" s="183" t="s">
        <v>110</v>
      </c>
      <c r="AK34" s="167" t="s">
        <v>82</v>
      </c>
      <c r="AL34" s="167">
        <v>20</v>
      </c>
      <c r="AM34" s="167">
        <v>90</v>
      </c>
      <c r="AN34" s="27">
        <v>90</v>
      </c>
    </row>
    <row r="35" spans="1:40" x14ac:dyDescent="0.25">
      <c r="A35" s="19"/>
      <c r="B35" s="143"/>
      <c r="C35" s="144"/>
      <c r="D35" s="144"/>
      <c r="E35" s="145"/>
      <c r="F35" s="145"/>
      <c r="G35" s="82"/>
      <c r="H35" s="82"/>
      <c r="L35" s="102" t="str">
        <f t="shared" si="7"/>
        <v/>
      </c>
      <c r="M35" s="99">
        <f t="shared" si="8"/>
        <v>1916.8749412284026</v>
      </c>
      <c r="N35" s="92" t="str">
        <f t="shared" si="8"/>
        <v/>
      </c>
      <c r="O35" s="92" t="str">
        <f t="shared" si="8"/>
        <v/>
      </c>
      <c r="P35" s="92" t="str">
        <f t="shared" si="8"/>
        <v/>
      </c>
      <c r="Q35" s="92" t="str">
        <f t="shared" si="8"/>
        <v/>
      </c>
      <c r="R35" s="92" t="str">
        <f t="shared" si="8"/>
        <v/>
      </c>
      <c r="S35" s="93" t="str">
        <f t="shared" si="8"/>
        <v/>
      </c>
      <c r="AJ35" s="183" t="s">
        <v>111</v>
      </c>
      <c r="AK35" s="167" t="s">
        <v>76</v>
      </c>
      <c r="AL35" s="167">
        <v>20</v>
      </c>
      <c r="AM35" s="167">
        <v>85</v>
      </c>
      <c r="AN35" s="27">
        <v>90</v>
      </c>
    </row>
    <row r="36" spans="1:40" ht="15.75" thickBot="1" x14ac:dyDescent="0.3">
      <c r="A36" s="82"/>
      <c r="B36" s="82"/>
      <c r="C36" s="82"/>
      <c r="D36" s="82"/>
      <c r="E36" s="82"/>
      <c r="F36" s="49"/>
      <c r="G36" s="49"/>
      <c r="H36" s="49"/>
      <c r="L36" s="103" t="str">
        <f t="shared" si="7"/>
        <v/>
      </c>
      <c r="M36" s="100">
        <f t="shared" si="8"/>
        <v>1916.8749412284026</v>
      </c>
      <c r="N36" s="95" t="str">
        <f t="shared" si="8"/>
        <v/>
      </c>
      <c r="O36" s="95" t="str">
        <f t="shared" si="8"/>
        <v/>
      </c>
      <c r="P36" s="95" t="str">
        <f t="shared" si="8"/>
        <v/>
      </c>
      <c r="Q36" s="95" t="str">
        <f t="shared" si="8"/>
        <v/>
      </c>
      <c r="R36" s="95" t="str">
        <f t="shared" si="8"/>
        <v/>
      </c>
      <c r="S36" s="96" t="str">
        <f t="shared" si="8"/>
        <v/>
      </c>
      <c r="AJ36" s="183" t="s">
        <v>112</v>
      </c>
      <c r="AK36" s="167" t="s">
        <v>76</v>
      </c>
      <c r="AL36" s="167">
        <v>50</v>
      </c>
      <c r="AM36" s="167">
        <v>85</v>
      </c>
      <c r="AN36" s="27">
        <v>77</v>
      </c>
    </row>
    <row r="37" spans="1:40" ht="15.75" thickBot="1" x14ac:dyDescent="0.3">
      <c r="A37" s="9" t="s">
        <v>44</v>
      </c>
      <c r="B37" s="1"/>
      <c r="C37" s="1"/>
      <c r="D37" s="1"/>
      <c r="E37" s="82"/>
      <c r="F37" s="49"/>
      <c r="G37" s="49"/>
      <c r="H37" s="49"/>
      <c r="L37" s="221"/>
      <c r="M37" s="222"/>
      <c r="N37" s="222"/>
      <c r="O37" s="222"/>
      <c r="P37" s="222"/>
      <c r="Q37" s="222"/>
      <c r="R37" s="222"/>
      <c r="S37" s="222"/>
      <c r="AJ37" s="183" t="s">
        <v>113</v>
      </c>
      <c r="AK37" s="167" t="s">
        <v>76</v>
      </c>
      <c r="AL37" s="167">
        <v>40</v>
      </c>
      <c r="AM37" s="167">
        <v>55</v>
      </c>
      <c r="AN37" s="27">
        <v>75</v>
      </c>
    </row>
    <row r="38" spans="1:40" ht="32.25" x14ac:dyDescent="0.25">
      <c r="A38" s="293" t="s">
        <v>0</v>
      </c>
      <c r="B38" s="287" t="s">
        <v>63</v>
      </c>
      <c r="C38" s="162" t="s">
        <v>141</v>
      </c>
      <c r="D38" s="15" t="s">
        <v>55</v>
      </c>
      <c r="E38" s="16" t="s">
        <v>54</v>
      </c>
      <c r="H38" s="182"/>
      <c r="L38" s="221"/>
      <c r="M38" s="222"/>
      <c r="N38" s="222"/>
      <c r="O38" s="222"/>
      <c r="P38" s="222"/>
      <c r="Q38" s="222"/>
      <c r="R38" s="222"/>
      <c r="S38" s="222"/>
      <c r="AJ38" s="183" t="s">
        <v>114</v>
      </c>
      <c r="AK38" s="167" t="s">
        <v>76</v>
      </c>
      <c r="AL38" s="167">
        <v>50</v>
      </c>
      <c r="AM38" s="167">
        <v>85</v>
      </c>
      <c r="AN38" s="27">
        <v>85</v>
      </c>
    </row>
    <row r="39" spans="1:40" ht="15.75" thickBot="1" x14ac:dyDescent="0.3">
      <c r="A39" s="294"/>
      <c r="B39" s="299"/>
      <c r="C39" s="164" t="s">
        <v>68</v>
      </c>
      <c r="D39" s="209" t="s">
        <v>6</v>
      </c>
      <c r="E39" s="7" t="s">
        <v>5</v>
      </c>
      <c r="H39" s="180"/>
      <c r="L39" s="221"/>
      <c r="M39" s="222"/>
      <c r="N39" s="222"/>
      <c r="O39" s="222"/>
      <c r="P39" s="222"/>
      <c r="Q39" s="222"/>
      <c r="R39" s="222"/>
      <c r="S39" s="222"/>
      <c r="AJ39" s="183" t="s">
        <v>115</v>
      </c>
      <c r="AK39" s="167" t="s">
        <v>76</v>
      </c>
      <c r="AL39" s="167">
        <v>50</v>
      </c>
      <c r="AM39" s="167">
        <v>77</v>
      </c>
      <c r="AN39" s="27">
        <v>81</v>
      </c>
    </row>
    <row r="40" spans="1:40" x14ac:dyDescent="0.25">
      <c r="A40" s="77" t="s">
        <v>92</v>
      </c>
      <c r="B40" s="191">
        <v>1</v>
      </c>
      <c r="C40" s="201">
        <f t="shared" ref="C40:C44" si="10">IFERROR(VLOOKUP(A40,$AJ$1:$AN$64,3,FALSE),"")</f>
        <v>16</v>
      </c>
      <c r="D40" s="218">
        <f t="shared" ref="D40:D44" si="11">IF(ISBLANK(A40),"",50)</f>
        <v>50</v>
      </c>
      <c r="E40" s="202">
        <f>IFERROR(IF(VLOOKUP(A40,$AJ$1:$AN$64,5,FALSE)="N/A",VLOOKUP(A40,$AJ$1:$AN$64,4,FALSE),VLOOKUP(A40,$AJ$1:$AN$64,5,FALSE)),"")</f>
        <v>81</v>
      </c>
      <c r="H40" s="181"/>
      <c r="AJ40" s="183" t="s">
        <v>116</v>
      </c>
      <c r="AK40" s="167" t="s">
        <v>76</v>
      </c>
      <c r="AL40" s="167">
        <v>100</v>
      </c>
      <c r="AM40" s="167">
        <v>82</v>
      </c>
      <c r="AN40" s="27">
        <v>73</v>
      </c>
    </row>
    <row r="41" spans="1:40" x14ac:dyDescent="0.25">
      <c r="A41" s="77" t="s">
        <v>132</v>
      </c>
      <c r="B41" s="71">
        <v>1</v>
      </c>
      <c r="C41" s="201">
        <f t="shared" si="10"/>
        <v>20</v>
      </c>
      <c r="D41" s="198">
        <f t="shared" si="11"/>
        <v>50</v>
      </c>
      <c r="E41" s="202">
        <f>IFERROR(IF(VLOOKUP(A41,$AJ$1:$AN$64,5,FALSE)="N/A",VLOOKUP(A41,$AJ$1:$AN$64,4,FALSE),VLOOKUP(A41,$AJ$1:$AN$64,5,FALSE)),"")</f>
        <v>101</v>
      </c>
      <c r="G41" s="22"/>
      <c r="H41" s="181"/>
      <c r="AJ41" s="183" t="s">
        <v>117</v>
      </c>
      <c r="AK41" s="167" t="s">
        <v>82</v>
      </c>
      <c r="AL41" s="167">
        <v>20</v>
      </c>
      <c r="AM41" s="167">
        <v>85</v>
      </c>
      <c r="AN41" s="27">
        <v>79</v>
      </c>
    </row>
    <row r="42" spans="1:40" x14ac:dyDescent="0.25">
      <c r="A42" s="77" t="s">
        <v>113</v>
      </c>
      <c r="B42" s="71">
        <v>1</v>
      </c>
      <c r="C42" s="201">
        <f t="shared" si="10"/>
        <v>40</v>
      </c>
      <c r="D42" s="198">
        <f t="shared" si="11"/>
        <v>50</v>
      </c>
      <c r="E42" s="202">
        <f>IFERROR(IF(VLOOKUP(A42,$AJ$1:$AN$64,5,FALSE)="N/A",VLOOKUP(A42,$AJ$1:$AN$64,4,FALSE),VLOOKUP(A42,$AJ$1:$AN$64,5,FALSE)),"")</f>
        <v>75</v>
      </c>
      <c r="H42" s="181"/>
      <c r="AJ42" s="183" t="s">
        <v>118</v>
      </c>
      <c r="AK42" s="167" t="s">
        <v>76</v>
      </c>
      <c r="AL42" s="167">
        <v>20</v>
      </c>
      <c r="AM42" s="167">
        <v>85</v>
      </c>
      <c r="AN42" s="27">
        <v>81</v>
      </c>
    </row>
    <row r="43" spans="1:40" x14ac:dyDescent="0.25">
      <c r="A43" s="77" t="s">
        <v>99</v>
      </c>
      <c r="B43" s="71">
        <v>1</v>
      </c>
      <c r="C43" s="201">
        <f t="shared" si="10"/>
        <v>40</v>
      </c>
      <c r="D43" s="198">
        <f t="shared" si="11"/>
        <v>50</v>
      </c>
      <c r="E43" s="202">
        <f>IFERROR(IF(VLOOKUP(A43,$AJ$1:$AN$64,5,FALSE)="N/A",VLOOKUP(A43,$AJ$1:$AN$64,4,FALSE),VLOOKUP(A43,$AJ$1:$AN$64,5,FALSE)),"")</f>
        <v>79</v>
      </c>
      <c r="H43" s="181"/>
      <c r="AC43" s="22"/>
      <c r="AJ43" s="183" t="s">
        <v>119</v>
      </c>
      <c r="AK43" s="167" t="s">
        <v>76</v>
      </c>
      <c r="AL43" s="167">
        <v>20</v>
      </c>
      <c r="AM43" s="167">
        <v>85</v>
      </c>
      <c r="AN43" s="27">
        <v>80</v>
      </c>
    </row>
    <row r="44" spans="1:40" x14ac:dyDescent="0.25">
      <c r="A44" s="77" t="s">
        <v>152</v>
      </c>
      <c r="B44" s="71">
        <v>1</v>
      </c>
      <c r="C44" s="201">
        <f t="shared" si="10"/>
        <v>50</v>
      </c>
      <c r="D44" s="198">
        <f t="shared" si="11"/>
        <v>50</v>
      </c>
      <c r="E44" s="202">
        <f>IFERROR(IF(VLOOKUP(A44,$AJ$1:$AN$64,5,FALSE)="N/A",VLOOKUP(A44,$AJ$1:$AN$64,4,FALSE),VLOOKUP(A44,$AJ$1:$AN$64,5,FALSE)),"")</f>
        <v>80</v>
      </c>
      <c r="H44" s="181"/>
      <c r="AJ44" s="183" t="s">
        <v>120</v>
      </c>
      <c r="AK44" s="167" t="s">
        <v>76</v>
      </c>
      <c r="AL44" s="167">
        <v>20</v>
      </c>
      <c r="AM44" s="167">
        <v>85</v>
      </c>
      <c r="AN44" s="27">
        <v>96</v>
      </c>
    </row>
    <row r="45" spans="1:40" x14ac:dyDescent="0.25">
      <c r="A45" s="77" t="s">
        <v>92</v>
      </c>
      <c r="B45" s="71">
        <v>2</v>
      </c>
      <c r="C45" s="201">
        <f t="shared" ref="C45:C49" si="12">IFERROR(VLOOKUP(A45,$AJ$1:$AN$64,3,FALSE),"")</f>
        <v>16</v>
      </c>
      <c r="D45" s="198">
        <f t="shared" ref="D45:D49" si="13">IF(ISBLANK(A45),"",50)</f>
        <v>50</v>
      </c>
      <c r="E45" s="202">
        <f t="shared" ref="E45:E49" si="14">IFERROR(IF(VLOOKUP(A45,$AJ$1:$AN$64,5,FALSE)="N/A",VLOOKUP(A45,$AJ$1:$AN$64,4,FALSE),VLOOKUP(A45,$AJ$1:$AN$64,5,FALSE)),"")</f>
        <v>81</v>
      </c>
      <c r="H45" s="181"/>
      <c r="AJ45" s="183" t="s">
        <v>121</v>
      </c>
      <c r="AK45" s="167" t="s">
        <v>76</v>
      </c>
      <c r="AL45" s="167">
        <v>40</v>
      </c>
      <c r="AM45" s="167">
        <v>85</v>
      </c>
      <c r="AN45" s="27">
        <v>84</v>
      </c>
    </row>
    <row r="46" spans="1:40" x14ac:dyDescent="0.25">
      <c r="A46" s="77" t="s">
        <v>132</v>
      </c>
      <c r="B46" s="71">
        <v>2</v>
      </c>
      <c r="C46" s="201">
        <f t="shared" si="12"/>
        <v>20</v>
      </c>
      <c r="D46" s="198">
        <f t="shared" si="13"/>
        <v>50</v>
      </c>
      <c r="E46" s="202">
        <f t="shared" si="14"/>
        <v>101</v>
      </c>
      <c r="H46" s="181"/>
      <c r="AJ46" s="183" t="s">
        <v>122</v>
      </c>
      <c r="AK46" s="167" t="s">
        <v>76</v>
      </c>
      <c r="AL46" s="167">
        <v>40</v>
      </c>
      <c r="AM46" s="167">
        <v>85</v>
      </c>
      <c r="AN46" s="27">
        <v>96</v>
      </c>
    </row>
    <row r="47" spans="1:40" x14ac:dyDescent="0.25">
      <c r="A47" s="77" t="s">
        <v>113</v>
      </c>
      <c r="B47" s="71">
        <v>2</v>
      </c>
      <c r="C47" s="201">
        <f t="shared" si="12"/>
        <v>40</v>
      </c>
      <c r="D47" s="198">
        <f t="shared" si="13"/>
        <v>50</v>
      </c>
      <c r="E47" s="202">
        <f t="shared" si="14"/>
        <v>75</v>
      </c>
      <c r="H47" s="181"/>
      <c r="AJ47" s="183" t="s">
        <v>123</v>
      </c>
      <c r="AK47" s="167" t="s">
        <v>76</v>
      </c>
      <c r="AL47" s="167">
        <v>100</v>
      </c>
      <c r="AM47" s="167">
        <v>78</v>
      </c>
      <c r="AN47" s="27">
        <v>78</v>
      </c>
    </row>
    <row r="48" spans="1:40" x14ac:dyDescent="0.25">
      <c r="A48" s="77" t="s">
        <v>99</v>
      </c>
      <c r="B48" s="71">
        <v>2</v>
      </c>
      <c r="C48" s="201">
        <f t="shared" si="12"/>
        <v>40</v>
      </c>
      <c r="D48" s="198">
        <f t="shared" si="13"/>
        <v>50</v>
      </c>
      <c r="E48" s="202">
        <f t="shared" si="14"/>
        <v>79</v>
      </c>
      <c r="H48" s="181"/>
      <c r="AJ48" s="183" t="s">
        <v>152</v>
      </c>
      <c r="AK48" s="167" t="s">
        <v>76</v>
      </c>
      <c r="AL48" s="167">
        <v>50</v>
      </c>
      <c r="AM48" s="167">
        <v>82</v>
      </c>
      <c r="AN48" s="27">
        <v>80</v>
      </c>
    </row>
    <row r="49" spans="1:40" x14ac:dyDescent="0.25">
      <c r="A49" s="77" t="s">
        <v>152</v>
      </c>
      <c r="B49" s="71">
        <v>2</v>
      </c>
      <c r="C49" s="201">
        <f t="shared" si="12"/>
        <v>50</v>
      </c>
      <c r="D49" s="198">
        <f t="shared" si="13"/>
        <v>50</v>
      </c>
      <c r="E49" s="202">
        <f t="shared" si="14"/>
        <v>80</v>
      </c>
      <c r="H49" s="181"/>
      <c r="AJ49" s="183" t="s">
        <v>125</v>
      </c>
      <c r="AK49" s="167" t="s">
        <v>76</v>
      </c>
      <c r="AL49" s="167">
        <v>50</v>
      </c>
      <c r="AM49" s="167">
        <v>80</v>
      </c>
      <c r="AN49" s="27" t="s">
        <v>77</v>
      </c>
    </row>
    <row r="50" spans="1:40" x14ac:dyDescent="0.25">
      <c r="A50" s="77"/>
      <c r="B50" s="71"/>
      <c r="C50" s="201" t="str">
        <f t="shared" ref="C50:C53" si="15">IFERROR(VLOOKUP(A50,$AJ$1:$AN$64,3,FALSE),"")</f>
        <v/>
      </c>
      <c r="D50" s="198" t="str">
        <f t="shared" ref="D50:D53" si="16">IF(ISBLANK(A50),"",50)</f>
        <v/>
      </c>
      <c r="E50" s="202" t="str">
        <f>IFERROR(IF(VLOOKUP(A50,$AJ$1:$AN$64,5,FALSE)="N/A",VLOOKUP(A50,$AJ$1:$AN$64,4,FALSE),VLOOKUP(A50,$AJ$1:$AN$64,5,FALSE)),"")</f>
        <v/>
      </c>
      <c r="H50" s="181"/>
      <c r="AJ50" s="183" t="s">
        <v>126</v>
      </c>
      <c r="AK50" s="167" t="s">
        <v>76</v>
      </c>
      <c r="AL50" s="167">
        <v>40</v>
      </c>
      <c r="AM50" s="167">
        <v>84</v>
      </c>
      <c r="AN50" s="27" t="s">
        <v>77</v>
      </c>
    </row>
    <row r="51" spans="1:40" x14ac:dyDescent="0.25">
      <c r="A51" s="77"/>
      <c r="B51" s="71"/>
      <c r="C51" s="201" t="str">
        <f t="shared" si="15"/>
        <v/>
      </c>
      <c r="D51" s="198" t="str">
        <f t="shared" si="16"/>
        <v/>
      </c>
      <c r="E51" s="202" t="str">
        <f>IFERROR(IF(VLOOKUP(A51,$AJ$1:$AN$64,5,FALSE)="N/A",VLOOKUP(A51,$AJ$1:$AN$64,4,FALSE),VLOOKUP(A51,$AJ$1:$AN$64,5,FALSE)),"")</f>
        <v/>
      </c>
      <c r="H51" s="181"/>
      <c r="AJ51" s="183" t="s">
        <v>127</v>
      </c>
      <c r="AK51" s="167" t="s">
        <v>76</v>
      </c>
      <c r="AL51" s="167">
        <v>40</v>
      </c>
      <c r="AM51" s="167">
        <v>85</v>
      </c>
      <c r="AN51" s="27">
        <v>85</v>
      </c>
    </row>
    <row r="52" spans="1:40" x14ac:dyDescent="0.25">
      <c r="A52" s="77"/>
      <c r="B52" s="71"/>
      <c r="C52" s="201" t="str">
        <f t="shared" si="15"/>
        <v/>
      </c>
      <c r="D52" s="198" t="str">
        <f t="shared" si="16"/>
        <v/>
      </c>
      <c r="E52" s="202" t="str">
        <f>IFERROR(IF(VLOOKUP(A52,$AJ$1:$AN$64,5,FALSE)="N/A",VLOOKUP(A52,$AJ$1:$AN$64,4,FALSE),VLOOKUP(A52,$AJ$1:$AN$64,5,FALSE)),"")</f>
        <v/>
      </c>
      <c r="H52" s="181"/>
      <c r="AJ52" s="183" t="s">
        <v>128</v>
      </c>
      <c r="AK52" s="167" t="s">
        <v>76</v>
      </c>
      <c r="AL52" s="167">
        <v>10</v>
      </c>
      <c r="AM52" s="167">
        <v>80</v>
      </c>
      <c r="AN52" s="27">
        <v>82</v>
      </c>
    </row>
    <row r="53" spans="1:40" ht="15.75" thickBot="1" x14ac:dyDescent="0.3">
      <c r="A53" s="14"/>
      <c r="B53" s="72"/>
      <c r="C53" s="203" t="str">
        <f t="shared" si="15"/>
        <v/>
      </c>
      <c r="D53" s="204" t="str">
        <f t="shared" si="16"/>
        <v/>
      </c>
      <c r="E53" s="205" t="str">
        <f>IFERROR(IF(VLOOKUP(A53,$AJ$1:$AN$64,5,FALSE)="N/A",VLOOKUP(A53,$AJ$1:$AN$64,4,FALSE),VLOOKUP(A53,$AJ$1:$AN$64,5,FALSE)),"")</f>
        <v/>
      </c>
      <c r="H53" s="181"/>
      <c r="AJ53" s="183" t="s">
        <v>129</v>
      </c>
      <c r="AK53" s="167" t="s">
        <v>76</v>
      </c>
      <c r="AL53" s="167">
        <v>100</v>
      </c>
      <c r="AM53" s="167">
        <v>85</v>
      </c>
      <c r="AN53" s="27">
        <v>79</v>
      </c>
    </row>
    <row r="54" spans="1:40" ht="15.75" x14ac:dyDescent="0.25">
      <c r="A54" s="19" t="s">
        <v>142</v>
      </c>
      <c r="AJ54" s="183" t="s">
        <v>130</v>
      </c>
      <c r="AK54" s="167" t="s">
        <v>76</v>
      </c>
      <c r="AL54" s="167">
        <v>50</v>
      </c>
      <c r="AM54" s="167">
        <v>85</v>
      </c>
      <c r="AN54" s="27">
        <v>87</v>
      </c>
    </row>
    <row r="55" spans="1:40" x14ac:dyDescent="0.25">
      <c r="A55" s="19"/>
      <c r="AJ55" s="183" t="s">
        <v>131</v>
      </c>
      <c r="AK55" s="167" t="s">
        <v>76</v>
      </c>
      <c r="AL55" s="167">
        <v>20</v>
      </c>
      <c r="AM55" s="167">
        <v>80</v>
      </c>
      <c r="AN55" s="27">
        <v>80</v>
      </c>
    </row>
    <row r="56" spans="1:40" x14ac:dyDescent="0.25">
      <c r="AJ56" s="183" t="s">
        <v>132</v>
      </c>
      <c r="AK56" s="167" t="s">
        <v>76</v>
      </c>
      <c r="AL56" s="167">
        <v>20</v>
      </c>
      <c r="AM56" s="167">
        <v>95</v>
      </c>
      <c r="AN56" s="27">
        <v>101</v>
      </c>
    </row>
    <row r="57" spans="1:40" ht="15.75" thickBot="1" x14ac:dyDescent="0.3">
      <c r="A57" s="8" t="s">
        <v>7</v>
      </c>
      <c r="AJ57" s="183" t="s">
        <v>133</v>
      </c>
      <c r="AK57" s="167" t="s">
        <v>76</v>
      </c>
      <c r="AL57" s="167">
        <v>5</v>
      </c>
      <c r="AM57" s="167">
        <v>85</v>
      </c>
      <c r="AN57" s="27">
        <v>83</v>
      </c>
    </row>
    <row r="58" spans="1:40" x14ac:dyDescent="0.25">
      <c r="A58" s="293" t="s">
        <v>4</v>
      </c>
      <c r="B58" s="106" t="str">
        <f>IF(ISBLANK(A12),"",CONCATENATE("Leq - @ ",A12))</f>
        <v>Leq - @ NSA 1 - Church</v>
      </c>
      <c r="C58" s="106" t="str">
        <f>IF(ISBLANK(A12),"",CONCATENATE("Leq - @ ",A12))</f>
        <v>Leq - @ NSA 1 - Church</v>
      </c>
      <c r="D58" s="248"/>
      <c r="E58" s="248"/>
      <c r="F58" s="248"/>
      <c r="G58" s="248"/>
      <c r="H58" s="248"/>
      <c r="AJ58" s="183" t="s">
        <v>134</v>
      </c>
      <c r="AK58" s="167" t="s">
        <v>76</v>
      </c>
      <c r="AL58" s="167">
        <v>40</v>
      </c>
      <c r="AM58" s="167">
        <v>73</v>
      </c>
      <c r="AN58" s="27">
        <v>74</v>
      </c>
    </row>
    <row r="59" spans="1:40" ht="18.75" thickBot="1" x14ac:dyDescent="0.3">
      <c r="A59" s="301"/>
      <c r="B59" s="226" t="s">
        <v>185</v>
      </c>
      <c r="C59" s="226" t="s">
        <v>186</v>
      </c>
      <c r="D59" s="269"/>
      <c r="E59" s="269"/>
      <c r="F59" s="269"/>
      <c r="G59" s="269"/>
      <c r="H59" s="269"/>
      <c r="AJ59" s="183" t="s">
        <v>135</v>
      </c>
      <c r="AK59" s="167" t="s">
        <v>76</v>
      </c>
      <c r="AL59" s="167">
        <v>100</v>
      </c>
      <c r="AM59" s="167"/>
      <c r="AN59" s="27">
        <v>77</v>
      </c>
    </row>
    <row r="60" spans="1:40" x14ac:dyDescent="0.25">
      <c r="A60" s="223" t="str">
        <f>IF(ISBLANK(A40),"",A40)</f>
        <v>Crane</v>
      </c>
      <c r="B60" s="273">
        <f>IFERROR($E40-(20*LOG10(M23/$D40))+10*LOG($C40/100)+10*LOG($B40),0)</f>
        <v>41.368724313058742</v>
      </c>
      <c r="C60" s="274">
        <f>IFERROR($E40-(20*LOG10(M23/$D40))+10*LOG(100/100)+10*LOG($B40),0)</f>
        <v>49.327524486499492</v>
      </c>
      <c r="D60" s="166"/>
      <c r="E60" s="166"/>
      <c r="F60" s="166"/>
      <c r="G60" s="166"/>
      <c r="H60" s="166"/>
      <c r="AJ60" s="183" t="s">
        <v>136</v>
      </c>
      <c r="AK60" s="167"/>
      <c r="AL60" s="167">
        <v>100</v>
      </c>
      <c r="AM60" s="167"/>
      <c r="AN60" s="27">
        <v>84</v>
      </c>
    </row>
    <row r="61" spans="1:40" x14ac:dyDescent="0.25">
      <c r="A61" s="224" t="str">
        <f>IF(ISBLANK(A41),"",A41)</f>
        <v>Vibratory Pile Driver</v>
      </c>
      <c r="B61" s="275">
        <f t="shared" ref="B61:C69" si="17">IFERROR($E41-(20*LOG10(M24/$D41))+10*LOG($C41/100)+10*LOG($B41),0)</f>
        <v>62.337824443139311</v>
      </c>
      <c r="C61" s="276">
        <f t="shared" ref="C61:C64" si="18">IFERROR($E41-(20*LOG10(M24/$D41))+10*LOG(100/100)+10*LOG($B41),0)</f>
        <v>69.327524486499499</v>
      </c>
      <c r="D61" s="166"/>
      <c r="E61" s="166"/>
      <c r="F61" s="166"/>
      <c r="G61" s="166"/>
      <c r="H61" s="166"/>
      <c r="AJ61" s="183" t="s">
        <v>137</v>
      </c>
      <c r="AK61" s="167"/>
      <c r="AL61" s="167">
        <v>100</v>
      </c>
      <c r="AM61" s="167"/>
      <c r="AN61" s="27">
        <v>80</v>
      </c>
    </row>
    <row r="62" spans="1:40" x14ac:dyDescent="0.25">
      <c r="A62" s="224" t="str">
        <f t="shared" ref="A62:A73" si="19">IF(ISBLANK(A42),"",A42)</f>
        <v>Pickup Truck</v>
      </c>
      <c r="B62" s="275">
        <f t="shared" si="17"/>
        <v>39.348124399779117</v>
      </c>
      <c r="C62" s="276">
        <f t="shared" si="18"/>
        <v>43.327524486499492</v>
      </c>
      <c r="D62" s="166"/>
      <c r="E62" s="166"/>
      <c r="F62" s="166"/>
      <c r="G62" s="166"/>
      <c r="H62" s="166"/>
      <c r="AJ62" s="183" t="s">
        <v>138</v>
      </c>
      <c r="AK62" s="167"/>
      <c r="AL62" s="167">
        <v>100</v>
      </c>
      <c r="AM62" s="167"/>
      <c r="AN62" s="27">
        <v>85</v>
      </c>
    </row>
    <row r="63" spans="1:40" x14ac:dyDescent="0.25">
      <c r="A63" s="224" t="str">
        <f t="shared" si="19"/>
        <v>Front End Loader</v>
      </c>
      <c r="B63" s="275">
        <f t="shared" si="17"/>
        <v>43.348124399779117</v>
      </c>
      <c r="C63" s="276">
        <f t="shared" si="18"/>
        <v>47.327524486499492</v>
      </c>
      <c r="D63" s="166"/>
      <c r="E63" s="166"/>
      <c r="F63" s="166"/>
      <c r="G63" s="166"/>
      <c r="H63" s="166"/>
      <c r="AJ63" s="183" t="s">
        <v>139</v>
      </c>
      <c r="AK63" s="167"/>
      <c r="AL63" s="167">
        <v>100</v>
      </c>
      <c r="AM63" s="167"/>
      <c r="AN63" s="27">
        <v>82</v>
      </c>
    </row>
    <row r="64" spans="1:40" ht="15" customHeight="1" thickBot="1" x14ac:dyDescent="0.3">
      <c r="A64" s="224" t="str">
        <f t="shared" si="19"/>
        <v>Trencher</v>
      </c>
      <c r="B64" s="275">
        <f t="shared" si="17"/>
        <v>45.317224529859679</v>
      </c>
      <c r="C64" s="276">
        <f t="shared" si="18"/>
        <v>48.327524486499492</v>
      </c>
      <c r="D64" s="166"/>
      <c r="E64" s="166"/>
      <c r="F64" s="166"/>
      <c r="G64" s="166"/>
      <c r="H64" s="166"/>
      <c r="AJ64" s="184" t="s">
        <v>140</v>
      </c>
      <c r="AK64" s="185"/>
      <c r="AL64" s="185">
        <v>100</v>
      </c>
      <c r="AM64" s="185"/>
      <c r="AN64" s="151">
        <v>83</v>
      </c>
    </row>
    <row r="65" spans="1:30" x14ac:dyDescent="0.25">
      <c r="A65" s="224" t="str">
        <f t="shared" si="19"/>
        <v>Crane</v>
      </c>
      <c r="B65" s="275">
        <f t="shared" si="17"/>
        <v>41.957650925357989</v>
      </c>
      <c r="C65" s="276">
        <f>IFERROR($E45-(20*LOG10(N28/$D45))+10*LOG($C45/100)+10*LOG($B45),0)</f>
        <v>0</v>
      </c>
      <c r="D65" s="166"/>
      <c r="E65" s="166"/>
      <c r="F65" s="166"/>
      <c r="G65" s="166"/>
      <c r="H65" s="166"/>
    </row>
    <row r="66" spans="1:30" x14ac:dyDescent="0.25">
      <c r="A66" s="224" t="str">
        <f t="shared" si="19"/>
        <v>Vibratory Pile Driver</v>
      </c>
      <c r="B66" s="275">
        <f t="shared" si="17"/>
        <v>62.926751055438558</v>
      </c>
      <c r="C66" s="276">
        <f t="shared" si="17"/>
        <v>0</v>
      </c>
      <c r="D66" s="166"/>
      <c r="E66" s="166"/>
      <c r="F66" s="166"/>
      <c r="G66" s="166"/>
      <c r="H66" s="166"/>
    </row>
    <row r="67" spans="1:30" x14ac:dyDescent="0.25">
      <c r="A67" s="224" t="str">
        <f t="shared" si="19"/>
        <v>Pickup Truck</v>
      </c>
      <c r="B67" s="275">
        <f t="shared" si="17"/>
        <v>39.937051012078363</v>
      </c>
      <c r="C67" s="276">
        <f t="shared" si="17"/>
        <v>0</v>
      </c>
      <c r="D67" s="166"/>
      <c r="E67" s="166"/>
      <c r="F67" s="166"/>
      <c r="G67" s="166"/>
      <c r="H67" s="166"/>
    </row>
    <row r="68" spans="1:30" x14ac:dyDescent="0.25">
      <c r="A68" s="224" t="str">
        <f t="shared" si="19"/>
        <v>Front End Loader</v>
      </c>
      <c r="B68" s="275">
        <f t="shared" si="17"/>
        <v>43.937051012078363</v>
      </c>
      <c r="C68" s="276">
        <f t="shared" si="17"/>
        <v>0</v>
      </c>
      <c r="D68" s="166"/>
      <c r="E68" s="166"/>
      <c r="F68" s="166"/>
      <c r="G68" s="166"/>
      <c r="H68" s="166"/>
    </row>
    <row r="69" spans="1:30" x14ac:dyDescent="0.25">
      <c r="A69" s="224" t="str">
        <f t="shared" si="19"/>
        <v>Trencher</v>
      </c>
      <c r="B69" s="275">
        <f t="shared" si="17"/>
        <v>45.906151142158926</v>
      </c>
      <c r="C69" s="276">
        <f t="shared" si="17"/>
        <v>0</v>
      </c>
      <c r="D69" s="166"/>
      <c r="E69" s="166"/>
      <c r="F69" s="166"/>
      <c r="G69" s="166"/>
      <c r="H69" s="166"/>
      <c r="P69" t="str">
        <f>A12</f>
        <v>NSA 1 - Church</v>
      </c>
    </row>
    <row r="70" spans="1:30" x14ac:dyDescent="0.25">
      <c r="A70" s="224" t="str">
        <f t="shared" si="19"/>
        <v/>
      </c>
      <c r="B70" s="275">
        <f>IFERROR($E50-(20*LOG10(M33/$D50))+10*LOG($C50/100)+10*LOG(#REF!/12)+10*LOG($B50),0)</f>
        <v>0</v>
      </c>
      <c r="C70" s="278">
        <f>IFERROR($E50-(20*LOG10(N33/$D50))+10*LOG($C50/100)+10*LOG(#REF!/12)+10*LOG($B50),0)</f>
        <v>0</v>
      </c>
      <c r="D70" s="166"/>
      <c r="E70" s="166"/>
      <c r="F70" s="166"/>
      <c r="G70" s="166"/>
      <c r="H70" s="166"/>
    </row>
    <row r="71" spans="1:30" ht="15.75" thickBot="1" x14ac:dyDescent="0.3">
      <c r="A71" s="224" t="str">
        <f t="shared" si="19"/>
        <v/>
      </c>
      <c r="B71" s="275">
        <f>IFERROR($E51-(20*LOG10(M34/$D51))+10*LOG($C51/100)+10*LOG(#REF!/12)+10*LOG($B51),0)</f>
        <v>0</v>
      </c>
      <c r="C71" s="278">
        <f>IFERROR($E51-(20*LOG10(N34/$D51))+10*LOG($C51/100)+10*LOG(#REF!/12)+10*LOG($B51),0)</f>
        <v>0</v>
      </c>
      <c r="D71" s="166"/>
      <c r="E71" s="166"/>
      <c r="F71" s="166"/>
      <c r="G71" s="166"/>
      <c r="H71" s="166"/>
      <c r="P71" s="303" t="s">
        <v>21</v>
      </c>
      <c r="Q71" s="303"/>
      <c r="R71" s="303"/>
      <c r="S71" s="303"/>
      <c r="T71" s="303"/>
    </row>
    <row r="72" spans="1:30" ht="17.25" customHeight="1" thickBot="1" x14ac:dyDescent="0.3">
      <c r="A72" s="224" t="str">
        <f t="shared" si="19"/>
        <v/>
      </c>
      <c r="B72" s="275">
        <f>IFERROR($E52-(20*LOG10(M35/$D52))+10*LOG($C52/100)+10*LOG(#REF!/12)+10*LOG($B52),0)</f>
        <v>0</v>
      </c>
      <c r="C72" s="278">
        <f>IFERROR($E52-(20*LOG10(N35/$D52))+10*LOG($C52/100)+10*LOG(#REF!/12)+10*LOG($B52),0)</f>
        <v>0</v>
      </c>
      <c r="D72" s="166"/>
      <c r="E72" s="166"/>
      <c r="F72" s="166"/>
      <c r="G72" s="166"/>
      <c r="H72" s="166"/>
      <c r="P72" s="38" t="s">
        <v>14</v>
      </c>
      <c r="Q72" s="39" t="s">
        <v>15</v>
      </c>
      <c r="R72" s="40" t="s">
        <v>17</v>
      </c>
      <c r="S72" s="40" t="s">
        <v>16</v>
      </c>
      <c r="T72" s="41" t="s">
        <v>17</v>
      </c>
      <c r="U72" s="42"/>
      <c r="V72" s="39" t="s">
        <v>18</v>
      </c>
      <c r="W72" s="40" t="s">
        <v>17</v>
      </c>
      <c r="X72" s="40" t="s">
        <v>16</v>
      </c>
      <c r="Y72" s="41" t="s">
        <v>17</v>
      </c>
      <c r="Z72" s="43"/>
      <c r="AA72" s="39" t="s">
        <v>19</v>
      </c>
      <c r="AB72" s="40" t="s">
        <v>17</v>
      </c>
      <c r="AC72" s="40" t="s">
        <v>16</v>
      </c>
      <c r="AD72" s="41" t="s">
        <v>17</v>
      </c>
    </row>
    <row r="73" spans="1:30" ht="15.75" thickBot="1" x14ac:dyDescent="0.3">
      <c r="A73" s="225" t="str">
        <f t="shared" si="19"/>
        <v/>
      </c>
      <c r="B73" s="277">
        <f>IFERROR($E53-(20*LOG10(M36/$D53))+10*LOG($C53/100)+10*LOG(#REF!/12)+10*LOG($B53),0)</f>
        <v>0</v>
      </c>
      <c r="C73" s="279">
        <f>IFERROR($E53-(20*LOG10(N36/$D53))+10*LOG($C53/100)+10*LOG(#REF!/12)+10*LOG($B53),0)</f>
        <v>0</v>
      </c>
      <c r="D73" s="166"/>
      <c r="E73" s="166"/>
      <c r="F73" s="166"/>
      <c r="G73" s="166"/>
      <c r="H73" s="166"/>
      <c r="P73" s="30">
        <v>0</v>
      </c>
      <c r="Q73" s="32">
        <f>H12</f>
        <v>34</v>
      </c>
      <c r="R73" s="28">
        <f>(10^(Q73/10))</f>
        <v>2511.8864315095811</v>
      </c>
      <c r="S73" s="28">
        <f>Q73+10</f>
        <v>44</v>
      </c>
      <c r="T73" s="33">
        <f t="shared" ref="T73:T96" si="20">(10^(S73/10))</f>
        <v>25118.86431509586</v>
      </c>
      <c r="U73" s="36"/>
      <c r="V73" s="32">
        <v>0</v>
      </c>
      <c r="W73" s="28">
        <f>(10^(V73/10))</f>
        <v>1</v>
      </c>
      <c r="X73" s="28">
        <f>V73+10</f>
        <v>10</v>
      </c>
      <c r="Y73" s="33">
        <f>(10^(X73/10))</f>
        <v>10</v>
      </c>
      <c r="Z73" s="36"/>
      <c r="AA73" s="34">
        <f>10*LOG10(10^(Q73/10)+10^(V73/10))</f>
        <v>34.001728613409902</v>
      </c>
      <c r="AB73" s="147">
        <f>(10^(AA73/10))</f>
        <v>2512.8864315095802</v>
      </c>
      <c r="AC73" s="147">
        <f>AA73+10</f>
        <v>44.001728613409902</v>
      </c>
      <c r="AD73" s="148">
        <f>(10^(AC73/10))</f>
        <v>25128.864315095783</v>
      </c>
    </row>
    <row r="74" spans="1:30" ht="18" thickBot="1" x14ac:dyDescent="0.3">
      <c r="A74" s="219" t="s">
        <v>43</v>
      </c>
      <c r="B74" s="227">
        <f>IF(B60=0,0,10*LOG10(10^(B60/10)+10^(B61/10)+10^(B62/10)+10^(B63/10)+10^(B64/10)+10^(B65/10)+10^(B66/10)+10^(B67/10)+10^(B68/10)+10^(B69/10)+10^(B70/10)+10^(B71/10)+10^(B72/10)+10^(B73/10)))</f>
        <v>65.845812336078126</v>
      </c>
      <c r="C74" s="227">
        <f>MAX(C60:C73)</f>
        <v>69.327524486499499</v>
      </c>
      <c r="D74" s="249"/>
      <c r="E74" s="249"/>
      <c r="F74" s="249"/>
      <c r="G74" s="249"/>
      <c r="H74" s="249"/>
      <c r="P74" s="31">
        <v>4.1666666666666699E-2</v>
      </c>
      <c r="Q74" s="34">
        <f>H12</f>
        <v>34</v>
      </c>
      <c r="R74" s="26">
        <f t="shared" ref="R74:R96" si="21">(10^(Q74/10))</f>
        <v>2511.8864315095811</v>
      </c>
      <c r="S74" s="26">
        <f t="shared" ref="S74:S79" si="22">Q74+10</f>
        <v>44</v>
      </c>
      <c r="T74" s="35">
        <f t="shared" si="20"/>
        <v>25118.86431509586</v>
      </c>
      <c r="U74" s="37"/>
      <c r="V74" s="34">
        <f>V73</f>
        <v>0</v>
      </c>
      <c r="W74" s="26">
        <f t="shared" ref="W74:W96" si="23">(10^(V74/10))</f>
        <v>1</v>
      </c>
      <c r="X74" s="28">
        <f t="shared" ref="X74:X79" si="24">V74+10</f>
        <v>10</v>
      </c>
      <c r="Y74" s="35">
        <f t="shared" ref="Y74:Y96" si="25">(10^(X74/10))</f>
        <v>10</v>
      </c>
      <c r="Z74" s="37"/>
      <c r="AA74" s="34">
        <f t="shared" ref="AA74:AA96" si="26">10*LOG10(10^(Q74/10)+10^(V74/10))</f>
        <v>34.001728613409902</v>
      </c>
      <c r="AB74" s="26">
        <f t="shared" ref="AB74:AB96" si="27">(10^(AA74/10))</f>
        <v>2512.8864315095802</v>
      </c>
      <c r="AC74" s="147">
        <f t="shared" ref="AC74:AC79" si="28">AA74+10</f>
        <v>44.001728613409902</v>
      </c>
      <c r="AD74" s="27">
        <f t="shared" ref="AD74:AD96" si="29">(10^(AC74/10))</f>
        <v>25128.864315095783</v>
      </c>
    </row>
    <row r="75" spans="1:30" ht="16.5" thickBot="1" x14ac:dyDescent="0.3">
      <c r="A75" s="19" t="s">
        <v>57</v>
      </c>
      <c r="P75" s="31">
        <v>8.3333333333333301E-2</v>
      </c>
      <c r="Q75" s="34">
        <f>H12</f>
        <v>34</v>
      </c>
      <c r="R75" s="26">
        <f t="shared" si="21"/>
        <v>2511.8864315095811</v>
      </c>
      <c r="S75" s="26">
        <f t="shared" si="22"/>
        <v>44</v>
      </c>
      <c r="T75" s="35">
        <f t="shared" si="20"/>
        <v>25118.86431509586</v>
      </c>
      <c r="U75" s="37"/>
      <c r="V75" s="34">
        <f>V74</f>
        <v>0</v>
      </c>
      <c r="W75" s="26">
        <f t="shared" si="23"/>
        <v>1</v>
      </c>
      <c r="X75" s="28">
        <f t="shared" si="24"/>
        <v>10</v>
      </c>
      <c r="Y75" s="35">
        <f t="shared" si="25"/>
        <v>10</v>
      </c>
      <c r="Z75" s="37"/>
      <c r="AA75" s="34">
        <f t="shared" si="26"/>
        <v>34.001728613409902</v>
      </c>
      <c r="AB75" s="26">
        <f t="shared" si="27"/>
        <v>2512.8864315095802</v>
      </c>
      <c r="AC75" s="147">
        <f t="shared" si="28"/>
        <v>44.001728613409902</v>
      </c>
      <c r="AD75" s="27">
        <f t="shared" si="29"/>
        <v>25128.864315095783</v>
      </c>
    </row>
    <row r="76" spans="1:30" ht="15.75" thickBot="1" x14ac:dyDescent="0.3">
      <c r="P76" s="31">
        <v>0.125</v>
      </c>
      <c r="Q76" s="34">
        <f>H12</f>
        <v>34</v>
      </c>
      <c r="R76" s="26">
        <f t="shared" si="21"/>
        <v>2511.8864315095811</v>
      </c>
      <c r="S76" s="26">
        <f t="shared" si="22"/>
        <v>44</v>
      </c>
      <c r="T76" s="35">
        <f t="shared" si="20"/>
        <v>25118.86431509586</v>
      </c>
      <c r="U76" s="37"/>
      <c r="V76" s="34">
        <f t="shared" ref="V76:V93" si="30">V75</f>
        <v>0</v>
      </c>
      <c r="W76" s="26">
        <f t="shared" si="23"/>
        <v>1</v>
      </c>
      <c r="X76" s="28">
        <f t="shared" si="24"/>
        <v>10</v>
      </c>
      <c r="Y76" s="35">
        <f t="shared" si="25"/>
        <v>10</v>
      </c>
      <c r="Z76" s="37"/>
      <c r="AA76" s="34">
        <f t="shared" si="26"/>
        <v>34.001728613409902</v>
      </c>
      <c r="AB76" s="26">
        <f t="shared" si="27"/>
        <v>2512.8864315095802</v>
      </c>
      <c r="AC76" s="147">
        <f t="shared" si="28"/>
        <v>44.001728613409902</v>
      </c>
      <c r="AD76" s="27">
        <f t="shared" si="29"/>
        <v>25128.864315095783</v>
      </c>
    </row>
    <row r="77" spans="1:30" ht="45.75" thickBot="1" x14ac:dyDescent="0.3">
      <c r="A77" s="287" t="s">
        <v>10</v>
      </c>
      <c r="B77" s="162" t="s">
        <v>145</v>
      </c>
      <c r="C77" s="163" t="s">
        <v>146</v>
      </c>
      <c r="D77" s="73" t="s">
        <v>48</v>
      </c>
      <c r="E77" s="73" t="s">
        <v>59</v>
      </c>
      <c r="F77" s="73" t="s">
        <v>158</v>
      </c>
      <c r="G77" s="15" t="s">
        <v>47</v>
      </c>
      <c r="H77" s="16" t="s">
        <v>46</v>
      </c>
      <c r="P77" s="31">
        <v>0.16666666666666699</v>
      </c>
      <c r="Q77" s="34">
        <f>H12</f>
        <v>34</v>
      </c>
      <c r="R77" s="26">
        <f t="shared" si="21"/>
        <v>2511.8864315095811</v>
      </c>
      <c r="S77" s="26">
        <f t="shared" si="22"/>
        <v>44</v>
      </c>
      <c r="T77" s="35">
        <f t="shared" si="20"/>
        <v>25118.86431509586</v>
      </c>
      <c r="U77" s="37"/>
      <c r="V77" s="34">
        <f t="shared" si="30"/>
        <v>0</v>
      </c>
      <c r="W77" s="26">
        <f t="shared" si="23"/>
        <v>1</v>
      </c>
      <c r="X77" s="28">
        <f t="shared" si="24"/>
        <v>10</v>
      </c>
      <c r="Y77" s="35">
        <f t="shared" si="25"/>
        <v>10</v>
      </c>
      <c r="Z77" s="37"/>
      <c r="AA77" s="34">
        <f t="shared" si="26"/>
        <v>34.001728613409902</v>
      </c>
      <c r="AB77" s="26">
        <f t="shared" si="27"/>
        <v>2512.8864315095802</v>
      </c>
      <c r="AC77" s="147">
        <f t="shared" si="28"/>
        <v>44.001728613409902</v>
      </c>
      <c r="AD77" s="27">
        <f t="shared" si="29"/>
        <v>25128.864315095783</v>
      </c>
    </row>
    <row r="78" spans="1:30" ht="15.75" thickBot="1" x14ac:dyDescent="0.3">
      <c r="A78" s="288"/>
      <c r="B78" s="80" t="s">
        <v>5</v>
      </c>
      <c r="C78" s="81" t="s">
        <v>5</v>
      </c>
      <c r="D78" s="156" t="s">
        <v>5</v>
      </c>
      <c r="E78" s="156" t="s">
        <v>5</v>
      </c>
      <c r="F78" s="156" t="s">
        <v>5</v>
      </c>
      <c r="G78" s="155" t="s">
        <v>5</v>
      </c>
      <c r="H78" s="81" t="s">
        <v>5</v>
      </c>
      <c r="P78" s="31">
        <v>0.20833333333333301</v>
      </c>
      <c r="Q78" s="34">
        <f>H12</f>
        <v>34</v>
      </c>
      <c r="R78" s="26">
        <f t="shared" si="21"/>
        <v>2511.8864315095811</v>
      </c>
      <c r="S78" s="26">
        <f t="shared" si="22"/>
        <v>44</v>
      </c>
      <c r="T78" s="35">
        <f t="shared" si="20"/>
        <v>25118.86431509586</v>
      </c>
      <c r="U78" s="37"/>
      <c r="V78" s="34">
        <f t="shared" si="30"/>
        <v>0</v>
      </c>
      <c r="W78" s="26">
        <f t="shared" si="23"/>
        <v>1</v>
      </c>
      <c r="X78" s="28">
        <f t="shared" si="24"/>
        <v>10</v>
      </c>
      <c r="Y78" s="35">
        <f t="shared" si="25"/>
        <v>10</v>
      </c>
      <c r="Z78" s="37"/>
      <c r="AA78" s="34">
        <f t="shared" si="26"/>
        <v>34.001728613409902</v>
      </c>
      <c r="AB78" s="26">
        <f t="shared" si="27"/>
        <v>2512.8864315095802</v>
      </c>
      <c r="AC78" s="147">
        <f t="shared" si="28"/>
        <v>44.001728613409902</v>
      </c>
      <c r="AD78" s="27">
        <f t="shared" si="29"/>
        <v>25128.864315095783</v>
      </c>
    </row>
    <row r="79" spans="1:30" x14ac:dyDescent="0.25">
      <c r="A79" s="77" t="str">
        <f t="shared" ref="A79:A85" si="31">IF(ISBLANK(A12),"",A12)</f>
        <v>NSA 1 - Church</v>
      </c>
      <c r="B79" s="17">
        <f>IF(B$74&lt;=0,"",B$74)</f>
        <v>65.845812336078126</v>
      </c>
      <c r="C79" s="160">
        <f>C74</f>
        <v>69.327524486499499</v>
      </c>
      <c r="D79" s="157">
        <f>IF(G12&gt;0,AB100,"")</f>
        <v>62.851741637154497</v>
      </c>
      <c r="E79" s="157">
        <f>IF(G12&gt;0,AB97,"")</f>
        <v>65.189511764281775</v>
      </c>
      <c r="F79" s="157">
        <f>IF(G12&gt;0,AB98,"")</f>
        <v>34.001728613409902</v>
      </c>
      <c r="G79" s="154">
        <f>IF(G12&gt;0,AD100,"")</f>
        <v>62.870800785053405</v>
      </c>
      <c r="H79" s="160">
        <f t="shared" ref="H79:H85" si="32">IF(B79="","",G79-F12)</f>
        <v>20.870800785053405</v>
      </c>
      <c r="P79" s="31">
        <v>0.25</v>
      </c>
      <c r="Q79" s="34">
        <f>H12</f>
        <v>34</v>
      </c>
      <c r="R79" s="26">
        <f t="shared" si="21"/>
        <v>2511.8864315095811</v>
      </c>
      <c r="S79" s="26">
        <f t="shared" si="22"/>
        <v>44</v>
      </c>
      <c r="T79" s="35">
        <f t="shared" si="20"/>
        <v>25118.86431509586</v>
      </c>
      <c r="U79" s="37"/>
      <c r="V79" s="34">
        <f t="shared" si="30"/>
        <v>0</v>
      </c>
      <c r="W79" s="26">
        <f t="shared" si="23"/>
        <v>1</v>
      </c>
      <c r="X79" s="28">
        <f t="shared" si="24"/>
        <v>10</v>
      </c>
      <c r="Y79" s="35">
        <f t="shared" si="25"/>
        <v>10</v>
      </c>
      <c r="Z79" s="37"/>
      <c r="AA79" s="34">
        <f t="shared" si="26"/>
        <v>34.001728613409902</v>
      </c>
      <c r="AB79" s="26">
        <f t="shared" si="27"/>
        <v>2512.8864315095802</v>
      </c>
      <c r="AC79" s="147">
        <f t="shared" si="28"/>
        <v>44.001728613409902</v>
      </c>
      <c r="AD79" s="27">
        <f t="shared" si="29"/>
        <v>25128.864315095783</v>
      </c>
    </row>
    <row r="80" spans="1:30" ht="14.45" hidden="1" customHeight="1" x14ac:dyDescent="0.25">
      <c r="A80" s="11" t="str">
        <f t="shared" si="31"/>
        <v/>
      </c>
      <c r="B80" s="112">
        <f>IF(C$74&lt;=0,"",C$74)</f>
        <v>69.327524486499499</v>
      </c>
      <c r="C80" s="109">
        <f>IF(C$74=0,"",MAX(C60:C73))</f>
        <v>69.327524486499499</v>
      </c>
      <c r="D80" s="158" t="str">
        <f>IF(G13&gt;0,AB134,"")</f>
        <v/>
      </c>
      <c r="E80" s="158" t="str">
        <f>IF(G13&gt;0,AB131,"")</f>
        <v/>
      </c>
      <c r="F80" s="157" t="str">
        <f>IF(G13&gt;0,AB132,"")</f>
        <v/>
      </c>
      <c r="G80" s="152" t="str">
        <f>IF(G13&gt;0,AD134,"")</f>
        <v/>
      </c>
      <c r="H80" s="109" t="e">
        <f t="shared" si="32"/>
        <v>#VALUE!</v>
      </c>
      <c r="P80" s="31">
        <v>0.29166666666666702</v>
      </c>
      <c r="Q80" s="34">
        <f>G12</f>
        <v>40</v>
      </c>
      <c r="R80" s="26">
        <f t="shared" si="21"/>
        <v>10000</v>
      </c>
      <c r="S80" s="26">
        <f>Q80</f>
        <v>40</v>
      </c>
      <c r="T80" s="35">
        <f t="shared" si="20"/>
        <v>10000</v>
      </c>
      <c r="U80" s="37"/>
      <c r="V80" s="34">
        <f>B74</f>
        <v>65.845812336078126</v>
      </c>
      <c r="W80" s="26">
        <f t="shared" si="23"/>
        <v>3842211.1997880908</v>
      </c>
      <c r="X80" s="26">
        <f>V80</f>
        <v>65.845812336078126</v>
      </c>
      <c r="Y80" s="35">
        <f t="shared" si="25"/>
        <v>3842211.1997880908</v>
      </c>
      <c r="Z80" s="37"/>
      <c r="AA80" s="34">
        <f t="shared" si="26"/>
        <v>65.857100895605242</v>
      </c>
      <c r="AB80" s="26">
        <f t="shared" si="27"/>
        <v>3852211.1997880959</v>
      </c>
      <c r="AC80" s="26">
        <f>AA80</f>
        <v>65.857100895605242</v>
      </c>
      <c r="AD80" s="27">
        <f t="shared" si="29"/>
        <v>3852211.1997880959</v>
      </c>
    </row>
    <row r="81" spans="1:30" ht="14.45" hidden="1" customHeight="1" x14ac:dyDescent="0.25">
      <c r="A81" s="11" t="str">
        <f t="shared" si="31"/>
        <v/>
      </c>
      <c r="B81" s="112" t="str">
        <f>IF(D$74&lt;=0,"",D$74)</f>
        <v/>
      </c>
      <c r="C81" s="109" t="str">
        <f>IF(D$74=0,"",MAX(D60:D73))</f>
        <v/>
      </c>
      <c r="D81" s="158" t="str">
        <f>IF(G14&gt;0,AB168,"")</f>
        <v/>
      </c>
      <c r="E81" s="158" t="str">
        <f>IF(G14&gt;0,AB165,"")</f>
        <v/>
      </c>
      <c r="F81" s="157" t="str">
        <f>IF(G14&gt;0,AB166,"")</f>
        <v/>
      </c>
      <c r="G81" s="152" t="str">
        <f>IF(G14&gt;0,AD168,"")</f>
        <v/>
      </c>
      <c r="H81" s="109" t="str">
        <f t="shared" si="32"/>
        <v/>
      </c>
      <c r="P81" s="31">
        <v>0.33333333333333298</v>
      </c>
      <c r="Q81" s="34">
        <f>G12</f>
        <v>40</v>
      </c>
      <c r="R81" s="26">
        <f t="shared" si="21"/>
        <v>10000</v>
      </c>
      <c r="S81" s="26">
        <f t="shared" ref="S81:S94" si="33">Q81</f>
        <v>40</v>
      </c>
      <c r="T81" s="35">
        <f t="shared" si="20"/>
        <v>10000</v>
      </c>
      <c r="U81" s="37"/>
      <c r="V81" s="34">
        <f t="shared" si="30"/>
        <v>65.845812336078126</v>
      </c>
      <c r="W81" s="26">
        <f t="shared" si="23"/>
        <v>3842211.1997880908</v>
      </c>
      <c r="X81" s="26">
        <f t="shared" ref="X81:X91" si="34">V81</f>
        <v>65.845812336078126</v>
      </c>
      <c r="Y81" s="35">
        <f t="shared" si="25"/>
        <v>3842211.1997880908</v>
      </c>
      <c r="Z81" s="37"/>
      <c r="AA81" s="34">
        <f t="shared" si="26"/>
        <v>65.857100895605242</v>
      </c>
      <c r="AB81" s="26">
        <f t="shared" si="27"/>
        <v>3852211.1997880959</v>
      </c>
      <c r="AC81" s="26">
        <f t="shared" ref="AC81:AC91" si="35">AA81</f>
        <v>65.857100895605242</v>
      </c>
      <c r="AD81" s="27">
        <f t="shared" si="29"/>
        <v>3852211.1997880959</v>
      </c>
    </row>
    <row r="82" spans="1:30" ht="14.45" hidden="1" customHeight="1" x14ac:dyDescent="0.25">
      <c r="A82" s="11" t="str">
        <f t="shared" si="31"/>
        <v/>
      </c>
      <c r="B82" s="112" t="str">
        <f>IF(E$74&lt;=0,"",E$74)</f>
        <v/>
      </c>
      <c r="C82" s="109" t="str">
        <f>IF(E$74=0,"",MAX(E60:E73))</f>
        <v/>
      </c>
      <c r="D82" s="158" t="str">
        <f>IF(G15&gt;0,AB202,"")</f>
        <v/>
      </c>
      <c r="E82" s="158" t="str">
        <f>IF(G15&gt;0,AB199,"")</f>
        <v/>
      </c>
      <c r="F82" s="157" t="str">
        <f>IF(G15&gt;0,AB200,"")</f>
        <v/>
      </c>
      <c r="G82" s="152" t="str">
        <f>IF(G15&gt;0,AD202,"")</f>
        <v/>
      </c>
      <c r="H82" s="109" t="str">
        <f t="shared" si="32"/>
        <v/>
      </c>
      <c r="P82" s="31">
        <v>0.375</v>
      </c>
      <c r="Q82" s="34">
        <f>G12</f>
        <v>40</v>
      </c>
      <c r="R82" s="26">
        <f t="shared" si="21"/>
        <v>10000</v>
      </c>
      <c r="S82" s="26">
        <f t="shared" si="33"/>
        <v>40</v>
      </c>
      <c r="T82" s="35">
        <f t="shared" si="20"/>
        <v>10000</v>
      </c>
      <c r="U82" s="37"/>
      <c r="V82" s="34">
        <f t="shared" si="30"/>
        <v>65.845812336078126</v>
      </c>
      <c r="W82" s="26">
        <f t="shared" si="23"/>
        <v>3842211.1997880908</v>
      </c>
      <c r="X82" s="26">
        <f t="shared" si="34"/>
        <v>65.845812336078126</v>
      </c>
      <c r="Y82" s="35">
        <f t="shared" si="25"/>
        <v>3842211.1997880908</v>
      </c>
      <c r="Z82" s="37"/>
      <c r="AA82" s="34">
        <f t="shared" si="26"/>
        <v>65.857100895605242</v>
      </c>
      <c r="AB82" s="26">
        <f t="shared" si="27"/>
        <v>3852211.1997880959</v>
      </c>
      <c r="AC82" s="26">
        <f t="shared" si="35"/>
        <v>65.857100895605242</v>
      </c>
      <c r="AD82" s="27">
        <f t="shared" si="29"/>
        <v>3852211.1997880959</v>
      </c>
    </row>
    <row r="83" spans="1:30" ht="14.45" hidden="1" customHeight="1" x14ac:dyDescent="0.25">
      <c r="A83" s="11" t="str">
        <f t="shared" si="31"/>
        <v/>
      </c>
      <c r="B83" s="112" t="str">
        <f>IF(F$74&lt;=0,"",F$74)</f>
        <v/>
      </c>
      <c r="C83" s="109" t="str">
        <f>IF(F$74=0,"",MAX(F60:F73))</f>
        <v/>
      </c>
      <c r="D83" s="158" t="str">
        <f>IF(G16&gt;0,AB236,"")</f>
        <v/>
      </c>
      <c r="E83" s="158" t="str">
        <f>IF(G16&gt;0,AB233,"")</f>
        <v/>
      </c>
      <c r="F83" s="157" t="str">
        <f>IF(G16&gt;0,AB234,"")</f>
        <v/>
      </c>
      <c r="G83" s="152" t="str">
        <f>IF(G16&gt;0,AD236,"")</f>
        <v/>
      </c>
      <c r="H83" s="109" t="str">
        <f t="shared" si="32"/>
        <v/>
      </c>
      <c r="P83" s="31">
        <v>0.41666666666666702</v>
      </c>
      <c r="Q83" s="34">
        <f>G12</f>
        <v>40</v>
      </c>
      <c r="R83" s="26">
        <f t="shared" si="21"/>
        <v>10000</v>
      </c>
      <c r="S83" s="26">
        <f t="shared" si="33"/>
        <v>40</v>
      </c>
      <c r="T83" s="35">
        <f t="shared" si="20"/>
        <v>10000</v>
      </c>
      <c r="U83" s="37"/>
      <c r="V83" s="34">
        <f t="shared" si="30"/>
        <v>65.845812336078126</v>
      </c>
      <c r="W83" s="26">
        <f t="shared" si="23"/>
        <v>3842211.1997880908</v>
      </c>
      <c r="X83" s="26">
        <f t="shared" si="34"/>
        <v>65.845812336078126</v>
      </c>
      <c r="Y83" s="35">
        <f t="shared" si="25"/>
        <v>3842211.1997880908</v>
      </c>
      <c r="Z83" s="37"/>
      <c r="AA83" s="34">
        <f t="shared" si="26"/>
        <v>65.857100895605242</v>
      </c>
      <c r="AB83" s="26">
        <f t="shared" si="27"/>
        <v>3852211.1997880959</v>
      </c>
      <c r="AC83" s="26">
        <f t="shared" si="35"/>
        <v>65.857100895605242</v>
      </c>
      <c r="AD83" s="27">
        <f t="shared" si="29"/>
        <v>3852211.1997880959</v>
      </c>
    </row>
    <row r="84" spans="1:30" ht="14.45" hidden="1" customHeight="1" x14ac:dyDescent="0.25">
      <c r="A84" s="11" t="str">
        <f t="shared" si="31"/>
        <v/>
      </c>
      <c r="B84" s="112" t="str">
        <f>IF(G$74&lt;=0,"",G$74)</f>
        <v/>
      </c>
      <c r="C84" s="109" t="str">
        <f>IF(G$74&lt;=0,"",MAX(G60:G73))</f>
        <v/>
      </c>
      <c r="D84" s="158" t="str">
        <f>IF(G17&gt;0,AB270,"")</f>
        <v/>
      </c>
      <c r="E84" s="158" t="str">
        <f>IF(G17&gt;0,AB267,"")</f>
        <v/>
      </c>
      <c r="F84" s="157" t="str">
        <f>IF(G17&gt;0,AB268,"")</f>
        <v/>
      </c>
      <c r="G84" s="152" t="str">
        <f>IF(G17&gt;0,AD270,"")</f>
        <v/>
      </c>
      <c r="H84" s="109" t="str">
        <f t="shared" si="32"/>
        <v/>
      </c>
      <c r="P84" s="31">
        <v>0.45833333333333298</v>
      </c>
      <c r="Q84" s="34">
        <f>G12</f>
        <v>40</v>
      </c>
      <c r="R84" s="26">
        <f t="shared" si="21"/>
        <v>10000</v>
      </c>
      <c r="S84" s="26">
        <f t="shared" si="33"/>
        <v>40</v>
      </c>
      <c r="T84" s="35">
        <f t="shared" si="20"/>
        <v>10000</v>
      </c>
      <c r="U84" s="37"/>
      <c r="V84" s="34">
        <f t="shared" si="30"/>
        <v>65.845812336078126</v>
      </c>
      <c r="W84" s="26">
        <f t="shared" si="23"/>
        <v>3842211.1997880908</v>
      </c>
      <c r="X84" s="26">
        <f t="shared" si="34"/>
        <v>65.845812336078126</v>
      </c>
      <c r="Y84" s="35">
        <f t="shared" si="25"/>
        <v>3842211.1997880908</v>
      </c>
      <c r="Z84" s="37"/>
      <c r="AA84" s="34">
        <f t="shared" si="26"/>
        <v>65.857100895605242</v>
      </c>
      <c r="AB84" s="26">
        <f t="shared" si="27"/>
        <v>3852211.1997880959</v>
      </c>
      <c r="AC84" s="26">
        <f t="shared" si="35"/>
        <v>65.857100895605242</v>
      </c>
      <c r="AD84" s="27">
        <f t="shared" si="29"/>
        <v>3852211.1997880959</v>
      </c>
    </row>
    <row r="85" spans="1:30" ht="15" hidden="1" customHeight="1" thickBot="1" x14ac:dyDescent="0.3">
      <c r="A85" s="12" t="str">
        <f t="shared" si="31"/>
        <v/>
      </c>
      <c r="B85" s="113" t="str">
        <f>IF(H$74&lt;=0,"",H$74)</f>
        <v/>
      </c>
      <c r="C85" s="110" t="str">
        <f>IF(H$74=0,"",MAX(H60:H73))</f>
        <v/>
      </c>
      <c r="D85" s="159" t="str">
        <f>IF(G18&gt;0,AB304,"")</f>
        <v/>
      </c>
      <c r="E85" s="159" t="str">
        <f>IF(G18&gt;0,AB301,"")</f>
        <v/>
      </c>
      <c r="F85" s="161" t="str">
        <f>IF(G18&gt;0,AB302,"")</f>
        <v/>
      </c>
      <c r="G85" s="153" t="str">
        <f>IF(G18&gt;0,AD304,"")</f>
        <v/>
      </c>
      <c r="H85" s="110" t="str">
        <f t="shared" si="32"/>
        <v/>
      </c>
      <c r="P85" s="31">
        <v>0.5</v>
      </c>
      <c r="Q85" s="34">
        <f>G12</f>
        <v>40</v>
      </c>
      <c r="R85" s="26">
        <f t="shared" si="21"/>
        <v>10000</v>
      </c>
      <c r="S85" s="26">
        <f t="shared" si="33"/>
        <v>40</v>
      </c>
      <c r="T85" s="35">
        <f t="shared" si="20"/>
        <v>10000</v>
      </c>
      <c r="U85" s="37"/>
      <c r="V85" s="34">
        <f t="shared" si="30"/>
        <v>65.845812336078126</v>
      </c>
      <c r="W85" s="26">
        <f t="shared" si="23"/>
        <v>3842211.1997880908</v>
      </c>
      <c r="X85" s="26">
        <f t="shared" si="34"/>
        <v>65.845812336078126</v>
      </c>
      <c r="Y85" s="35">
        <f t="shared" si="25"/>
        <v>3842211.1997880908</v>
      </c>
      <c r="Z85" s="37"/>
      <c r="AA85" s="34">
        <f t="shared" si="26"/>
        <v>65.857100895605242</v>
      </c>
      <c r="AB85" s="26">
        <f t="shared" si="27"/>
        <v>3852211.1997880959</v>
      </c>
      <c r="AC85" s="26">
        <f t="shared" si="35"/>
        <v>65.857100895605242</v>
      </c>
      <c r="AD85" s="27">
        <f t="shared" si="29"/>
        <v>3852211.1997880959</v>
      </c>
    </row>
    <row r="86" spans="1:30" ht="15.75" x14ac:dyDescent="0.25">
      <c r="A86" s="142" t="s">
        <v>58</v>
      </c>
      <c r="P86" s="31">
        <v>0.54166666666666696</v>
      </c>
      <c r="Q86" s="34">
        <f>G12</f>
        <v>40</v>
      </c>
      <c r="R86" s="26">
        <f t="shared" si="21"/>
        <v>10000</v>
      </c>
      <c r="S86" s="26">
        <f t="shared" si="33"/>
        <v>40</v>
      </c>
      <c r="T86" s="35">
        <f t="shared" si="20"/>
        <v>10000</v>
      </c>
      <c r="U86" s="37"/>
      <c r="V86" s="34">
        <f t="shared" si="30"/>
        <v>65.845812336078126</v>
      </c>
      <c r="W86" s="26">
        <f t="shared" si="23"/>
        <v>3842211.1997880908</v>
      </c>
      <c r="X86" s="26">
        <f t="shared" si="34"/>
        <v>65.845812336078126</v>
      </c>
      <c r="Y86" s="35">
        <f t="shared" si="25"/>
        <v>3842211.1997880908</v>
      </c>
      <c r="Z86" s="37"/>
      <c r="AA86" s="34">
        <f t="shared" si="26"/>
        <v>65.857100895605242</v>
      </c>
      <c r="AB86" s="26">
        <f t="shared" si="27"/>
        <v>3852211.1997880959</v>
      </c>
      <c r="AC86" s="26">
        <f t="shared" si="35"/>
        <v>65.857100895605242</v>
      </c>
      <c r="AD86" s="27">
        <f t="shared" si="29"/>
        <v>3852211.1997880959</v>
      </c>
    </row>
    <row r="87" spans="1:30" ht="15.75" x14ac:dyDescent="0.25">
      <c r="A87" s="142" t="s">
        <v>157</v>
      </c>
      <c r="P87" s="31">
        <v>0.58333333333333304</v>
      </c>
      <c r="Q87" s="34">
        <f>G12</f>
        <v>40</v>
      </c>
      <c r="R87" s="26">
        <f t="shared" si="21"/>
        <v>10000</v>
      </c>
      <c r="S87" s="26">
        <f t="shared" si="33"/>
        <v>40</v>
      </c>
      <c r="T87" s="35">
        <f t="shared" si="20"/>
        <v>10000</v>
      </c>
      <c r="U87" s="37"/>
      <c r="V87" s="34">
        <f t="shared" si="30"/>
        <v>65.845812336078126</v>
      </c>
      <c r="W87" s="26">
        <f t="shared" si="23"/>
        <v>3842211.1997880908</v>
      </c>
      <c r="X87" s="26">
        <f t="shared" si="34"/>
        <v>65.845812336078126</v>
      </c>
      <c r="Y87" s="35">
        <f t="shared" si="25"/>
        <v>3842211.1997880908</v>
      </c>
      <c r="Z87" s="37"/>
      <c r="AA87" s="34">
        <f t="shared" si="26"/>
        <v>65.857100895605242</v>
      </c>
      <c r="AB87" s="26">
        <f t="shared" si="27"/>
        <v>3852211.1997880959</v>
      </c>
      <c r="AC87" s="26">
        <f t="shared" si="35"/>
        <v>65.857100895605242</v>
      </c>
      <c r="AD87" s="27">
        <f t="shared" si="29"/>
        <v>3852211.1997880959</v>
      </c>
    </row>
    <row r="88" spans="1:30" x14ac:dyDescent="0.25">
      <c r="P88" s="31">
        <v>0.625</v>
      </c>
      <c r="Q88" s="34">
        <f>G12</f>
        <v>40</v>
      </c>
      <c r="R88" s="26">
        <f t="shared" si="21"/>
        <v>10000</v>
      </c>
      <c r="S88" s="26">
        <f t="shared" si="33"/>
        <v>40</v>
      </c>
      <c r="T88" s="35">
        <f t="shared" si="20"/>
        <v>10000</v>
      </c>
      <c r="U88" s="37"/>
      <c r="V88" s="34">
        <f t="shared" si="30"/>
        <v>65.845812336078126</v>
      </c>
      <c r="W88" s="26">
        <f t="shared" si="23"/>
        <v>3842211.1997880908</v>
      </c>
      <c r="X88" s="26">
        <f t="shared" si="34"/>
        <v>65.845812336078126</v>
      </c>
      <c r="Y88" s="35">
        <f t="shared" si="25"/>
        <v>3842211.1997880908</v>
      </c>
      <c r="Z88" s="37"/>
      <c r="AA88" s="34">
        <f t="shared" si="26"/>
        <v>65.857100895605242</v>
      </c>
      <c r="AB88" s="26">
        <f t="shared" si="27"/>
        <v>3852211.1997880959</v>
      </c>
      <c r="AC88" s="26">
        <f t="shared" si="35"/>
        <v>65.857100895605242</v>
      </c>
      <c r="AD88" s="27">
        <f t="shared" si="29"/>
        <v>3852211.1997880959</v>
      </c>
    </row>
    <row r="89" spans="1:30" x14ac:dyDescent="0.25">
      <c r="P89" s="31">
        <v>0.66666666666666696</v>
      </c>
      <c r="Q89" s="34">
        <f>G12</f>
        <v>40</v>
      </c>
      <c r="R89" s="26">
        <f t="shared" si="21"/>
        <v>10000</v>
      </c>
      <c r="S89" s="26">
        <f t="shared" si="33"/>
        <v>40</v>
      </c>
      <c r="T89" s="35">
        <f t="shared" si="20"/>
        <v>10000</v>
      </c>
      <c r="U89" s="37"/>
      <c r="V89" s="34">
        <f t="shared" si="30"/>
        <v>65.845812336078126</v>
      </c>
      <c r="W89" s="26">
        <f t="shared" si="23"/>
        <v>3842211.1997880908</v>
      </c>
      <c r="X89" s="26">
        <f t="shared" si="34"/>
        <v>65.845812336078126</v>
      </c>
      <c r="Y89" s="35">
        <f t="shared" si="25"/>
        <v>3842211.1997880908</v>
      </c>
      <c r="Z89" s="37"/>
      <c r="AA89" s="34">
        <f t="shared" si="26"/>
        <v>65.857100895605242</v>
      </c>
      <c r="AB89" s="26">
        <f t="shared" si="27"/>
        <v>3852211.1997880959</v>
      </c>
      <c r="AC89" s="26">
        <f t="shared" si="35"/>
        <v>65.857100895605242</v>
      </c>
      <c r="AD89" s="27">
        <f t="shared" si="29"/>
        <v>3852211.1997880959</v>
      </c>
    </row>
    <row r="90" spans="1:30" x14ac:dyDescent="0.25">
      <c r="F90" s="22"/>
      <c r="P90" s="31">
        <v>0.70833333333333304</v>
      </c>
      <c r="Q90" s="34">
        <f>G12</f>
        <v>40</v>
      </c>
      <c r="R90" s="26">
        <f t="shared" si="21"/>
        <v>10000</v>
      </c>
      <c r="S90" s="26">
        <f t="shared" si="33"/>
        <v>40</v>
      </c>
      <c r="T90" s="35">
        <f t="shared" si="20"/>
        <v>10000</v>
      </c>
      <c r="U90" s="37"/>
      <c r="V90" s="34">
        <f t="shared" si="30"/>
        <v>65.845812336078126</v>
      </c>
      <c r="W90" s="26">
        <f t="shared" si="23"/>
        <v>3842211.1997880908</v>
      </c>
      <c r="X90" s="26">
        <f t="shared" si="34"/>
        <v>65.845812336078126</v>
      </c>
      <c r="Y90" s="35">
        <f t="shared" si="25"/>
        <v>3842211.1997880908</v>
      </c>
      <c r="Z90" s="37"/>
      <c r="AA90" s="34">
        <f t="shared" si="26"/>
        <v>65.857100895605242</v>
      </c>
      <c r="AB90" s="26">
        <f t="shared" si="27"/>
        <v>3852211.1997880959</v>
      </c>
      <c r="AC90" s="26">
        <f t="shared" si="35"/>
        <v>65.857100895605242</v>
      </c>
      <c r="AD90" s="27">
        <f t="shared" si="29"/>
        <v>3852211.1997880959</v>
      </c>
    </row>
    <row r="91" spans="1:30" x14ac:dyDescent="0.25">
      <c r="P91" s="31">
        <v>0.75</v>
      </c>
      <c r="Q91" s="34">
        <f>G12</f>
        <v>40</v>
      </c>
      <c r="R91" s="26">
        <f t="shared" si="21"/>
        <v>10000</v>
      </c>
      <c r="S91" s="26">
        <f t="shared" si="33"/>
        <v>40</v>
      </c>
      <c r="T91" s="35">
        <f t="shared" si="20"/>
        <v>10000</v>
      </c>
      <c r="U91" s="37"/>
      <c r="V91" s="34">
        <f t="shared" si="30"/>
        <v>65.845812336078126</v>
      </c>
      <c r="W91" s="26">
        <f t="shared" si="23"/>
        <v>3842211.1997880908</v>
      </c>
      <c r="X91" s="26">
        <f t="shared" si="34"/>
        <v>65.845812336078126</v>
      </c>
      <c r="Y91" s="35">
        <f t="shared" si="25"/>
        <v>3842211.1997880908</v>
      </c>
      <c r="Z91" s="37"/>
      <c r="AA91" s="34">
        <f t="shared" si="26"/>
        <v>65.857100895605242</v>
      </c>
      <c r="AB91" s="26">
        <f t="shared" si="27"/>
        <v>3852211.1997880959</v>
      </c>
      <c r="AC91" s="26">
        <f t="shared" si="35"/>
        <v>65.857100895605242</v>
      </c>
      <c r="AD91" s="27">
        <f t="shared" si="29"/>
        <v>3852211.1997880959</v>
      </c>
    </row>
    <row r="92" spans="1:30" x14ac:dyDescent="0.25">
      <c r="P92" s="31">
        <v>0.79166666666666696</v>
      </c>
      <c r="Q92" s="34">
        <f>G12</f>
        <v>40</v>
      </c>
      <c r="R92" s="26">
        <f t="shared" si="21"/>
        <v>10000</v>
      </c>
      <c r="S92" s="26">
        <f t="shared" si="33"/>
        <v>40</v>
      </c>
      <c r="T92" s="35">
        <f t="shared" si="20"/>
        <v>10000</v>
      </c>
      <c r="U92" s="37"/>
      <c r="V92" s="34">
        <v>0</v>
      </c>
      <c r="W92" s="26">
        <f t="shared" si="23"/>
        <v>1</v>
      </c>
      <c r="X92" s="26">
        <v>0</v>
      </c>
      <c r="Y92" s="35">
        <f t="shared" si="25"/>
        <v>1</v>
      </c>
      <c r="Z92" s="37"/>
      <c r="AA92" s="34">
        <f t="shared" si="26"/>
        <v>40.000434272768629</v>
      </c>
      <c r="AB92" s="26">
        <f t="shared" si="27"/>
        <v>10001.000000000009</v>
      </c>
      <c r="AC92" s="26">
        <f>AA92</f>
        <v>40.000434272768629</v>
      </c>
      <c r="AD92" s="27">
        <f t="shared" si="29"/>
        <v>10001.000000000009</v>
      </c>
    </row>
    <row r="93" spans="1:30" x14ac:dyDescent="0.25">
      <c r="P93" s="31">
        <v>0.83333333333333304</v>
      </c>
      <c r="Q93" s="34">
        <f>G12</f>
        <v>40</v>
      </c>
      <c r="R93" s="26">
        <f t="shared" si="21"/>
        <v>10000</v>
      </c>
      <c r="S93" s="26">
        <f t="shared" si="33"/>
        <v>40</v>
      </c>
      <c r="T93" s="35">
        <f t="shared" si="20"/>
        <v>10000</v>
      </c>
      <c r="U93" s="37"/>
      <c r="V93" s="34">
        <f t="shared" si="30"/>
        <v>0</v>
      </c>
      <c r="W93" s="26">
        <f t="shared" si="23"/>
        <v>1</v>
      </c>
      <c r="X93" s="26">
        <v>0</v>
      </c>
      <c r="Y93" s="35">
        <f t="shared" si="25"/>
        <v>1</v>
      </c>
      <c r="Z93" s="37"/>
      <c r="AA93" s="34">
        <f t="shared" si="26"/>
        <v>40.000434272768629</v>
      </c>
      <c r="AB93" s="26">
        <f>(10^(AA93/10))</f>
        <v>10001.000000000009</v>
      </c>
      <c r="AC93" s="26">
        <f>AA93</f>
        <v>40.000434272768629</v>
      </c>
      <c r="AD93" s="27">
        <f t="shared" si="29"/>
        <v>10001.000000000009</v>
      </c>
    </row>
    <row r="94" spans="1:30" x14ac:dyDescent="0.25">
      <c r="P94" s="31">
        <v>0.875</v>
      </c>
      <c r="Q94" s="34">
        <f>G12</f>
        <v>40</v>
      </c>
      <c r="R94" s="26">
        <f t="shared" si="21"/>
        <v>10000</v>
      </c>
      <c r="S94" s="26">
        <f t="shared" si="33"/>
        <v>40</v>
      </c>
      <c r="T94" s="35">
        <f t="shared" si="20"/>
        <v>10000</v>
      </c>
      <c r="U94" s="37"/>
      <c r="V94" s="34">
        <f>V93</f>
        <v>0</v>
      </c>
      <c r="W94" s="26">
        <f t="shared" si="23"/>
        <v>1</v>
      </c>
      <c r="X94" s="26">
        <v>0</v>
      </c>
      <c r="Y94" s="35">
        <f t="shared" si="25"/>
        <v>1</v>
      </c>
      <c r="Z94" s="37"/>
      <c r="AA94" s="34">
        <f t="shared" si="26"/>
        <v>40.000434272768629</v>
      </c>
      <c r="AB94" s="26">
        <f t="shared" si="27"/>
        <v>10001.000000000009</v>
      </c>
      <c r="AC94" s="26">
        <f>AA94</f>
        <v>40.000434272768629</v>
      </c>
      <c r="AD94" s="27">
        <f t="shared" si="29"/>
        <v>10001.000000000009</v>
      </c>
    </row>
    <row r="95" spans="1:30" x14ac:dyDescent="0.25">
      <c r="P95" s="31">
        <v>0.91666666666666696</v>
      </c>
      <c r="Q95" s="34">
        <f>H12</f>
        <v>34</v>
      </c>
      <c r="R95" s="26">
        <f t="shared" si="21"/>
        <v>2511.8864315095811</v>
      </c>
      <c r="S95" s="26">
        <f>Q95+10</f>
        <v>44</v>
      </c>
      <c r="T95" s="35">
        <f t="shared" si="20"/>
        <v>25118.86431509586</v>
      </c>
      <c r="U95" s="37"/>
      <c r="V95" s="34">
        <v>0</v>
      </c>
      <c r="W95" s="26">
        <f t="shared" si="23"/>
        <v>1</v>
      </c>
      <c r="X95" s="28">
        <f t="shared" ref="X95:X96" si="36">V95+10</f>
        <v>10</v>
      </c>
      <c r="Y95" s="35">
        <f t="shared" si="25"/>
        <v>10</v>
      </c>
      <c r="Z95" s="37"/>
      <c r="AA95" s="34">
        <f t="shared" si="26"/>
        <v>34.001728613409902</v>
      </c>
      <c r="AB95" s="26">
        <f t="shared" si="27"/>
        <v>2512.8864315095802</v>
      </c>
      <c r="AC95" s="26">
        <f>AA95+10</f>
        <v>44.001728613409902</v>
      </c>
      <c r="AD95" s="27">
        <f t="shared" si="29"/>
        <v>25128.864315095783</v>
      </c>
    </row>
    <row r="96" spans="1:30" ht="15.75" thickBot="1" x14ac:dyDescent="0.3">
      <c r="P96" s="44">
        <v>0.95833333333333304</v>
      </c>
      <c r="Q96" s="45">
        <f>H12</f>
        <v>34</v>
      </c>
      <c r="R96" s="46">
        <f t="shared" si="21"/>
        <v>2511.8864315095811</v>
      </c>
      <c r="S96" s="46">
        <f>Q96+10</f>
        <v>44</v>
      </c>
      <c r="T96" s="47">
        <f t="shared" si="20"/>
        <v>25118.86431509586</v>
      </c>
      <c r="U96" s="48"/>
      <c r="V96" s="45">
        <v>0</v>
      </c>
      <c r="W96" s="46">
        <f t="shared" si="23"/>
        <v>1</v>
      </c>
      <c r="X96" s="28">
        <f t="shared" si="36"/>
        <v>10</v>
      </c>
      <c r="Y96" s="47">
        <f t="shared" si="25"/>
        <v>10</v>
      </c>
      <c r="Z96" s="48"/>
      <c r="AA96" s="34">
        <f t="shared" si="26"/>
        <v>34.001728613409902</v>
      </c>
      <c r="AB96" s="150">
        <f t="shared" si="27"/>
        <v>2512.8864315095802</v>
      </c>
      <c r="AC96" s="150">
        <f>AA96+10</f>
        <v>44.001728613409902</v>
      </c>
      <c r="AD96" s="151">
        <f t="shared" si="29"/>
        <v>25128.864315095783</v>
      </c>
    </row>
    <row r="97" spans="16:30" ht="15.75" thickBot="1" x14ac:dyDescent="0.3">
      <c r="P97" s="50"/>
      <c r="Q97" s="51"/>
      <c r="R97" s="51"/>
      <c r="S97" s="51"/>
      <c r="T97" s="52"/>
      <c r="U97" s="51"/>
      <c r="V97" s="50"/>
      <c r="W97" s="51"/>
      <c r="X97" s="51"/>
      <c r="Y97" s="52"/>
      <c r="Z97" s="51"/>
      <c r="AA97" s="53" t="s">
        <v>13</v>
      </c>
      <c r="AB97" s="64">
        <f>10*LOG(1/(COUNT(AB80:AB93))*SUM(AB80:AB93))</f>
        <v>65.189511764281775</v>
      </c>
      <c r="AC97" s="49"/>
      <c r="AD97" s="54"/>
    </row>
    <row r="98" spans="16:30" ht="15.75" thickBot="1" x14ac:dyDescent="0.3">
      <c r="P98" s="53"/>
      <c r="Q98" s="49"/>
      <c r="R98" s="49"/>
      <c r="S98" s="49"/>
      <c r="T98" s="54"/>
      <c r="U98" s="49"/>
      <c r="V98" s="53"/>
      <c r="W98" s="49"/>
      <c r="X98" s="49"/>
      <c r="Y98" s="54"/>
      <c r="Z98" s="49"/>
      <c r="AA98" s="53" t="s">
        <v>2</v>
      </c>
      <c r="AB98" s="64">
        <f>10*LOG(1/(COUNT(AB73:AB79,AB95:AB96))*SUM(AB73:AB79,AB95:AB96))</f>
        <v>34.001728613409902</v>
      </c>
      <c r="AC98" s="49"/>
      <c r="AD98" s="54"/>
    </row>
    <row r="99" spans="16:30" x14ac:dyDescent="0.25">
      <c r="P99" s="53"/>
      <c r="Q99" s="49"/>
      <c r="R99" s="56" t="s">
        <v>12</v>
      </c>
      <c r="S99" s="57"/>
      <c r="T99" s="58" t="s">
        <v>11</v>
      </c>
      <c r="U99" s="57"/>
      <c r="V99" s="59"/>
      <c r="W99" s="56" t="s">
        <v>12</v>
      </c>
      <c r="X99" s="57"/>
      <c r="Y99" s="58" t="s">
        <v>11</v>
      </c>
      <c r="Z99" s="57"/>
      <c r="AA99" s="59"/>
      <c r="AB99" s="57" t="s">
        <v>12</v>
      </c>
      <c r="AC99" s="57"/>
      <c r="AD99" s="58" t="s">
        <v>11</v>
      </c>
    </row>
    <row r="100" spans="16:30" ht="15.75" thickBot="1" x14ac:dyDescent="0.3">
      <c r="P100" s="14"/>
      <c r="Q100" s="55"/>
      <c r="R100" s="60">
        <f>10*LOG(1/(COUNT(R73:R96))*SUM(R73:R96))</f>
        <v>38.568471069971373</v>
      </c>
      <c r="S100" s="61"/>
      <c r="T100" s="62">
        <f>10*LOG(1/(COUNT(T73:T96))*SUM(T73:T96))</f>
        <v>41.950571929812824</v>
      </c>
      <c r="U100" s="61"/>
      <c r="V100" s="63"/>
      <c r="W100" s="60">
        <f>10*LOG(1/(COUNT(W73:W96))*SUM(W73:W96))</f>
        <v>62.835513509762507</v>
      </c>
      <c r="X100" s="61"/>
      <c r="Y100" s="62">
        <f>10*LOG(1/(COUNT(Y73:Y96))*SUM(Y73:Y96))</f>
        <v>62.835521139443074</v>
      </c>
      <c r="Z100" s="61"/>
      <c r="AA100" s="63"/>
      <c r="AB100" s="64">
        <f>10*LOG(1/(COUNT(AB73:AB96))*SUM(AB73:AB96))</f>
        <v>62.851741637154497</v>
      </c>
      <c r="AC100" s="61"/>
      <c r="AD100" s="62">
        <f>10*LOG(1/(COUNT(AD73:AD96))*SUM(AD73:AD96))</f>
        <v>62.870800785053405</v>
      </c>
    </row>
    <row r="103" spans="16:30" x14ac:dyDescent="0.25">
      <c r="P103">
        <f>A13</f>
        <v>0</v>
      </c>
    </row>
    <row r="105" spans="16:30" ht="15.75" thickBot="1" x14ac:dyDescent="0.3">
      <c r="P105" s="303" t="s">
        <v>21</v>
      </c>
      <c r="Q105" s="303"/>
      <c r="R105" s="303"/>
      <c r="S105" s="303"/>
      <c r="T105" s="303"/>
    </row>
    <row r="106" spans="16:30" ht="45.75" thickBot="1" x14ac:dyDescent="0.3">
      <c r="P106" s="38" t="s">
        <v>14</v>
      </c>
      <c r="Q106" s="39" t="s">
        <v>15</v>
      </c>
      <c r="R106" s="40" t="s">
        <v>17</v>
      </c>
      <c r="S106" s="40" t="s">
        <v>16</v>
      </c>
      <c r="T106" s="41" t="s">
        <v>17</v>
      </c>
      <c r="U106" s="42"/>
      <c r="V106" s="39" t="s">
        <v>18</v>
      </c>
      <c r="W106" s="40" t="s">
        <v>17</v>
      </c>
      <c r="X106" s="40" t="s">
        <v>16</v>
      </c>
      <c r="Y106" s="41" t="s">
        <v>17</v>
      </c>
      <c r="Z106" s="43"/>
      <c r="AA106" s="39" t="s">
        <v>19</v>
      </c>
      <c r="AB106" s="40" t="s">
        <v>17</v>
      </c>
      <c r="AC106" s="40" t="s">
        <v>16</v>
      </c>
      <c r="AD106" s="41" t="s">
        <v>17</v>
      </c>
    </row>
    <row r="107" spans="16:30" ht="15.75" thickBot="1" x14ac:dyDescent="0.3">
      <c r="P107" s="30">
        <v>0</v>
      </c>
      <c r="Q107" s="32">
        <f>H13</f>
        <v>0</v>
      </c>
      <c r="R107" s="28">
        <f>(10^(Q107/10))</f>
        <v>1</v>
      </c>
      <c r="S107" s="28">
        <f>Q107+10</f>
        <v>10</v>
      </c>
      <c r="T107" s="33">
        <f t="shared" ref="T107:T130" si="37">(10^(S107/10))</f>
        <v>10</v>
      </c>
      <c r="U107" s="36"/>
      <c r="V107" s="32">
        <v>0</v>
      </c>
      <c r="W107" s="28">
        <f>(10^(V107/10))</f>
        <v>1</v>
      </c>
      <c r="X107" s="28">
        <f>V107+10</f>
        <v>10</v>
      </c>
      <c r="Y107" s="33">
        <f>(10^(X107/10))</f>
        <v>10</v>
      </c>
      <c r="Z107" s="36"/>
      <c r="AA107" s="34">
        <f>10*LOG10(10^(Q107/10)+10^(V107/10))</f>
        <v>3.0102999566398121</v>
      </c>
      <c r="AB107" s="147">
        <f>(10^(AA107/10))</f>
        <v>2</v>
      </c>
      <c r="AC107" s="147">
        <f>AA107+10</f>
        <v>13.010299956639813</v>
      </c>
      <c r="AD107" s="148">
        <f>(10^(AC107/10))</f>
        <v>20.000000000000007</v>
      </c>
    </row>
    <row r="108" spans="16:30" ht="15.75" thickBot="1" x14ac:dyDescent="0.3">
      <c r="P108" s="31">
        <v>4.1666666666666699E-2</v>
      </c>
      <c r="Q108" s="32">
        <f>Q107</f>
        <v>0</v>
      </c>
      <c r="R108" s="26">
        <f t="shared" ref="R108:R130" si="38">(10^(Q108/10))</f>
        <v>1</v>
      </c>
      <c r="S108" s="26">
        <f t="shared" ref="S108:S113" si="39">Q108+10</f>
        <v>10</v>
      </c>
      <c r="T108" s="35">
        <f t="shared" si="37"/>
        <v>10</v>
      </c>
      <c r="U108" s="37"/>
      <c r="V108" s="34">
        <f>V107</f>
        <v>0</v>
      </c>
      <c r="W108" s="26">
        <f t="shared" ref="W108:W130" si="40">(10^(V108/10))</f>
        <v>1</v>
      </c>
      <c r="X108" s="28">
        <f t="shared" ref="X108:X113" si="41">V108+10</f>
        <v>10</v>
      </c>
      <c r="Y108" s="35">
        <f t="shared" ref="Y108:Y130" si="42">(10^(X108/10))</f>
        <v>10</v>
      </c>
      <c r="Z108" s="37"/>
      <c r="AA108" s="34">
        <f t="shared" ref="AA108:AA130" si="43">10*LOG10(10^(Q108/10)+10^(V108/10))</f>
        <v>3.0102999566398121</v>
      </c>
      <c r="AB108" s="26">
        <f t="shared" ref="AB108:AB126" si="44">(10^(AA108/10))</f>
        <v>2</v>
      </c>
      <c r="AC108" s="147">
        <f t="shared" ref="AC108:AC113" si="45">AA108+10</f>
        <v>13.010299956639813</v>
      </c>
      <c r="AD108" s="27">
        <f t="shared" ref="AD108:AD130" si="46">(10^(AC108/10))</f>
        <v>20.000000000000007</v>
      </c>
    </row>
    <row r="109" spans="16:30" ht="15.75" thickBot="1" x14ac:dyDescent="0.3">
      <c r="P109" s="31">
        <v>8.3333333333333301E-2</v>
      </c>
      <c r="Q109" s="32">
        <f>Q107</f>
        <v>0</v>
      </c>
      <c r="R109" s="26">
        <f t="shared" si="38"/>
        <v>1</v>
      </c>
      <c r="S109" s="26">
        <f t="shared" si="39"/>
        <v>10</v>
      </c>
      <c r="T109" s="35">
        <f t="shared" si="37"/>
        <v>10</v>
      </c>
      <c r="U109" s="37"/>
      <c r="V109" s="34">
        <f t="shared" ref="V109:V127" si="47">V108</f>
        <v>0</v>
      </c>
      <c r="W109" s="26">
        <f t="shared" si="40"/>
        <v>1</v>
      </c>
      <c r="X109" s="28">
        <f t="shared" si="41"/>
        <v>10</v>
      </c>
      <c r="Y109" s="35">
        <f t="shared" si="42"/>
        <v>10</v>
      </c>
      <c r="Z109" s="37"/>
      <c r="AA109" s="34">
        <f t="shared" si="43"/>
        <v>3.0102999566398121</v>
      </c>
      <c r="AB109" s="26">
        <f t="shared" si="44"/>
        <v>2</v>
      </c>
      <c r="AC109" s="147">
        <f t="shared" si="45"/>
        <v>13.010299956639813</v>
      </c>
      <c r="AD109" s="27">
        <f t="shared" si="46"/>
        <v>20.000000000000007</v>
      </c>
    </row>
    <row r="110" spans="16:30" ht="15.75" thickBot="1" x14ac:dyDescent="0.3">
      <c r="P110" s="31">
        <v>0.125</v>
      </c>
      <c r="Q110" s="32">
        <f>Q107</f>
        <v>0</v>
      </c>
      <c r="R110" s="26">
        <f t="shared" si="38"/>
        <v>1</v>
      </c>
      <c r="S110" s="26">
        <f t="shared" si="39"/>
        <v>10</v>
      </c>
      <c r="T110" s="35">
        <f t="shared" si="37"/>
        <v>10</v>
      </c>
      <c r="U110" s="37"/>
      <c r="V110" s="34">
        <f t="shared" si="47"/>
        <v>0</v>
      </c>
      <c r="W110" s="26">
        <f t="shared" si="40"/>
        <v>1</v>
      </c>
      <c r="X110" s="28">
        <f t="shared" si="41"/>
        <v>10</v>
      </c>
      <c r="Y110" s="35">
        <f t="shared" si="42"/>
        <v>10</v>
      </c>
      <c r="Z110" s="37"/>
      <c r="AA110" s="34">
        <f t="shared" si="43"/>
        <v>3.0102999566398121</v>
      </c>
      <c r="AB110" s="26">
        <f t="shared" si="44"/>
        <v>2</v>
      </c>
      <c r="AC110" s="147">
        <f t="shared" si="45"/>
        <v>13.010299956639813</v>
      </c>
      <c r="AD110" s="27">
        <f t="shared" si="46"/>
        <v>20.000000000000007</v>
      </c>
    </row>
    <row r="111" spans="16:30" ht="15.75" thickBot="1" x14ac:dyDescent="0.3">
      <c r="P111" s="31">
        <v>0.16666666666666699</v>
      </c>
      <c r="Q111" s="32">
        <f>Q107</f>
        <v>0</v>
      </c>
      <c r="R111" s="26">
        <f t="shared" si="38"/>
        <v>1</v>
      </c>
      <c r="S111" s="26">
        <f t="shared" si="39"/>
        <v>10</v>
      </c>
      <c r="T111" s="35">
        <f t="shared" si="37"/>
        <v>10</v>
      </c>
      <c r="U111" s="37"/>
      <c r="V111" s="34">
        <f t="shared" si="47"/>
        <v>0</v>
      </c>
      <c r="W111" s="26">
        <f t="shared" si="40"/>
        <v>1</v>
      </c>
      <c r="X111" s="28">
        <f t="shared" si="41"/>
        <v>10</v>
      </c>
      <c r="Y111" s="35">
        <f t="shared" si="42"/>
        <v>10</v>
      </c>
      <c r="Z111" s="37"/>
      <c r="AA111" s="34">
        <f t="shared" si="43"/>
        <v>3.0102999566398121</v>
      </c>
      <c r="AB111" s="26">
        <f t="shared" si="44"/>
        <v>2</v>
      </c>
      <c r="AC111" s="147">
        <f t="shared" si="45"/>
        <v>13.010299956639813</v>
      </c>
      <c r="AD111" s="27">
        <f t="shared" si="46"/>
        <v>20.000000000000007</v>
      </c>
    </row>
    <row r="112" spans="16:30" ht="15.75" thickBot="1" x14ac:dyDescent="0.3">
      <c r="P112" s="31">
        <v>0.20833333333333301</v>
      </c>
      <c r="Q112" s="32">
        <f>Q107</f>
        <v>0</v>
      </c>
      <c r="R112" s="26">
        <f t="shared" si="38"/>
        <v>1</v>
      </c>
      <c r="S112" s="26">
        <f t="shared" si="39"/>
        <v>10</v>
      </c>
      <c r="T112" s="35">
        <f t="shared" si="37"/>
        <v>10</v>
      </c>
      <c r="U112" s="37"/>
      <c r="V112" s="34">
        <f t="shared" si="47"/>
        <v>0</v>
      </c>
      <c r="W112" s="26">
        <f t="shared" si="40"/>
        <v>1</v>
      </c>
      <c r="X112" s="28">
        <f t="shared" si="41"/>
        <v>10</v>
      </c>
      <c r="Y112" s="35">
        <f t="shared" si="42"/>
        <v>10</v>
      </c>
      <c r="Z112" s="37"/>
      <c r="AA112" s="34">
        <f t="shared" si="43"/>
        <v>3.0102999566398121</v>
      </c>
      <c r="AB112" s="26">
        <f t="shared" si="44"/>
        <v>2</v>
      </c>
      <c r="AC112" s="147">
        <f t="shared" si="45"/>
        <v>13.010299956639813</v>
      </c>
      <c r="AD112" s="27">
        <f t="shared" si="46"/>
        <v>20.000000000000007</v>
      </c>
    </row>
    <row r="113" spans="16:30" x14ac:dyDescent="0.25">
      <c r="P113" s="31">
        <v>0.25</v>
      </c>
      <c r="Q113" s="32">
        <f>Q107</f>
        <v>0</v>
      </c>
      <c r="R113" s="26">
        <f t="shared" si="38"/>
        <v>1</v>
      </c>
      <c r="S113" s="26">
        <f t="shared" si="39"/>
        <v>10</v>
      </c>
      <c r="T113" s="35">
        <f t="shared" si="37"/>
        <v>10</v>
      </c>
      <c r="U113" s="37"/>
      <c r="V113" s="34">
        <f t="shared" si="47"/>
        <v>0</v>
      </c>
      <c r="W113" s="26">
        <f t="shared" si="40"/>
        <v>1</v>
      </c>
      <c r="X113" s="28">
        <f t="shared" si="41"/>
        <v>10</v>
      </c>
      <c r="Y113" s="35">
        <f t="shared" si="42"/>
        <v>10</v>
      </c>
      <c r="Z113" s="37"/>
      <c r="AA113" s="34">
        <f t="shared" si="43"/>
        <v>3.0102999566398121</v>
      </c>
      <c r="AB113" s="26">
        <f t="shared" si="44"/>
        <v>2</v>
      </c>
      <c r="AC113" s="147">
        <f t="shared" si="45"/>
        <v>13.010299956639813</v>
      </c>
      <c r="AD113" s="27">
        <f t="shared" si="46"/>
        <v>20.000000000000007</v>
      </c>
    </row>
    <row r="114" spans="16:30" x14ac:dyDescent="0.25">
      <c r="P114" s="31">
        <v>0.29166666666666702</v>
      </c>
      <c r="Q114" s="32">
        <f>G13</f>
        <v>0</v>
      </c>
      <c r="R114" s="26">
        <f t="shared" si="38"/>
        <v>1</v>
      </c>
      <c r="S114" s="26">
        <f>Q114</f>
        <v>0</v>
      </c>
      <c r="T114" s="35">
        <f t="shared" si="37"/>
        <v>1</v>
      </c>
      <c r="U114" s="37"/>
      <c r="V114" s="34">
        <f>C74</f>
        <v>69.327524486499499</v>
      </c>
      <c r="W114" s="26">
        <f t="shared" si="40"/>
        <v>8565494.6596410628</v>
      </c>
      <c r="X114" s="26">
        <f>V114</f>
        <v>69.327524486499499</v>
      </c>
      <c r="Y114" s="35">
        <f t="shared" si="42"/>
        <v>8565494.6596410628</v>
      </c>
      <c r="Z114" s="37"/>
      <c r="AA114" s="34">
        <f t="shared" si="43"/>
        <v>69.327524993527391</v>
      </c>
      <c r="AB114" s="26">
        <f t="shared" si="44"/>
        <v>8565495.6596410926</v>
      </c>
      <c r="AC114" s="26">
        <f>AA114</f>
        <v>69.327524993527391</v>
      </c>
      <c r="AD114" s="27">
        <f t="shared" si="46"/>
        <v>8565495.6596410926</v>
      </c>
    </row>
    <row r="115" spans="16:30" x14ac:dyDescent="0.25">
      <c r="P115" s="31">
        <v>0.33333333333333298</v>
      </c>
      <c r="Q115" s="32">
        <f>Q114</f>
        <v>0</v>
      </c>
      <c r="R115" s="26">
        <f t="shared" si="38"/>
        <v>1</v>
      </c>
      <c r="S115" s="26">
        <f t="shared" ref="S115:S128" si="48">Q115</f>
        <v>0</v>
      </c>
      <c r="T115" s="35">
        <f t="shared" si="37"/>
        <v>1</v>
      </c>
      <c r="U115" s="37"/>
      <c r="V115" s="34">
        <f t="shared" si="47"/>
        <v>69.327524486499499</v>
      </c>
      <c r="W115" s="26">
        <f t="shared" si="40"/>
        <v>8565494.6596410628</v>
      </c>
      <c r="X115" s="26">
        <f t="shared" ref="X115:X125" si="49">V115</f>
        <v>69.327524486499499</v>
      </c>
      <c r="Y115" s="35">
        <f t="shared" si="42"/>
        <v>8565494.6596410628</v>
      </c>
      <c r="Z115" s="37"/>
      <c r="AA115" s="34">
        <f t="shared" si="43"/>
        <v>69.327524993527391</v>
      </c>
      <c r="AB115" s="26">
        <f t="shared" si="44"/>
        <v>8565495.6596410926</v>
      </c>
      <c r="AC115" s="26">
        <f t="shared" ref="AC115:AC125" si="50">AA115</f>
        <v>69.327524993527391</v>
      </c>
      <c r="AD115" s="27">
        <f t="shared" si="46"/>
        <v>8565495.6596410926</v>
      </c>
    </row>
    <row r="116" spans="16:30" x14ac:dyDescent="0.25">
      <c r="P116" s="31">
        <v>0.375</v>
      </c>
      <c r="Q116" s="32">
        <f>Q114</f>
        <v>0</v>
      </c>
      <c r="R116" s="26">
        <f t="shared" si="38"/>
        <v>1</v>
      </c>
      <c r="S116" s="26">
        <f t="shared" si="48"/>
        <v>0</v>
      </c>
      <c r="T116" s="35">
        <f t="shared" si="37"/>
        <v>1</v>
      </c>
      <c r="U116" s="37"/>
      <c r="V116" s="34">
        <f t="shared" si="47"/>
        <v>69.327524486499499</v>
      </c>
      <c r="W116" s="26">
        <f t="shared" si="40"/>
        <v>8565494.6596410628</v>
      </c>
      <c r="X116" s="26">
        <f t="shared" si="49"/>
        <v>69.327524486499499</v>
      </c>
      <c r="Y116" s="35">
        <f t="shared" si="42"/>
        <v>8565494.6596410628</v>
      </c>
      <c r="Z116" s="37"/>
      <c r="AA116" s="34">
        <f t="shared" si="43"/>
        <v>69.327524993527391</v>
      </c>
      <c r="AB116" s="26">
        <f t="shared" si="44"/>
        <v>8565495.6596410926</v>
      </c>
      <c r="AC116" s="26">
        <f t="shared" si="50"/>
        <v>69.327524993527391</v>
      </c>
      <c r="AD116" s="27">
        <f t="shared" si="46"/>
        <v>8565495.6596410926</v>
      </c>
    </row>
    <row r="117" spans="16:30" x14ac:dyDescent="0.25">
      <c r="P117" s="31">
        <v>0.41666666666666702</v>
      </c>
      <c r="Q117" s="32">
        <f>Q114</f>
        <v>0</v>
      </c>
      <c r="R117" s="26">
        <f t="shared" si="38"/>
        <v>1</v>
      </c>
      <c r="S117" s="26">
        <f t="shared" si="48"/>
        <v>0</v>
      </c>
      <c r="T117" s="35">
        <f t="shared" si="37"/>
        <v>1</v>
      </c>
      <c r="U117" s="37"/>
      <c r="V117" s="34">
        <f t="shared" si="47"/>
        <v>69.327524486499499</v>
      </c>
      <c r="W117" s="26">
        <f t="shared" si="40"/>
        <v>8565494.6596410628</v>
      </c>
      <c r="X117" s="26">
        <f t="shared" si="49"/>
        <v>69.327524486499499</v>
      </c>
      <c r="Y117" s="35">
        <f t="shared" si="42"/>
        <v>8565494.6596410628</v>
      </c>
      <c r="Z117" s="37"/>
      <c r="AA117" s="34">
        <f t="shared" si="43"/>
        <v>69.327524993527391</v>
      </c>
      <c r="AB117" s="26">
        <f t="shared" si="44"/>
        <v>8565495.6596410926</v>
      </c>
      <c r="AC117" s="26">
        <f t="shared" si="50"/>
        <v>69.327524993527391</v>
      </c>
      <c r="AD117" s="27">
        <f t="shared" si="46"/>
        <v>8565495.6596410926</v>
      </c>
    </row>
    <row r="118" spans="16:30" x14ac:dyDescent="0.25">
      <c r="P118" s="31">
        <v>0.45833333333333298</v>
      </c>
      <c r="Q118" s="32">
        <f>Q114</f>
        <v>0</v>
      </c>
      <c r="R118" s="26">
        <f t="shared" si="38"/>
        <v>1</v>
      </c>
      <c r="S118" s="26">
        <f t="shared" si="48"/>
        <v>0</v>
      </c>
      <c r="T118" s="35">
        <f t="shared" si="37"/>
        <v>1</v>
      </c>
      <c r="U118" s="37"/>
      <c r="V118" s="34">
        <f t="shared" si="47"/>
        <v>69.327524486499499</v>
      </c>
      <c r="W118" s="26">
        <f t="shared" si="40"/>
        <v>8565494.6596410628</v>
      </c>
      <c r="X118" s="26">
        <f t="shared" si="49"/>
        <v>69.327524486499499</v>
      </c>
      <c r="Y118" s="35">
        <f t="shared" si="42"/>
        <v>8565494.6596410628</v>
      </c>
      <c r="Z118" s="37"/>
      <c r="AA118" s="34">
        <f t="shared" si="43"/>
        <v>69.327524993527391</v>
      </c>
      <c r="AB118" s="26">
        <f t="shared" si="44"/>
        <v>8565495.6596410926</v>
      </c>
      <c r="AC118" s="26">
        <f t="shared" si="50"/>
        <v>69.327524993527391</v>
      </c>
      <c r="AD118" s="27">
        <f t="shared" si="46"/>
        <v>8565495.6596410926</v>
      </c>
    </row>
    <row r="119" spans="16:30" x14ac:dyDescent="0.25">
      <c r="P119" s="31">
        <v>0.5</v>
      </c>
      <c r="Q119" s="32">
        <f>Q114</f>
        <v>0</v>
      </c>
      <c r="R119" s="26">
        <f t="shared" si="38"/>
        <v>1</v>
      </c>
      <c r="S119" s="26">
        <f t="shared" si="48"/>
        <v>0</v>
      </c>
      <c r="T119" s="35">
        <f t="shared" si="37"/>
        <v>1</v>
      </c>
      <c r="U119" s="37"/>
      <c r="V119" s="34">
        <f t="shared" si="47"/>
        <v>69.327524486499499</v>
      </c>
      <c r="W119" s="26">
        <f t="shared" si="40"/>
        <v>8565494.6596410628</v>
      </c>
      <c r="X119" s="26">
        <f t="shared" si="49"/>
        <v>69.327524486499499</v>
      </c>
      <c r="Y119" s="35">
        <f t="shared" si="42"/>
        <v>8565494.6596410628</v>
      </c>
      <c r="Z119" s="37"/>
      <c r="AA119" s="34">
        <f t="shared" si="43"/>
        <v>69.327524993527391</v>
      </c>
      <c r="AB119" s="26">
        <f t="shared" si="44"/>
        <v>8565495.6596410926</v>
      </c>
      <c r="AC119" s="26">
        <f t="shared" si="50"/>
        <v>69.327524993527391</v>
      </c>
      <c r="AD119" s="27">
        <f t="shared" si="46"/>
        <v>8565495.6596410926</v>
      </c>
    </row>
    <row r="120" spans="16:30" x14ac:dyDescent="0.25">
      <c r="P120" s="31">
        <v>0.54166666666666696</v>
      </c>
      <c r="Q120" s="32">
        <f>Q114</f>
        <v>0</v>
      </c>
      <c r="R120" s="26">
        <f t="shared" si="38"/>
        <v>1</v>
      </c>
      <c r="S120" s="26">
        <f t="shared" si="48"/>
        <v>0</v>
      </c>
      <c r="T120" s="35">
        <f t="shared" si="37"/>
        <v>1</v>
      </c>
      <c r="U120" s="37"/>
      <c r="V120" s="34">
        <f t="shared" si="47"/>
        <v>69.327524486499499</v>
      </c>
      <c r="W120" s="26">
        <f t="shared" si="40"/>
        <v>8565494.6596410628</v>
      </c>
      <c r="X120" s="26">
        <f t="shared" si="49"/>
        <v>69.327524486499499</v>
      </c>
      <c r="Y120" s="35">
        <f t="shared" si="42"/>
        <v>8565494.6596410628</v>
      </c>
      <c r="Z120" s="37"/>
      <c r="AA120" s="34">
        <f t="shared" si="43"/>
        <v>69.327524993527391</v>
      </c>
      <c r="AB120" s="26">
        <f t="shared" si="44"/>
        <v>8565495.6596410926</v>
      </c>
      <c r="AC120" s="26">
        <f t="shared" si="50"/>
        <v>69.327524993527391</v>
      </c>
      <c r="AD120" s="27">
        <f t="shared" si="46"/>
        <v>8565495.6596410926</v>
      </c>
    </row>
    <row r="121" spans="16:30" x14ac:dyDescent="0.25">
      <c r="P121" s="31">
        <v>0.58333333333333304</v>
      </c>
      <c r="Q121" s="32">
        <f>Q114</f>
        <v>0</v>
      </c>
      <c r="R121" s="26">
        <f t="shared" si="38"/>
        <v>1</v>
      </c>
      <c r="S121" s="26">
        <f t="shared" si="48"/>
        <v>0</v>
      </c>
      <c r="T121" s="35">
        <f t="shared" si="37"/>
        <v>1</v>
      </c>
      <c r="U121" s="37"/>
      <c r="V121" s="34">
        <f t="shared" si="47"/>
        <v>69.327524486499499</v>
      </c>
      <c r="W121" s="26">
        <f t="shared" si="40"/>
        <v>8565494.6596410628</v>
      </c>
      <c r="X121" s="26">
        <f t="shared" si="49"/>
        <v>69.327524486499499</v>
      </c>
      <c r="Y121" s="35">
        <f t="shared" si="42"/>
        <v>8565494.6596410628</v>
      </c>
      <c r="Z121" s="37"/>
      <c r="AA121" s="34">
        <f t="shared" si="43"/>
        <v>69.327524993527391</v>
      </c>
      <c r="AB121" s="26">
        <f t="shared" si="44"/>
        <v>8565495.6596410926</v>
      </c>
      <c r="AC121" s="26">
        <f t="shared" si="50"/>
        <v>69.327524993527391</v>
      </c>
      <c r="AD121" s="27">
        <f t="shared" si="46"/>
        <v>8565495.6596410926</v>
      </c>
    </row>
    <row r="122" spans="16:30" x14ac:dyDescent="0.25">
      <c r="P122" s="31">
        <v>0.625</v>
      </c>
      <c r="Q122" s="32">
        <f>Q114</f>
        <v>0</v>
      </c>
      <c r="R122" s="26">
        <f t="shared" si="38"/>
        <v>1</v>
      </c>
      <c r="S122" s="26">
        <f t="shared" si="48"/>
        <v>0</v>
      </c>
      <c r="T122" s="35">
        <f t="shared" si="37"/>
        <v>1</v>
      </c>
      <c r="U122" s="37"/>
      <c r="V122" s="34">
        <f t="shared" si="47"/>
        <v>69.327524486499499</v>
      </c>
      <c r="W122" s="26">
        <f t="shared" si="40"/>
        <v>8565494.6596410628</v>
      </c>
      <c r="X122" s="26">
        <f t="shared" si="49"/>
        <v>69.327524486499499</v>
      </c>
      <c r="Y122" s="35">
        <f t="shared" si="42"/>
        <v>8565494.6596410628</v>
      </c>
      <c r="Z122" s="37"/>
      <c r="AA122" s="34">
        <f t="shared" si="43"/>
        <v>69.327524993527391</v>
      </c>
      <c r="AB122" s="26">
        <f t="shared" si="44"/>
        <v>8565495.6596410926</v>
      </c>
      <c r="AC122" s="26">
        <f t="shared" si="50"/>
        <v>69.327524993527391</v>
      </c>
      <c r="AD122" s="27">
        <f t="shared" si="46"/>
        <v>8565495.6596410926</v>
      </c>
    </row>
    <row r="123" spans="16:30" x14ac:dyDescent="0.25">
      <c r="P123" s="31">
        <v>0.66666666666666696</v>
      </c>
      <c r="Q123" s="32">
        <f>Q114</f>
        <v>0</v>
      </c>
      <c r="R123" s="26">
        <f t="shared" si="38"/>
        <v>1</v>
      </c>
      <c r="S123" s="26">
        <f t="shared" si="48"/>
        <v>0</v>
      </c>
      <c r="T123" s="35">
        <f t="shared" si="37"/>
        <v>1</v>
      </c>
      <c r="U123" s="37"/>
      <c r="V123" s="34">
        <f t="shared" si="47"/>
        <v>69.327524486499499</v>
      </c>
      <c r="W123" s="26">
        <f t="shared" si="40"/>
        <v>8565494.6596410628</v>
      </c>
      <c r="X123" s="26">
        <f t="shared" si="49"/>
        <v>69.327524486499499</v>
      </c>
      <c r="Y123" s="35">
        <f t="shared" si="42"/>
        <v>8565494.6596410628</v>
      </c>
      <c r="Z123" s="37"/>
      <c r="AA123" s="34">
        <f t="shared" si="43"/>
        <v>69.327524993527391</v>
      </c>
      <c r="AB123" s="26">
        <f t="shared" si="44"/>
        <v>8565495.6596410926</v>
      </c>
      <c r="AC123" s="26">
        <f t="shared" si="50"/>
        <v>69.327524993527391</v>
      </c>
      <c r="AD123" s="27">
        <f t="shared" si="46"/>
        <v>8565495.6596410926</v>
      </c>
    </row>
    <row r="124" spans="16:30" x14ac:dyDescent="0.25">
      <c r="P124" s="31">
        <v>0.70833333333333304</v>
      </c>
      <c r="Q124" s="32">
        <f>Q114</f>
        <v>0</v>
      </c>
      <c r="R124" s="26">
        <f t="shared" si="38"/>
        <v>1</v>
      </c>
      <c r="S124" s="26">
        <f t="shared" si="48"/>
        <v>0</v>
      </c>
      <c r="T124" s="35">
        <f t="shared" si="37"/>
        <v>1</v>
      </c>
      <c r="U124" s="37"/>
      <c r="V124" s="34">
        <f t="shared" si="47"/>
        <v>69.327524486499499</v>
      </c>
      <c r="W124" s="26">
        <f t="shared" si="40"/>
        <v>8565494.6596410628</v>
      </c>
      <c r="X124" s="26">
        <f t="shared" si="49"/>
        <v>69.327524486499499</v>
      </c>
      <c r="Y124" s="35">
        <f t="shared" si="42"/>
        <v>8565494.6596410628</v>
      </c>
      <c r="Z124" s="37"/>
      <c r="AA124" s="34">
        <f t="shared" si="43"/>
        <v>69.327524993527391</v>
      </c>
      <c r="AB124" s="26">
        <f t="shared" si="44"/>
        <v>8565495.6596410926</v>
      </c>
      <c r="AC124" s="26">
        <f t="shared" si="50"/>
        <v>69.327524993527391</v>
      </c>
      <c r="AD124" s="27">
        <f t="shared" si="46"/>
        <v>8565495.6596410926</v>
      </c>
    </row>
    <row r="125" spans="16:30" x14ac:dyDescent="0.25">
      <c r="P125" s="31">
        <v>0.75</v>
      </c>
      <c r="Q125" s="32">
        <f>Q114</f>
        <v>0</v>
      </c>
      <c r="R125" s="26">
        <f t="shared" si="38"/>
        <v>1</v>
      </c>
      <c r="S125" s="26">
        <f t="shared" si="48"/>
        <v>0</v>
      </c>
      <c r="T125" s="35">
        <f t="shared" si="37"/>
        <v>1</v>
      </c>
      <c r="U125" s="37"/>
      <c r="V125" s="34">
        <f t="shared" si="47"/>
        <v>69.327524486499499</v>
      </c>
      <c r="W125" s="26">
        <f t="shared" si="40"/>
        <v>8565494.6596410628</v>
      </c>
      <c r="X125" s="26">
        <f t="shared" si="49"/>
        <v>69.327524486499499</v>
      </c>
      <c r="Y125" s="35">
        <f t="shared" si="42"/>
        <v>8565494.6596410628</v>
      </c>
      <c r="Z125" s="37"/>
      <c r="AA125" s="34">
        <f t="shared" si="43"/>
        <v>69.327524993527391</v>
      </c>
      <c r="AB125" s="26">
        <f t="shared" si="44"/>
        <v>8565495.6596410926</v>
      </c>
      <c r="AC125" s="26">
        <f t="shared" si="50"/>
        <v>69.327524993527391</v>
      </c>
      <c r="AD125" s="27">
        <f t="shared" si="46"/>
        <v>8565495.6596410926</v>
      </c>
    </row>
    <row r="126" spans="16:30" x14ac:dyDescent="0.25">
      <c r="P126" s="31">
        <v>0.79166666666666696</v>
      </c>
      <c r="Q126" s="32">
        <f>Q114</f>
        <v>0</v>
      </c>
      <c r="R126" s="26">
        <f t="shared" si="38"/>
        <v>1</v>
      </c>
      <c r="S126" s="26">
        <f t="shared" si="48"/>
        <v>0</v>
      </c>
      <c r="T126" s="35">
        <f t="shared" si="37"/>
        <v>1</v>
      </c>
      <c r="U126" s="37"/>
      <c r="V126" s="34">
        <v>0</v>
      </c>
      <c r="W126" s="26">
        <f t="shared" si="40"/>
        <v>1</v>
      </c>
      <c r="X126" s="26">
        <v>0</v>
      </c>
      <c r="Y126" s="35">
        <f t="shared" si="42"/>
        <v>1</v>
      </c>
      <c r="Z126" s="37"/>
      <c r="AA126" s="34">
        <f t="shared" si="43"/>
        <v>3.0102999566398121</v>
      </c>
      <c r="AB126" s="26">
        <f t="shared" si="44"/>
        <v>2</v>
      </c>
      <c r="AC126" s="26">
        <f>AA126</f>
        <v>3.0102999566398121</v>
      </c>
      <c r="AD126" s="27">
        <f t="shared" si="46"/>
        <v>2</v>
      </c>
    </row>
    <row r="127" spans="16:30" x14ac:dyDescent="0.25">
      <c r="P127" s="31">
        <v>0.83333333333333304</v>
      </c>
      <c r="Q127" s="32">
        <f>Q114</f>
        <v>0</v>
      </c>
      <c r="R127" s="26">
        <f t="shared" si="38"/>
        <v>1</v>
      </c>
      <c r="S127" s="26">
        <f t="shared" si="48"/>
        <v>0</v>
      </c>
      <c r="T127" s="35">
        <f t="shared" si="37"/>
        <v>1</v>
      </c>
      <c r="U127" s="37"/>
      <c r="V127" s="34">
        <f t="shared" si="47"/>
        <v>0</v>
      </c>
      <c r="W127" s="26">
        <f t="shared" si="40"/>
        <v>1</v>
      </c>
      <c r="X127" s="26">
        <v>0</v>
      </c>
      <c r="Y127" s="35">
        <f t="shared" si="42"/>
        <v>1</v>
      </c>
      <c r="Z127" s="37"/>
      <c r="AA127" s="34">
        <f t="shared" si="43"/>
        <v>3.0102999566398121</v>
      </c>
      <c r="AB127" s="26">
        <f>(10^(AA127/10))</f>
        <v>2</v>
      </c>
      <c r="AC127" s="26">
        <f>AA127</f>
        <v>3.0102999566398121</v>
      </c>
      <c r="AD127" s="27">
        <f t="shared" si="46"/>
        <v>2</v>
      </c>
    </row>
    <row r="128" spans="16:30" x14ac:dyDescent="0.25">
      <c r="P128" s="31">
        <v>0.875</v>
      </c>
      <c r="Q128" s="32">
        <f>Q114</f>
        <v>0</v>
      </c>
      <c r="R128" s="26">
        <f t="shared" si="38"/>
        <v>1</v>
      </c>
      <c r="S128" s="26">
        <f t="shared" si="48"/>
        <v>0</v>
      </c>
      <c r="T128" s="35">
        <f t="shared" si="37"/>
        <v>1</v>
      </c>
      <c r="U128" s="37"/>
      <c r="V128" s="34">
        <f>V127</f>
        <v>0</v>
      </c>
      <c r="W128" s="26">
        <f t="shared" si="40"/>
        <v>1</v>
      </c>
      <c r="X128" s="26">
        <v>0</v>
      </c>
      <c r="Y128" s="35">
        <f t="shared" si="42"/>
        <v>1</v>
      </c>
      <c r="Z128" s="37"/>
      <c r="AA128" s="34">
        <f t="shared" si="43"/>
        <v>3.0102999566398121</v>
      </c>
      <c r="AB128" s="26">
        <f t="shared" ref="AB128:AB130" si="51">(10^(AA128/10))</f>
        <v>2</v>
      </c>
      <c r="AC128" s="26">
        <f>AA128</f>
        <v>3.0102999566398121</v>
      </c>
      <c r="AD128" s="27">
        <f t="shared" si="46"/>
        <v>2</v>
      </c>
    </row>
    <row r="129" spans="16:30" x14ac:dyDescent="0.25">
      <c r="P129" s="31">
        <v>0.91666666666666696</v>
      </c>
      <c r="Q129" s="32">
        <f>Q107</f>
        <v>0</v>
      </c>
      <c r="R129" s="26">
        <f t="shared" si="38"/>
        <v>1</v>
      </c>
      <c r="S129" s="26">
        <f>Q129+10</f>
        <v>10</v>
      </c>
      <c r="T129" s="35">
        <f t="shared" si="37"/>
        <v>10</v>
      </c>
      <c r="U129" s="37"/>
      <c r="V129" s="34">
        <v>0</v>
      </c>
      <c r="W129" s="26">
        <f t="shared" si="40"/>
        <v>1</v>
      </c>
      <c r="X129" s="28">
        <f t="shared" ref="X129:X130" si="52">V129+10</f>
        <v>10</v>
      </c>
      <c r="Y129" s="35">
        <f t="shared" si="42"/>
        <v>10</v>
      </c>
      <c r="Z129" s="37"/>
      <c r="AA129" s="34">
        <f t="shared" si="43"/>
        <v>3.0102999566398121</v>
      </c>
      <c r="AB129" s="26">
        <f t="shared" si="51"/>
        <v>2</v>
      </c>
      <c r="AC129" s="26">
        <f>AA129+10</f>
        <v>13.010299956639813</v>
      </c>
      <c r="AD129" s="27">
        <f t="shared" si="46"/>
        <v>20.000000000000007</v>
      </c>
    </row>
    <row r="130" spans="16:30" ht="15.75" thickBot="1" x14ac:dyDescent="0.3">
      <c r="P130" s="44">
        <v>0.95833333333333304</v>
      </c>
      <c r="Q130" s="32">
        <f>Q107</f>
        <v>0</v>
      </c>
      <c r="R130" s="46">
        <f t="shared" si="38"/>
        <v>1</v>
      </c>
      <c r="S130" s="46">
        <f>Q130+10</f>
        <v>10</v>
      </c>
      <c r="T130" s="47">
        <f t="shared" si="37"/>
        <v>10</v>
      </c>
      <c r="U130" s="48"/>
      <c r="V130" s="45">
        <v>0</v>
      </c>
      <c r="W130" s="46">
        <f t="shared" si="40"/>
        <v>1</v>
      </c>
      <c r="X130" s="28">
        <f t="shared" si="52"/>
        <v>10</v>
      </c>
      <c r="Y130" s="47">
        <f t="shared" si="42"/>
        <v>10</v>
      </c>
      <c r="Z130" s="48"/>
      <c r="AA130" s="34">
        <f t="shared" si="43"/>
        <v>3.0102999566398121</v>
      </c>
      <c r="AB130" s="150">
        <f t="shared" si="51"/>
        <v>2</v>
      </c>
      <c r="AC130" s="150">
        <f>AA130+10</f>
        <v>13.010299956639813</v>
      </c>
      <c r="AD130" s="151">
        <f t="shared" si="46"/>
        <v>20.000000000000007</v>
      </c>
    </row>
    <row r="131" spans="16:30" ht="15.75" thickBot="1" x14ac:dyDescent="0.3">
      <c r="P131" s="50"/>
      <c r="Q131" s="51"/>
      <c r="R131" s="51"/>
      <c r="S131" s="51"/>
      <c r="T131" s="52"/>
      <c r="U131" s="51"/>
      <c r="V131" s="50"/>
      <c r="W131" s="51"/>
      <c r="X131" s="51"/>
      <c r="Y131" s="52"/>
      <c r="Z131" s="51"/>
      <c r="AA131" s="53" t="s">
        <v>13</v>
      </c>
      <c r="AB131" s="64">
        <f>10*LOG(1/(COUNT(AB114:AB127))*SUM(AB114:AB127))</f>
        <v>68.658057266230543</v>
      </c>
      <c r="AC131" s="49"/>
      <c r="AD131" s="54"/>
    </row>
    <row r="132" spans="16:30" ht="15.75" thickBot="1" x14ac:dyDescent="0.3">
      <c r="P132" s="53"/>
      <c r="Q132" s="49"/>
      <c r="R132" s="49"/>
      <c r="S132" s="49"/>
      <c r="T132" s="54"/>
      <c r="U132" s="49"/>
      <c r="V132" s="53"/>
      <c r="W132" s="49"/>
      <c r="X132" s="49"/>
      <c r="Y132" s="54"/>
      <c r="Z132" s="49"/>
      <c r="AA132" s="53" t="s">
        <v>2</v>
      </c>
      <c r="AB132" s="64">
        <f>10*LOG(1/(COUNT(AB107:AB113,AB129:AB130))*SUM(AB107:AB113,AB129:AB130))</f>
        <v>3.0102999566398121</v>
      </c>
      <c r="AC132" s="49"/>
      <c r="AD132" s="54"/>
    </row>
    <row r="133" spans="16:30" x14ac:dyDescent="0.25">
      <c r="P133" s="53"/>
      <c r="Q133" s="49"/>
      <c r="R133" s="56" t="s">
        <v>12</v>
      </c>
      <c r="S133" s="57"/>
      <c r="T133" s="58" t="s">
        <v>11</v>
      </c>
      <c r="U133" s="57"/>
      <c r="V133" s="59"/>
      <c r="W133" s="56" t="s">
        <v>12</v>
      </c>
      <c r="X133" s="57"/>
      <c r="Y133" s="58" t="s">
        <v>11</v>
      </c>
      <c r="Z133" s="57"/>
      <c r="AA133" s="59"/>
      <c r="AB133" s="57" t="s">
        <v>12</v>
      </c>
      <c r="AC133" s="57"/>
      <c r="AD133" s="58" t="s">
        <v>11</v>
      </c>
    </row>
    <row r="134" spans="16:30" ht="15.75" thickBot="1" x14ac:dyDescent="0.3">
      <c r="P134" s="14"/>
      <c r="Q134" s="55"/>
      <c r="R134" s="60">
        <f>10*LOG(1/(COUNT(R107:R130))*SUM(R107:R130))</f>
        <v>0</v>
      </c>
      <c r="S134" s="61"/>
      <c r="T134" s="62">
        <f>10*LOG(1/(COUNT(T107:T130))*SUM(T107:T130))</f>
        <v>6.40978057358332</v>
      </c>
      <c r="U134" s="61"/>
      <c r="V134" s="63"/>
      <c r="W134" s="60">
        <f>10*LOG(1/(COUNT(W107:W130))*SUM(W107:W130))</f>
        <v>66.317225036887578</v>
      </c>
      <c r="X134" s="61"/>
      <c r="Y134" s="62">
        <f>10*LOG(1/(COUNT(Y107:Y130))*SUM(Y107:Y130))</f>
        <v>66.317228459324184</v>
      </c>
      <c r="Z134" s="61"/>
      <c r="AA134" s="63"/>
      <c r="AB134" s="64">
        <f>10*LOG(1/(COUNT(AB107:AB130))*SUM(AB107:AB130))</f>
        <v>66.317226050943162</v>
      </c>
      <c r="AC134" s="61"/>
      <c r="AD134" s="62">
        <f>10*LOG(1/(COUNT(AD107:AD130))*SUM(AD107:AD130))</f>
        <v>66.317232895812097</v>
      </c>
    </row>
    <row r="137" spans="16:30" x14ac:dyDescent="0.25">
      <c r="P137">
        <f>A14</f>
        <v>0</v>
      </c>
    </row>
    <row r="139" spans="16:30" ht="15.75" thickBot="1" x14ac:dyDescent="0.3">
      <c r="P139" s="303" t="s">
        <v>21</v>
      </c>
      <c r="Q139" s="303"/>
      <c r="R139" s="303"/>
      <c r="S139" s="303"/>
      <c r="T139" s="303"/>
    </row>
    <row r="140" spans="16:30" ht="45.75" thickBot="1" x14ac:dyDescent="0.3">
      <c r="P140" s="38" t="s">
        <v>14</v>
      </c>
      <c r="Q140" s="39" t="s">
        <v>15</v>
      </c>
      <c r="R140" s="40" t="s">
        <v>17</v>
      </c>
      <c r="S140" s="40" t="s">
        <v>16</v>
      </c>
      <c r="T140" s="41" t="s">
        <v>17</v>
      </c>
      <c r="U140" s="42"/>
      <c r="V140" s="39" t="s">
        <v>18</v>
      </c>
      <c r="W140" s="40" t="s">
        <v>17</v>
      </c>
      <c r="X140" s="40" t="s">
        <v>16</v>
      </c>
      <c r="Y140" s="41" t="s">
        <v>17</v>
      </c>
      <c r="Z140" s="43"/>
      <c r="AA140" s="39" t="s">
        <v>19</v>
      </c>
      <c r="AB140" s="40" t="s">
        <v>17</v>
      </c>
      <c r="AC140" s="40" t="s">
        <v>16</v>
      </c>
      <c r="AD140" s="41" t="s">
        <v>17</v>
      </c>
    </row>
    <row r="141" spans="16:30" ht="15.75" thickBot="1" x14ac:dyDescent="0.3">
      <c r="P141" s="30">
        <v>0</v>
      </c>
      <c r="Q141" s="32">
        <f>H14</f>
        <v>0</v>
      </c>
      <c r="R141" s="28">
        <f>(10^(Q141/10))</f>
        <v>1</v>
      </c>
      <c r="S141" s="28">
        <f>Q141+10</f>
        <v>10</v>
      </c>
      <c r="T141" s="33">
        <f t="shared" ref="T141:T164" si="53">(10^(S141/10))</f>
        <v>10</v>
      </c>
      <c r="U141" s="36"/>
      <c r="V141" s="32">
        <v>0</v>
      </c>
      <c r="W141" s="28">
        <f>(10^(V141/10))</f>
        <v>1</v>
      </c>
      <c r="X141" s="28">
        <f>V141+10</f>
        <v>10</v>
      </c>
      <c r="Y141" s="33">
        <f>(10^(X141/10))</f>
        <v>10</v>
      </c>
      <c r="Z141" s="36"/>
      <c r="AA141" s="34">
        <f>10*LOG10(10^(Q141/10)+10^(V141/10))</f>
        <v>3.0102999566398121</v>
      </c>
      <c r="AB141" s="147">
        <f>(10^(AA141/10))</f>
        <v>2</v>
      </c>
      <c r="AC141" s="147">
        <f>AA141+10</f>
        <v>13.010299956639813</v>
      </c>
      <c r="AD141" s="148">
        <f>(10^(AC141/10))</f>
        <v>20.000000000000007</v>
      </c>
    </row>
    <row r="142" spans="16:30" ht="15.75" thickBot="1" x14ac:dyDescent="0.3">
      <c r="P142" s="31">
        <v>4.1666666666666699E-2</v>
      </c>
      <c r="Q142" s="32">
        <f>Q141</f>
        <v>0</v>
      </c>
      <c r="R142" s="26">
        <f t="shared" ref="R142:R164" si="54">(10^(Q142/10))</f>
        <v>1</v>
      </c>
      <c r="S142" s="26">
        <f t="shared" ref="S142:S147" si="55">Q142+10</f>
        <v>10</v>
      </c>
      <c r="T142" s="35">
        <f t="shared" si="53"/>
        <v>10</v>
      </c>
      <c r="U142" s="37"/>
      <c r="V142" s="34">
        <f>V141</f>
        <v>0</v>
      </c>
      <c r="W142" s="26">
        <f t="shared" ref="W142:W164" si="56">(10^(V142/10))</f>
        <v>1</v>
      </c>
      <c r="X142" s="28">
        <f t="shared" ref="X142:X147" si="57">V142+10</f>
        <v>10</v>
      </c>
      <c r="Y142" s="35">
        <f t="shared" ref="Y142:Y164" si="58">(10^(X142/10))</f>
        <v>10</v>
      </c>
      <c r="Z142" s="37"/>
      <c r="AA142" s="34">
        <f t="shared" ref="AA142:AA164" si="59">10*LOG10(10^(Q142/10)+10^(V142/10))</f>
        <v>3.0102999566398121</v>
      </c>
      <c r="AB142" s="26">
        <f t="shared" ref="AB142:AB160" si="60">(10^(AA142/10))</f>
        <v>2</v>
      </c>
      <c r="AC142" s="147">
        <f t="shared" ref="AC142:AC147" si="61">AA142+10</f>
        <v>13.010299956639813</v>
      </c>
      <c r="AD142" s="27">
        <f t="shared" ref="AD142:AD164" si="62">(10^(AC142/10))</f>
        <v>20.000000000000007</v>
      </c>
    </row>
    <row r="143" spans="16:30" ht="15.75" thickBot="1" x14ac:dyDescent="0.3">
      <c r="P143" s="31">
        <v>8.3333333333333301E-2</v>
      </c>
      <c r="Q143" s="32">
        <f>Q141</f>
        <v>0</v>
      </c>
      <c r="R143" s="26">
        <f t="shared" si="54"/>
        <v>1</v>
      </c>
      <c r="S143" s="26">
        <f t="shared" si="55"/>
        <v>10</v>
      </c>
      <c r="T143" s="35">
        <f t="shared" si="53"/>
        <v>10</v>
      </c>
      <c r="U143" s="37"/>
      <c r="V143" s="34">
        <f t="shared" ref="V143:V161" si="63">V142</f>
        <v>0</v>
      </c>
      <c r="W143" s="26">
        <f t="shared" si="56"/>
        <v>1</v>
      </c>
      <c r="X143" s="28">
        <f t="shared" si="57"/>
        <v>10</v>
      </c>
      <c r="Y143" s="35">
        <f t="shared" si="58"/>
        <v>10</v>
      </c>
      <c r="Z143" s="37"/>
      <c r="AA143" s="34">
        <f t="shared" si="59"/>
        <v>3.0102999566398121</v>
      </c>
      <c r="AB143" s="26">
        <f t="shared" si="60"/>
        <v>2</v>
      </c>
      <c r="AC143" s="147">
        <f t="shared" si="61"/>
        <v>13.010299956639813</v>
      </c>
      <c r="AD143" s="27">
        <f t="shared" si="62"/>
        <v>20.000000000000007</v>
      </c>
    </row>
    <row r="144" spans="16:30" ht="15.75" thickBot="1" x14ac:dyDescent="0.3">
      <c r="P144" s="31">
        <v>0.125</v>
      </c>
      <c r="Q144" s="32">
        <f>Q141</f>
        <v>0</v>
      </c>
      <c r="R144" s="26">
        <f t="shared" si="54"/>
        <v>1</v>
      </c>
      <c r="S144" s="26">
        <f t="shared" si="55"/>
        <v>10</v>
      </c>
      <c r="T144" s="35">
        <f t="shared" si="53"/>
        <v>10</v>
      </c>
      <c r="U144" s="37"/>
      <c r="V144" s="34">
        <f t="shared" si="63"/>
        <v>0</v>
      </c>
      <c r="W144" s="26">
        <f t="shared" si="56"/>
        <v>1</v>
      </c>
      <c r="X144" s="28">
        <f t="shared" si="57"/>
        <v>10</v>
      </c>
      <c r="Y144" s="35">
        <f t="shared" si="58"/>
        <v>10</v>
      </c>
      <c r="Z144" s="37"/>
      <c r="AA144" s="34">
        <f t="shared" si="59"/>
        <v>3.0102999566398121</v>
      </c>
      <c r="AB144" s="26">
        <f t="shared" si="60"/>
        <v>2</v>
      </c>
      <c r="AC144" s="147">
        <f t="shared" si="61"/>
        <v>13.010299956639813</v>
      </c>
      <c r="AD144" s="27">
        <f t="shared" si="62"/>
        <v>20.000000000000007</v>
      </c>
    </row>
    <row r="145" spans="16:30" ht="15.75" thickBot="1" x14ac:dyDescent="0.3">
      <c r="P145" s="31">
        <v>0.16666666666666699</v>
      </c>
      <c r="Q145" s="32">
        <f>Q141</f>
        <v>0</v>
      </c>
      <c r="R145" s="26">
        <f t="shared" si="54"/>
        <v>1</v>
      </c>
      <c r="S145" s="26">
        <f t="shared" si="55"/>
        <v>10</v>
      </c>
      <c r="T145" s="35">
        <f t="shared" si="53"/>
        <v>10</v>
      </c>
      <c r="U145" s="37"/>
      <c r="V145" s="34">
        <f t="shared" si="63"/>
        <v>0</v>
      </c>
      <c r="W145" s="26">
        <f t="shared" si="56"/>
        <v>1</v>
      </c>
      <c r="X145" s="28">
        <f t="shared" si="57"/>
        <v>10</v>
      </c>
      <c r="Y145" s="35">
        <f t="shared" si="58"/>
        <v>10</v>
      </c>
      <c r="Z145" s="37"/>
      <c r="AA145" s="34">
        <f t="shared" si="59"/>
        <v>3.0102999566398121</v>
      </c>
      <c r="AB145" s="26">
        <f t="shared" si="60"/>
        <v>2</v>
      </c>
      <c r="AC145" s="147">
        <f t="shared" si="61"/>
        <v>13.010299956639813</v>
      </c>
      <c r="AD145" s="27">
        <f t="shared" si="62"/>
        <v>20.000000000000007</v>
      </c>
    </row>
    <row r="146" spans="16:30" ht="15.75" thickBot="1" x14ac:dyDescent="0.3">
      <c r="P146" s="31">
        <v>0.20833333333333301</v>
      </c>
      <c r="Q146" s="32">
        <f>Q141</f>
        <v>0</v>
      </c>
      <c r="R146" s="26">
        <f t="shared" si="54"/>
        <v>1</v>
      </c>
      <c r="S146" s="26">
        <f t="shared" si="55"/>
        <v>10</v>
      </c>
      <c r="T146" s="35">
        <f t="shared" si="53"/>
        <v>10</v>
      </c>
      <c r="U146" s="37"/>
      <c r="V146" s="34">
        <f t="shared" si="63"/>
        <v>0</v>
      </c>
      <c r="W146" s="26">
        <f t="shared" si="56"/>
        <v>1</v>
      </c>
      <c r="X146" s="28">
        <f t="shared" si="57"/>
        <v>10</v>
      </c>
      <c r="Y146" s="35">
        <f t="shared" si="58"/>
        <v>10</v>
      </c>
      <c r="Z146" s="37"/>
      <c r="AA146" s="34">
        <f t="shared" si="59"/>
        <v>3.0102999566398121</v>
      </c>
      <c r="AB146" s="26">
        <f t="shared" si="60"/>
        <v>2</v>
      </c>
      <c r="AC146" s="147">
        <f t="shared" si="61"/>
        <v>13.010299956639813</v>
      </c>
      <c r="AD146" s="27">
        <f t="shared" si="62"/>
        <v>20.000000000000007</v>
      </c>
    </row>
    <row r="147" spans="16:30" x14ac:dyDescent="0.25">
      <c r="P147" s="31">
        <v>0.25</v>
      </c>
      <c r="Q147" s="32">
        <f>Q141</f>
        <v>0</v>
      </c>
      <c r="R147" s="26">
        <f t="shared" si="54"/>
        <v>1</v>
      </c>
      <c r="S147" s="26">
        <f t="shared" si="55"/>
        <v>10</v>
      </c>
      <c r="T147" s="35">
        <f t="shared" si="53"/>
        <v>10</v>
      </c>
      <c r="U147" s="37"/>
      <c r="V147" s="34">
        <f t="shared" si="63"/>
        <v>0</v>
      </c>
      <c r="W147" s="26">
        <f t="shared" si="56"/>
        <v>1</v>
      </c>
      <c r="X147" s="28">
        <f t="shared" si="57"/>
        <v>10</v>
      </c>
      <c r="Y147" s="35">
        <f t="shared" si="58"/>
        <v>10</v>
      </c>
      <c r="Z147" s="37"/>
      <c r="AA147" s="34">
        <f t="shared" si="59"/>
        <v>3.0102999566398121</v>
      </c>
      <c r="AB147" s="26">
        <f t="shared" si="60"/>
        <v>2</v>
      </c>
      <c r="AC147" s="147">
        <f t="shared" si="61"/>
        <v>13.010299956639813</v>
      </c>
      <c r="AD147" s="27">
        <f t="shared" si="62"/>
        <v>20.000000000000007</v>
      </c>
    </row>
    <row r="148" spans="16:30" x14ac:dyDescent="0.25">
      <c r="P148" s="31">
        <v>0.29166666666666702</v>
      </c>
      <c r="Q148" s="32">
        <f>G14</f>
        <v>0</v>
      </c>
      <c r="R148" s="26">
        <f t="shared" si="54"/>
        <v>1</v>
      </c>
      <c r="S148" s="26">
        <f>Q148</f>
        <v>0</v>
      </c>
      <c r="T148" s="35">
        <f t="shared" si="53"/>
        <v>1</v>
      </c>
      <c r="U148" s="37"/>
      <c r="V148" s="34">
        <f>D74</f>
        <v>0</v>
      </c>
      <c r="W148" s="26">
        <f t="shared" si="56"/>
        <v>1</v>
      </c>
      <c r="X148" s="26">
        <f>V148</f>
        <v>0</v>
      </c>
      <c r="Y148" s="35">
        <f t="shared" si="58"/>
        <v>1</v>
      </c>
      <c r="Z148" s="37"/>
      <c r="AA148" s="34">
        <f t="shared" si="59"/>
        <v>3.0102999566398121</v>
      </c>
      <c r="AB148" s="26">
        <f t="shared" si="60"/>
        <v>2</v>
      </c>
      <c r="AC148" s="26">
        <f>AA148</f>
        <v>3.0102999566398121</v>
      </c>
      <c r="AD148" s="27">
        <f t="shared" si="62"/>
        <v>2</v>
      </c>
    </row>
    <row r="149" spans="16:30" x14ac:dyDescent="0.25">
      <c r="P149" s="31">
        <v>0.33333333333333298</v>
      </c>
      <c r="Q149" s="32">
        <f>Q148</f>
        <v>0</v>
      </c>
      <c r="R149" s="26">
        <f t="shared" si="54"/>
        <v>1</v>
      </c>
      <c r="S149" s="26">
        <f t="shared" ref="S149:S162" si="64">Q149</f>
        <v>0</v>
      </c>
      <c r="T149" s="35">
        <f t="shared" si="53"/>
        <v>1</v>
      </c>
      <c r="U149" s="37"/>
      <c r="V149" s="34">
        <f t="shared" si="63"/>
        <v>0</v>
      </c>
      <c r="W149" s="26">
        <f t="shared" si="56"/>
        <v>1</v>
      </c>
      <c r="X149" s="26">
        <f t="shared" ref="X149:X159" si="65">V149</f>
        <v>0</v>
      </c>
      <c r="Y149" s="35">
        <f t="shared" si="58"/>
        <v>1</v>
      </c>
      <c r="Z149" s="37"/>
      <c r="AA149" s="34">
        <f t="shared" si="59"/>
        <v>3.0102999566398121</v>
      </c>
      <c r="AB149" s="26">
        <f t="shared" si="60"/>
        <v>2</v>
      </c>
      <c r="AC149" s="26">
        <f t="shared" ref="AC149:AC159" si="66">AA149</f>
        <v>3.0102999566398121</v>
      </c>
      <c r="AD149" s="27">
        <f t="shared" si="62"/>
        <v>2</v>
      </c>
    </row>
    <row r="150" spans="16:30" x14ac:dyDescent="0.25">
      <c r="P150" s="31">
        <v>0.375</v>
      </c>
      <c r="Q150" s="32">
        <f>Q148</f>
        <v>0</v>
      </c>
      <c r="R150" s="26">
        <f t="shared" si="54"/>
        <v>1</v>
      </c>
      <c r="S150" s="26">
        <f t="shared" si="64"/>
        <v>0</v>
      </c>
      <c r="T150" s="35">
        <f t="shared" si="53"/>
        <v>1</v>
      </c>
      <c r="U150" s="37"/>
      <c r="V150" s="34">
        <f t="shared" si="63"/>
        <v>0</v>
      </c>
      <c r="W150" s="26">
        <f t="shared" si="56"/>
        <v>1</v>
      </c>
      <c r="X150" s="26">
        <f t="shared" si="65"/>
        <v>0</v>
      </c>
      <c r="Y150" s="35">
        <f t="shared" si="58"/>
        <v>1</v>
      </c>
      <c r="Z150" s="37"/>
      <c r="AA150" s="34">
        <f t="shared" si="59"/>
        <v>3.0102999566398121</v>
      </c>
      <c r="AB150" s="26">
        <f t="shared" si="60"/>
        <v>2</v>
      </c>
      <c r="AC150" s="26">
        <f t="shared" si="66"/>
        <v>3.0102999566398121</v>
      </c>
      <c r="AD150" s="27">
        <f t="shared" si="62"/>
        <v>2</v>
      </c>
    </row>
    <row r="151" spans="16:30" x14ac:dyDescent="0.25">
      <c r="P151" s="31">
        <v>0.41666666666666702</v>
      </c>
      <c r="Q151" s="32">
        <f>Q148</f>
        <v>0</v>
      </c>
      <c r="R151" s="26">
        <f t="shared" si="54"/>
        <v>1</v>
      </c>
      <c r="S151" s="26">
        <f t="shared" si="64"/>
        <v>0</v>
      </c>
      <c r="T151" s="35">
        <f t="shared" si="53"/>
        <v>1</v>
      </c>
      <c r="U151" s="37"/>
      <c r="V151" s="34">
        <f t="shared" si="63"/>
        <v>0</v>
      </c>
      <c r="W151" s="26">
        <f t="shared" si="56"/>
        <v>1</v>
      </c>
      <c r="X151" s="26">
        <f t="shared" si="65"/>
        <v>0</v>
      </c>
      <c r="Y151" s="35">
        <f t="shared" si="58"/>
        <v>1</v>
      </c>
      <c r="Z151" s="37"/>
      <c r="AA151" s="34">
        <f t="shared" si="59"/>
        <v>3.0102999566398121</v>
      </c>
      <c r="AB151" s="26">
        <f t="shared" si="60"/>
        <v>2</v>
      </c>
      <c r="AC151" s="26">
        <f t="shared" si="66"/>
        <v>3.0102999566398121</v>
      </c>
      <c r="AD151" s="27">
        <f t="shared" si="62"/>
        <v>2</v>
      </c>
    </row>
    <row r="152" spans="16:30" x14ac:dyDescent="0.25">
      <c r="P152" s="31">
        <v>0.45833333333333298</v>
      </c>
      <c r="Q152" s="32">
        <f>Q148</f>
        <v>0</v>
      </c>
      <c r="R152" s="26">
        <f t="shared" si="54"/>
        <v>1</v>
      </c>
      <c r="S152" s="26">
        <f t="shared" si="64"/>
        <v>0</v>
      </c>
      <c r="T152" s="35">
        <f t="shared" si="53"/>
        <v>1</v>
      </c>
      <c r="U152" s="37"/>
      <c r="V152" s="34">
        <f t="shared" si="63"/>
        <v>0</v>
      </c>
      <c r="W152" s="26">
        <f t="shared" si="56"/>
        <v>1</v>
      </c>
      <c r="X152" s="26">
        <f t="shared" si="65"/>
        <v>0</v>
      </c>
      <c r="Y152" s="35">
        <f t="shared" si="58"/>
        <v>1</v>
      </c>
      <c r="Z152" s="37"/>
      <c r="AA152" s="34">
        <f t="shared" si="59"/>
        <v>3.0102999566398121</v>
      </c>
      <c r="AB152" s="26">
        <f t="shared" si="60"/>
        <v>2</v>
      </c>
      <c r="AC152" s="26">
        <f t="shared" si="66"/>
        <v>3.0102999566398121</v>
      </c>
      <c r="AD152" s="27">
        <f t="shared" si="62"/>
        <v>2</v>
      </c>
    </row>
    <row r="153" spans="16:30" x14ac:dyDescent="0.25">
      <c r="P153" s="31">
        <v>0.5</v>
      </c>
      <c r="Q153" s="32">
        <f>Q148</f>
        <v>0</v>
      </c>
      <c r="R153" s="26">
        <f t="shared" si="54"/>
        <v>1</v>
      </c>
      <c r="S153" s="26">
        <f t="shared" si="64"/>
        <v>0</v>
      </c>
      <c r="T153" s="35">
        <f t="shared" si="53"/>
        <v>1</v>
      </c>
      <c r="U153" s="37"/>
      <c r="V153" s="34">
        <f t="shared" si="63"/>
        <v>0</v>
      </c>
      <c r="W153" s="26">
        <f t="shared" si="56"/>
        <v>1</v>
      </c>
      <c r="X153" s="26">
        <f t="shared" si="65"/>
        <v>0</v>
      </c>
      <c r="Y153" s="35">
        <f t="shared" si="58"/>
        <v>1</v>
      </c>
      <c r="Z153" s="37"/>
      <c r="AA153" s="34">
        <f t="shared" si="59"/>
        <v>3.0102999566398121</v>
      </c>
      <c r="AB153" s="26">
        <f t="shared" si="60"/>
        <v>2</v>
      </c>
      <c r="AC153" s="26">
        <f t="shared" si="66"/>
        <v>3.0102999566398121</v>
      </c>
      <c r="AD153" s="27">
        <f t="shared" si="62"/>
        <v>2</v>
      </c>
    </row>
    <row r="154" spans="16:30" x14ac:dyDescent="0.25">
      <c r="P154" s="31">
        <v>0.54166666666666696</v>
      </c>
      <c r="Q154" s="32">
        <f>Q148</f>
        <v>0</v>
      </c>
      <c r="R154" s="26">
        <f t="shared" si="54"/>
        <v>1</v>
      </c>
      <c r="S154" s="26">
        <f t="shared" si="64"/>
        <v>0</v>
      </c>
      <c r="T154" s="35">
        <f t="shared" si="53"/>
        <v>1</v>
      </c>
      <c r="U154" s="37"/>
      <c r="V154" s="34">
        <f t="shared" si="63"/>
        <v>0</v>
      </c>
      <c r="W154" s="26">
        <f t="shared" si="56"/>
        <v>1</v>
      </c>
      <c r="X154" s="26">
        <f t="shared" si="65"/>
        <v>0</v>
      </c>
      <c r="Y154" s="35">
        <f t="shared" si="58"/>
        <v>1</v>
      </c>
      <c r="Z154" s="37"/>
      <c r="AA154" s="34">
        <f t="shared" si="59"/>
        <v>3.0102999566398121</v>
      </c>
      <c r="AB154" s="26">
        <f t="shared" si="60"/>
        <v>2</v>
      </c>
      <c r="AC154" s="26">
        <f t="shared" si="66"/>
        <v>3.0102999566398121</v>
      </c>
      <c r="AD154" s="27">
        <f t="shared" si="62"/>
        <v>2</v>
      </c>
    </row>
    <row r="155" spans="16:30" x14ac:dyDescent="0.25">
      <c r="P155" s="31">
        <v>0.58333333333333304</v>
      </c>
      <c r="Q155" s="32">
        <f>Q148</f>
        <v>0</v>
      </c>
      <c r="R155" s="26">
        <f t="shared" si="54"/>
        <v>1</v>
      </c>
      <c r="S155" s="26">
        <f t="shared" si="64"/>
        <v>0</v>
      </c>
      <c r="T155" s="35">
        <f t="shared" si="53"/>
        <v>1</v>
      </c>
      <c r="U155" s="37"/>
      <c r="V155" s="34">
        <f t="shared" si="63"/>
        <v>0</v>
      </c>
      <c r="W155" s="26">
        <f t="shared" si="56"/>
        <v>1</v>
      </c>
      <c r="X155" s="26">
        <f t="shared" si="65"/>
        <v>0</v>
      </c>
      <c r="Y155" s="35">
        <f t="shared" si="58"/>
        <v>1</v>
      </c>
      <c r="Z155" s="37"/>
      <c r="AA155" s="34">
        <f t="shared" si="59"/>
        <v>3.0102999566398121</v>
      </c>
      <c r="AB155" s="26">
        <f t="shared" si="60"/>
        <v>2</v>
      </c>
      <c r="AC155" s="26">
        <f t="shared" si="66"/>
        <v>3.0102999566398121</v>
      </c>
      <c r="AD155" s="27">
        <f t="shared" si="62"/>
        <v>2</v>
      </c>
    </row>
    <row r="156" spans="16:30" x14ac:dyDescent="0.25">
      <c r="P156" s="31">
        <v>0.625</v>
      </c>
      <c r="Q156" s="32">
        <f>Q148</f>
        <v>0</v>
      </c>
      <c r="R156" s="26">
        <f t="shared" si="54"/>
        <v>1</v>
      </c>
      <c r="S156" s="26">
        <f t="shared" si="64"/>
        <v>0</v>
      </c>
      <c r="T156" s="35">
        <f t="shared" si="53"/>
        <v>1</v>
      </c>
      <c r="U156" s="37"/>
      <c r="V156" s="34">
        <f t="shared" si="63"/>
        <v>0</v>
      </c>
      <c r="W156" s="26">
        <f t="shared" si="56"/>
        <v>1</v>
      </c>
      <c r="X156" s="26">
        <f t="shared" si="65"/>
        <v>0</v>
      </c>
      <c r="Y156" s="35">
        <f t="shared" si="58"/>
        <v>1</v>
      </c>
      <c r="Z156" s="37"/>
      <c r="AA156" s="34">
        <f t="shared" si="59"/>
        <v>3.0102999566398121</v>
      </c>
      <c r="AB156" s="26">
        <f t="shared" si="60"/>
        <v>2</v>
      </c>
      <c r="AC156" s="26">
        <f t="shared" si="66"/>
        <v>3.0102999566398121</v>
      </c>
      <c r="AD156" s="27">
        <f t="shared" si="62"/>
        <v>2</v>
      </c>
    </row>
    <row r="157" spans="16:30" x14ac:dyDescent="0.25">
      <c r="P157" s="31">
        <v>0.66666666666666696</v>
      </c>
      <c r="Q157" s="32">
        <f>Q148</f>
        <v>0</v>
      </c>
      <c r="R157" s="26">
        <f t="shared" si="54"/>
        <v>1</v>
      </c>
      <c r="S157" s="26">
        <f t="shared" si="64"/>
        <v>0</v>
      </c>
      <c r="T157" s="35">
        <f t="shared" si="53"/>
        <v>1</v>
      </c>
      <c r="U157" s="37"/>
      <c r="V157" s="34">
        <f t="shared" si="63"/>
        <v>0</v>
      </c>
      <c r="W157" s="26">
        <f t="shared" si="56"/>
        <v>1</v>
      </c>
      <c r="X157" s="26">
        <f t="shared" si="65"/>
        <v>0</v>
      </c>
      <c r="Y157" s="35">
        <f t="shared" si="58"/>
        <v>1</v>
      </c>
      <c r="Z157" s="37"/>
      <c r="AA157" s="34">
        <f t="shared" si="59"/>
        <v>3.0102999566398121</v>
      </c>
      <c r="AB157" s="26">
        <f t="shared" si="60"/>
        <v>2</v>
      </c>
      <c r="AC157" s="26">
        <f t="shared" si="66"/>
        <v>3.0102999566398121</v>
      </c>
      <c r="AD157" s="27">
        <f t="shared" si="62"/>
        <v>2</v>
      </c>
    </row>
    <row r="158" spans="16:30" x14ac:dyDescent="0.25">
      <c r="P158" s="31">
        <v>0.70833333333333304</v>
      </c>
      <c r="Q158" s="32">
        <f>Q148</f>
        <v>0</v>
      </c>
      <c r="R158" s="26">
        <f t="shared" si="54"/>
        <v>1</v>
      </c>
      <c r="S158" s="26">
        <f t="shared" si="64"/>
        <v>0</v>
      </c>
      <c r="T158" s="35">
        <f t="shared" si="53"/>
        <v>1</v>
      </c>
      <c r="U158" s="37"/>
      <c r="V158" s="34">
        <f t="shared" si="63"/>
        <v>0</v>
      </c>
      <c r="W158" s="26">
        <f t="shared" si="56"/>
        <v>1</v>
      </c>
      <c r="X158" s="26">
        <f t="shared" si="65"/>
        <v>0</v>
      </c>
      <c r="Y158" s="35">
        <f t="shared" si="58"/>
        <v>1</v>
      </c>
      <c r="Z158" s="37"/>
      <c r="AA158" s="34">
        <f t="shared" si="59"/>
        <v>3.0102999566398121</v>
      </c>
      <c r="AB158" s="26">
        <f t="shared" si="60"/>
        <v>2</v>
      </c>
      <c r="AC158" s="26">
        <f t="shared" si="66"/>
        <v>3.0102999566398121</v>
      </c>
      <c r="AD158" s="27">
        <f t="shared" si="62"/>
        <v>2</v>
      </c>
    </row>
    <row r="159" spans="16:30" x14ac:dyDescent="0.25">
      <c r="P159" s="31">
        <v>0.75</v>
      </c>
      <c r="Q159" s="32">
        <f>Q148</f>
        <v>0</v>
      </c>
      <c r="R159" s="26">
        <f t="shared" si="54"/>
        <v>1</v>
      </c>
      <c r="S159" s="26">
        <f t="shared" si="64"/>
        <v>0</v>
      </c>
      <c r="T159" s="35">
        <f t="shared" si="53"/>
        <v>1</v>
      </c>
      <c r="U159" s="37"/>
      <c r="V159" s="34">
        <f t="shared" si="63"/>
        <v>0</v>
      </c>
      <c r="W159" s="26">
        <f t="shared" si="56"/>
        <v>1</v>
      </c>
      <c r="X159" s="26">
        <f t="shared" si="65"/>
        <v>0</v>
      </c>
      <c r="Y159" s="35">
        <f t="shared" si="58"/>
        <v>1</v>
      </c>
      <c r="Z159" s="37"/>
      <c r="AA159" s="34">
        <f t="shared" si="59"/>
        <v>3.0102999566398121</v>
      </c>
      <c r="AB159" s="26">
        <f t="shared" si="60"/>
        <v>2</v>
      </c>
      <c r="AC159" s="26">
        <f t="shared" si="66"/>
        <v>3.0102999566398121</v>
      </c>
      <c r="AD159" s="27">
        <f t="shared" si="62"/>
        <v>2</v>
      </c>
    </row>
    <row r="160" spans="16:30" x14ac:dyDescent="0.25">
      <c r="P160" s="31">
        <v>0.79166666666666696</v>
      </c>
      <c r="Q160" s="32">
        <f>Q148</f>
        <v>0</v>
      </c>
      <c r="R160" s="26">
        <f t="shared" si="54"/>
        <v>1</v>
      </c>
      <c r="S160" s="26">
        <f t="shared" si="64"/>
        <v>0</v>
      </c>
      <c r="T160" s="35">
        <f t="shared" si="53"/>
        <v>1</v>
      </c>
      <c r="U160" s="37"/>
      <c r="V160" s="34">
        <v>0</v>
      </c>
      <c r="W160" s="26">
        <f t="shared" si="56"/>
        <v>1</v>
      </c>
      <c r="X160" s="26">
        <v>0</v>
      </c>
      <c r="Y160" s="35">
        <f t="shared" si="58"/>
        <v>1</v>
      </c>
      <c r="Z160" s="37"/>
      <c r="AA160" s="34">
        <f t="shared" si="59"/>
        <v>3.0102999566398121</v>
      </c>
      <c r="AB160" s="26">
        <f t="shared" si="60"/>
        <v>2</v>
      </c>
      <c r="AC160" s="26">
        <f>AA160</f>
        <v>3.0102999566398121</v>
      </c>
      <c r="AD160" s="27">
        <f t="shared" si="62"/>
        <v>2</v>
      </c>
    </row>
    <row r="161" spans="16:30" x14ac:dyDescent="0.25">
      <c r="P161" s="31">
        <v>0.83333333333333304</v>
      </c>
      <c r="Q161" s="32">
        <f>Q148</f>
        <v>0</v>
      </c>
      <c r="R161" s="26">
        <f t="shared" si="54"/>
        <v>1</v>
      </c>
      <c r="S161" s="26">
        <f t="shared" si="64"/>
        <v>0</v>
      </c>
      <c r="T161" s="35">
        <f t="shared" si="53"/>
        <v>1</v>
      </c>
      <c r="U161" s="37"/>
      <c r="V161" s="34">
        <f t="shared" si="63"/>
        <v>0</v>
      </c>
      <c r="W161" s="26">
        <f t="shared" si="56"/>
        <v>1</v>
      </c>
      <c r="X161" s="26">
        <v>0</v>
      </c>
      <c r="Y161" s="35">
        <f t="shared" si="58"/>
        <v>1</v>
      </c>
      <c r="Z161" s="37"/>
      <c r="AA161" s="34">
        <f t="shared" si="59"/>
        <v>3.0102999566398121</v>
      </c>
      <c r="AB161" s="26">
        <f>(10^(AA161/10))</f>
        <v>2</v>
      </c>
      <c r="AC161" s="26">
        <f>AA161</f>
        <v>3.0102999566398121</v>
      </c>
      <c r="AD161" s="27">
        <f t="shared" si="62"/>
        <v>2</v>
      </c>
    </row>
    <row r="162" spans="16:30" x14ac:dyDescent="0.25">
      <c r="P162" s="31">
        <v>0.875</v>
      </c>
      <c r="Q162" s="32">
        <f>Q148</f>
        <v>0</v>
      </c>
      <c r="R162" s="26">
        <f t="shared" si="54"/>
        <v>1</v>
      </c>
      <c r="S162" s="26">
        <f t="shared" si="64"/>
        <v>0</v>
      </c>
      <c r="T162" s="35">
        <f t="shared" si="53"/>
        <v>1</v>
      </c>
      <c r="U162" s="37"/>
      <c r="V162" s="34">
        <f>V161</f>
        <v>0</v>
      </c>
      <c r="W162" s="26">
        <f t="shared" si="56"/>
        <v>1</v>
      </c>
      <c r="X162" s="26">
        <v>0</v>
      </c>
      <c r="Y162" s="35">
        <f t="shared" si="58"/>
        <v>1</v>
      </c>
      <c r="Z162" s="37"/>
      <c r="AA162" s="34">
        <f t="shared" si="59"/>
        <v>3.0102999566398121</v>
      </c>
      <c r="AB162" s="26">
        <f t="shared" ref="AB162:AB164" si="67">(10^(AA162/10))</f>
        <v>2</v>
      </c>
      <c r="AC162" s="26">
        <f>AA162</f>
        <v>3.0102999566398121</v>
      </c>
      <c r="AD162" s="27">
        <f t="shared" si="62"/>
        <v>2</v>
      </c>
    </row>
    <row r="163" spans="16:30" x14ac:dyDescent="0.25">
      <c r="P163" s="31">
        <v>0.91666666666666696</v>
      </c>
      <c r="Q163" s="32">
        <f>Q141</f>
        <v>0</v>
      </c>
      <c r="R163" s="26">
        <f t="shared" si="54"/>
        <v>1</v>
      </c>
      <c r="S163" s="26">
        <f>Q163+10</f>
        <v>10</v>
      </c>
      <c r="T163" s="35">
        <f t="shared" si="53"/>
        <v>10</v>
      </c>
      <c r="U163" s="37"/>
      <c r="V163" s="34">
        <v>0</v>
      </c>
      <c r="W163" s="26">
        <f t="shared" si="56"/>
        <v>1</v>
      </c>
      <c r="X163" s="28">
        <f t="shared" ref="X163:X164" si="68">V163+10</f>
        <v>10</v>
      </c>
      <c r="Y163" s="35">
        <f t="shared" si="58"/>
        <v>10</v>
      </c>
      <c r="Z163" s="37"/>
      <c r="AA163" s="34">
        <f t="shared" si="59"/>
        <v>3.0102999566398121</v>
      </c>
      <c r="AB163" s="26">
        <f t="shared" si="67"/>
        <v>2</v>
      </c>
      <c r="AC163" s="26">
        <f>AA163+10</f>
        <v>13.010299956639813</v>
      </c>
      <c r="AD163" s="27">
        <f t="shared" si="62"/>
        <v>20.000000000000007</v>
      </c>
    </row>
    <row r="164" spans="16:30" ht="15.75" thickBot="1" x14ac:dyDescent="0.3">
      <c r="P164" s="44">
        <v>0.95833333333333304</v>
      </c>
      <c r="Q164" s="32">
        <f>Q141</f>
        <v>0</v>
      </c>
      <c r="R164" s="46">
        <f t="shared" si="54"/>
        <v>1</v>
      </c>
      <c r="S164" s="46">
        <f>Q164+10</f>
        <v>10</v>
      </c>
      <c r="T164" s="47">
        <f t="shared" si="53"/>
        <v>10</v>
      </c>
      <c r="U164" s="48"/>
      <c r="V164" s="45">
        <v>0</v>
      </c>
      <c r="W164" s="46">
        <f t="shared" si="56"/>
        <v>1</v>
      </c>
      <c r="X164" s="28">
        <f t="shared" si="68"/>
        <v>10</v>
      </c>
      <c r="Y164" s="47">
        <f t="shared" si="58"/>
        <v>10</v>
      </c>
      <c r="Z164" s="48"/>
      <c r="AA164" s="34">
        <f t="shared" si="59"/>
        <v>3.0102999566398121</v>
      </c>
      <c r="AB164" s="150">
        <f t="shared" si="67"/>
        <v>2</v>
      </c>
      <c r="AC164" s="150">
        <f>AA164+10</f>
        <v>13.010299956639813</v>
      </c>
      <c r="AD164" s="151">
        <f t="shared" si="62"/>
        <v>20.000000000000007</v>
      </c>
    </row>
    <row r="165" spans="16:30" ht="15.75" thickBot="1" x14ac:dyDescent="0.3">
      <c r="P165" s="50"/>
      <c r="Q165" s="51"/>
      <c r="R165" s="51"/>
      <c r="S165" s="51"/>
      <c r="T165" s="52"/>
      <c r="U165" s="51"/>
      <c r="V165" s="50"/>
      <c r="W165" s="51"/>
      <c r="X165" s="51"/>
      <c r="Y165" s="52"/>
      <c r="Z165" s="51"/>
      <c r="AA165" s="53" t="s">
        <v>13</v>
      </c>
      <c r="AB165" s="64">
        <f>10*LOG(1/(COUNT(AB148:AB161))*SUM(AB148:AB161))</f>
        <v>3.0102999566398121</v>
      </c>
      <c r="AC165" s="49"/>
      <c r="AD165" s="54"/>
    </row>
    <row r="166" spans="16:30" ht="15.75" thickBot="1" x14ac:dyDescent="0.3">
      <c r="P166" s="53"/>
      <c r="Q166" s="49"/>
      <c r="R166" s="49"/>
      <c r="S166" s="49"/>
      <c r="T166" s="54"/>
      <c r="U166" s="49"/>
      <c r="V166" s="53"/>
      <c r="W166" s="49"/>
      <c r="X166" s="49"/>
      <c r="Y166" s="54"/>
      <c r="Z166" s="49"/>
      <c r="AA166" s="53" t="s">
        <v>2</v>
      </c>
      <c r="AB166" s="64">
        <f>10*LOG(1/(COUNT(AB141:AB147,AB163:AB164))*SUM(AB141:AB147,AB163:AB164))</f>
        <v>3.0102999566398121</v>
      </c>
      <c r="AC166" s="49"/>
      <c r="AD166" s="54"/>
    </row>
    <row r="167" spans="16:30" x14ac:dyDescent="0.25">
      <c r="P167" s="53"/>
      <c r="Q167" s="49"/>
      <c r="R167" s="56" t="s">
        <v>12</v>
      </c>
      <c r="S167" s="57"/>
      <c r="T167" s="58" t="s">
        <v>11</v>
      </c>
      <c r="U167" s="57"/>
      <c r="V167" s="59"/>
      <c r="W167" s="56" t="s">
        <v>12</v>
      </c>
      <c r="X167" s="57"/>
      <c r="Y167" s="58" t="s">
        <v>11</v>
      </c>
      <c r="Z167" s="57"/>
      <c r="AA167" s="59"/>
      <c r="AB167" s="57" t="s">
        <v>12</v>
      </c>
      <c r="AC167" s="57"/>
      <c r="AD167" s="58" t="s">
        <v>11</v>
      </c>
    </row>
    <row r="168" spans="16:30" ht="15.75" thickBot="1" x14ac:dyDescent="0.3">
      <c r="P168" s="14"/>
      <c r="Q168" s="55"/>
      <c r="R168" s="60">
        <f>10*LOG(1/(COUNT(R141:R164))*SUM(R141:R164))</f>
        <v>0</v>
      </c>
      <c r="S168" s="61"/>
      <c r="T168" s="62">
        <f>10*LOG(1/(COUNT(T141:T164))*SUM(T141:T164))</f>
        <v>6.40978057358332</v>
      </c>
      <c r="U168" s="61"/>
      <c r="V168" s="63"/>
      <c r="W168" s="60">
        <f>10*LOG(1/(COUNT(W141:W164))*SUM(W141:W164))</f>
        <v>0</v>
      </c>
      <c r="X168" s="61"/>
      <c r="Y168" s="62">
        <f>10*LOG(1/(COUNT(Y141:Y164))*SUM(Y141:Y164))</f>
        <v>6.40978057358332</v>
      </c>
      <c r="Z168" s="61"/>
      <c r="AA168" s="63"/>
      <c r="AB168" s="64">
        <f>10*LOG(1/(COUNT(AB141:AB164))*SUM(AB141:AB164))</f>
        <v>3.0102999566398121</v>
      </c>
      <c r="AC168" s="61"/>
      <c r="AD168" s="62">
        <f>10*LOG(1/(COUNT(AD141:AD164))*SUM(AD141:AD164))</f>
        <v>9.4200805302231334</v>
      </c>
    </row>
    <row r="171" spans="16:30" x14ac:dyDescent="0.25">
      <c r="P171">
        <f>A15</f>
        <v>0</v>
      </c>
    </row>
    <row r="173" spans="16:30" ht="15.75" thickBot="1" x14ac:dyDescent="0.3">
      <c r="P173" s="303" t="s">
        <v>21</v>
      </c>
      <c r="Q173" s="303"/>
      <c r="R173" s="303"/>
      <c r="S173" s="303"/>
      <c r="T173" s="303"/>
    </row>
    <row r="174" spans="16:30" ht="45.75" thickBot="1" x14ac:dyDescent="0.3">
      <c r="P174" s="38" t="s">
        <v>14</v>
      </c>
      <c r="Q174" s="39" t="s">
        <v>15</v>
      </c>
      <c r="R174" s="40" t="s">
        <v>17</v>
      </c>
      <c r="S174" s="40" t="s">
        <v>16</v>
      </c>
      <c r="T174" s="41" t="s">
        <v>17</v>
      </c>
      <c r="U174" s="42"/>
      <c r="V174" s="39" t="s">
        <v>18</v>
      </c>
      <c r="W174" s="40" t="s">
        <v>17</v>
      </c>
      <c r="X174" s="40" t="s">
        <v>16</v>
      </c>
      <c r="Y174" s="41" t="s">
        <v>17</v>
      </c>
      <c r="Z174" s="43"/>
      <c r="AA174" s="39" t="s">
        <v>19</v>
      </c>
      <c r="AB174" s="40" t="s">
        <v>17</v>
      </c>
      <c r="AC174" s="40" t="s">
        <v>16</v>
      </c>
      <c r="AD174" s="41" t="s">
        <v>17</v>
      </c>
    </row>
    <row r="175" spans="16:30" ht="15.75" thickBot="1" x14ac:dyDescent="0.3">
      <c r="P175" s="30">
        <v>0</v>
      </c>
      <c r="Q175" s="32">
        <f>H15</f>
        <v>0</v>
      </c>
      <c r="R175" s="28">
        <f>(10^(Q175/10))</f>
        <v>1</v>
      </c>
      <c r="S175" s="28">
        <f>Q175+10</f>
        <v>10</v>
      </c>
      <c r="T175" s="33">
        <f t="shared" ref="T175:T198" si="69">(10^(S175/10))</f>
        <v>10</v>
      </c>
      <c r="U175" s="36"/>
      <c r="V175" s="32">
        <v>0</v>
      </c>
      <c r="W175" s="28">
        <f>(10^(V175/10))</f>
        <v>1</v>
      </c>
      <c r="X175" s="28">
        <f>V175+10</f>
        <v>10</v>
      </c>
      <c r="Y175" s="33">
        <f>(10^(X175/10))</f>
        <v>10</v>
      </c>
      <c r="Z175" s="36"/>
      <c r="AA175" s="34">
        <f>10*LOG10(10^(Q175/10)+10^(V175/10))</f>
        <v>3.0102999566398121</v>
      </c>
      <c r="AB175" s="147">
        <f>(10^(AA175/10))</f>
        <v>2</v>
      </c>
      <c r="AC175" s="147">
        <f>AA175+10</f>
        <v>13.010299956639813</v>
      </c>
      <c r="AD175" s="148">
        <f>(10^(AC175/10))</f>
        <v>20.000000000000007</v>
      </c>
    </row>
    <row r="176" spans="16:30" ht="15.75" thickBot="1" x14ac:dyDescent="0.3">
      <c r="P176" s="31">
        <v>4.1666666666666699E-2</v>
      </c>
      <c r="Q176" s="32">
        <f>Q175</f>
        <v>0</v>
      </c>
      <c r="R176" s="26">
        <f t="shared" ref="R176:R198" si="70">(10^(Q176/10))</f>
        <v>1</v>
      </c>
      <c r="S176" s="26">
        <f t="shared" ref="S176:S181" si="71">Q176+10</f>
        <v>10</v>
      </c>
      <c r="T176" s="35">
        <f t="shared" si="69"/>
        <v>10</v>
      </c>
      <c r="U176" s="37"/>
      <c r="V176" s="34">
        <f>V175</f>
        <v>0</v>
      </c>
      <c r="W176" s="26">
        <f t="shared" ref="W176:W198" si="72">(10^(V176/10))</f>
        <v>1</v>
      </c>
      <c r="X176" s="28">
        <f t="shared" ref="X176:X181" si="73">V176+10</f>
        <v>10</v>
      </c>
      <c r="Y176" s="35">
        <f t="shared" ref="Y176:Y198" si="74">(10^(X176/10))</f>
        <v>10</v>
      </c>
      <c r="Z176" s="37"/>
      <c r="AA176" s="34">
        <f t="shared" ref="AA176:AA198" si="75">10*LOG10(10^(Q176/10)+10^(V176/10))</f>
        <v>3.0102999566398121</v>
      </c>
      <c r="AB176" s="26">
        <f t="shared" ref="AB176:AB194" si="76">(10^(AA176/10))</f>
        <v>2</v>
      </c>
      <c r="AC176" s="147">
        <f t="shared" ref="AC176:AC181" si="77">AA176+10</f>
        <v>13.010299956639813</v>
      </c>
      <c r="AD176" s="27">
        <f t="shared" ref="AD176:AD198" si="78">(10^(AC176/10))</f>
        <v>20.000000000000007</v>
      </c>
    </row>
    <row r="177" spans="16:30" ht="15.75" thickBot="1" x14ac:dyDescent="0.3">
      <c r="P177" s="31">
        <v>8.3333333333333301E-2</v>
      </c>
      <c r="Q177" s="32">
        <f>Q175</f>
        <v>0</v>
      </c>
      <c r="R177" s="26">
        <f t="shared" si="70"/>
        <v>1</v>
      </c>
      <c r="S177" s="26">
        <f t="shared" si="71"/>
        <v>10</v>
      </c>
      <c r="T177" s="35">
        <f t="shared" si="69"/>
        <v>10</v>
      </c>
      <c r="U177" s="37"/>
      <c r="V177" s="34">
        <f t="shared" ref="V177:V195" si="79">V176</f>
        <v>0</v>
      </c>
      <c r="W177" s="26">
        <f t="shared" si="72"/>
        <v>1</v>
      </c>
      <c r="X177" s="28">
        <f t="shared" si="73"/>
        <v>10</v>
      </c>
      <c r="Y177" s="35">
        <f t="shared" si="74"/>
        <v>10</v>
      </c>
      <c r="Z177" s="37"/>
      <c r="AA177" s="34">
        <f t="shared" si="75"/>
        <v>3.0102999566398121</v>
      </c>
      <c r="AB177" s="26">
        <f t="shared" si="76"/>
        <v>2</v>
      </c>
      <c r="AC177" s="147">
        <f t="shared" si="77"/>
        <v>13.010299956639813</v>
      </c>
      <c r="AD177" s="27">
        <f t="shared" si="78"/>
        <v>20.000000000000007</v>
      </c>
    </row>
    <row r="178" spans="16:30" ht="15.75" thickBot="1" x14ac:dyDescent="0.3">
      <c r="P178" s="31">
        <v>0.125</v>
      </c>
      <c r="Q178" s="32">
        <f>Q175</f>
        <v>0</v>
      </c>
      <c r="R178" s="26">
        <f t="shared" si="70"/>
        <v>1</v>
      </c>
      <c r="S178" s="26">
        <f t="shared" si="71"/>
        <v>10</v>
      </c>
      <c r="T178" s="35">
        <f t="shared" si="69"/>
        <v>10</v>
      </c>
      <c r="U178" s="37"/>
      <c r="V178" s="34">
        <f t="shared" si="79"/>
        <v>0</v>
      </c>
      <c r="W178" s="26">
        <f t="shared" si="72"/>
        <v>1</v>
      </c>
      <c r="X178" s="28">
        <f t="shared" si="73"/>
        <v>10</v>
      </c>
      <c r="Y178" s="35">
        <f t="shared" si="74"/>
        <v>10</v>
      </c>
      <c r="Z178" s="37"/>
      <c r="AA178" s="34">
        <f t="shared" si="75"/>
        <v>3.0102999566398121</v>
      </c>
      <c r="AB178" s="26">
        <f t="shared" si="76"/>
        <v>2</v>
      </c>
      <c r="AC178" s="147">
        <f t="shared" si="77"/>
        <v>13.010299956639813</v>
      </c>
      <c r="AD178" s="27">
        <f t="shared" si="78"/>
        <v>20.000000000000007</v>
      </c>
    </row>
    <row r="179" spans="16:30" ht="15.75" thickBot="1" x14ac:dyDescent="0.3">
      <c r="P179" s="31">
        <v>0.16666666666666699</v>
      </c>
      <c r="Q179" s="32">
        <f>Q175</f>
        <v>0</v>
      </c>
      <c r="R179" s="26">
        <f t="shared" si="70"/>
        <v>1</v>
      </c>
      <c r="S179" s="26">
        <f t="shared" si="71"/>
        <v>10</v>
      </c>
      <c r="T179" s="35">
        <f t="shared" si="69"/>
        <v>10</v>
      </c>
      <c r="U179" s="37"/>
      <c r="V179" s="34">
        <f t="shared" si="79"/>
        <v>0</v>
      </c>
      <c r="W179" s="26">
        <f t="shared" si="72"/>
        <v>1</v>
      </c>
      <c r="X179" s="28">
        <f t="shared" si="73"/>
        <v>10</v>
      </c>
      <c r="Y179" s="35">
        <f t="shared" si="74"/>
        <v>10</v>
      </c>
      <c r="Z179" s="37"/>
      <c r="AA179" s="34">
        <f t="shared" si="75"/>
        <v>3.0102999566398121</v>
      </c>
      <c r="AB179" s="26">
        <f t="shared" si="76"/>
        <v>2</v>
      </c>
      <c r="AC179" s="147">
        <f t="shared" si="77"/>
        <v>13.010299956639813</v>
      </c>
      <c r="AD179" s="27">
        <f t="shared" si="78"/>
        <v>20.000000000000007</v>
      </c>
    </row>
    <row r="180" spans="16:30" ht="15.75" thickBot="1" x14ac:dyDescent="0.3">
      <c r="P180" s="31">
        <v>0.20833333333333301</v>
      </c>
      <c r="Q180" s="32">
        <f>Q175</f>
        <v>0</v>
      </c>
      <c r="R180" s="26">
        <f t="shared" si="70"/>
        <v>1</v>
      </c>
      <c r="S180" s="26">
        <f t="shared" si="71"/>
        <v>10</v>
      </c>
      <c r="T180" s="35">
        <f t="shared" si="69"/>
        <v>10</v>
      </c>
      <c r="U180" s="37"/>
      <c r="V180" s="34">
        <f t="shared" si="79"/>
        <v>0</v>
      </c>
      <c r="W180" s="26">
        <f t="shared" si="72"/>
        <v>1</v>
      </c>
      <c r="X180" s="28">
        <f t="shared" si="73"/>
        <v>10</v>
      </c>
      <c r="Y180" s="35">
        <f t="shared" si="74"/>
        <v>10</v>
      </c>
      <c r="Z180" s="37"/>
      <c r="AA180" s="34">
        <f t="shared" si="75"/>
        <v>3.0102999566398121</v>
      </c>
      <c r="AB180" s="26">
        <f t="shared" si="76"/>
        <v>2</v>
      </c>
      <c r="AC180" s="147">
        <f t="shared" si="77"/>
        <v>13.010299956639813</v>
      </c>
      <c r="AD180" s="27">
        <f t="shared" si="78"/>
        <v>20.000000000000007</v>
      </c>
    </row>
    <row r="181" spans="16:30" x14ac:dyDescent="0.25">
      <c r="P181" s="31">
        <v>0.25</v>
      </c>
      <c r="Q181" s="32">
        <f>Q175</f>
        <v>0</v>
      </c>
      <c r="R181" s="26">
        <f t="shared" si="70"/>
        <v>1</v>
      </c>
      <c r="S181" s="26">
        <f t="shared" si="71"/>
        <v>10</v>
      </c>
      <c r="T181" s="35">
        <f t="shared" si="69"/>
        <v>10</v>
      </c>
      <c r="U181" s="37"/>
      <c r="V181" s="34">
        <f t="shared" si="79"/>
        <v>0</v>
      </c>
      <c r="W181" s="26">
        <f t="shared" si="72"/>
        <v>1</v>
      </c>
      <c r="X181" s="28">
        <f t="shared" si="73"/>
        <v>10</v>
      </c>
      <c r="Y181" s="35">
        <f t="shared" si="74"/>
        <v>10</v>
      </c>
      <c r="Z181" s="37"/>
      <c r="AA181" s="34">
        <f t="shared" si="75"/>
        <v>3.0102999566398121</v>
      </c>
      <c r="AB181" s="26">
        <f t="shared" si="76"/>
        <v>2</v>
      </c>
      <c r="AC181" s="147">
        <f t="shared" si="77"/>
        <v>13.010299956639813</v>
      </c>
      <c r="AD181" s="27">
        <f t="shared" si="78"/>
        <v>20.000000000000007</v>
      </c>
    </row>
    <row r="182" spans="16:30" x14ac:dyDescent="0.25">
      <c r="P182" s="31">
        <v>0.29166666666666702</v>
      </c>
      <c r="Q182" s="32">
        <f>G15</f>
        <v>0</v>
      </c>
      <c r="R182" s="26">
        <f t="shared" si="70"/>
        <v>1</v>
      </c>
      <c r="S182" s="26">
        <f>Q182</f>
        <v>0</v>
      </c>
      <c r="T182" s="35">
        <f t="shared" si="69"/>
        <v>1</v>
      </c>
      <c r="U182" s="37"/>
      <c r="V182" s="34">
        <f>E74</f>
        <v>0</v>
      </c>
      <c r="W182" s="26">
        <f t="shared" si="72"/>
        <v>1</v>
      </c>
      <c r="X182" s="26">
        <f>V182</f>
        <v>0</v>
      </c>
      <c r="Y182" s="35">
        <f t="shared" si="74"/>
        <v>1</v>
      </c>
      <c r="Z182" s="37"/>
      <c r="AA182" s="34">
        <f t="shared" si="75"/>
        <v>3.0102999566398121</v>
      </c>
      <c r="AB182" s="26">
        <f t="shared" si="76"/>
        <v>2</v>
      </c>
      <c r="AC182" s="26">
        <f>AA182</f>
        <v>3.0102999566398121</v>
      </c>
      <c r="AD182" s="27">
        <f t="shared" si="78"/>
        <v>2</v>
      </c>
    </row>
    <row r="183" spans="16:30" x14ac:dyDescent="0.25">
      <c r="P183" s="31">
        <v>0.33333333333333298</v>
      </c>
      <c r="Q183" s="32">
        <f>Q182</f>
        <v>0</v>
      </c>
      <c r="R183" s="26">
        <f t="shared" si="70"/>
        <v>1</v>
      </c>
      <c r="S183" s="26">
        <f t="shared" ref="S183:S196" si="80">Q183</f>
        <v>0</v>
      </c>
      <c r="T183" s="35">
        <f t="shared" si="69"/>
        <v>1</v>
      </c>
      <c r="U183" s="37"/>
      <c r="V183" s="34">
        <f t="shared" si="79"/>
        <v>0</v>
      </c>
      <c r="W183" s="26">
        <f t="shared" si="72"/>
        <v>1</v>
      </c>
      <c r="X183" s="26">
        <f t="shared" ref="X183:X193" si="81">V183</f>
        <v>0</v>
      </c>
      <c r="Y183" s="35">
        <f t="shared" si="74"/>
        <v>1</v>
      </c>
      <c r="Z183" s="37"/>
      <c r="AA183" s="34">
        <f t="shared" si="75"/>
        <v>3.0102999566398121</v>
      </c>
      <c r="AB183" s="26">
        <f t="shared" si="76"/>
        <v>2</v>
      </c>
      <c r="AC183" s="26">
        <f t="shared" ref="AC183:AC193" si="82">AA183</f>
        <v>3.0102999566398121</v>
      </c>
      <c r="AD183" s="27">
        <f t="shared" si="78"/>
        <v>2</v>
      </c>
    </row>
    <row r="184" spans="16:30" x14ac:dyDescent="0.25">
      <c r="P184" s="31">
        <v>0.375</v>
      </c>
      <c r="Q184" s="32">
        <f>Q182</f>
        <v>0</v>
      </c>
      <c r="R184" s="26">
        <f t="shared" si="70"/>
        <v>1</v>
      </c>
      <c r="S184" s="26">
        <f t="shared" si="80"/>
        <v>0</v>
      </c>
      <c r="T184" s="35">
        <f t="shared" si="69"/>
        <v>1</v>
      </c>
      <c r="U184" s="37"/>
      <c r="V184" s="34">
        <f t="shared" si="79"/>
        <v>0</v>
      </c>
      <c r="W184" s="26">
        <f t="shared" si="72"/>
        <v>1</v>
      </c>
      <c r="X184" s="26">
        <f t="shared" si="81"/>
        <v>0</v>
      </c>
      <c r="Y184" s="35">
        <f t="shared" si="74"/>
        <v>1</v>
      </c>
      <c r="Z184" s="37"/>
      <c r="AA184" s="34">
        <f t="shared" si="75"/>
        <v>3.0102999566398121</v>
      </c>
      <c r="AB184" s="26">
        <f t="shared" si="76"/>
        <v>2</v>
      </c>
      <c r="AC184" s="26">
        <f t="shared" si="82"/>
        <v>3.0102999566398121</v>
      </c>
      <c r="AD184" s="27">
        <f t="shared" si="78"/>
        <v>2</v>
      </c>
    </row>
    <row r="185" spans="16:30" x14ac:dyDescent="0.25">
      <c r="P185" s="31">
        <v>0.41666666666666702</v>
      </c>
      <c r="Q185" s="32">
        <f>Q182</f>
        <v>0</v>
      </c>
      <c r="R185" s="26">
        <f t="shared" si="70"/>
        <v>1</v>
      </c>
      <c r="S185" s="26">
        <f t="shared" si="80"/>
        <v>0</v>
      </c>
      <c r="T185" s="35">
        <f t="shared" si="69"/>
        <v>1</v>
      </c>
      <c r="U185" s="37"/>
      <c r="V185" s="34">
        <f t="shared" si="79"/>
        <v>0</v>
      </c>
      <c r="W185" s="26">
        <f t="shared" si="72"/>
        <v>1</v>
      </c>
      <c r="X185" s="26">
        <f t="shared" si="81"/>
        <v>0</v>
      </c>
      <c r="Y185" s="35">
        <f t="shared" si="74"/>
        <v>1</v>
      </c>
      <c r="Z185" s="37"/>
      <c r="AA185" s="34">
        <f t="shared" si="75"/>
        <v>3.0102999566398121</v>
      </c>
      <c r="AB185" s="26">
        <f t="shared" si="76"/>
        <v>2</v>
      </c>
      <c r="AC185" s="26">
        <f t="shared" si="82"/>
        <v>3.0102999566398121</v>
      </c>
      <c r="AD185" s="27">
        <f t="shared" si="78"/>
        <v>2</v>
      </c>
    </row>
    <row r="186" spans="16:30" x14ac:dyDescent="0.25">
      <c r="P186" s="31">
        <v>0.45833333333333298</v>
      </c>
      <c r="Q186" s="32">
        <f>Q182</f>
        <v>0</v>
      </c>
      <c r="R186" s="26">
        <f t="shared" si="70"/>
        <v>1</v>
      </c>
      <c r="S186" s="26">
        <f t="shared" si="80"/>
        <v>0</v>
      </c>
      <c r="T186" s="35">
        <f t="shared" si="69"/>
        <v>1</v>
      </c>
      <c r="U186" s="37"/>
      <c r="V186" s="34">
        <f t="shared" si="79"/>
        <v>0</v>
      </c>
      <c r="W186" s="26">
        <f t="shared" si="72"/>
        <v>1</v>
      </c>
      <c r="X186" s="26">
        <f t="shared" si="81"/>
        <v>0</v>
      </c>
      <c r="Y186" s="35">
        <f t="shared" si="74"/>
        <v>1</v>
      </c>
      <c r="Z186" s="37"/>
      <c r="AA186" s="34">
        <f t="shared" si="75"/>
        <v>3.0102999566398121</v>
      </c>
      <c r="AB186" s="26">
        <f t="shared" si="76"/>
        <v>2</v>
      </c>
      <c r="AC186" s="26">
        <f t="shared" si="82"/>
        <v>3.0102999566398121</v>
      </c>
      <c r="AD186" s="27">
        <f t="shared" si="78"/>
        <v>2</v>
      </c>
    </row>
    <row r="187" spans="16:30" x14ac:dyDescent="0.25">
      <c r="P187" s="31">
        <v>0.5</v>
      </c>
      <c r="Q187" s="32">
        <f>Q182</f>
        <v>0</v>
      </c>
      <c r="R187" s="26">
        <f t="shared" si="70"/>
        <v>1</v>
      </c>
      <c r="S187" s="26">
        <f t="shared" si="80"/>
        <v>0</v>
      </c>
      <c r="T187" s="35">
        <f t="shared" si="69"/>
        <v>1</v>
      </c>
      <c r="U187" s="37"/>
      <c r="V187" s="34">
        <f t="shared" si="79"/>
        <v>0</v>
      </c>
      <c r="W187" s="26">
        <f t="shared" si="72"/>
        <v>1</v>
      </c>
      <c r="X187" s="26">
        <f t="shared" si="81"/>
        <v>0</v>
      </c>
      <c r="Y187" s="35">
        <f t="shared" si="74"/>
        <v>1</v>
      </c>
      <c r="Z187" s="37"/>
      <c r="AA187" s="34">
        <f t="shared" si="75"/>
        <v>3.0102999566398121</v>
      </c>
      <c r="AB187" s="26">
        <f t="shared" si="76"/>
        <v>2</v>
      </c>
      <c r="AC187" s="26">
        <f t="shared" si="82"/>
        <v>3.0102999566398121</v>
      </c>
      <c r="AD187" s="27">
        <f t="shared" si="78"/>
        <v>2</v>
      </c>
    </row>
    <row r="188" spans="16:30" x14ac:dyDescent="0.25">
      <c r="P188" s="31">
        <v>0.54166666666666696</v>
      </c>
      <c r="Q188" s="32">
        <f>Q182</f>
        <v>0</v>
      </c>
      <c r="R188" s="26">
        <f t="shared" si="70"/>
        <v>1</v>
      </c>
      <c r="S188" s="26">
        <f t="shared" si="80"/>
        <v>0</v>
      </c>
      <c r="T188" s="35">
        <f t="shared" si="69"/>
        <v>1</v>
      </c>
      <c r="U188" s="37"/>
      <c r="V188" s="34">
        <f t="shared" si="79"/>
        <v>0</v>
      </c>
      <c r="W188" s="26">
        <f t="shared" si="72"/>
        <v>1</v>
      </c>
      <c r="X188" s="26">
        <f t="shared" si="81"/>
        <v>0</v>
      </c>
      <c r="Y188" s="35">
        <f t="shared" si="74"/>
        <v>1</v>
      </c>
      <c r="Z188" s="37"/>
      <c r="AA188" s="34">
        <f t="shared" si="75"/>
        <v>3.0102999566398121</v>
      </c>
      <c r="AB188" s="26">
        <f t="shared" si="76"/>
        <v>2</v>
      </c>
      <c r="AC188" s="26">
        <f t="shared" si="82"/>
        <v>3.0102999566398121</v>
      </c>
      <c r="AD188" s="27">
        <f t="shared" si="78"/>
        <v>2</v>
      </c>
    </row>
    <row r="189" spans="16:30" x14ac:dyDescent="0.25">
      <c r="P189" s="31">
        <v>0.58333333333333304</v>
      </c>
      <c r="Q189" s="32">
        <f>Q182</f>
        <v>0</v>
      </c>
      <c r="R189" s="26">
        <f t="shared" si="70"/>
        <v>1</v>
      </c>
      <c r="S189" s="26">
        <f t="shared" si="80"/>
        <v>0</v>
      </c>
      <c r="T189" s="35">
        <f t="shared" si="69"/>
        <v>1</v>
      </c>
      <c r="U189" s="37"/>
      <c r="V189" s="34">
        <f t="shared" si="79"/>
        <v>0</v>
      </c>
      <c r="W189" s="26">
        <f t="shared" si="72"/>
        <v>1</v>
      </c>
      <c r="X189" s="26">
        <f t="shared" si="81"/>
        <v>0</v>
      </c>
      <c r="Y189" s="35">
        <f t="shared" si="74"/>
        <v>1</v>
      </c>
      <c r="Z189" s="37"/>
      <c r="AA189" s="34">
        <f t="shared" si="75"/>
        <v>3.0102999566398121</v>
      </c>
      <c r="AB189" s="26">
        <f t="shared" si="76"/>
        <v>2</v>
      </c>
      <c r="AC189" s="26">
        <f t="shared" si="82"/>
        <v>3.0102999566398121</v>
      </c>
      <c r="AD189" s="27">
        <f t="shared" si="78"/>
        <v>2</v>
      </c>
    </row>
    <row r="190" spans="16:30" x14ac:dyDescent="0.25">
      <c r="P190" s="31">
        <v>0.625</v>
      </c>
      <c r="Q190" s="32">
        <f>Q182</f>
        <v>0</v>
      </c>
      <c r="R190" s="26">
        <f t="shared" si="70"/>
        <v>1</v>
      </c>
      <c r="S190" s="26">
        <f t="shared" si="80"/>
        <v>0</v>
      </c>
      <c r="T190" s="35">
        <f t="shared" si="69"/>
        <v>1</v>
      </c>
      <c r="U190" s="37"/>
      <c r="V190" s="34">
        <f t="shared" si="79"/>
        <v>0</v>
      </c>
      <c r="W190" s="26">
        <f t="shared" si="72"/>
        <v>1</v>
      </c>
      <c r="X190" s="26">
        <f t="shared" si="81"/>
        <v>0</v>
      </c>
      <c r="Y190" s="35">
        <f t="shared" si="74"/>
        <v>1</v>
      </c>
      <c r="Z190" s="37"/>
      <c r="AA190" s="34">
        <f t="shared" si="75"/>
        <v>3.0102999566398121</v>
      </c>
      <c r="AB190" s="26">
        <f t="shared" si="76"/>
        <v>2</v>
      </c>
      <c r="AC190" s="26">
        <f t="shared" si="82"/>
        <v>3.0102999566398121</v>
      </c>
      <c r="AD190" s="27">
        <f t="shared" si="78"/>
        <v>2</v>
      </c>
    </row>
    <row r="191" spans="16:30" x14ac:dyDescent="0.25">
      <c r="P191" s="31">
        <v>0.66666666666666696</v>
      </c>
      <c r="Q191" s="32">
        <f>Q182</f>
        <v>0</v>
      </c>
      <c r="R191" s="26">
        <f t="shared" si="70"/>
        <v>1</v>
      </c>
      <c r="S191" s="26">
        <f t="shared" si="80"/>
        <v>0</v>
      </c>
      <c r="T191" s="35">
        <f t="shared" si="69"/>
        <v>1</v>
      </c>
      <c r="U191" s="37"/>
      <c r="V191" s="34">
        <f t="shared" si="79"/>
        <v>0</v>
      </c>
      <c r="W191" s="26">
        <f t="shared" si="72"/>
        <v>1</v>
      </c>
      <c r="X191" s="26">
        <f t="shared" si="81"/>
        <v>0</v>
      </c>
      <c r="Y191" s="35">
        <f t="shared" si="74"/>
        <v>1</v>
      </c>
      <c r="Z191" s="37"/>
      <c r="AA191" s="34">
        <f t="shared" si="75"/>
        <v>3.0102999566398121</v>
      </c>
      <c r="AB191" s="26">
        <f t="shared" si="76"/>
        <v>2</v>
      </c>
      <c r="AC191" s="26">
        <f t="shared" si="82"/>
        <v>3.0102999566398121</v>
      </c>
      <c r="AD191" s="27">
        <f t="shared" si="78"/>
        <v>2</v>
      </c>
    </row>
    <row r="192" spans="16:30" x14ac:dyDescent="0.25">
      <c r="P192" s="31">
        <v>0.70833333333333304</v>
      </c>
      <c r="Q192" s="32">
        <f>Q182</f>
        <v>0</v>
      </c>
      <c r="R192" s="26">
        <f t="shared" si="70"/>
        <v>1</v>
      </c>
      <c r="S192" s="26">
        <f t="shared" si="80"/>
        <v>0</v>
      </c>
      <c r="T192" s="35">
        <f t="shared" si="69"/>
        <v>1</v>
      </c>
      <c r="U192" s="37"/>
      <c r="V192" s="34">
        <f t="shared" si="79"/>
        <v>0</v>
      </c>
      <c r="W192" s="26">
        <f t="shared" si="72"/>
        <v>1</v>
      </c>
      <c r="X192" s="26">
        <f t="shared" si="81"/>
        <v>0</v>
      </c>
      <c r="Y192" s="35">
        <f t="shared" si="74"/>
        <v>1</v>
      </c>
      <c r="Z192" s="37"/>
      <c r="AA192" s="34">
        <f t="shared" si="75"/>
        <v>3.0102999566398121</v>
      </c>
      <c r="AB192" s="26">
        <f t="shared" si="76"/>
        <v>2</v>
      </c>
      <c r="AC192" s="26">
        <f t="shared" si="82"/>
        <v>3.0102999566398121</v>
      </c>
      <c r="AD192" s="27">
        <f t="shared" si="78"/>
        <v>2</v>
      </c>
    </row>
    <row r="193" spans="16:30" x14ac:dyDescent="0.25">
      <c r="P193" s="31">
        <v>0.75</v>
      </c>
      <c r="Q193" s="32">
        <f>Q182</f>
        <v>0</v>
      </c>
      <c r="R193" s="26">
        <f t="shared" si="70"/>
        <v>1</v>
      </c>
      <c r="S193" s="26">
        <f t="shared" si="80"/>
        <v>0</v>
      </c>
      <c r="T193" s="35">
        <f t="shared" si="69"/>
        <v>1</v>
      </c>
      <c r="U193" s="37"/>
      <c r="V193" s="34">
        <f t="shared" si="79"/>
        <v>0</v>
      </c>
      <c r="W193" s="26">
        <f t="shared" si="72"/>
        <v>1</v>
      </c>
      <c r="X193" s="26">
        <f t="shared" si="81"/>
        <v>0</v>
      </c>
      <c r="Y193" s="35">
        <f t="shared" si="74"/>
        <v>1</v>
      </c>
      <c r="Z193" s="37"/>
      <c r="AA193" s="34">
        <f t="shared" si="75"/>
        <v>3.0102999566398121</v>
      </c>
      <c r="AB193" s="26">
        <f t="shared" si="76"/>
        <v>2</v>
      </c>
      <c r="AC193" s="26">
        <f t="shared" si="82"/>
        <v>3.0102999566398121</v>
      </c>
      <c r="AD193" s="27">
        <f t="shared" si="78"/>
        <v>2</v>
      </c>
    </row>
    <row r="194" spans="16:30" x14ac:dyDescent="0.25">
      <c r="P194" s="31">
        <v>0.79166666666666696</v>
      </c>
      <c r="Q194" s="32">
        <f>Q182</f>
        <v>0</v>
      </c>
      <c r="R194" s="26">
        <f t="shared" si="70"/>
        <v>1</v>
      </c>
      <c r="S194" s="26">
        <f t="shared" si="80"/>
        <v>0</v>
      </c>
      <c r="T194" s="35">
        <f t="shared" si="69"/>
        <v>1</v>
      </c>
      <c r="U194" s="37"/>
      <c r="V194" s="34">
        <v>0</v>
      </c>
      <c r="W194" s="26">
        <f t="shared" si="72"/>
        <v>1</v>
      </c>
      <c r="X194" s="26">
        <v>0</v>
      </c>
      <c r="Y194" s="35">
        <f t="shared" si="74"/>
        <v>1</v>
      </c>
      <c r="Z194" s="37"/>
      <c r="AA194" s="34">
        <f t="shared" si="75"/>
        <v>3.0102999566398121</v>
      </c>
      <c r="AB194" s="26">
        <f t="shared" si="76"/>
        <v>2</v>
      </c>
      <c r="AC194" s="26">
        <f>AA194</f>
        <v>3.0102999566398121</v>
      </c>
      <c r="AD194" s="27">
        <f t="shared" si="78"/>
        <v>2</v>
      </c>
    </row>
    <row r="195" spans="16:30" x14ac:dyDescent="0.25">
      <c r="P195" s="31">
        <v>0.83333333333333304</v>
      </c>
      <c r="Q195" s="32">
        <f>Q182</f>
        <v>0</v>
      </c>
      <c r="R195" s="26">
        <f t="shared" si="70"/>
        <v>1</v>
      </c>
      <c r="S195" s="26">
        <f t="shared" si="80"/>
        <v>0</v>
      </c>
      <c r="T195" s="35">
        <f t="shared" si="69"/>
        <v>1</v>
      </c>
      <c r="U195" s="37"/>
      <c r="V195" s="34">
        <f t="shared" si="79"/>
        <v>0</v>
      </c>
      <c r="W195" s="26">
        <f t="shared" si="72"/>
        <v>1</v>
      </c>
      <c r="X195" s="26">
        <v>0</v>
      </c>
      <c r="Y195" s="35">
        <f t="shared" si="74"/>
        <v>1</v>
      </c>
      <c r="Z195" s="37"/>
      <c r="AA195" s="34">
        <f t="shared" si="75"/>
        <v>3.0102999566398121</v>
      </c>
      <c r="AB195" s="26">
        <f>(10^(AA195/10))</f>
        <v>2</v>
      </c>
      <c r="AC195" s="26">
        <f>AA195</f>
        <v>3.0102999566398121</v>
      </c>
      <c r="AD195" s="27">
        <f t="shared" si="78"/>
        <v>2</v>
      </c>
    </row>
    <row r="196" spans="16:30" x14ac:dyDescent="0.25">
      <c r="P196" s="31">
        <v>0.875</v>
      </c>
      <c r="Q196" s="32">
        <f>Q182</f>
        <v>0</v>
      </c>
      <c r="R196" s="26">
        <f t="shared" si="70"/>
        <v>1</v>
      </c>
      <c r="S196" s="26">
        <f t="shared" si="80"/>
        <v>0</v>
      </c>
      <c r="T196" s="35">
        <f t="shared" si="69"/>
        <v>1</v>
      </c>
      <c r="U196" s="37"/>
      <c r="V196" s="34">
        <f>V195</f>
        <v>0</v>
      </c>
      <c r="W196" s="26">
        <f t="shared" si="72"/>
        <v>1</v>
      </c>
      <c r="X196" s="26">
        <v>0</v>
      </c>
      <c r="Y196" s="35">
        <f t="shared" si="74"/>
        <v>1</v>
      </c>
      <c r="Z196" s="37"/>
      <c r="AA196" s="34">
        <f t="shared" si="75"/>
        <v>3.0102999566398121</v>
      </c>
      <c r="AB196" s="26">
        <f t="shared" ref="AB196:AB198" si="83">(10^(AA196/10))</f>
        <v>2</v>
      </c>
      <c r="AC196" s="26">
        <f>AA196</f>
        <v>3.0102999566398121</v>
      </c>
      <c r="AD196" s="27">
        <f t="shared" si="78"/>
        <v>2</v>
      </c>
    </row>
    <row r="197" spans="16:30" x14ac:dyDescent="0.25">
      <c r="P197" s="31">
        <v>0.91666666666666696</v>
      </c>
      <c r="Q197" s="32">
        <f>Q175</f>
        <v>0</v>
      </c>
      <c r="R197" s="26">
        <f t="shared" si="70"/>
        <v>1</v>
      </c>
      <c r="S197" s="26">
        <f>Q197+10</f>
        <v>10</v>
      </c>
      <c r="T197" s="35">
        <f t="shared" si="69"/>
        <v>10</v>
      </c>
      <c r="U197" s="37"/>
      <c r="V197" s="34">
        <v>0</v>
      </c>
      <c r="W197" s="26">
        <f t="shared" si="72"/>
        <v>1</v>
      </c>
      <c r="X197" s="28">
        <f t="shared" ref="X197:X198" si="84">V197+10</f>
        <v>10</v>
      </c>
      <c r="Y197" s="35">
        <f t="shared" si="74"/>
        <v>10</v>
      </c>
      <c r="Z197" s="37"/>
      <c r="AA197" s="34">
        <f t="shared" si="75"/>
        <v>3.0102999566398121</v>
      </c>
      <c r="AB197" s="26">
        <f t="shared" si="83"/>
        <v>2</v>
      </c>
      <c r="AC197" s="26">
        <f>AA197+10</f>
        <v>13.010299956639813</v>
      </c>
      <c r="AD197" s="27">
        <f t="shared" si="78"/>
        <v>20.000000000000007</v>
      </c>
    </row>
    <row r="198" spans="16:30" ht="15.75" thickBot="1" x14ac:dyDescent="0.3">
      <c r="P198" s="44">
        <v>0.95833333333333304</v>
      </c>
      <c r="Q198" s="32">
        <f>Q175</f>
        <v>0</v>
      </c>
      <c r="R198" s="46">
        <f t="shared" si="70"/>
        <v>1</v>
      </c>
      <c r="S198" s="46">
        <f>Q198+10</f>
        <v>10</v>
      </c>
      <c r="T198" s="47">
        <f t="shared" si="69"/>
        <v>10</v>
      </c>
      <c r="U198" s="48"/>
      <c r="V198" s="45">
        <v>0</v>
      </c>
      <c r="W198" s="46">
        <f t="shared" si="72"/>
        <v>1</v>
      </c>
      <c r="X198" s="28">
        <f t="shared" si="84"/>
        <v>10</v>
      </c>
      <c r="Y198" s="47">
        <f t="shared" si="74"/>
        <v>10</v>
      </c>
      <c r="Z198" s="48"/>
      <c r="AA198" s="34">
        <f t="shared" si="75"/>
        <v>3.0102999566398121</v>
      </c>
      <c r="AB198" s="150">
        <f t="shared" si="83"/>
        <v>2</v>
      </c>
      <c r="AC198" s="150">
        <f>AA198+10</f>
        <v>13.010299956639813</v>
      </c>
      <c r="AD198" s="151">
        <f t="shared" si="78"/>
        <v>20.000000000000007</v>
      </c>
    </row>
    <row r="199" spans="16:30" ht="15.75" thickBot="1" x14ac:dyDescent="0.3">
      <c r="P199" s="50"/>
      <c r="Q199" s="51"/>
      <c r="R199" s="51"/>
      <c r="S199" s="51"/>
      <c r="T199" s="52"/>
      <c r="U199" s="51"/>
      <c r="V199" s="50"/>
      <c r="W199" s="51"/>
      <c r="X199" s="51"/>
      <c r="Y199" s="52"/>
      <c r="Z199" s="51"/>
      <c r="AA199" s="53" t="s">
        <v>13</v>
      </c>
      <c r="AB199" s="64">
        <f>10*LOG(1/(COUNT(AB182:AB195))*SUM(AB182:AB195))</f>
        <v>3.0102999566398121</v>
      </c>
      <c r="AC199" s="49"/>
      <c r="AD199" s="54"/>
    </row>
    <row r="200" spans="16:30" ht="15.75" thickBot="1" x14ac:dyDescent="0.3">
      <c r="P200" s="53"/>
      <c r="Q200" s="49"/>
      <c r="R200" s="49"/>
      <c r="S200" s="49"/>
      <c r="T200" s="54"/>
      <c r="U200" s="49"/>
      <c r="V200" s="53"/>
      <c r="W200" s="49"/>
      <c r="X200" s="49"/>
      <c r="Y200" s="54"/>
      <c r="Z200" s="49"/>
      <c r="AA200" s="53" t="s">
        <v>2</v>
      </c>
      <c r="AB200" s="64">
        <f>10*LOG(1/(COUNT(AB175:AB181,AB197:AB198))*SUM(AB175:AB181,AB197:AB198))</f>
        <v>3.0102999566398121</v>
      </c>
      <c r="AC200" s="49"/>
      <c r="AD200" s="54"/>
    </row>
    <row r="201" spans="16:30" x14ac:dyDescent="0.25">
      <c r="P201" s="53"/>
      <c r="Q201" s="49"/>
      <c r="R201" s="56" t="s">
        <v>12</v>
      </c>
      <c r="S201" s="57"/>
      <c r="T201" s="58" t="s">
        <v>11</v>
      </c>
      <c r="U201" s="57"/>
      <c r="V201" s="59"/>
      <c r="W201" s="56" t="s">
        <v>12</v>
      </c>
      <c r="X201" s="57"/>
      <c r="Y201" s="58" t="s">
        <v>11</v>
      </c>
      <c r="Z201" s="57"/>
      <c r="AA201" s="59"/>
      <c r="AB201" s="57" t="s">
        <v>12</v>
      </c>
      <c r="AC201" s="57"/>
      <c r="AD201" s="58" t="s">
        <v>11</v>
      </c>
    </row>
    <row r="202" spans="16:30" ht="15.75" thickBot="1" x14ac:dyDescent="0.3">
      <c r="P202" s="14"/>
      <c r="Q202" s="55"/>
      <c r="R202" s="60">
        <f>10*LOG(1/(COUNT(R175:R198))*SUM(R175:R198))</f>
        <v>0</v>
      </c>
      <c r="S202" s="61"/>
      <c r="T202" s="62">
        <f>10*LOG(1/(COUNT(T175:T198))*SUM(T175:T198))</f>
        <v>6.40978057358332</v>
      </c>
      <c r="U202" s="61"/>
      <c r="V202" s="63"/>
      <c r="W202" s="60">
        <f>10*LOG(1/(COUNT(W175:W198))*SUM(W175:W198))</f>
        <v>0</v>
      </c>
      <c r="X202" s="61"/>
      <c r="Y202" s="62">
        <f>10*LOG(1/(COUNT(Y175:Y198))*SUM(Y175:Y198))</f>
        <v>6.40978057358332</v>
      </c>
      <c r="Z202" s="61"/>
      <c r="AA202" s="63"/>
      <c r="AB202" s="64">
        <f>10*LOG(1/(COUNT(AB175:AB198))*SUM(AB175:AB198))</f>
        <v>3.0102999566398121</v>
      </c>
      <c r="AC202" s="61"/>
      <c r="AD202" s="62">
        <f>10*LOG(1/(COUNT(AD175:AD198))*SUM(AD175:AD198))</f>
        <v>9.4200805302231334</v>
      </c>
    </row>
    <row r="205" spans="16:30" x14ac:dyDescent="0.25">
      <c r="P205">
        <f>A16</f>
        <v>0</v>
      </c>
    </row>
    <row r="207" spans="16:30" ht="15.75" thickBot="1" x14ac:dyDescent="0.3">
      <c r="P207" s="303" t="s">
        <v>21</v>
      </c>
      <c r="Q207" s="303"/>
      <c r="R207" s="303"/>
      <c r="S207" s="303"/>
      <c r="T207" s="303"/>
    </row>
    <row r="208" spans="16:30" ht="45.75" thickBot="1" x14ac:dyDescent="0.3">
      <c r="P208" s="38" t="s">
        <v>14</v>
      </c>
      <c r="Q208" s="39" t="s">
        <v>15</v>
      </c>
      <c r="R208" s="40" t="s">
        <v>17</v>
      </c>
      <c r="S208" s="40" t="s">
        <v>16</v>
      </c>
      <c r="T208" s="41" t="s">
        <v>17</v>
      </c>
      <c r="U208" s="42"/>
      <c r="V208" s="39" t="s">
        <v>18</v>
      </c>
      <c r="W208" s="40" t="s">
        <v>17</v>
      </c>
      <c r="X208" s="40" t="s">
        <v>16</v>
      </c>
      <c r="Y208" s="41" t="s">
        <v>17</v>
      </c>
      <c r="Z208" s="43"/>
      <c r="AA208" s="39" t="s">
        <v>19</v>
      </c>
      <c r="AB208" s="40" t="s">
        <v>17</v>
      </c>
      <c r="AC208" s="40" t="s">
        <v>16</v>
      </c>
      <c r="AD208" s="41" t="s">
        <v>17</v>
      </c>
    </row>
    <row r="209" spans="16:30" ht="15.75" thickBot="1" x14ac:dyDescent="0.3">
      <c r="P209" s="30">
        <v>0</v>
      </c>
      <c r="Q209" s="32">
        <f>H16</f>
        <v>0</v>
      </c>
      <c r="R209" s="28">
        <f>(10^(Q209/10))</f>
        <v>1</v>
      </c>
      <c r="S209" s="28">
        <f>Q209+10</f>
        <v>10</v>
      </c>
      <c r="T209" s="33">
        <f t="shared" ref="T209:T232" si="85">(10^(S209/10))</f>
        <v>10</v>
      </c>
      <c r="U209" s="36"/>
      <c r="V209" s="32">
        <v>0</v>
      </c>
      <c r="W209" s="28">
        <f>(10^(V209/10))</f>
        <v>1</v>
      </c>
      <c r="X209" s="28">
        <f>V209+10</f>
        <v>10</v>
      </c>
      <c r="Y209" s="33">
        <f>(10^(X209/10))</f>
        <v>10</v>
      </c>
      <c r="Z209" s="36"/>
      <c r="AA209" s="34">
        <f>10*LOG10(10^(Q209/10)+10^(V209/10))</f>
        <v>3.0102999566398121</v>
      </c>
      <c r="AB209" s="147">
        <f>(10^(AA209/10))</f>
        <v>2</v>
      </c>
      <c r="AC209" s="147">
        <f>AA209+10</f>
        <v>13.010299956639813</v>
      </c>
      <c r="AD209" s="148">
        <f>(10^(AC209/10))</f>
        <v>20.000000000000007</v>
      </c>
    </row>
    <row r="210" spans="16:30" ht="15.75" thickBot="1" x14ac:dyDescent="0.3">
      <c r="P210" s="31">
        <v>4.1666666666666699E-2</v>
      </c>
      <c r="Q210" s="32">
        <f>Q209</f>
        <v>0</v>
      </c>
      <c r="R210" s="26">
        <f t="shared" ref="R210:R232" si="86">(10^(Q210/10))</f>
        <v>1</v>
      </c>
      <c r="S210" s="26">
        <f t="shared" ref="S210:S215" si="87">Q210+10</f>
        <v>10</v>
      </c>
      <c r="T210" s="35">
        <f t="shared" si="85"/>
        <v>10</v>
      </c>
      <c r="U210" s="37"/>
      <c r="V210" s="34">
        <f>V209</f>
        <v>0</v>
      </c>
      <c r="W210" s="26">
        <f t="shared" ref="W210:W232" si="88">(10^(V210/10))</f>
        <v>1</v>
      </c>
      <c r="X210" s="28">
        <f t="shared" ref="X210:X215" si="89">V210+10</f>
        <v>10</v>
      </c>
      <c r="Y210" s="35">
        <f t="shared" ref="Y210:Y232" si="90">(10^(X210/10))</f>
        <v>10</v>
      </c>
      <c r="Z210" s="37"/>
      <c r="AA210" s="34">
        <f t="shared" ref="AA210:AA232" si="91">10*LOG10(10^(Q210/10)+10^(V210/10))</f>
        <v>3.0102999566398121</v>
      </c>
      <c r="AB210" s="26">
        <f t="shared" ref="AB210:AB228" si="92">(10^(AA210/10))</f>
        <v>2</v>
      </c>
      <c r="AC210" s="147">
        <f t="shared" ref="AC210:AC215" si="93">AA210+10</f>
        <v>13.010299956639813</v>
      </c>
      <c r="AD210" s="27">
        <f t="shared" ref="AD210:AD232" si="94">(10^(AC210/10))</f>
        <v>20.000000000000007</v>
      </c>
    </row>
    <row r="211" spans="16:30" ht="15.75" thickBot="1" x14ac:dyDescent="0.3">
      <c r="P211" s="31">
        <v>8.3333333333333301E-2</v>
      </c>
      <c r="Q211" s="32">
        <f>Q209</f>
        <v>0</v>
      </c>
      <c r="R211" s="26">
        <f t="shared" si="86"/>
        <v>1</v>
      </c>
      <c r="S211" s="26">
        <f t="shared" si="87"/>
        <v>10</v>
      </c>
      <c r="T211" s="35">
        <f t="shared" si="85"/>
        <v>10</v>
      </c>
      <c r="U211" s="37"/>
      <c r="V211" s="34">
        <f t="shared" ref="V211:V229" si="95">V210</f>
        <v>0</v>
      </c>
      <c r="W211" s="26">
        <f t="shared" si="88"/>
        <v>1</v>
      </c>
      <c r="X211" s="28">
        <f t="shared" si="89"/>
        <v>10</v>
      </c>
      <c r="Y211" s="35">
        <f t="shared" si="90"/>
        <v>10</v>
      </c>
      <c r="Z211" s="37"/>
      <c r="AA211" s="34">
        <f t="shared" si="91"/>
        <v>3.0102999566398121</v>
      </c>
      <c r="AB211" s="26">
        <f t="shared" si="92"/>
        <v>2</v>
      </c>
      <c r="AC211" s="147">
        <f t="shared" si="93"/>
        <v>13.010299956639813</v>
      </c>
      <c r="AD211" s="27">
        <f t="shared" si="94"/>
        <v>20.000000000000007</v>
      </c>
    </row>
    <row r="212" spans="16:30" ht="15.75" thickBot="1" x14ac:dyDescent="0.3">
      <c r="P212" s="31">
        <v>0.125</v>
      </c>
      <c r="Q212" s="32">
        <f>Q209</f>
        <v>0</v>
      </c>
      <c r="R212" s="26">
        <f t="shared" si="86"/>
        <v>1</v>
      </c>
      <c r="S212" s="26">
        <f t="shared" si="87"/>
        <v>10</v>
      </c>
      <c r="T212" s="35">
        <f t="shared" si="85"/>
        <v>10</v>
      </c>
      <c r="U212" s="37"/>
      <c r="V212" s="34">
        <f t="shared" si="95"/>
        <v>0</v>
      </c>
      <c r="W212" s="26">
        <f t="shared" si="88"/>
        <v>1</v>
      </c>
      <c r="X212" s="28">
        <f t="shared" si="89"/>
        <v>10</v>
      </c>
      <c r="Y212" s="35">
        <f t="shared" si="90"/>
        <v>10</v>
      </c>
      <c r="Z212" s="37"/>
      <c r="AA212" s="34">
        <f t="shared" si="91"/>
        <v>3.0102999566398121</v>
      </c>
      <c r="AB212" s="26">
        <f t="shared" si="92"/>
        <v>2</v>
      </c>
      <c r="AC212" s="147">
        <f t="shared" si="93"/>
        <v>13.010299956639813</v>
      </c>
      <c r="AD212" s="27">
        <f t="shared" si="94"/>
        <v>20.000000000000007</v>
      </c>
    </row>
    <row r="213" spans="16:30" ht="15.75" thickBot="1" x14ac:dyDescent="0.3">
      <c r="P213" s="31">
        <v>0.16666666666666699</v>
      </c>
      <c r="Q213" s="32">
        <f>Q209</f>
        <v>0</v>
      </c>
      <c r="R213" s="26">
        <f t="shared" si="86"/>
        <v>1</v>
      </c>
      <c r="S213" s="26">
        <f t="shared" si="87"/>
        <v>10</v>
      </c>
      <c r="T213" s="35">
        <f t="shared" si="85"/>
        <v>10</v>
      </c>
      <c r="U213" s="37"/>
      <c r="V213" s="34">
        <f t="shared" si="95"/>
        <v>0</v>
      </c>
      <c r="W213" s="26">
        <f t="shared" si="88"/>
        <v>1</v>
      </c>
      <c r="X213" s="28">
        <f t="shared" si="89"/>
        <v>10</v>
      </c>
      <c r="Y213" s="35">
        <f t="shared" si="90"/>
        <v>10</v>
      </c>
      <c r="Z213" s="37"/>
      <c r="AA213" s="34">
        <f t="shared" si="91"/>
        <v>3.0102999566398121</v>
      </c>
      <c r="AB213" s="26">
        <f t="shared" si="92"/>
        <v>2</v>
      </c>
      <c r="AC213" s="147">
        <f t="shared" si="93"/>
        <v>13.010299956639813</v>
      </c>
      <c r="AD213" s="27">
        <f t="shared" si="94"/>
        <v>20.000000000000007</v>
      </c>
    </row>
    <row r="214" spans="16:30" ht="15.75" thickBot="1" x14ac:dyDescent="0.3">
      <c r="P214" s="31">
        <v>0.20833333333333301</v>
      </c>
      <c r="Q214" s="32">
        <f>Q209</f>
        <v>0</v>
      </c>
      <c r="R214" s="26">
        <f t="shared" si="86"/>
        <v>1</v>
      </c>
      <c r="S214" s="26">
        <f t="shared" si="87"/>
        <v>10</v>
      </c>
      <c r="T214" s="35">
        <f t="shared" si="85"/>
        <v>10</v>
      </c>
      <c r="U214" s="37"/>
      <c r="V214" s="34">
        <f t="shared" si="95"/>
        <v>0</v>
      </c>
      <c r="W214" s="26">
        <f t="shared" si="88"/>
        <v>1</v>
      </c>
      <c r="X214" s="28">
        <f t="shared" si="89"/>
        <v>10</v>
      </c>
      <c r="Y214" s="35">
        <f t="shared" si="90"/>
        <v>10</v>
      </c>
      <c r="Z214" s="37"/>
      <c r="AA214" s="34">
        <f t="shared" si="91"/>
        <v>3.0102999566398121</v>
      </c>
      <c r="AB214" s="26">
        <f t="shared" si="92"/>
        <v>2</v>
      </c>
      <c r="AC214" s="147">
        <f t="shared" si="93"/>
        <v>13.010299956639813</v>
      </c>
      <c r="AD214" s="27">
        <f t="shared" si="94"/>
        <v>20.000000000000007</v>
      </c>
    </row>
    <row r="215" spans="16:30" x14ac:dyDescent="0.25">
      <c r="P215" s="31">
        <v>0.25</v>
      </c>
      <c r="Q215" s="32">
        <f>Q209</f>
        <v>0</v>
      </c>
      <c r="R215" s="26">
        <f t="shared" si="86"/>
        <v>1</v>
      </c>
      <c r="S215" s="26">
        <f t="shared" si="87"/>
        <v>10</v>
      </c>
      <c r="T215" s="35">
        <f t="shared" si="85"/>
        <v>10</v>
      </c>
      <c r="U215" s="37"/>
      <c r="V215" s="34">
        <f t="shared" si="95"/>
        <v>0</v>
      </c>
      <c r="W215" s="26">
        <f t="shared" si="88"/>
        <v>1</v>
      </c>
      <c r="X215" s="28">
        <f t="shared" si="89"/>
        <v>10</v>
      </c>
      <c r="Y215" s="35">
        <f t="shared" si="90"/>
        <v>10</v>
      </c>
      <c r="Z215" s="37"/>
      <c r="AA215" s="34">
        <f t="shared" si="91"/>
        <v>3.0102999566398121</v>
      </c>
      <c r="AB215" s="26">
        <f t="shared" si="92"/>
        <v>2</v>
      </c>
      <c r="AC215" s="147">
        <f t="shared" si="93"/>
        <v>13.010299956639813</v>
      </c>
      <c r="AD215" s="27">
        <f t="shared" si="94"/>
        <v>20.000000000000007</v>
      </c>
    </row>
    <row r="216" spans="16:30" x14ac:dyDescent="0.25">
      <c r="P216" s="31">
        <v>0.29166666666666702</v>
      </c>
      <c r="Q216" s="32">
        <f>G16</f>
        <v>0</v>
      </c>
      <c r="R216" s="26">
        <f t="shared" si="86"/>
        <v>1</v>
      </c>
      <c r="S216" s="26">
        <f>Q216</f>
        <v>0</v>
      </c>
      <c r="T216" s="35">
        <f t="shared" si="85"/>
        <v>1</v>
      </c>
      <c r="U216" s="37"/>
      <c r="V216" s="34">
        <f>F74</f>
        <v>0</v>
      </c>
      <c r="W216" s="26">
        <f t="shared" si="88"/>
        <v>1</v>
      </c>
      <c r="X216" s="26">
        <f>V216</f>
        <v>0</v>
      </c>
      <c r="Y216" s="35">
        <f t="shared" si="90"/>
        <v>1</v>
      </c>
      <c r="Z216" s="37"/>
      <c r="AA216" s="34">
        <f t="shared" si="91"/>
        <v>3.0102999566398121</v>
      </c>
      <c r="AB216" s="26">
        <f t="shared" si="92"/>
        <v>2</v>
      </c>
      <c r="AC216" s="26">
        <f>AA216</f>
        <v>3.0102999566398121</v>
      </c>
      <c r="AD216" s="27">
        <f t="shared" si="94"/>
        <v>2</v>
      </c>
    </row>
    <row r="217" spans="16:30" x14ac:dyDescent="0.25">
      <c r="P217" s="31">
        <v>0.33333333333333298</v>
      </c>
      <c r="Q217" s="32">
        <f>Q216</f>
        <v>0</v>
      </c>
      <c r="R217" s="26">
        <f t="shared" si="86"/>
        <v>1</v>
      </c>
      <c r="S217" s="26">
        <f t="shared" ref="S217:S230" si="96">Q217</f>
        <v>0</v>
      </c>
      <c r="T217" s="35">
        <f t="shared" si="85"/>
        <v>1</v>
      </c>
      <c r="U217" s="37"/>
      <c r="V217" s="34">
        <f t="shared" si="95"/>
        <v>0</v>
      </c>
      <c r="W217" s="26">
        <f t="shared" si="88"/>
        <v>1</v>
      </c>
      <c r="X217" s="26">
        <f t="shared" ref="X217:X227" si="97">V217</f>
        <v>0</v>
      </c>
      <c r="Y217" s="35">
        <f t="shared" si="90"/>
        <v>1</v>
      </c>
      <c r="Z217" s="37"/>
      <c r="AA217" s="34">
        <f t="shared" si="91"/>
        <v>3.0102999566398121</v>
      </c>
      <c r="AB217" s="26">
        <f t="shared" si="92"/>
        <v>2</v>
      </c>
      <c r="AC217" s="26">
        <f t="shared" ref="AC217:AC227" si="98">AA217</f>
        <v>3.0102999566398121</v>
      </c>
      <c r="AD217" s="27">
        <f t="shared" si="94"/>
        <v>2</v>
      </c>
    </row>
    <row r="218" spans="16:30" x14ac:dyDescent="0.25">
      <c r="P218" s="31">
        <v>0.375</v>
      </c>
      <c r="Q218" s="32">
        <f>Q216</f>
        <v>0</v>
      </c>
      <c r="R218" s="26">
        <f t="shared" si="86"/>
        <v>1</v>
      </c>
      <c r="S218" s="26">
        <f t="shared" si="96"/>
        <v>0</v>
      </c>
      <c r="T218" s="35">
        <f t="shared" si="85"/>
        <v>1</v>
      </c>
      <c r="U218" s="37"/>
      <c r="V218" s="34">
        <f t="shared" si="95"/>
        <v>0</v>
      </c>
      <c r="W218" s="26">
        <f t="shared" si="88"/>
        <v>1</v>
      </c>
      <c r="X218" s="26">
        <f t="shared" si="97"/>
        <v>0</v>
      </c>
      <c r="Y218" s="35">
        <f t="shared" si="90"/>
        <v>1</v>
      </c>
      <c r="Z218" s="37"/>
      <c r="AA218" s="34">
        <f t="shared" si="91"/>
        <v>3.0102999566398121</v>
      </c>
      <c r="AB218" s="26">
        <f t="shared" si="92"/>
        <v>2</v>
      </c>
      <c r="AC218" s="26">
        <f t="shared" si="98"/>
        <v>3.0102999566398121</v>
      </c>
      <c r="AD218" s="27">
        <f t="shared" si="94"/>
        <v>2</v>
      </c>
    </row>
    <row r="219" spans="16:30" x14ac:dyDescent="0.25">
      <c r="P219" s="31">
        <v>0.41666666666666702</v>
      </c>
      <c r="Q219" s="32">
        <f>Q216</f>
        <v>0</v>
      </c>
      <c r="R219" s="26">
        <f t="shared" si="86"/>
        <v>1</v>
      </c>
      <c r="S219" s="26">
        <f t="shared" si="96"/>
        <v>0</v>
      </c>
      <c r="T219" s="35">
        <f t="shared" si="85"/>
        <v>1</v>
      </c>
      <c r="U219" s="37"/>
      <c r="V219" s="34">
        <f t="shared" si="95"/>
        <v>0</v>
      </c>
      <c r="W219" s="26">
        <f t="shared" si="88"/>
        <v>1</v>
      </c>
      <c r="X219" s="26">
        <f t="shared" si="97"/>
        <v>0</v>
      </c>
      <c r="Y219" s="35">
        <f t="shared" si="90"/>
        <v>1</v>
      </c>
      <c r="Z219" s="37"/>
      <c r="AA219" s="34">
        <f t="shared" si="91"/>
        <v>3.0102999566398121</v>
      </c>
      <c r="AB219" s="26">
        <f t="shared" si="92"/>
        <v>2</v>
      </c>
      <c r="AC219" s="26">
        <f t="shared" si="98"/>
        <v>3.0102999566398121</v>
      </c>
      <c r="AD219" s="27">
        <f t="shared" si="94"/>
        <v>2</v>
      </c>
    </row>
    <row r="220" spans="16:30" x14ac:dyDescent="0.25">
      <c r="P220" s="31">
        <v>0.45833333333333298</v>
      </c>
      <c r="Q220" s="32">
        <f>Q216</f>
        <v>0</v>
      </c>
      <c r="R220" s="26">
        <f t="shared" si="86"/>
        <v>1</v>
      </c>
      <c r="S220" s="26">
        <f t="shared" si="96"/>
        <v>0</v>
      </c>
      <c r="T220" s="35">
        <f t="shared" si="85"/>
        <v>1</v>
      </c>
      <c r="U220" s="37"/>
      <c r="V220" s="34">
        <f t="shared" si="95"/>
        <v>0</v>
      </c>
      <c r="W220" s="26">
        <f t="shared" si="88"/>
        <v>1</v>
      </c>
      <c r="X220" s="26">
        <f t="shared" si="97"/>
        <v>0</v>
      </c>
      <c r="Y220" s="35">
        <f t="shared" si="90"/>
        <v>1</v>
      </c>
      <c r="Z220" s="37"/>
      <c r="AA220" s="34">
        <f t="shared" si="91"/>
        <v>3.0102999566398121</v>
      </c>
      <c r="AB220" s="26">
        <f t="shared" si="92"/>
        <v>2</v>
      </c>
      <c r="AC220" s="26">
        <f t="shared" si="98"/>
        <v>3.0102999566398121</v>
      </c>
      <c r="AD220" s="27">
        <f t="shared" si="94"/>
        <v>2</v>
      </c>
    </row>
    <row r="221" spans="16:30" x14ac:dyDescent="0.25">
      <c r="P221" s="31">
        <v>0.5</v>
      </c>
      <c r="Q221" s="32">
        <f>Q216</f>
        <v>0</v>
      </c>
      <c r="R221" s="26">
        <f t="shared" si="86"/>
        <v>1</v>
      </c>
      <c r="S221" s="26">
        <f t="shared" si="96"/>
        <v>0</v>
      </c>
      <c r="T221" s="35">
        <f t="shared" si="85"/>
        <v>1</v>
      </c>
      <c r="U221" s="37"/>
      <c r="V221" s="34">
        <f t="shared" si="95"/>
        <v>0</v>
      </c>
      <c r="W221" s="26">
        <f t="shared" si="88"/>
        <v>1</v>
      </c>
      <c r="X221" s="26">
        <f t="shared" si="97"/>
        <v>0</v>
      </c>
      <c r="Y221" s="35">
        <f t="shared" si="90"/>
        <v>1</v>
      </c>
      <c r="Z221" s="37"/>
      <c r="AA221" s="34">
        <f t="shared" si="91"/>
        <v>3.0102999566398121</v>
      </c>
      <c r="AB221" s="26">
        <f t="shared" si="92"/>
        <v>2</v>
      </c>
      <c r="AC221" s="26">
        <f t="shared" si="98"/>
        <v>3.0102999566398121</v>
      </c>
      <c r="AD221" s="27">
        <f t="shared" si="94"/>
        <v>2</v>
      </c>
    </row>
    <row r="222" spans="16:30" x14ac:dyDescent="0.25">
      <c r="P222" s="31">
        <v>0.54166666666666696</v>
      </c>
      <c r="Q222" s="32">
        <f>Q216</f>
        <v>0</v>
      </c>
      <c r="R222" s="26">
        <f t="shared" si="86"/>
        <v>1</v>
      </c>
      <c r="S222" s="26">
        <f t="shared" si="96"/>
        <v>0</v>
      </c>
      <c r="T222" s="35">
        <f t="shared" si="85"/>
        <v>1</v>
      </c>
      <c r="U222" s="37"/>
      <c r="V222" s="34">
        <f t="shared" si="95"/>
        <v>0</v>
      </c>
      <c r="W222" s="26">
        <f t="shared" si="88"/>
        <v>1</v>
      </c>
      <c r="X222" s="26">
        <f t="shared" si="97"/>
        <v>0</v>
      </c>
      <c r="Y222" s="35">
        <f t="shared" si="90"/>
        <v>1</v>
      </c>
      <c r="Z222" s="37"/>
      <c r="AA222" s="34">
        <f t="shared" si="91"/>
        <v>3.0102999566398121</v>
      </c>
      <c r="AB222" s="26">
        <f t="shared" si="92"/>
        <v>2</v>
      </c>
      <c r="AC222" s="26">
        <f t="shared" si="98"/>
        <v>3.0102999566398121</v>
      </c>
      <c r="AD222" s="27">
        <f t="shared" si="94"/>
        <v>2</v>
      </c>
    </row>
    <row r="223" spans="16:30" x14ac:dyDescent="0.25">
      <c r="P223" s="31">
        <v>0.58333333333333304</v>
      </c>
      <c r="Q223" s="32">
        <f>Q216</f>
        <v>0</v>
      </c>
      <c r="R223" s="26">
        <f t="shared" si="86"/>
        <v>1</v>
      </c>
      <c r="S223" s="26">
        <f t="shared" si="96"/>
        <v>0</v>
      </c>
      <c r="T223" s="35">
        <f t="shared" si="85"/>
        <v>1</v>
      </c>
      <c r="U223" s="37"/>
      <c r="V223" s="34">
        <f t="shared" si="95"/>
        <v>0</v>
      </c>
      <c r="W223" s="26">
        <f t="shared" si="88"/>
        <v>1</v>
      </c>
      <c r="X223" s="26">
        <f t="shared" si="97"/>
        <v>0</v>
      </c>
      <c r="Y223" s="35">
        <f t="shared" si="90"/>
        <v>1</v>
      </c>
      <c r="Z223" s="37"/>
      <c r="AA223" s="34">
        <f t="shared" si="91"/>
        <v>3.0102999566398121</v>
      </c>
      <c r="AB223" s="26">
        <f t="shared" si="92"/>
        <v>2</v>
      </c>
      <c r="AC223" s="26">
        <f t="shared" si="98"/>
        <v>3.0102999566398121</v>
      </c>
      <c r="AD223" s="27">
        <f t="shared" si="94"/>
        <v>2</v>
      </c>
    </row>
    <row r="224" spans="16:30" x14ac:dyDescent="0.25">
      <c r="P224" s="31">
        <v>0.625</v>
      </c>
      <c r="Q224" s="32">
        <f>Q216</f>
        <v>0</v>
      </c>
      <c r="R224" s="26">
        <f t="shared" si="86"/>
        <v>1</v>
      </c>
      <c r="S224" s="26">
        <f t="shared" si="96"/>
        <v>0</v>
      </c>
      <c r="T224" s="35">
        <f t="shared" si="85"/>
        <v>1</v>
      </c>
      <c r="U224" s="37"/>
      <c r="V224" s="34">
        <f t="shared" si="95"/>
        <v>0</v>
      </c>
      <c r="W224" s="26">
        <f t="shared" si="88"/>
        <v>1</v>
      </c>
      <c r="X224" s="26">
        <f t="shared" si="97"/>
        <v>0</v>
      </c>
      <c r="Y224" s="35">
        <f t="shared" si="90"/>
        <v>1</v>
      </c>
      <c r="Z224" s="37"/>
      <c r="AA224" s="34">
        <f t="shared" si="91"/>
        <v>3.0102999566398121</v>
      </c>
      <c r="AB224" s="26">
        <f t="shared" si="92"/>
        <v>2</v>
      </c>
      <c r="AC224" s="26">
        <f t="shared" si="98"/>
        <v>3.0102999566398121</v>
      </c>
      <c r="AD224" s="27">
        <f t="shared" si="94"/>
        <v>2</v>
      </c>
    </row>
    <row r="225" spans="16:30" x14ac:dyDescent="0.25">
      <c r="P225" s="31">
        <v>0.66666666666666696</v>
      </c>
      <c r="Q225" s="32">
        <f>Q216</f>
        <v>0</v>
      </c>
      <c r="R225" s="26">
        <f t="shared" si="86"/>
        <v>1</v>
      </c>
      <c r="S225" s="26">
        <f t="shared" si="96"/>
        <v>0</v>
      </c>
      <c r="T225" s="35">
        <f t="shared" si="85"/>
        <v>1</v>
      </c>
      <c r="U225" s="37"/>
      <c r="V225" s="34">
        <f t="shared" si="95"/>
        <v>0</v>
      </c>
      <c r="W225" s="26">
        <f t="shared" si="88"/>
        <v>1</v>
      </c>
      <c r="X225" s="26">
        <f t="shared" si="97"/>
        <v>0</v>
      </c>
      <c r="Y225" s="35">
        <f t="shared" si="90"/>
        <v>1</v>
      </c>
      <c r="Z225" s="37"/>
      <c r="AA225" s="34">
        <f t="shared" si="91"/>
        <v>3.0102999566398121</v>
      </c>
      <c r="AB225" s="26">
        <f t="shared" si="92"/>
        <v>2</v>
      </c>
      <c r="AC225" s="26">
        <f t="shared" si="98"/>
        <v>3.0102999566398121</v>
      </c>
      <c r="AD225" s="27">
        <f t="shared" si="94"/>
        <v>2</v>
      </c>
    </row>
    <row r="226" spans="16:30" x14ac:dyDescent="0.25">
      <c r="P226" s="31">
        <v>0.70833333333333304</v>
      </c>
      <c r="Q226" s="32">
        <f>Q216</f>
        <v>0</v>
      </c>
      <c r="R226" s="26">
        <f t="shared" si="86"/>
        <v>1</v>
      </c>
      <c r="S226" s="26">
        <f t="shared" si="96"/>
        <v>0</v>
      </c>
      <c r="T226" s="35">
        <f t="shared" si="85"/>
        <v>1</v>
      </c>
      <c r="U226" s="37"/>
      <c r="V226" s="34">
        <f t="shared" si="95"/>
        <v>0</v>
      </c>
      <c r="W226" s="26">
        <f t="shared" si="88"/>
        <v>1</v>
      </c>
      <c r="X226" s="26">
        <f t="shared" si="97"/>
        <v>0</v>
      </c>
      <c r="Y226" s="35">
        <f t="shared" si="90"/>
        <v>1</v>
      </c>
      <c r="Z226" s="37"/>
      <c r="AA226" s="34">
        <f t="shared" si="91"/>
        <v>3.0102999566398121</v>
      </c>
      <c r="AB226" s="26">
        <f t="shared" si="92"/>
        <v>2</v>
      </c>
      <c r="AC226" s="26">
        <f t="shared" si="98"/>
        <v>3.0102999566398121</v>
      </c>
      <c r="AD226" s="27">
        <f t="shared" si="94"/>
        <v>2</v>
      </c>
    </row>
    <row r="227" spans="16:30" x14ac:dyDescent="0.25">
      <c r="P227" s="31">
        <v>0.75</v>
      </c>
      <c r="Q227" s="32">
        <f>Q216</f>
        <v>0</v>
      </c>
      <c r="R227" s="26">
        <f t="shared" si="86"/>
        <v>1</v>
      </c>
      <c r="S227" s="26">
        <f t="shared" si="96"/>
        <v>0</v>
      </c>
      <c r="T227" s="35">
        <f t="shared" si="85"/>
        <v>1</v>
      </c>
      <c r="U227" s="37"/>
      <c r="V227" s="34">
        <f t="shared" si="95"/>
        <v>0</v>
      </c>
      <c r="W227" s="26">
        <f t="shared" si="88"/>
        <v>1</v>
      </c>
      <c r="X227" s="26">
        <f t="shared" si="97"/>
        <v>0</v>
      </c>
      <c r="Y227" s="35">
        <f t="shared" si="90"/>
        <v>1</v>
      </c>
      <c r="Z227" s="37"/>
      <c r="AA227" s="34">
        <f t="shared" si="91"/>
        <v>3.0102999566398121</v>
      </c>
      <c r="AB227" s="26">
        <f t="shared" si="92"/>
        <v>2</v>
      </c>
      <c r="AC227" s="26">
        <f t="shared" si="98"/>
        <v>3.0102999566398121</v>
      </c>
      <c r="AD227" s="27">
        <f t="shared" si="94"/>
        <v>2</v>
      </c>
    </row>
    <row r="228" spans="16:30" x14ac:dyDescent="0.25">
      <c r="P228" s="31">
        <v>0.79166666666666696</v>
      </c>
      <c r="Q228" s="32">
        <f>Q216</f>
        <v>0</v>
      </c>
      <c r="R228" s="26">
        <f t="shared" si="86"/>
        <v>1</v>
      </c>
      <c r="S228" s="26">
        <f t="shared" si="96"/>
        <v>0</v>
      </c>
      <c r="T228" s="35">
        <f t="shared" si="85"/>
        <v>1</v>
      </c>
      <c r="U228" s="37"/>
      <c r="V228" s="34">
        <v>0</v>
      </c>
      <c r="W228" s="26">
        <f t="shared" si="88"/>
        <v>1</v>
      </c>
      <c r="X228" s="26">
        <v>0</v>
      </c>
      <c r="Y228" s="35">
        <f t="shared" si="90"/>
        <v>1</v>
      </c>
      <c r="Z228" s="37"/>
      <c r="AA228" s="34">
        <f t="shared" si="91"/>
        <v>3.0102999566398121</v>
      </c>
      <c r="AB228" s="26">
        <f t="shared" si="92"/>
        <v>2</v>
      </c>
      <c r="AC228" s="26">
        <f>AA228</f>
        <v>3.0102999566398121</v>
      </c>
      <c r="AD228" s="27">
        <f t="shared" si="94"/>
        <v>2</v>
      </c>
    </row>
    <row r="229" spans="16:30" x14ac:dyDescent="0.25">
      <c r="P229" s="31">
        <v>0.83333333333333304</v>
      </c>
      <c r="Q229" s="32">
        <f>Q216</f>
        <v>0</v>
      </c>
      <c r="R229" s="26">
        <f t="shared" si="86"/>
        <v>1</v>
      </c>
      <c r="S229" s="26">
        <f t="shared" si="96"/>
        <v>0</v>
      </c>
      <c r="T229" s="35">
        <f t="shared" si="85"/>
        <v>1</v>
      </c>
      <c r="U229" s="37"/>
      <c r="V229" s="34">
        <f t="shared" si="95"/>
        <v>0</v>
      </c>
      <c r="W229" s="26">
        <f t="shared" si="88"/>
        <v>1</v>
      </c>
      <c r="X229" s="26">
        <v>0</v>
      </c>
      <c r="Y229" s="35">
        <f t="shared" si="90"/>
        <v>1</v>
      </c>
      <c r="Z229" s="37"/>
      <c r="AA229" s="34">
        <f t="shared" si="91"/>
        <v>3.0102999566398121</v>
      </c>
      <c r="AB229" s="26">
        <f>(10^(AA229/10))</f>
        <v>2</v>
      </c>
      <c r="AC229" s="26">
        <f>AA229</f>
        <v>3.0102999566398121</v>
      </c>
      <c r="AD229" s="27">
        <f t="shared" si="94"/>
        <v>2</v>
      </c>
    </row>
    <row r="230" spans="16:30" x14ac:dyDescent="0.25">
      <c r="P230" s="31">
        <v>0.875</v>
      </c>
      <c r="Q230" s="32">
        <f>Q216</f>
        <v>0</v>
      </c>
      <c r="R230" s="26">
        <f t="shared" si="86"/>
        <v>1</v>
      </c>
      <c r="S230" s="26">
        <f t="shared" si="96"/>
        <v>0</v>
      </c>
      <c r="T230" s="35">
        <f t="shared" si="85"/>
        <v>1</v>
      </c>
      <c r="U230" s="37"/>
      <c r="V230" s="34">
        <f>V229</f>
        <v>0</v>
      </c>
      <c r="W230" s="26">
        <f t="shared" si="88"/>
        <v>1</v>
      </c>
      <c r="X230" s="26">
        <v>0</v>
      </c>
      <c r="Y230" s="35">
        <f t="shared" si="90"/>
        <v>1</v>
      </c>
      <c r="Z230" s="37"/>
      <c r="AA230" s="34">
        <f t="shared" si="91"/>
        <v>3.0102999566398121</v>
      </c>
      <c r="AB230" s="26">
        <f t="shared" ref="AB230:AB232" si="99">(10^(AA230/10))</f>
        <v>2</v>
      </c>
      <c r="AC230" s="26">
        <f>AA230</f>
        <v>3.0102999566398121</v>
      </c>
      <c r="AD230" s="27">
        <f t="shared" si="94"/>
        <v>2</v>
      </c>
    </row>
    <row r="231" spans="16:30" x14ac:dyDescent="0.25">
      <c r="P231" s="31">
        <v>0.91666666666666696</v>
      </c>
      <c r="Q231" s="32">
        <f>Q209</f>
        <v>0</v>
      </c>
      <c r="R231" s="26">
        <f t="shared" si="86"/>
        <v>1</v>
      </c>
      <c r="S231" s="26">
        <f>Q231+10</f>
        <v>10</v>
      </c>
      <c r="T231" s="35">
        <f t="shared" si="85"/>
        <v>10</v>
      </c>
      <c r="U231" s="37"/>
      <c r="V231" s="34">
        <v>0</v>
      </c>
      <c r="W231" s="26">
        <f t="shared" si="88"/>
        <v>1</v>
      </c>
      <c r="X231" s="28">
        <f t="shared" ref="X231:X232" si="100">V231+10</f>
        <v>10</v>
      </c>
      <c r="Y231" s="35">
        <f t="shared" si="90"/>
        <v>10</v>
      </c>
      <c r="Z231" s="37"/>
      <c r="AA231" s="34">
        <f t="shared" si="91"/>
        <v>3.0102999566398121</v>
      </c>
      <c r="AB231" s="26">
        <f t="shared" si="99"/>
        <v>2</v>
      </c>
      <c r="AC231" s="26">
        <f>AA231+10</f>
        <v>13.010299956639813</v>
      </c>
      <c r="AD231" s="27">
        <f t="shared" si="94"/>
        <v>20.000000000000007</v>
      </c>
    </row>
    <row r="232" spans="16:30" ht="15.75" thickBot="1" x14ac:dyDescent="0.3">
      <c r="P232" s="44">
        <v>0.95833333333333304</v>
      </c>
      <c r="Q232" s="32">
        <f>Q209</f>
        <v>0</v>
      </c>
      <c r="R232" s="46">
        <f t="shared" si="86"/>
        <v>1</v>
      </c>
      <c r="S232" s="46">
        <f>Q232+10</f>
        <v>10</v>
      </c>
      <c r="T232" s="47">
        <f t="shared" si="85"/>
        <v>10</v>
      </c>
      <c r="U232" s="48"/>
      <c r="V232" s="45">
        <v>0</v>
      </c>
      <c r="W232" s="46">
        <f t="shared" si="88"/>
        <v>1</v>
      </c>
      <c r="X232" s="28">
        <f t="shared" si="100"/>
        <v>10</v>
      </c>
      <c r="Y232" s="47">
        <f t="shared" si="90"/>
        <v>10</v>
      </c>
      <c r="Z232" s="48"/>
      <c r="AA232" s="34">
        <f t="shared" si="91"/>
        <v>3.0102999566398121</v>
      </c>
      <c r="AB232" s="150">
        <f t="shared" si="99"/>
        <v>2</v>
      </c>
      <c r="AC232" s="150">
        <f>AA232+10</f>
        <v>13.010299956639813</v>
      </c>
      <c r="AD232" s="151">
        <f t="shared" si="94"/>
        <v>20.000000000000007</v>
      </c>
    </row>
    <row r="233" spans="16:30" ht="15.75" thickBot="1" x14ac:dyDescent="0.3">
      <c r="P233" s="50"/>
      <c r="Q233" s="51"/>
      <c r="R233" s="51"/>
      <c r="S233" s="51"/>
      <c r="T233" s="52"/>
      <c r="U233" s="51"/>
      <c r="V233" s="50"/>
      <c r="W233" s="51"/>
      <c r="X233" s="51"/>
      <c r="Y233" s="52"/>
      <c r="Z233" s="51"/>
      <c r="AA233" s="53" t="s">
        <v>13</v>
      </c>
      <c r="AB233" s="64">
        <f>10*LOG(1/(COUNT(AB216:AB229))*SUM(AB216:AB229))</f>
        <v>3.0102999566398121</v>
      </c>
      <c r="AC233" s="49"/>
      <c r="AD233" s="54"/>
    </row>
    <row r="234" spans="16:30" ht="15.75" thickBot="1" x14ac:dyDescent="0.3">
      <c r="P234" s="53"/>
      <c r="Q234" s="49"/>
      <c r="R234" s="49"/>
      <c r="S234" s="49"/>
      <c r="T234" s="54"/>
      <c r="U234" s="49"/>
      <c r="V234" s="53"/>
      <c r="W234" s="49"/>
      <c r="X234" s="49"/>
      <c r="Y234" s="54"/>
      <c r="Z234" s="49"/>
      <c r="AA234" s="53" t="s">
        <v>2</v>
      </c>
      <c r="AB234" s="64">
        <f>10*LOG(1/(COUNT(AB209:AB215,AB231:AB232))*SUM(AB209:AB215,AB231:AB232))</f>
        <v>3.0102999566398121</v>
      </c>
      <c r="AC234" s="49"/>
      <c r="AD234" s="54"/>
    </row>
    <row r="235" spans="16:30" x14ac:dyDescent="0.25">
      <c r="P235" s="53"/>
      <c r="Q235" s="49"/>
      <c r="R235" s="56" t="s">
        <v>12</v>
      </c>
      <c r="S235" s="57"/>
      <c r="T235" s="58" t="s">
        <v>11</v>
      </c>
      <c r="U235" s="57"/>
      <c r="V235" s="59"/>
      <c r="W235" s="56" t="s">
        <v>12</v>
      </c>
      <c r="X235" s="57"/>
      <c r="Y235" s="58" t="s">
        <v>11</v>
      </c>
      <c r="Z235" s="57"/>
      <c r="AA235" s="59"/>
      <c r="AB235" s="57" t="s">
        <v>12</v>
      </c>
      <c r="AC235" s="57"/>
      <c r="AD235" s="58" t="s">
        <v>11</v>
      </c>
    </row>
    <row r="236" spans="16:30" ht="15.75" thickBot="1" x14ac:dyDescent="0.3">
      <c r="P236" s="14"/>
      <c r="Q236" s="55"/>
      <c r="R236" s="60">
        <f>10*LOG(1/(COUNT(R209:R232))*SUM(R209:R232))</f>
        <v>0</v>
      </c>
      <c r="S236" s="61"/>
      <c r="T236" s="62">
        <f>10*LOG(1/(COUNT(T209:T232))*SUM(T209:T232))</f>
        <v>6.40978057358332</v>
      </c>
      <c r="U236" s="61"/>
      <c r="V236" s="63"/>
      <c r="W236" s="60">
        <f>10*LOG(1/(COUNT(W209:W232))*SUM(W209:W232))</f>
        <v>0</v>
      </c>
      <c r="X236" s="61"/>
      <c r="Y236" s="62">
        <f>10*LOG(1/(COUNT(Y209:Y232))*SUM(Y209:Y232))</f>
        <v>6.40978057358332</v>
      </c>
      <c r="Z236" s="61"/>
      <c r="AA236" s="63"/>
      <c r="AB236" s="64">
        <f>10*LOG(1/(COUNT(AB209:AB232))*SUM(AB209:AB232))</f>
        <v>3.0102999566398121</v>
      </c>
      <c r="AC236" s="61"/>
      <c r="AD236" s="62">
        <f>10*LOG(1/(COUNT(AD209:AD232))*SUM(AD209:AD232))</f>
        <v>9.4200805302231334</v>
      </c>
    </row>
    <row r="239" spans="16:30" x14ac:dyDescent="0.25">
      <c r="P239">
        <f>A17</f>
        <v>0</v>
      </c>
    </row>
    <row r="241" spans="16:30" ht="15.75" thickBot="1" x14ac:dyDescent="0.3">
      <c r="P241" s="303" t="s">
        <v>21</v>
      </c>
      <c r="Q241" s="303"/>
      <c r="R241" s="303"/>
      <c r="S241" s="303"/>
      <c r="T241" s="303"/>
    </row>
    <row r="242" spans="16:30" ht="45.75" thickBot="1" x14ac:dyDescent="0.3">
      <c r="P242" s="38" t="s">
        <v>14</v>
      </c>
      <c r="Q242" s="39" t="s">
        <v>15</v>
      </c>
      <c r="R242" s="40" t="s">
        <v>17</v>
      </c>
      <c r="S242" s="40" t="s">
        <v>16</v>
      </c>
      <c r="T242" s="41" t="s">
        <v>17</v>
      </c>
      <c r="U242" s="42"/>
      <c r="V242" s="39" t="s">
        <v>18</v>
      </c>
      <c r="W242" s="40" t="s">
        <v>17</v>
      </c>
      <c r="X242" s="40" t="s">
        <v>16</v>
      </c>
      <c r="Y242" s="41" t="s">
        <v>17</v>
      </c>
      <c r="Z242" s="43"/>
      <c r="AA242" s="39" t="s">
        <v>19</v>
      </c>
      <c r="AB242" s="40" t="s">
        <v>17</v>
      </c>
      <c r="AC242" s="40" t="s">
        <v>16</v>
      </c>
      <c r="AD242" s="41" t="s">
        <v>17</v>
      </c>
    </row>
    <row r="243" spans="16:30" ht="15.75" thickBot="1" x14ac:dyDescent="0.3">
      <c r="P243" s="30">
        <v>0</v>
      </c>
      <c r="Q243" s="32">
        <f>H17</f>
        <v>0</v>
      </c>
      <c r="R243" s="28">
        <f>(10^(Q243/10))</f>
        <v>1</v>
      </c>
      <c r="S243" s="28">
        <f>Q243+10</f>
        <v>10</v>
      </c>
      <c r="T243" s="33">
        <f t="shared" ref="T243:T266" si="101">(10^(S243/10))</f>
        <v>10</v>
      </c>
      <c r="U243" s="36"/>
      <c r="V243" s="32">
        <v>0</v>
      </c>
      <c r="W243" s="28">
        <f>(10^(V243/10))</f>
        <v>1</v>
      </c>
      <c r="X243" s="28">
        <f>V243+10</f>
        <v>10</v>
      </c>
      <c r="Y243" s="33">
        <f>(10^(X243/10))</f>
        <v>10</v>
      </c>
      <c r="Z243" s="36"/>
      <c r="AA243" s="34">
        <f>10*LOG10(10^(Q243/10)+10^(V243/10))</f>
        <v>3.0102999566398121</v>
      </c>
      <c r="AB243" s="147">
        <f>(10^(AA243/10))</f>
        <v>2</v>
      </c>
      <c r="AC243" s="147">
        <f>AA243+10</f>
        <v>13.010299956639813</v>
      </c>
      <c r="AD243" s="148">
        <f>(10^(AC243/10))</f>
        <v>20.000000000000007</v>
      </c>
    </row>
    <row r="244" spans="16:30" ht="15.75" thickBot="1" x14ac:dyDescent="0.3">
      <c r="P244" s="31">
        <v>4.1666666666666699E-2</v>
      </c>
      <c r="Q244" s="32">
        <f>Q243</f>
        <v>0</v>
      </c>
      <c r="R244" s="26">
        <f t="shared" ref="R244:R266" si="102">(10^(Q244/10))</f>
        <v>1</v>
      </c>
      <c r="S244" s="26">
        <f t="shared" ref="S244:S249" si="103">Q244+10</f>
        <v>10</v>
      </c>
      <c r="T244" s="35">
        <f t="shared" si="101"/>
        <v>10</v>
      </c>
      <c r="U244" s="37"/>
      <c r="V244" s="34">
        <f>V243</f>
        <v>0</v>
      </c>
      <c r="W244" s="26">
        <f t="shared" ref="W244:W266" si="104">(10^(V244/10))</f>
        <v>1</v>
      </c>
      <c r="X244" s="28">
        <f t="shared" ref="X244:X249" si="105">V244+10</f>
        <v>10</v>
      </c>
      <c r="Y244" s="35">
        <f t="shared" ref="Y244:Y266" si="106">(10^(X244/10))</f>
        <v>10</v>
      </c>
      <c r="Z244" s="37"/>
      <c r="AA244" s="34">
        <f t="shared" ref="AA244:AA266" si="107">10*LOG10(10^(Q244/10)+10^(V244/10))</f>
        <v>3.0102999566398121</v>
      </c>
      <c r="AB244" s="26">
        <f t="shared" ref="AB244:AB262" si="108">(10^(AA244/10))</f>
        <v>2</v>
      </c>
      <c r="AC244" s="147">
        <f t="shared" ref="AC244:AC249" si="109">AA244+10</f>
        <v>13.010299956639813</v>
      </c>
      <c r="AD244" s="27">
        <f t="shared" ref="AD244:AD266" si="110">(10^(AC244/10))</f>
        <v>20.000000000000007</v>
      </c>
    </row>
    <row r="245" spans="16:30" ht="15.75" thickBot="1" x14ac:dyDescent="0.3">
      <c r="P245" s="31">
        <v>8.3333333333333301E-2</v>
      </c>
      <c r="Q245" s="32">
        <f>Q243</f>
        <v>0</v>
      </c>
      <c r="R245" s="26">
        <f t="shared" si="102"/>
        <v>1</v>
      </c>
      <c r="S245" s="26">
        <f t="shared" si="103"/>
        <v>10</v>
      </c>
      <c r="T245" s="35">
        <f t="shared" si="101"/>
        <v>10</v>
      </c>
      <c r="U245" s="37"/>
      <c r="V245" s="34">
        <f t="shared" ref="V245:V263" si="111">V244</f>
        <v>0</v>
      </c>
      <c r="W245" s="26">
        <f t="shared" si="104"/>
        <v>1</v>
      </c>
      <c r="X245" s="28">
        <f t="shared" si="105"/>
        <v>10</v>
      </c>
      <c r="Y245" s="35">
        <f t="shared" si="106"/>
        <v>10</v>
      </c>
      <c r="Z245" s="37"/>
      <c r="AA245" s="34">
        <f t="shared" si="107"/>
        <v>3.0102999566398121</v>
      </c>
      <c r="AB245" s="26">
        <f t="shared" si="108"/>
        <v>2</v>
      </c>
      <c r="AC245" s="147">
        <f t="shared" si="109"/>
        <v>13.010299956639813</v>
      </c>
      <c r="AD245" s="27">
        <f t="shared" si="110"/>
        <v>20.000000000000007</v>
      </c>
    </row>
    <row r="246" spans="16:30" ht="15.75" thickBot="1" x14ac:dyDescent="0.3">
      <c r="P246" s="31">
        <v>0.125</v>
      </c>
      <c r="Q246" s="32">
        <f>Q243</f>
        <v>0</v>
      </c>
      <c r="R246" s="26">
        <f t="shared" si="102"/>
        <v>1</v>
      </c>
      <c r="S246" s="26">
        <f t="shared" si="103"/>
        <v>10</v>
      </c>
      <c r="T246" s="35">
        <f t="shared" si="101"/>
        <v>10</v>
      </c>
      <c r="U246" s="37"/>
      <c r="V246" s="34">
        <f t="shared" si="111"/>
        <v>0</v>
      </c>
      <c r="W246" s="26">
        <f t="shared" si="104"/>
        <v>1</v>
      </c>
      <c r="X246" s="28">
        <f t="shared" si="105"/>
        <v>10</v>
      </c>
      <c r="Y246" s="35">
        <f t="shared" si="106"/>
        <v>10</v>
      </c>
      <c r="Z246" s="37"/>
      <c r="AA246" s="34">
        <f t="shared" si="107"/>
        <v>3.0102999566398121</v>
      </c>
      <c r="AB246" s="26">
        <f t="shared" si="108"/>
        <v>2</v>
      </c>
      <c r="AC246" s="147">
        <f t="shared" si="109"/>
        <v>13.010299956639813</v>
      </c>
      <c r="AD246" s="27">
        <f t="shared" si="110"/>
        <v>20.000000000000007</v>
      </c>
    </row>
    <row r="247" spans="16:30" ht="15.75" thickBot="1" x14ac:dyDescent="0.3">
      <c r="P247" s="31">
        <v>0.16666666666666699</v>
      </c>
      <c r="Q247" s="32">
        <f>Q243</f>
        <v>0</v>
      </c>
      <c r="R247" s="26">
        <f t="shared" si="102"/>
        <v>1</v>
      </c>
      <c r="S247" s="26">
        <f t="shared" si="103"/>
        <v>10</v>
      </c>
      <c r="T247" s="35">
        <f t="shared" si="101"/>
        <v>10</v>
      </c>
      <c r="U247" s="37"/>
      <c r="V247" s="34">
        <f t="shared" si="111"/>
        <v>0</v>
      </c>
      <c r="W247" s="26">
        <f t="shared" si="104"/>
        <v>1</v>
      </c>
      <c r="X247" s="28">
        <f t="shared" si="105"/>
        <v>10</v>
      </c>
      <c r="Y247" s="35">
        <f t="shared" si="106"/>
        <v>10</v>
      </c>
      <c r="Z247" s="37"/>
      <c r="AA247" s="34">
        <f t="shared" si="107"/>
        <v>3.0102999566398121</v>
      </c>
      <c r="AB247" s="26">
        <f t="shared" si="108"/>
        <v>2</v>
      </c>
      <c r="AC247" s="147">
        <f t="shared" si="109"/>
        <v>13.010299956639813</v>
      </c>
      <c r="AD247" s="27">
        <f t="shared" si="110"/>
        <v>20.000000000000007</v>
      </c>
    </row>
    <row r="248" spans="16:30" ht="15.75" thickBot="1" x14ac:dyDescent="0.3">
      <c r="P248" s="31">
        <v>0.20833333333333301</v>
      </c>
      <c r="Q248" s="32">
        <f>Q243</f>
        <v>0</v>
      </c>
      <c r="R248" s="26">
        <f t="shared" si="102"/>
        <v>1</v>
      </c>
      <c r="S248" s="26">
        <f t="shared" si="103"/>
        <v>10</v>
      </c>
      <c r="T248" s="35">
        <f t="shared" si="101"/>
        <v>10</v>
      </c>
      <c r="U248" s="37"/>
      <c r="V248" s="34">
        <f t="shared" si="111"/>
        <v>0</v>
      </c>
      <c r="W248" s="26">
        <f t="shared" si="104"/>
        <v>1</v>
      </c>
      <c r="X248" s="28">
        <f t="shared" si="105"/>
        <v>10</v>
      </c>
      <c r="Y248" s="35">
        <f t="shared" si="106"/>
        <v>10</v>
      </c>
      <c r="Z248" s="37"/>
      <c r="AA248" s="34">
        <f t="shared" si="107"/>
        <v>3.0102999566398121</v>
      </c>
      <c r="AB248" s="26">
        <f t="shared" si="108"/>
        <v>2</v>
      </c>
      <c r="AC248" s="147">
        <f t="shared" si="109"/>
        <v>13.010299956639813</v>
      </c>
      <c r="AD248" s="27">
        <f t="shared" si="110"/>
        <v>20.000000000000007</v>
      </c>
    </row>
    <row r="249" spans="16:30" x14ac:dyDescent="0.25">
      <c r="P249" s="31">
        <v>0.25</v>
      </c>
      <c r="Q249" s="32">
        <f>Q243</f>
        <v>0</v>
      </c>
      <c r="R249" s="26">
        <f t="shared" si="102"/>
        <v>1</v>
      </c>
      <c r="S249" s="26">
        <f t="shared" si="103"/>
        <v>10</v>
      </c>
      <c r="T249" s="35">
        <f t="shared" si="101"/>
        <v>10</v>
      </c>
      <c r="U249" s="37"/>
      <c r="V249" s="34">
        <f t="shared" si="111"/>
        <v>0</v>
      </c>
      <c r="W249" s="26">
        <f t="shared" si="104"/>
        <v>1</v>
      </c>
      <c r="X249" s="28">
        <f t="shared" si="105"/>
        <v>10</v>
      </c>
      <c r="Y249" s="35">
        <f t="shared" si="106"/>
        <v>10</v>
      </c>
      <c r="Z249" s="37"/>
      <c r="AA249" s="34">
        <f t="shared" si="107"/>
        <v>3.0102999566398121</v>
      </c>
      <c r="AB249" s="26">
        <f t="shared" si="108"/>
        <v>2</v>
      </c>
      <c r="AC249" s="147">
        <f t="shared" si="109"/>
        <v>13.010299956639813</v>
      </c>
      <c r="AD249" s="27">
        <f t="shared" si="110"/>
        <v>20.000000000000007</v>
      </c>
    </row>
    <row r="250" spans="16:30" x14ac:dyDescent="0.25">
      <c r="P250" s="31">
        <v>0.29166666666666702</v>
      </c>
      <c r="Q250" s="32">
        <f>G17</f>
        <v>0</v>
      </c>
      <c r="R250" s="26">
        <f t="shared" si="102"/>
        <v>1</v>
      </c>
      <c r="S250" s="26">
        <f>Q250</f>
        <v>0</v>
      </c>
      <c r="T250" s="35">
        <f t="shared" si="101"/>
        <v>1</v>
      </c>
      <c r="U250" s="37"/>
      <c r="V250" s="34">
        <f>G74</f>
        <v>0</v>
      </c>
      <c r="W250" s="26">
        <f t="shared" si="104"/>
        <v>1</v>
      </c>
      <c r="X250" s="26">
        <f>V250</f>
        <v>0</v>
      </c>
      <c r="Y250" s="35">
        <f t="shared" si="106"/>
        <v>1</v>
      </c>
      <c r="Z250" s="37"/>
      <c r="AA250" s="34">
        <f t="shared" si="107"/>
        <v>3.0102999566398121</v>
      </c>
      <c r="AB250" s="26">
        <f t="shared" si="108"/>
        <v>2</v>
      </c>
      <c r="AC250" s="26">
        <f>AA250</f>
        <v>3.0102999566398121</v>
      </c>
      <c r="AD250" s="27">
        <f t="shared" si="110"/>
        <v>2</v>
      </c>
    </row>
    <row r="251" spans="16:30" x14ac:dyDescent="0.25">
      <c r="P251" s="31">
        <v>0.33333333333333298</v>
      </c>
      <c r="Q251" s="32">
        <f>Q250</f>
        <v>0</v>
      </c>
      <c r="R251" s="26">
        <f t="shared" si="102"/>
        <v>1</v>
      </c>
      <c r="S251" s="26">
        <f t="shared" ref="S251:S264" si="112">Q251</f>
        <v>0</v>
      </c>
      <c r="T251" s="35">
        <f t="shared" si="101"/>
        <v>1</v>
      </c>
      <c r="U251" s="37"/>
      <c r="V251" s="34">
        <f t="shared" si="111"/>
        <v>0</v>
      </c>
      <c r="W251" s="26">
        <f t="shared" si="104"/>
        <v>1</v>
      </c>
      <c r="X251" s="26">
        <f t="shared" ref="X251:X261" si="113">V251</f>
        <v>0</v>
      </c>
      <c r="Y251" s="35">
        <f t="shared" si="106"/>
        <v>1</v>
      </c>
      <c r="Z251" s="37"/>
      <c r="AA251" s="34">
        <f t="shared" si="107"/>
        <v>3.0102999566398121</v>
      </c>
      <c r="AB251" s="26">
        <f t="shared" si="108"/>
        <v>2</v>
      </c>
      <c r="AC251" s="26">
        <f t="shared" ref="AC251:AC261" si="114">AA251</f>
        <v>3.0102999566398121</v>
      </c>
      <c r="AD251" s="27">
        <f t="shared" si="110"/>
        <v>2</v>
      </c>
    </row>
    <row r="252" spans="16:30" x14ac:dyDescent="0.25">
      <c r="P252" s="31">
        <v>0.375</v>
      </c>
      <c r="Q252" s="32">
        <f>Q250</f>
        <v>0</v>
      </c>
      <c r="R252" s="26">
        <f t="shared" si="102"/>
        <v>1</v>
      </c>
      <c r="S252" s="26">
        <f t="shared" si="112"/>
        <v>0</v>
      </c>
      <c r="T252" s="35">
        <f t="shared" si="101"/>
        <v>1</v>
      </c>
      <c r="U252" s="37"/>
      <c r="V252" s="34">
        <f t="shared" si="111"/>
        <v>0</v>
      </c>
      <c r="W252" s="26">
        <f t="shared" si="104"/>
        <v>1</v>
      </c>
      <c r="X252" s="26">
        <f t="shared" si="113"/>
        <v>0</v>
      </c>
      <c r="Y252" s="35">
        <f t="shared" si="106"/>
        <v>1</v>
      </c>
      <c r="Z252" s="37"/>
      <c r="AA252" s="34">
        <f t="shared" si="107"/>
        <v>3.0102999566398121</v>
      </c>
      <c r="AB252" s="26">
        <f t="shared" si="108"/>
        <v>2</v>
      </c>
      <c r="AC252" s="26">
        <f t="shared" si="114"/>
        <v>3.0102999566398121</v>
      </c>
      <c r="AD252" s="27">
        <f t="shared" si="110"/>
        <v>2</v>
      </c>
    </row>
    <row r="253" spans="16:30" x14ac:dyDescent="0.25">
      <c r="P253" s="31">
        <v>0.41666666666666702</v>
      </c>
      <c r="Q253" s="32">
        <f>Q250</f>
        <v>0</v>
      </c>
      <c r="R253" s="26">
        <f t="shared" si="102"/>
        <v>1</v>
      </c>
      <c r="S253" s="26">
        <f t="shared" si="112"/>
        <v>0</v>
      </c>
      <c r="T253" s="35">
        <f t="shared" si="101"/>
        <v>1</v>
      </c>
      <c r="U253" s="37"/>
      <c r="V253" s="34">
        <f t="shared" si="111"/>
        <v>0</v>
      </c>
      <c r="W253" s="26">
        <f t="shared" si="104"/>
        <v>1</v>
      </c>
      <c r="X253" s="26">
        <f t="shared" si="113"/>
        <v>0</v>
      </c>
      <c r="Y253" s="35">
        <f t="shared" si="106"/>
        <v>1</v>
      </c>
      <c r="Z253" s="37"/>
      <c r="AA253" s="34">
        <f t="shared" si="107"/>
        <v>3.0102999566398121</v>
      </c>
      <c r="AB253" s="26">
        <f t="shared" si="108"/>
        <v>2</v>
      </c>
      <c r="AC253" s="26">
        <f t="shared" si="114"/>
        <v>3.0102999566398121</v>
      </c>
      <c r="AD253" s="27">
        <f t="shared" si="110"/>
        <v>2</v>
      </c>
    </row>
    <row r="254" spans="16:30" x14ac:dyDescent="0.25">
      <c r="P254" s="31">
        <v>0.45833333333333298</v>
      </c>
      <c r="Q254" s="32">
        <f>Q250</f>
        <v>0</v>
      </c>
      <c r="R254" s="26">
        <f t="shared" si="102"/>
        <v>1</v>
      </c>
      <c r="S254" s="26">
        <f t="shared" si="112"/>
        <v>0</v>
      </c>
      <c r="T254" s="35">
        <f t="shared" si="101"/>
        <v>1</v>
      </c>
      <c r="U254" s="37"/>
      <c r="V254" s="34">
        <f t="shared" si="111"/>
        <v>0</v>
      </c>
      <c r="W254" s="26">
        <f t="shared" si="104"/>
        <v>1</v>
      </c>
      <c r="X254" s="26">
        <f t="shared" si="113"/>
        <v>0</v>
      </c>
      <c r="Y254" s="35">
        <f t="shared" si="106"/>
        <v>1</v>
      </c>
      <c r="Z254" s="37"/>
      <c r="AA254" s="34">
        <f t="shared" si="107"/>
        <v>3.0102999566398121</v>
      </c>
      <c r="AB254" s="26">
        <f t="shared" si="108"/>
        <v>2</v>
      </c>
      <c r="AC254" s="26">
        <f t="shared" si="114"/>
        <v>3.0102999566398121</v>
      </c>
      <c r="AD254" s="27">
        <f t="shared" si="110"/>
        <v>2</v>
      </c>
    </row>
    <row r="255" spans="16:30" x14ac:dyDescent="0.25">
      <c r="P255" s="31">
        <v>0.5</v>
      </c>
      <c r="Q255" s="32">
        <f>Q250</f>
        <v>0</v>
      </c>
      <c r="R255" s="26">
        <f t="shared" si="102"/>
        <v>1</v>
      </c>
      <c r="S255" s="26">
        <f t="shared" si="112"/>
        <v>0</v>
      </c>
      <c r="T255" s="35">
        <f t="shared" si="101"/>
        <v>1</v>
      </c>
      <c r="U255" s="37"/>
      <c r="V255" s="34">
        <f t="shared" si="111"/>
        <v>0</v>
      </c>
      <c r="W255" s="26">
        <f t="shared" si="104"/>
        <v>1</v>
      </c>
      <c r="X255" s="26">
        <f t="shared" si="113"/>
        <v>0</v>
      </c>
      <c r="Y255" s="35">
        <f t="shared" si="106"/>
        <v>1</v>
      </c>
      <c r="Z255" s="37"/>
      <c r="AA255" s="34">
        <f t="shared" si="107"/>
        <v>3.0102999566398121</v>
      </c>
      <c r="AB255" s="26">
        <f t="shared" si="108"/>
        <v>2</v>
      </c>
      <c r="AC255" s="26">
        <f t="shared" si="114"/>
        <v>3.0102999566398121</v>
      </c>
      <c r="AD255" s="27">
        <f t="shared" si="110"/>
        <v>2</v>
      </c>
    </row>
    <row r="256" spans="16:30" x14ac:dyDescent="0.25">
      <c r="P256" s="31">
        <v>0.54166666666666696</v>
      </c>
      <c r="Q256" s="32">
        <f>Q250</f>
        <v>0</v>
      </c>
      <c r="R256" s="26">
        <f t="shared" si="102"/>
        <v>1</v>
      </c>
      <c r="S256" s="26">
        <f t="shared" si="112"/>
        <v>0</v>
      </c>
      <c r="T256" s="35">
        <f t="shared" si="101"/>
        <v>1</v>
      </c>
      <c r="U256" s="37"/>
      <c r="V256" s="34">
        <f t="shared" si="111"/>
        <v>0</v>
      </c>
      <c r="W256" s="26">
        <f t="shared" si="104"/>
        <v>1</v>
      </c>
      <c r="X256" s="26">
        <f t="shared" si="113"/>
        <v>0</v>
      </c>
      <c r="Y256" s="35">
        <f t="shared" si="106"/>
        <v>1</v>
      </c>
      <c r="Z256" s="37"/>
      <c r="AA256" s="34">
        <f t="shared" si="107"/>
        <v>3.0102999566398121</v>
      </c>
      <c r="AB256" s="26">
        <f t="shared" si="108"/>
        <v>2</v>
      </c>
      <c r="AC256" s="26">
        <f t="shared" si="114"/>
        <v>3.0102999566398121</v>
      </c>
      <c r="AD256" s="27">
        <f t="shared" si="110"/>
        <v>2</v>
      </c>
    </row>
    <row r="257" spans="16:30" x14ac:dyDescent="0.25">
      <c r="P257" s="31">
        <v>0.58333333333333304</v>
      </c>
      <c r="Q257" s="32">
        <f>Q250</f>
        <v>0</v>
      </c>
      <c r="R257" s="26">
        <f t="shared" si="102"/>
        <v>1</v>
      </c>
      <c r="S257" s="26">
        <f t="shared" si="112"/>
        <v>0</v>
      </c>
      <c r="T257" s="35">
        <f t="shared" si="101"/>
        <v>1</v>
      </c>
      <c r="U257" s="37"/>
      <c r="V257" s="34">
        <f t="shared" si="111"/>
        <v>0</v>
      </c>
      <c r="W257" s="26">
        <f t="shared" si="104"/>
        <v>1</v>
      </c>
      <c r="X257" s="26">
        <f t="shared" si="113"/>
        <v>0</v>
      </c>
      <c r="Y257" s="35">
        <f t="shared" si="106"/>
        <v>1</v>
      </c>
      <c r="Z257" s="37"/>
      <c r="AA257" s="34">
        <f t="shared" si="107"/>
        <v>3.0102999566398121</v>
      </c>
      <c r="AB257" s="26">
        <f t="shared" si="108"/>
        <v>2</v>
      </c>
      <c r="AC257" s="26">
        <f t="shared" si="114"/>
        <v>3.0102999566398121</v>
      </c>
      <c r="AD257" s="27">
        <f t="shared" si="110"/>
        <v>2</v>
      </c>
    </row>
    <row r="258" spans="16:30" x14ac:dyDescent="0.25">
      <c r="P258" s="31">
        <v>0.625</v>
      </c>
      <c r="Q258" s="32">
        <f>Q250</f>
        <v>0</v>
      </c>
      <c r="R258" s="26">
        <f t="shared" si="102"/>
        <v>1</v>
      </c>
      <c r="S258" s="26">
        <f t="shared" si="112"/>
        <v>0</v>
      </c>
      <c r="T258" s="35">
        <f t="shared" si="101"/>
        <v>1</v>
      </c>
      <c r="U258" s="37"/>
      <c r="V258" s="34">
        <f t="shared" si="111"/>
        <v>0</v>
      </c>
      <c r="W258" s="26">
        <f t="shared" si="104"/>
        <v>1</v>
      </c>
      <c r="X258" s="26">
        <f t="shared" si="113"/>
        <v>0</v>
      </c>
      <c r="Y258" s="35">
        <f t="shared" si="106"/>
        <v>1</v>
      </c>
      <c r="Z258" s="37"/>
      <c r="AA258" s="34">
        <f t="shared" si="107"/>
        <v>3.0102999566398121</v>
      </c>
      <c r="AB258" s="26">
        <f t="shared" si="108"/>
        <v>2</v>
      </c>
      <c r="AC258" s="26">
        <f t="shared" si="114"/>
        <v>3.0102999566398121</v>
      </c>
      <c r="AD258" s="27">
        <f t="shared" si="110"/>
        <v>2</v>
      </c>
    </row>
    <row r="259" spans="16:30" x14ac:dyDescent="0.25">
      <c r="P259" s="31">
        <v>0.66666666666666696</v>
      </c>
      <c r="Q259" s="32">
        <f>Q250</f>
        <v>0</v>
      </c>
      <c r="R259" s="26">
        <f t="shared" si="102"/>
        <v>1</v>
      </c>
      <c r="S259" s="26">
        <f t="shared" si="112"/>
        <v>0</v>
      </c>
      <c r="T259" s="35">
        <f t="shared" si="101"/>
        <v>1</v>
      </c>
      <c r="U259" s="37"/>
      <c r="V259" s="34">
        <f t="shared" si="111"/>
        <v>0</v>
      </c>
      <c r="W259" s="26">
        <f t="shared" si="104"/>
        <v>1</v>
      </c>
      <c r="X259" s="26">
        <f t="shared" si="113"/>
        <v>0</v>
      </c>
      <c r="Y259" s="35">
        <f t="shared" si="106"/>
        <v>1</v>
      </c>
      <c r="Z259" s="37"/>
      <c r="AA259" s="34">
        <f t="shared" si="107"/>
        <v>3.0102999566398121</v>
      </c>
      <c r="AB259" s="26">
        <f t="shared" si="108"/>
        <v>2</v>
      </c>
      <c r="AC259" s="26">
        <f t="shared" si="114"/>
        <v>3.0102999566398121</v>
      </c>
      <c r="AD259" s="27">
        <f t="shared" si="110"/>
        <v>2</v>
      </c>
    </row>
    <row r="260" spans="16:30" x14ac:dyDescent="0.25">
      <c r="P260" s="31">
        <v>0.70833333333333304</v>
      </c>
      <c r="Q260" s="32">
        <f>Q250</f>
        <v>0</v>
      </c>
      <c r="R260" s="26">
        <f t="shared" si="102"/>
        <v>1</v>
      </c>
      <c r="S260" s="26">
        <f t="shared" si="112"/>
        <v>0</v>
      </c>
      <c r="T260" s="35">
        <f t="shared" si="101"/>
        <v>1</v>
      </c>
      <c r="U260" s="37"/>
      <c r="V260" s="34">
        <f t="shared" si="111"/>
        <v>0</v>
      </c>
      <c r="W260" s="26">
        <f t="shared" si="104"/>
        <v>1</v>
      </c>
      <c r="X260" s="26">
        <f t="shared" si="113"/>
        <v>0</v>
      </c>
      <c r="Y260" s="35">
        <f t="shared" si="106"/>
        <v>1</v>
      </c>
      <c r="Z260" s="37"/>
      <c r="AA260" s="34">
        <f t="shared" si="107"/>
        <v>3.0102999566398121</v>
      </c>
      <c r="AB260" s="26">
        <f t="shared" si="108"/>
        <v>2</v>
      </c>
      <c r="AC260" s="26">
        <f t="shared" si="114"/>
        <v>3.0102999566398121</v>
      </c>
      <c r="AD260" s="27">
        <f t="shared" si="110"/>
        <v>2</v>
      </c>
    </row>
    <row r="261" spans="16:30" x14ac:dyDescent="0.25">
      <c r="P261" s="31">
        <v>0.75</v>
      </c>
      <c r="Q261" s="32">
        <f>Q250</f>
        <v>0</v>
      </c>
      <c r="R261" s="26">
        <f t="shared" si="102"/>
        <v>1</v>
      </c>
      <c r="S261" s="26">
        <f t="shared" si="112"/>
        <v>0</v>
      </c>
      <c r="T261" s="35">
        <f t="shared" si="101"/>
        <v>1</v>
      </c>
      <c r="U261" s="37"/>
      <c r="V261" s="34">
        <f t="shared" si="111"/>
        <v>0</v>
      </c>
      <c r="W261" s="26">
        <f t="shared" si="104"/>
        <v>1</v>
      </c>
      <c r="X261" s="26">
        <f t="shared" si="113"/>
        <v>0</v>
      </c>
      <c r="Y261" s="35">
        <f t="shared" si="106"/>
        <v>1</v>
      </c>
      <c r="Z261" s="37"/>
      <c r="AA261" s="34">
        <f t="shared" si="107"/>
        <v>3.0102999566398121</v>
      </c>
      <c r="AB261" s="26">
        <f t="shared" si="108"/>
        <v>2</v>
      </c>
      <c r="AC261" s="26">
        <f t="shared" si="114"/>
        <v>3.0102999566398121</v>
      </c>
      <c r="AD261" s="27">
        <f t="shared" si="110"/>
        <v>2</v>
      </c>
    </row>
    <row r="262" spans="16:30" x14ac:dyDescent="0.25">
      <c r="P262" s="31">
        <v>0.79166666666666696</v>
      </c>
      <c r="Q262" s="32">
        <f>Q250</f>
        <v>0</v>
      </c>
      <c r="R262" s="26">
        <f t="shared" si="102"/>
        <v>1</v>
      </c>
      <c r="S262" s="26">
        <f t="shared" si="112"/>
        <v>0</v>
      </c>
      <c r="T262" s="35">
        <f t="shared" si="101"/>
        <v>1</v>
      </c>
      <c r="U262" s="37"/>
      <c r="V262" s="34">
        <v>0</v>
      </c>
      <c r="W262" s="26">
        <f t="shared" si="104"/>
        <v>1</v>
      </c>
      <c r="X262" s="26">
        <v>0</v>
      </c>
      <c r="Y262" s="35">
        <f t="shared" si="106"/>
        <v>1</v>
      </c>
      <c r="Z262" s="37"/>
      <c r="AA262" s="34">
        <f t="shared" si="107"/>
        <v>3.0102999566398121</v>
      </c>
      <c r="AB262" s="26">
        <f t="shared" si="108"/>
        <v>2</v>
      </c>
      <c r="AC262" s="26">
        <f>AA262</f>
        <v>3.0102999566398121</v>
      </c>
      <c r="AD262" s="27">
        <f t="shared" si="110"/>
        <v>2</v>
      </c>
    </row>
    <row r="263" spans="16:30" x14ac:dyDescent="0.25">
      <c r="P263" s="31">
        <v>0.83333333333333304</v>
      </c>
      <c r="Q263" s="32">
        <f>Q250</f>
        <v>0</v>
      </c>
      <c r="R263" s="26">
        <f t="shared" si="102"/>
        <v>1</v>
      </c>
      <c r="S263" s="26">
        <f t="shared" si="112"/>
        <v>0</v>
      </c>
      <c r="T263" s="35">
        <f t="shared" si="101"/>
        <v>1</v>
      </c>
      <c r="U263" s="37"/>
      <c r="V263" s="34">
        <f t="shared" si="111"/>
        <v>0</v>
      </c>
      <c r="W263" s="26">
        <f t="shared" si="104"/>
        <v>1</v>
      </c>
      <c r="X263" s="26">
        <v>0</v>
      </c>
      <c r="Y263" s="35">
        <f t="shared" si="106"/>
        <v>1</v>
      </c>
      <c r="Z263" s="37"/>
      <c r="AA263" s="34">
        <f t="shared" si="107"/>
        <v>3.0102999566398121</v>
      </c>
      <c r="AB263" s="26">
        <f>(10^(AA263/10))</f>
        <v>2</v>
      </c>
      <c r="AC263" s="26">
        <f>AA263</f>
        <v>3.0102999566398121</v>
      </c>
      <c r="AD263" s="27">
        <f t="shared" si="110"/>
        <v>2</v>
      </c>
    </row>
    <row r="264" spans="16:30" x14ac:dyDescent="0.25">
      <c r="P264" s="31">
        <v>0.875</v>
      </c>
      <c r="Q264" s="32">
        <f>Q250</f>
        <v>0</v>
      </c>
      <c r="R264" s="26">
        <f t="shared" si="102"/>
        <v>1</v>
      </c>
      <c r="S264" s="26">
        <f t="shared" si="112"/>
        <v>0</v>
      </c>
      <c r="T264" s="35">
        <f t="shared" si="101"/>
        <v>1</v>
      </c>
      <c r="U264" s="37"/>
      <c r="V264" s="34">
        <f>V263</f>
        <v>0</v>
      </c>
      <c r="W264" s="26">
        <f t="shared" si="104"/>
        <v>1</v>
      </c>
      <c r="X264" s="26">
        <v>0</v>
      </c>
      <c r="Y264" s="35">
        <f t="shared" si="106"/>
        <v>1</v>
      </c>
      <c r="Z264" s="37"/>
      <c r="AA264" s="34">
        <f t="shared" si="107"/>
        <v>3.0102999566398121</v>
      </c>
      <c r="AB264" s="26">
        <f t="shared" ref="AB264:AB266" si="115">(10^(AA264/10))</f>
        <v>2</v>
      </c>
      <c r="AC264" s="26">
        <f>AA264</f>
        <v>3.0102999566398121</v>
      </c>
      <c r="AD264" s="27">
        <f t="shared" si="110"/>
        <v>2</v>
      </c>
    </row>
    <row r="265" spans="16:30" x14ac:dyDescent="0.25">
      <c r="P265" s="31">
        <v>0.91666666666666696</v>
      </c>
      <c r="Q265" s="32">
        <f>Q243</f>
        <v>0</v>
      </c>
      <c r="R265" s="26">
        <f t="shared" si="102"/>
        <v>1</v>
      </c>
      <c r="S265" s="26">
        <f>Q265+10</f>
        <v>10</v>
      </c>
      <c r="T265" s="35">
        <f t="shared" si="101"/>
        <v>10</v>
      </c>
      <c r="U265" s="37"/>
      <c r="V265" s="34">
        <v>0</v>
      </c>
      <c r="W265" s="26">
        <f t="shared" si="104"/>
        <v>1</v>
      </c>
      <c r="X265" s="28">
        <f t="shared" ref="X265:X266" si="116">V265+10</f>
        <v>10</v>
      </c>
      <c r="Y265" s="35">
        <f t="shared" si="106"/>
        <v>10</v>
      </c>
      <c r="Z265" s="37"/>
      <c r="AA265" s="34">
        <f t="shared" si="107"/>
        <v>3.0102999566398121</v>
      </c>
      <c r="AB265" s="26">
        <f t="shared" si="115"/>
        <v>2</v>
      </c>
      <c r="AC265" s="26">
        <f>AA265+10</f>
        <v>13.010299956639813</v>
      </c>
      <c r="AD265" s="27">
        <f t="shared" si="110"/>
        <v>20.000000000000007</v>
      </c>
    </row>
    <row r="266" spans="16:30" ht="15.75" thickBot="1" x14ac:dyDescent="0.3">
      <c r="P266" s="44">
        <v>0.95833333333333304</v>
      </c>
      <c r="Q266" s="32">
        <f>Q243</f>
        <v>0</v>
      </c>
      <c r="R266" s="46">
        <f t="shared" si="102"/>
        <v>1</v>
      </c>
      <c r="S266" s="46">
        <f>Q266+10</f>
        <v>10</v>
      </c>
      <c r="T266" s="47">
        <f t="shared" si="101"/>
        <v>10</v>
      </c>
      <c r="U266" s="48"/>
      <c r="V266" s="45">
        <v>0</v>
      </c>
      <c r="W266" s="46">
        <f t="shared" si="104"/>
        <v>1</v>
      </c>
      <c r="X266" s="28">
        <f t="shared" si="116"/>
        <v>10</v>
      </c>
      <c r="Y266" s="47">
        <f t="shared" si="106"/>
        <v>10</v>
      </c>
      <c r="Z266" s="48"/>
      <c r="AA266" s="34">
        <f t="shared" si="107"/>
        <v>3.0102999566398121</v>
      </c>
      <c r="AB266" s="150">
        <f t="shared" si="115"/>
        <v>2</v>
      </c>
      <c r="AC266" s="150">
        <f>AA266+10</f>
        <v>13.010299956639813</v>
      </c>
      <c r="AD266" s="151">
        <f t="shared" si="110"/>
        <v>20.000000000000007</v>
      </c>
    </row>
    <row r="267" spans="16:30" ht="15.75" thickBot="1" x14ac:dyDescent="0.3">
      <c r="P267" s="50"/>
      <c r="Q267" s="51"/>
      <c r="R267" s="51"/>
      <c r="S267" s="51"/>
      <c r="T267" s="52"/>
      <c r="U267" s="51"/>
      <c r="V267" s="50"/>
      <c r="W267" s="51"/>
      <c r="X267" s="51"/>
      <c r="Y267" s="52"/>
      <c r="Z267" s="51"/>
      <c r="AA267" s="53" t="s">
        <v>13</v>
      </c>
      <c r="AB267" s="64">
        <f>10*LOG(1/(COUNT(AB250:AB263))*SUM(AB250:AB263))</f>
        <v>3.0102999566398121</v>
      </c>
      <c r="AC267" s="49"/>
      <c r="AD267" s="54"/>
    </row>
    <row r="268" spans="16:30" ht="15.75" thickBot="1" x14ac:dyDescent="0.3">
      <c r="P268" s="53"/>
      <c r="Q268" s="49"/>
      <c r="R268" s="49"/>
      <c r="S268" s="49"/>
      <c r="T268" s="54"/>
      <c r="U268" s="49"/>
      <c r="V268" s="53"/>
      <c r="W268" s="49"/>
      <c r="X268" s="49"/>
      <c r="Y268" s="54"/>
      <c r="Z268" s="49"/>
      <c r="AA268" s="53" t="s">
        <v>2</v>
      </c>
      <c r="AB268" s="64">
        <f>10*LOG(1/(COUNT(AB243:AB249,AB265:AB266))*SUM(AB243:AB249,AB265:AB266))</f>
        <v>3.0102999566398121</v>
      </c>
      <c r="AC268" s="49"/>
      <c r="AD268" s="54"/>
    </row>
    <row r="269" spans="16:30" x14ac:dyDescent="0.25">
      <c r="P269" s="53"/>
      <c r="Q269" s="49"/>
      <c r="R269" s="56" t="s">
        <v>12</v>
      </c>
      <c r="S269" s="57"/>
      <c r="T269" s="58" t="s">
        <v>11</v>
      </c>
      <c r="U269" s="57"/>
      <c r="V269" s="59"/>
      <c r="W269" s="56" t="s">
        <v>12</v>
      </c>
      <c r="X269" s="57"/>
      <c r="Y269" s="58" t="s">
        <v>11</v>
      </c>
      <c r="Z269" s="57"/>
      <c r="AA269" s="59"/>
      <c r="AB269" s="57" t="s">
        <v>12</v>
      </c>
      <c r="AC269" s="57"/>
      <c r="AD269" s="58" t="s">
        <v>11</v>
      </c>
    </row>
    <row r="270" spans="16:30" ht="15.75" thickBot="1" x14ac:dyDescent="0.3">
      <c r="P270" s="14"/>
      <c r="Q270" s="55"/>
      <c r="R270" s="60">
        <f>10*LOG(1/(COUNT(R243:R266))*SUM(R243:R266))</f>
        <v>0</v>
      </c>
      <c r="S270" s="61"/>
      <c r="T270" s="62">
        <f>10*LOG(1/(COUNT(T243:T266))*SUM(T243:T266))</f>
        <v>6.40978057358332</v>
      </c>
      <c r="U270" s="61"/>
      <c r="V270" s="63"/>
      <c r="W270" s="60">
        <f>10*LOG(1/(COUNT(W243:W266))*SUM(W243:W266))</f>
        <v>0</v>
      </c>
      <c r="X270" s="61"/>
      <c r="Y270" s="62">
        <f>10*LOG(1/(COUNT(Y243:Y266))*SUM(Y243:Y266))</f>
        <v>6.40978057358332</v>
      </c>
      <c r="Z270" s="61"/>
      <c r="AA270" s="63"/>
      <c r="AB270" s="64">
        <f>10*LOG(1/(COUNT(AB243:AB266))*SUM(AB243:AB266))</f>
        <v>3.0102999566398121</v>
      </c>
      <c r="AC270" s="61"/>
      <c r="AD270" s="62">
        <f>10*LOG(1/(COUNT(AD243:AD266))*SUM(AD243:AD266))</f>
        <v>9.4200805302231334</v>
      </c>
    </row>
    <row r="273" spans="16:30" x14ac:dyDescent="0.25">
      <c r="P273">
        <f>A18</f>
        <v>0</v>
      </c>
    </row>
    <row r="275" spans="16:30" ht="15.75" thickBot="1" x14ac:dyDescent="0.3">
      <c r="P275" s="303" t="s">
        <v>21</v>
      </c>
      <c r="Q275" s="303"/>
      <c r="R275" s="303"/>
      <c r="S275" s="303"/>
      <c r="T275" s="303"/>
    </row>
    <row r="276" spans="16:30" ht="45.75" thickBot="1" x14ac:dyDescent="0.3">
      <c r="P276" s="38" t="s">
        <v>14</v>
      </c>
      <c r="Q276" s="39" t="s">
        <v>15</v>
      </c>
      <c r="R276" s="40" t="s">
        <v>17</v>
      </c>
      <c r="S276" s="40" t="s">
        <v>16</v>
      </c>
      <c r="T276" s="41" t="s">
        <v>17</v>
      </c>
      <c r="U276" s="42"/>
      <c r="V276" s="39" t="s">
        <v>18</v>
      </c>
      <c r="W276" s="40" t="s">
        <v>17</v>
      </c>
      <c r="X276" s="40" t="s">
        <v>16</v>
      </c>
      <c r="Y276" s="41" t="s">
        <v>17</v>
      </c>
      <c r="Z276" s="43"/>
      <c r="AA276" s="39" t="s">
        <v>19</v>
      </c>
      <c r="AB276" s="40" t="s">
        <v>17</v>
      </c>
      <c r="AC276" s="40" t="s">
        <v>16</v>
      </c>
      <c r="AD276" s="41" t="s">
        <v>17</v>
      </c>
    </row>
    <row r="277" spans="16:30" ht="15.75" thickBot="1" x14ac:dyDescent="0.3">
      <c r="P277" s="30">
        <v>0</v>
      </c>
      <c r="Q277" s="32">
        <f>H18</f>
        <v>0</v>
      </c>
      <c r="R277" s="28">
        <f>(10^(Q277/10))</f>
        <v>1</v>
      </c>
      <c r="S277" s="28">
        <f>Q277+10</f>
        <v>10</v>
      </c>
      <c r="T277" s="33">
        <f t="shared" ref="T277:T300" si="117">(10^(S277/10))</f>
        <v>10</v>
      </c>
      <c r="U277" s="36"/>
      <c r="V277" s="32">
        <v>0</v>
      </c>
      <c r="W277" s="28">
        <f>(10^(V277/10))</f>
        <v>1</v>
      </c>
      <c r="X277" s="28">
        <f>V277+10</f>
        <v>10</v>
      </c>
      <c r="Y277" s="33">
        <f>(10^(X277/10))</f>
        <v>10</v>
      </c>
      <c r="Z277" s="36"/>
      <c r="AA277" s="34">
        <f>10*LOG10(10^(Q277/10)+10^(V277/10))</f>
        <v>3.0102999566398121</v>
      </c>
      <c r="AB277" s="147">
        <f>(10^(AA277/10))</f>
        <v>2</v>
      </c>
      <c r="AC277" s="147">
        <f>AA277+10</f>
        <v>13.010299956639813</v>
      </c>
      <c r="AD277" s="148">
        <f>(10^(AC277/10))</f>
        <v>20.000000000000007</v>
      </c>
    </row>
    <row r="278" spans="16:30" ht="15.75" thickBot="1" x14ac:dyDescent="0.3">
      <c r="P278" s="31">
        <v>4.1666666666666699E-2</v>
      </c>
      <c r="Q278" s="32">
        <f>Q277</f>
        <v>0</v>
      </c>
      <c r="R278" s="26">
        <f t="shared" ref="R278:R300" si="118">(10^(Q278/10))</f>
        <v>1</v>
      </c>
      <c r="S278" s="26">
        <f t="shared" ref="S278:S283" si="119">Q278+10</f>
        <v>10</v>
      </c>
      <c r="T278" s="35">
        <f t="shared" si="117"/>
        <v>10</v>
      </c>
      <c r="U278" s="37"/>
      <c r="V278" s="34">
        <f>V277</f>
        <v>0</v>
      </c>
      <c r="W278" s="26">
        <f t="shared" ref="W278:W300" si="120">(10^(V278/10))</f>
        <v>1</v>
      </c>
      <c r="X278" s="28">
        <f t="shared" ref="X278:X283" si="121">V278+10</f>
        <v>10</v>
      </c>
      <c r="Y278" s="35">
        <f t="shared" ref="Y278:Y300" si="122">(10^(X278/10))</f>
        <v>10</v>
      </c>
      <c r="Z278" s="37"/>
      <c r="AA278" s="34">
        <f t="shared" ref="AA278:AA300" si="123">10*LOG10(10^(Q278/10)+10^(V278/10))</f>
        <v>3.0102999566398121</v>
      </c>
      <c r="AB278" s="26">
        <f t="shared" ref="AB278:AB296" si="124">(10^(AA278/10))</f>
        <v>2</v>
      </c>
      <c r="AC278" s="147">
        <f t="shared" ref="AC278:AC283" si="125">AA278+10</f>
        <v>13.010299956639813</v>
      </c>
      <c r="AD278" s="27">
        <f t="shared" ref="AD278:AD300" si="126">(10^(AC278/10))</f>
        <v>20.000000000000007</v>
      </c>
    </row>
    <row r="279" spans="16:30" ht="15.75" thickBot="1" x14ac:dyDescent="0.3">
      <c r="P279" s="31">
        <v>8.3333333333333301E-2</v>
      </c>
      <c r="Q279" s="32">
        <f>Q277</f>
        <v>0</v>
      </c>
      <c r="R279" s="26">
        <f t="shared" si="118"/>
        <v>1</v>
      </c>
      <c r="S279" s="26">
        <f t="shared" si="119"/>
        <v>10</v>
      </c>
      <c r="T279" s="35">
        <f t="shared" si="117"/>
        <v>10</v>
      </c>
      <c r="U279" s="37"/>
      <c r="V279" s="34">
        <f t="shared" ref="V279:V297" si="127">V278</f>
        <v>0</v>
      </c>
      <c r="W279" s="26">
        <f t="shared" si="120"/>
        <v>1</v>
      </c>
      <c r="X279" s="28">
        <f t="shared" si="121"/>
        <v>10</v>
      </c>
      <c r="Y279" s="35">
        <f t="shared" si="122"/>
        <v>10</v>
      </c>
      <c r="Z279" s="37"/>
      <c r="AA279" s="34">
        <f t="shared" si="123"/>
        <v>3.0102999566398121</v>
      </c>
      <c r="AB279" s="26">
        <f t="shared" si="124"/>
        <v>2</v>
      </c>
      <c r="AC279" s="147">
        <f t="shared" si="125"/>
        <v>13.010299956639813</v>
      </c>
      <c r="AD279" s="27">
        <f t="shared" si="126"/>
        <v>20.000000000000007</v>
      </c>
    </row>
    <row r="280" spans="16:30" ht="15.75" thickBot="1" x14ac:dyDescent="0.3">
      <c r="P280" s="31">
        <v>0.125</v>
      </c>
      <c r="Q280" s="32">
        <f>Q277</f>
        <v>0</v>
      </c>
      <c r="R280" s="26">
        <f t="shared" si="118"/>
        <v>1</v>
      </c>
      <c r="S280" s="26">
        <f t="shared" si="119"/>
        <v>10</v>
      </c>
      <c r="T280" s="35">
        <f t="shared" si="117"/>
        <v>10</v>
      </c>
      <c r="U280" s="37"/>
      <c r="V280" s="34">
        <f t="shared" si="127"/>
        <v>0</v>
      </c>
      <c r="W280" s="26">
        <f t="shared" si="120"/>
        <v>1</v>
      </c>
      <c r="X280" s="28">
        <f t="shared" si="121"/>
        <v>10</v>
      </c>
      <c r="Y280" s="35">
        <f t="shared" si="122"/>
        <v>10</v>
      </c>
      <c r="Z280" s="37"/>
      <c r="AA280" s="34">
        <f t="shared" si="123"/>
        <v>3.0102999566398121</v>
      </c>
      <c r="AB280" s="26">
        <f t="shared" si="124"/>
        <v>2</v>
      </c>
      <c r="AC280" s="147">
        <f t="shared" si="125"/>
        <v>13.010299956639813</v>
      </c>
      <c r="AD280" s="27">
        <f t="shared" si="126"/>
        <v>20.000000000000007</v>
      </c>
    </row>
    <row r="281" spans="16:30" ht="15.75" thickBot="1" x14ac:dyDescent="0.3">
      <c r="P281" s="31">
        <v>0.16666666666666699</v>
      </c>
      <c r="Q281" s="32">
        <f>Q277</f>
        <v>0</v>
      </c>
      <c r="R281" s="26">
        <f t="shared" si="118"/>
        <v>1</v>
      </c>
      <c r="S281" s="26">
        <f t="shared" si="119"/>
        <v>10</v>
      </c>
      <c r="T281" s="35">
        <f t="shared" si="117"/>
        <v>10</v>
      </c>
      <c r="U281" s="37"/>
      <c r="V281" s="34">
        <f t="shared" si="127"/>
        <v>0</v>
      </c>
      <c r="W281" s="26">
        <f t="shared" si="120"/>
        <v>1</v>
      </c>
      <c r="X281" s="28">
        <f t="shared" si="121"/>
        <v>10</v>
      </c>
      <c r="Y281" s="35">
        <f t="shared" si="122"/>
        <v>10</v>
      </c>
      <c r="Z281" s="37"/>
      <c r="AA281" s="34">
        <f t="shared" si="123"/>
        <v>3.0102999566398121</v>
      </c>
      <c r="AB281" s="26">
        <f t="shared" si="124"/>
        <v>2</v>
      </c>
      <c r="AC281" s="147">
        <f t="shared" si="125"/>
        <v>13.010299956639813</v>
      </c>
      <c r="AD281" s="27">
        <f t="shared" si="126"/>
        <v>20.000000000000007</v>
      </c>
    </row>
    <row r="282" spans="16:30" ht="15.75" thickBot="1" x14ac:dyDescent="0.3">
      <c r="P282" s="31">
        <v>0.20833333333333301</v>
      </c>
      <c r="Q282" s="32">
        <f>Q277</f>
        <v>0</v>
      </c>
      <c r="R282" s="26">
        <f t="shared" si="118"/>
        <v>1</v>
      </c>
      <c r="S282" s="26">
        <f t="shared" si="119"/>
        <v>10</v>
      </c>
      <c r="T282" s="35">
        <f t="shared" si="117"/>
        <v>10</v>
      </c>
      <c r="U282" s="37"/>
      <c r="V282" s="34">
        <f t="shared" si="127"/>
        <v>0</v>
      </c>
      <c r="W282" s="26">
        <f t="shared" si="120"/>
        <v>1</v>
      </c>
      <c r="X282" s="28">
        <f t="shared" si="121"/>
        <v>10</v>
      </c>
      <c r="Y282" s="35">
        <f t="shared" si="122"/>
        <v>10</v>
      </c>
      <c r="Z282" s="37"/>
      <c r="AA282" s="34">
        <f t="shared" si="123"/>
        <v>3.0102999566398121</v>
      </c>
      <c r="AB282" s="26">
        <f t="shared" si="124"/>
        <v>2</v>
      </c>
      <c r="AC282" s="147">
        <f t="shared" si="125"/>
        <v>13.010299956639813</v>
      </c>
      <c r="AD282" s="27">
        <f t="shared" si="126"/>
        <v>20.000000000000007</v>
      </c>
    </row>
    <row r="283" spans="16:30" x14ac:dyDescent="0.25">
      <c r="P283" s="31">
        <v>0.25</v>
      </c>
      <c r="Q283" s="32">
        <f>Q277</f>
        <v>0</v>
      </c>
      <c r="R283" s="26">
        <f t="shared" si="118"/>
        <v>1</v>
      </c>
      <c r="S283" s="26">
        <f t="shared" si="119"/>
        <v>10</v>
      </c>
      <c r="T283" s="35">
        <f t="shared" si="117"/>
        <v>10</v>
      </c>
      <c r="U283" s="37"/>
      <c r="V283" s="34">
        <f t="shared" si="127"/>
        <v>0</v>
      </c>
      <c r="W283" s="26">
        <f t="shared" si="120"/>
        <v>1</v>
      </c>
      <c r="X283" s="28">
        <f t="shared" si="121"/>
        <v>10</v>
      </c>
      <c r="Y283" s="35">
        <f t="shared" si="122"/>
        <v>10</v>
      </c>
      <c r="Z283" s="37"/>
      <c r="AA283" s="34">
        <f t="shared" si="123"/>
        <v>3.0102999566398121</v>
      </c>
      <c r="AB283" s="26">
        <f t="shared" si="124"/>
        <v>2</v>
      </c>
      <c r="AC283" s="147">
        <f t="shared" si="125"/>
        <v>13.010299956639813</v>
      </c>
      <c r="AD283" s="27">
        <f t="shared" si="126"/>
        <v>20.000000000000007</v>
      </c>
    </row>
    <row r="284" spans="16:30" x14ac:dyDescent="0.25">
      <c r="P284" s="31">
        <v>0.29166666666666702</v>
      </c>
      <c r="Q284" s="32">
        <f>G18</f>
        <v>0</v>
      </c>
      <c r="R284" s="26">
        <f t="shared" si="118"/>
        <v>1</v>
      </c>
      <c r="S284" s="26">
        <f>Q284</f>
        <v>0</v>
      </c>
      <c r="T284" s="35">
        <f t="shared" si="117"/>
        <v>1</v>
      </c>
      <c r="U284" s="37"/>
      <c r="V284" s="34">
        <f>H74</f>
        <v>0</v>
      </c>
      <c r="W284" s="26">
        <f t="shared" si="120"/>
        <v>1</v>
      </c>
      <c r="X284" s="26">
        <f>V284</f>
        <v>0</v>
      </c>
      <c r="Y284" s="35">
        <f t="shared" si="122"/>
        <v>1</v>
      </c>
      <c r="Z284" s="37"/>
      <c r="AA284" s="34">
        <f t="shared" si="123"/>
        <v>3.0102999566398121</v>
      </c>
      <c r="AB284" s="26">
        <f t="shared" si="124"/>
        <v>2</v>
      </c>
      <c r="AC284" s="26">
        <f>AA284</f>
        <v>3.0102999566398121</v>
      </c>
      <c r="AD284" s="27">
        <f t="shared" si="126"/>
        <v>2</v>
      </c>
    </row>
    <row r="285" spans="16:30" x14ac:dyDescent="0.25">
      <c r="P285" s="31">
        <v>0.33333333333333298</v>
      </c>
      <c r="Q285" s="32">
        <f>Q284</f>
        <v>0</v>
      </c>
      <c r="R285" s="26">
        <f t="shared" si="118"/>
        <v>1</v>
      </c>
      <c r="S285" s="26">
        <f t="shared" ref="S285:S298" si="128">Q285</f>
        <v>0</v>
      </c>
      <c r="T285" s="35">
        <f t="shared" si="117"/>
        <v>1</v>
      </c>
      <c r="U285" s="37"/>
      <c r="V285" s="34">
        <f t="shared" si="127"/>
        <v>0</v>
      </c>
      <c r="W285" s="26">
        <f t="shared" si="120"/>
        <v>1</v>
      </c>
      <c r="X285" s="26">
        <f t="shared" ref="X285:X295" si="129">V285</f>
        <v>0</v>
      </c>
      <c r="Y285" s="35">
        <f t="shared" si="122"/>
        <v>1</v>
      </c>
      <c r="Z285" s="37"/>
      <c r="AA285" s="34">
        <f t="shared" si="123"/>
        <v>3.0102999566398121</v>
      </c>
      <c r="AB285" s="26">
        <f t="shared" si="124"/>
        <v>2</v>
      </c>
      <c r="AC285" s="26">
        <f t="shared" ref="AC285:AC295" si="130">AA285</f>
        <v>3.0102999566398121</v>
      </c>
      <c r="AD285" s="27">
        <f t="shared" si="126"/>
        <v>2</v>
      </c>
    </row>
    <row r="286" spans="16:30" x14ac:dyDescent="0.25">
      <c r="P286" s="31">
        <v>0.375</v>
      </c>
      <c r="Q286" s="32">
        <f>Q284</f>
        <v>0</v>
      </c>
      <c r="R286" s="26">
        <f t="shared" si="118"/>
        <v>1</v>
      </c>
      <c r="S286" s="26">
        <f t="shared" si="128"/>
        <v>0</v>
      </c>
      <c r="T286" s="35">
        <f t="shared" si="117"/>
        <v>1</v>
      </c>
      <c r="U286" s="37"/>
      <c r="V286" s="34">
        <f t="shared" si="127"/>
        <v>0</v>
      </c>
      <c r="W286" s="26">
        <f t="shared" si="120"/>
        <v>1</v>
      </c>
      <c r="X286" s="26">
        <f t="shared" si="129"/>
        <v>0</v>
      </c>
      <c r="Y286" s="35">
        <f t="shared" si="122"/>
        <v>1</v>
      </c>
      <c r="Z286" s="37"/>
      <c r="AA286" s="34">
        <f t="shared" si="123"/>
        <v>3.0102999566398121</v>
      </c>
      <c r="AB286" s="26">
        <f t="shared" si="124"/>
        <v>2</v>
      </c>
      <c r="AC286" s="26">
        <f t="shared" si="130"/>
        <v>3.0102999566398121</v>
      </c>
      <c r="AD286" s="27">
        <f t="shared" si="126"/>
        <v>2</v>
      </c>
    </row>
    <row r="287" spans="16:30" x14ac:dyDescent="0.25">
      <c r="P287" s="31">
        <v>0.41666666666666702</v>
      </c>
      <c r="Q287" s="32">
        <f>Q284</f>
        <v>0</v>
      </c>
      <c r="R287" s="26">
        <f t="shared" si="118"/>
        <v>1</v>
      </c>
      <c r="S287" s="26">
        <f t="shared" si="128"/>
        <v>0</v>
      </c>
      <c r="T287" s="35">
        <f t="shared" si="117"/>
        <v>1</v>
      </c>
      <c r="U287" s="37"/>
      <c r="V287" s="34">
        <f t="shared" si="127"/>
        <v>0</v>
      </c>
      <c r="W287" s="26">
        <f t="shared" si="120"/>
        <v>1</v>
      </c>
      <c r="X287" s="26">
        <f t="shared" si="129"/>
        <v>0</v>
      </c>
      <c r="Y287" s="35">
        <f t="shared" si="122"/>
        <v>1</v>
      </c>
      <c r="Z287" s="37"/>
      <c r="AA287" s="34">
        <f t="shared" si="123"/>
        <v>3.0102999566398121</v>
      </c>
      <c r="AB287" s="26">
        <f t="shared" si="124"/>
        <v>2</v>
      </c>
      <c r="AC287" s="26">
        <f t="shared" si="130"/>
        <v>3.0102999566398121</v>
      </c>
      <c r="AD287" s="27">
        <f t="shared" si="126"/>
        <v>2</v>
      </c>
    </row>
    <row r="288" spans="16:30" x14ac:dyDescent="0.25">
      <c r="P288" s="31">
        <v>0.45833333333333298</v>
      </c>
      <c r="Q288" s="32">
        <f>Q284</f>
        <v>0</v>
      </c>
      <c r="R288" s="26">
        <f t="shared" si="118"/>
        <v>1</v>
      </c>
      <c r="S288" s="26">
        <f t="shared" si="128"/>
        <v>0</v>
      </c>
      <c r="T288" s="35">
        <f t="shared" si="117"/>
        <v>1</v>
      </c>
      <c r="U288" s="37"/>
      <c r="V288" s="34">
        <f t="shared" si="127"/>
        <v>0</v>
      </c>
      <c r="W288" s="26">
        <f t="shared" si="120"/>
        <v>1</v>
      </c>
      <c r="X288" s="26">
        <f t="shared" si="129"/>
        <v>0</v>
      </c>
      <c r="Y288" s="35">
        <f t="shared" si="122"/>
        <v>1</v>
      </c>
      <c r="Z288" s="37"/>
      <c r="AA288" s="34">
        <f t="shared" si="123"/>
        <v>3.0102999566398121</v>
      </c>
      <c r="AB288" s="26">
        <f t="shared" si="124"/>
        <v>2</v>
      </c>
      <c r="AC288" s="26">
        <f t="shared" si="130"/>
        <v>3.0102999566398121</v>
      </c>
      <c r="AD288" s="27">
        <f t="shared" si="126"/>
        <v>2</v>
      </c>
    </row>
    <row r="289" spans="16:30" x14ac:dyDescent="0.25">
      <c r="P289" s="31">
        <v>0.5</v>
      </c>
      <c r="Q289" s="32">
        <f>Q284</f>
        <v>0</v>
      </c>
      <c r="R289" s="26">
        <f t="shared" si="118"/>
        <v>1</v>
      </c>
      <c r="S289" s="26">
        <f t="shared" si="128"/>
        <v>0</v>
      </c>
      <c r="T289" s="35">
        <f t="shared" si="117"/>
        <v>1</v>
      </c>
      <c r="U289" s="37"/>
      <c r="V289" s="34">
        <f t="shared" si="127"/>
        <v>0</v>
      </c>
      <c r="W289" s="26">
        <f t="shared" si="120"/>
        <v>1</v>
      </c>
      <c r="X289" s="26">
        <f t="shared" si="129"/>
        <v>0</v>
      </c>
      <c r="Y289" s="35">
        <f t="shared" si="122"/>
        <v>1</v>
      </c>
      <c r="Z289" s="37"/>
      <c r="AA289" s="34">
        <f t="shared" si="123"/>
        <v>3.0102999566398121</v>
      </c>
      <c r="AB289" s="26">
        <f t="shared" si="124"/>
        <v>2</v>
      </c>
      <c r="AC289" s="26">
        <f t="shared" si="130"/>
        <v>3.0102999566398121</v>
      </c>
      <c r="AD289" s="27">
        <f t="shared" si="126"/>
        <v>2</v>
      </c>
    </row>
    <row r="290" spans="16:30" x14ac:dyDescent="0.25">
      <c r="P290" s="31">
        <v>0.54166666666666696</v>
      </c>
      <c r="Q290" s="32">
        <f>Q284</f>
        <v>0</v>
      </c>
      <c r="R290" s="26">
        <f t="shared" si="118"/>
        <v>1</v>
      </c>
      <c r="S290" s="26">
        <f t="shared" si="128"/>
        <v>0</v>
      </c>
      <c r="T290" s="35">
        <f t="shared" si="117"/>
        <v>1</v>
      </c>
      <c r="U290" s="37"/>
      <c r="V290" s="34">
        <f t="shared" si="127"/>
        <v>0</v>
      </c>
      <c r="W290" s="26">
        <f t="shared" si="120"/>
        <v>1</v>
      </c>
      <c r="X290" s="26">
        <f t="shared" si="129"/>
        <v>0</v>
      </c>
      <c r="Y290" s="35">
        <f t="shared" si="122"/>
        <v>1</v>
      </c>
      <c r="Z290" s="37"/>
      <c r="AA290" s="34">
        <f t="shared" si="123"/>
        <v>3.0102999566398121</v>
      </c>
      <c r="AB290" s="26">
        <f t="shared" si="124"/>
        <v>2</v>
      </c>
      <c r="AC290" s="26">
        <f t="shared" si="130"/>
        <v>3.0102999566398121</v>
      </c>
      <c r="AD290" s="27">
        <f t="shared" si="126"/>
        <v>2</v>
      </c>
    </row>
    <row r="291" spans="16:30" x14ac:dyDescent="0.25">
      <c r="P291" s="31">
        <v>0.58333333333333304</v>
      </c>
      <c r="Q291" s="32">
        <f>Q284</f>
        <v>0</v>
      </c>
      <c r="R291" s="26">
        <f t="shared" si="118"/>
        <v>1</v>
      </c>
      <c r="S291" s="26">
        <f t="shared" si="128"/>
        <v>0</v>
      </c>
      <c r="T291" s="35">
        <f t="shared" si="117"/>
        <v>1</v>
      </c>
      <c r="U291" s="37"/>
      <c r="V291" s="34">
        <f t="shared" si="127"/>
        <v>0</v>
      </c>
      <c r="W291" s="26">
        <f t="shared" si="120"/>
        <v>1</v>
      </c>
      <c r="X291" s="26">
        <f t="shared" si="129"/>
        <v>0</v>
      </c>
      <c r="Y291" s="35">
        <f t="shared" si="122"/>
        <v>1</v>
      </c>
      <c r="Z291" s="37"/>
      <c r="AA291" s="34">
        <f t="shared" si="123"/>
        <v>3.0102999566398121</v>
      </c>
      <c r="AB291" s="26">
        <f t="shared" si="124"/>
        <v>2</v>
      </c>
      <c r="AC291" s="26">
        <f t="shared" si="130"/>
        <v>3.0102999566398121</v>
      </c>
      <c r="AD291" s="27">
        <f t="shared" si="126"/>
        <v>2</v>
      </c>
    </row>
    <row r="292" spans="16:30" x14ac:dyDescent="0.25">
      <c r="P292" s="31">
        <v>0.625</v>
      </c>
      <c r="Q292" s="32">
        <f>Q284</f>
        <v>0</v>
      </c>
      <c r="R292" s="26">
        <f t="shared" si="118"/>
        <v>1</v>
      </c>
      <c r="S292" s="26">
        <f t="shared" si="128"/>
        <v>0</v>
      </c>
      <c r="T292" s="35">
        <f t="shared" si="117"/>
        <v>1</v>
      </c>
      <c r="U292" s="37"/>
      <c r="V292" s="34">
        <f t="shared" si="127"/>
        <v>0</v>
      </c>
      <c r="W292" s="26">
        <f t="shared" si="120"/>
        <v>1</v>
      </c>
      <c r="X292" s="26">
        <f t="shared" si="129"/>
        <v>0</v>
      </c>
      <c r="Y292" s="35">
        <f t="shared" si="122"/>
        <v>1</v>
      </c>
      <c r="Z292" s="37"/>
      <c r="AA292" s="34">
        <f t="shared" si="123"/>
        <v>3.0102999566398121</v>
      </c>
      <c r="AB292" s="26">
        <f t="shared" si="124"/>
        <v>2</v>
      </c>
      <c r="AC292" s="26">
        <f t="shared" si="130"/>
        <v>3.0102999566398121</v>
      </c>
      <c r="AD292" s="27">
        <f t="shared" si="126"/>
        <v>2</v>
      </c>
    </row>
    <row r="293" spans="16:30" x14ac:dyDescent="0.25">
      <c r="P293" s="31">
        <v>0.66666666666666696</v>
      </c>
      <c r="Q293" s="32">
        <f>Q284</f>
        <v>0</v>
      </c>
      <c r="R293" s="26">
        <f t="shared" si="118"/>
        <v>1</v>
      </c>
      <c r="S293" s="26">
        <f t="shared" si="128"/>
        <v>0</v>
      </c>
      <c r="T293" s="35">
        <f t="shared" si="117"/>
        <v>1</v>
      </c>
      <c r="U293" s="37"/>
      <c r="V293" s="34">
        <f t="shared" si="127"/>
        <v>0</v>
      </c>
      <c r="W293" s="26">
        <f t="shared" si="120"/>
        <v>1</v>
      </c>
      <c r="X293" s="26">
        <f t="shared" si="129"/>
        <v>0</v>
      </c>
      <c r="Y293" s="35">
        <f t="shared" si="122"/>
        <v>1</v>
      </c>
      <c r="Z293" s="37"/>
      <c r="AA293" s="34">
        <f t="shared" si="123"/>
        <v>3.0102999566398121</v>
      </c>
      <c r="AB293" s="26">
        <f t="shared" si="124"/>
        <v>2</v>
      </c>
      <c r="AC293" s="26">
        <f t="shared" si="130"/>
        <v>3.0102999566398121</v>
      </c>
      <c r="AD293" s="27">
        <f t="shared" si="126"/>
        <v>2</v>
      </c>
    </row>
    <row r="294" spans="16:30" x14ac:dyDescent="0.25">
      <c r="P294" s="31">
        <v>0.70833333333333304</v>
      </c>
      <c r="Q294" s="32">
        <f>Q284</f>
        <v>0</v>
      </c>
      <c r="R294" s="26">
        <f t="shared" si="118"/>
        <v>1</v>
      </c>
      <c r="S294" s="26">
        <f t="shared" si="128"/>
        <v>0</v>
      </c>
      <c r="T294" s="35">
        <f t="shared" si="117"/>
        <v>1</v>
      </c>
      <c r="U294" s="37"/>
      <c r="V294" s="34">
        <f t="shared" si="127"/>
        <v>0</v>
      </c>
      <c r="W294" s="26">
        <f t="shared" si="120"/>
        <v>1</v>
      </c>
      <c r="X294" s="26">
        <f t="shared" si="129"/>
        <v>0</v>
      </c>
      <c r="Y294" s="35">
        <f t="shared" si="122"/>
        <v>1</v>
      </c>
      <c r="Z294" s="37"/>
      <c r="AA294" s="34">
        <f t="shared" si="123"/>
        <v>3.0102999566398121</v>
      </c>
      <c r="AB294" s="26">
        <f t="shared" si="124"/>
        <v>2</v>
      </c>
      <c r="AC294" s="26">
        <f t="shared" si="130"/>
        <v>3.0102999566398121</v>
      </c>
      <c r="AD294" s="27">
        <f t="shared" si="126"/>
        <v>2</v>
      </c>
    </row>
    <row r="295" spans="16:30" x14ac:dyDescent="0.25">
      <c r="P295" s="31">
        <v>0.75</v>
      </c>
      <c r="Q295" s="32">
        <f>Q284</f>
        <v>0</v>
      </c>
      <c r="R295" s="26">
        <f t="shared" si="118"/>
        <v>1</v>
      </c>
      <c r="S295" s="26">
        <f t="shared" si="128"/>
        <v>0</v>
      </c>
      <c r="T295" s="35">
        <f t="shared" si="117"/>
        <v>1</v>
      </c>
      <c r="U295" s="37"/>
      <c r="V295" s="34">
        <f t="shared" si="127"/>
        <v>0</v>
      </c>
      <c r="W295" s="26">
        <f t="shared" si="120"/>
        <v>1</v>
      </c>
      <c r="X295" s="26">
        <f t="shared" si="129"/>
        <v>0</v>
      </c>
      <c r="Y295" s="35">
        <f t="shared" si="122"/>
        <v>1</v>
      </c>
      <c r="Z295" s="37"/>
      <c r="AA295" s="34">
        <f t="shared" si="123"/>
        <v>3.0102999566398121</v>
      </c>
      <c r="AB295" s="26">
        <f t="shared" si="124"/>
        <v>2</v>
      </c>
      <c r="AC295" s="26">
        <f t="shared" si="130"/>
        <v>3.0102999566398121</v>
      </c>
      <c r="AD295" s="27">
        <f t="shared" si="126"/>
        <v>2</v>
      </c>
    </row>
    <row r="296" spans="16:30" x14ac:dyDescent="0.25">
      <c r="P296" s="31">
        <v>0.79166666666666696</v>
      </c>
      <c r="Q296" s="32">
        <f>Q284</f>
        <v>0</v>
      </c>
      <c r="R296" s="26">
        <f t="shared" si="118"/>
        <v>1</v>
      </c>
      <c r="S296" s="26">
        <f t="shared" si="128"/>
        <v>0</v>
      </c>
      <c r="T296" s="35">
        <f t="shared" si="117"/>
        <v>1</v>
      </c>
      <c r="U296" s="37"/>
      <c r="V296" s="34">
        <v>0</v>
      </c>
      <c r="W296" s="26">
        <f t="shared" si="120"/>
        <v>1</v>
      </c>
      <c r="X296" s="26">
        <v>0</v>
      </c>
      <c r="Y296" s="35">
        <f t="shared" si="122"/>
        <v>1</v>
      </c>
      <c r="Z296" s="37"/>
      <c r="AA296" s="34">
        <f t="shared" si="123"/>
        <v>3.0102999566398121</v>
      </c>
      <c r="AB296" s="26">
        <f t="shared" si="124"/>
        <v>2</v>
      </c>
      <c r="AC296" s="26">
        <f>AA296</f>
        <v>3.0102999566398121</v>
      </c>
      <c r="AD296" s="27">
        <f t="shared" si="126"/>
        <v>2</v>
      </c>
    </row>
    <row r="297" spans="16:30" x14ac:dyDescent="0.25">
      <c r="P297" s="31">
        <v>0.83333333333333304</v>
      </c>
      <c r="Q297" s="32">
        <f>Q284</f>
        <v>0</v>
      </c>
      <c r="R297" s="26">
        <f t="shared" si="118"/>
        <v>1</v>
      </c>
      <c r="S297" s="26">
        <f t="shared" si="128"/>
        <v>0</v>
      </c>
      <c r="T297" s="35">
        <f t="shared" si="117"/>
        <v>1</v>
      </c>
      <c r="U297" s="37"/>
      <c r="V297" s="34">
        <f t="shared" si="127"/>
        <v>0</v>
      </c>
      <c r="W297" s="26">
        <f t="shared" si="120"/>
        <v>1</v>
      </c>
      <c r="X297" s="26">
        <v>0</v>
      </c>
      <c r="Y297" s="35">
        <f t="shared" si="122"/>
        <v>1</v>
      </c>
      <c r="Z297" s="37"/>
      <c r="AA297" s="34">
        <f t="shared" si="123"/>
        <v>3.0102999566398121</v>
      </c>
      <c r="AB297" s="26">
        <f>(10^(AA297/10))</f>
        <v>2</v>
      </c>
      <c r="AC297" s="26">
        <f>AA297</f>
        <v>3.0102999566398121</v>
      </c>
      <c r="AD297" s="27">
        <f t="shared" si="126"/>
        <v>2</v>
      </c>
    </row>
    <row r="298" spans="16:30" x14ac:dyDescent="0.25">
      <c r="P298" s="31">
        <v>0.875</v>
      </c>
      <c r="Q298" s="32">
        <f>Q284</f>
        <v>0</v>
      </c>
      <c r="R298" s="26">
        <f t="shared" si="118"/>
        <v>1</v>
      </c>
      <c r="S298" s="26">
        <f t="shared" si="128"/>
        <v>0</v>
      </c>
      <c r="T298" s="35">
        <f t="shared" si="117"/>
        <v>1</v>
      </c>
      <c r="U298" s="37"/>
      <c r="V298" s="34">
        <f>V297</f>
        <v>0</v>
      </c>
      <c r="W298" s="26">
        <f t="shared" si="120"/>
        <v>1</v>
      </c>
      <c r="X298" s="26">
        <v>0</v>
      </c>
      <c r="Y298" s="35">
        <f t="shared" si="122"/>
        <v>1</v>
      </c>
      <c r="Z298" s="37"/>
      <c r="AA298" s="34">
        <f t="shared" si="123"/>
        <v>3.0102999566398121</v>
      </c>
      <c r="AB298" s="26">
        <f t="shared" ref="AB298:AB300" si="131">(10^(AA298/10))</f>
        <v>2</v>
      </c>
      <c r="AC298" s="26">
        <f>AA298</f>
        <v>3.0102999566398121</v>
      </c>
      <c r="AD298" s="27">
        <f t="shared" si="126"/>
        <v>2</v>
      </c>
    </row>
    <row r="299" spans="16:30" x14ac:dyDescent="0.25">
      <c r="P299" s="31">
        <v>0.91666666666666696</v>
      </c>
      <c r="Q299" s="32">
        <f>Q277</f>
        <v>0</v>
      </c>
      <c r="R299" s="26">
        <f t="shared" si="118"/>
        <v>1</v>
      </c>
      <c r="S299" s="26">
        <f>Q299+10</f>
        <v>10</v>
      </c>
      <c r="T299" s="35">
        <f t="shared" si="117"/>
        <v>10</v>
      </c>
      <c r="U299" s="37"/>
      <c r="V299" s="34">
        <v>0</v>
      </c>
      <c r="W299" s="26">
        <f t="shared" si="120"/>
        <v>1</v>
      </c>
      <c r="X299" s="28">
        <f t="shared" ref="X299:X300" si="132">V299+10</f>
        <v>10</v>
      </c>
      <c r="Y299" s="35">
        <f t="shared" si="122"/>
        <v>10</v>
      </c>
      <c r="Z299" s="37"/>
      <c r="AA299" s="34">
        <f t="shared" si="123"/>
        <v>3.0102999566398121</v>
      </c>
      <c r="AB299" s="26">
        <f t="shared" si="131"/>
        <v>2</v>
      </c>
      <c r="AC299" s="26">
        <f>AA299+10</f>
        <v>13.010299956639813</v>
      </c>
      <c r="AD299" s="27">
        <f t="shared" si="126"/>
        <v>20.000000000000007</v>
      </c>
    </row>
    <row r="300" spans="16:30" ht="15.75" thickBot="1" x14ac:dyDescent="0.3">
      <c r="P300" s="44">
        <v>0.95833333333333304</v>
      </c>
      <c r="Q300" s="32">
        <f>Q277</f>
        <v>0</v>
      </c>
      <c r="R300" s="46">
        <f t="shared" si="118"/>
        <v>1</v>
      </c>
      <c r="S300" s="46">
        <f>Q300+10</f>
        <v>10</v>
      </c>
      <c r="T300" s="47">
        <f t="shared" si="117"/>
        <v>10</v>
      </c>
      <c r="U300" s="48"/>
      <c r="V300" s="45">
        <v>0</v>
      </c>
      <c r="W300" s="46">
        <f t="shared" si="120"/>
        <v>1</v>
      </c>
      <c r="X300" s="28">
        <f t="shared" si="132"/>
        <v>10</v>
      </c>
      <c r="Y300" s="47">
        <f t="shared" si="122"/>
        <v>10</v>
      </c>
      <c r="Z300" s="48"/>
      <c r="AA300" s="34">
        <f t="shared" si="123"/>
        <v>3.0102999566398121</v>
      </c>
      <c r="AB300" s="150">
        <f t="shared" si="131"/>
        <v>2</v>
      </c>
      <c r="AC300" s="150">
        <f>AA300+10</f>
        <v>13.010299956639813</v>
      </c>
      <c r="AD300" s="151">
        <f t="shared" si="126"/>
        <v>20.000000000000007</v>
      </c>
    </row>
    <row r="301" spans="16:30" ht="15.75" thickBot="1" x14ac:dyDescent="0.3">
      <c r="P301" s="50"/>
      <c r="Q301" s="51"/>
      <c r="R301" s="51"/>
      <c r="S301" s="51"/>
      <c r="T301" s="52"/>
      <c r="U301" s="51"/>
      <c r="V301" s="50"/>
      <c r="W301" s="51"/>
      <c r="X301" s="51"/>
      <c r="Y301" s="52"/>
      <c r="Z301" s="51"/>
      <c r="AA301" s="53" t="s">
        <v>13</v>
      </c>
      <c r="AB301" s="64">
        <f>10*LOG(1/(COUNT(AB284:AB297))*SUM(AB284:AB297))</f>
        <v>3.0102999566398121</v>
      </c>
      <c r="AC301" s="49"/>
      <c r="AD301" s="54"/>
    </row>
    <row r="302" spans="16:30" ht="15.75" thickBot="1" x14ac:dyDescent="0.3">
      <c r="P302" s="53"/>
      <c r="Q302" s="49"/>
      <c r="R302" s="49"/>
      <c r="S302" s="49"/>
      <c r="T302" s="54"/>
      <c r="U302" s="49"/>
      <c r="V302" s="53"/>
      <c r="W302" s="49"/>
      <c r="X302" s="49"/>
      <c r="Y302" s="54"/>
      <c r="Z302" s="49"/>
      <c r="AA302" s="53" t="s">
        <v>2</v>
      </c>
      <c r="AB302" s="64">
        <f>10*LOG(1/(COUNT(AB277:AB283,AB299:AB300))*SUM(AB277:AB283,AB299:AB300))</f>
        <v>3.0102999566398121</v>
      </c>
      <c r="AC302" s="49"/>
      <c r="AD302" s="54"/>
    </row>
    <row r="303" spans="16:30" x14ac:dyDescent="0.25">
      <c r="P303" s="53"/>
      <c r="Q303" s="49"/>
      <c r="R303" s="56" t="s">
        <v>12</v>
      </c>
      <c r="S303" s="57"/>
      <c r="T303" s="58" t="s">
        <v>11</v>
      </c>
      <c r="U303" s="57"/>
      <c r="V303" s="59"/>
      <c r="W303" s="56" t="s">
        <v>12</v>
      </c>
      <c r="X303" s="57"/>
      <c r="Y303" s="58" t="s">
        <v>11</v>
      </c>
      <c r="Z303" s="57"/>
      <c r="AA303" s="59"/>
      <c r="AB303" s="57" t="s">
        <v>12</v>
      </c>
      <c r="AC303" s="57"/>
      <c r="AD303" s="58" t="s">
        <v>11</v>
      </c>
    </row>
    <row r="304" spans="16:30" ht="15.75" thickBot="1" x14ac:dyDescent="0.3">
      <c r="P304" s="14"/>
      <c r="Q304" s="55"/>
      <c r="R304" s="60">
        <f>10*LOG(1/(COUNT(R277:R300))*SUM(R277:R300))</f>
        <v>0</v>
      </c>
      <c r="S304" s="61"/>
      <c r="T304" s="62">
        <f>10*LOG(1/(COUNT(T277:T300))*SUM(T277:T300))</f>
        <v>6.40978057358332</v>
      </c>
      <c r="U304" s="61"/>
      <c r="V304" s="63"/>
      <c r="W304" s="60">
        <f>10*LOG(1/(COUNT(W277:W300))*SUM(W277:W300))</f>
        <v>0</v>
      </c>
      <c r="X304" s="61"/>
      <c r="Y304" s="62">
        <f>10*LOG(1/(COUNT(Y277:Y300))*SUM(Y277:Y300))</f>
        <v>6.40978057358332</v>
      </c>
      <c r="Z304" s="61"/>
      <c r="AA304" s="63"/>
      <c r="AB304" s="64">
        <f>10*LOG(1/(COUNT(AB277:AB300))*SUM(AB277:AB300))</f>
        <v>3.0102999566398121</v>
      </c>
      <c r="AC304" s="61"/>
      <c r="AD304" s="62">
        <f>10*LOG(1/(COUNT(AD277:AD300))*SUM(AD277:AD300))</f>
        <v>9.4200805302231334</v>
      </c>
    </row>
  </sheetData>
  <mergeCells count="26">
    <mergeCell ref="P139:T139"/>
    <mergeCell ref="P173:T173"/>
    <mergeCell ref="P207:T207"/>
    <mergeCell ref="P241:T241"/>
    <mergeCell ref="P275:T275"/>
    <mergeCell ref="P105:T105"/>
    <mergeCell ref="A9:A11"/>
    <mergeCell ref="B9:B11"/>
    <mergeCell ref="C9:D9"/>
    <mergeCell ref="E9:H9"/>
    <mergeCell ref="A22:A24"/>
    <mergeCell ref="B22:C22"/>
    <mergeCell ref="E22:H22"/>
    <mergeCell ref="A38:A39"/>
    <mergeCell ref="B38:B39"/>
    <mergeCell ref="A58:A59"/>
    <mergeCell ref="P71:T71"/>
    <mergeCell ref="A77:A78"/>
    <mergeCell ref="AA1:AB2"/>
    <mergeCell ref="AC1:AE1"/>
    <mergeCell ref="A1:H1"/>
    <mergeCell ref="A3:H3"/>
    <mergeCell ref="L3:L5"/>
    <mergeCell ref="AA3:AA6"/>
    <mergeCell ref="A4:H4"/>
    <mergeCell ref="A2:H2"/>
  </mergeCells>
  <phoneticPr fontId="23" type="noConversion"/>
  <conditionalFormatting sqref="B60:B73 D60:H73">
    <cfRule type="expression" dxfId="24" priority="1">
      <formula>B60=0</formula>
    </cfRule>
  </conditionalFormatting>
  <dataValidations count="3">
    <dataValidation type="list" allowBlank="1" showInputMessage="1" showErrorMessage="1" sqref="A40:A53" xr:uid="{7ED4584E-8347-4817-90D5-AC32FA6276B5}">
      <formula1>$AJ$2:$AJ$65</formula1>
    </dataValidation>
    <dataValidation type="list" allowBlank="1" showInputMessage="1" showErrorMessage="1" sqref="B32:B35 B12:B20 B6" xr:uid="{A9F951E1-E4E4-4C96-9E83-9F65F80DEE4F}">
      <formula1>$AB$3:$AB$6</formula1>
    </dataValidation>
    <dataValidation type="list" allowBlank="1" showInputMessage="1" showErrorMessage="1" sqref="B40:B53" xr:uid="{69C1B8AD-7F9A-4A2D-969C-01B47F2F0DF1}">
      <formula1>$AP$1:$AP$16</formula1>
    </dataValidation>
  </dataValidations>
  <pageMargins left="0.7" right="0.7" top="0.75" bottom="0.75" header="0.3" footer="0.3"/>
  <pageSetup scale="40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40BCE-588A-4E1A-9BDA-286BB94603BA}">
  <dimension ref="A1:AR304"/>
  <sheetViews>
    <sheetView zoomScaleNormal="100" workbookViewId="0">
      <selection activeCell="B26" sqref="B26:C26"/>
    </sheetView>
  </sheetViews>
  <sheetFormatPr defaultRowHeight="15" x14ac:dyDescent="0.25"/>
  <cols>
    <col min="1" max="1" width="31.140625" customWidth="1"/>
    <col min="2" max="2" width="27" bestFit="1" customWidth="1"/>
    <col min="3" max="4" width="23.140625" customWidth="1"/>
    <col min="5" max="5" width="27.85546875" customWidth="1"/>
    <col min="6" max="6" width="30.28515625" customWidth="1"/>
    <col min="7" max="7" width="22.85546875" customWidth="1"/>
    <col min="8" max="8" width="24.7109375" customWidth="1"/>
    <col min="9" max="11" width="9.140625" customWidth="1"/>
    <col min="12" max="12" width="18.7109375" hidden="1" customWidth="1"/>
    <col min="13" max="14" width="20" hidden="1" customWidth="1"/>
    <col min="15" max="15" width="9.140625" hidden="1" customWidth="1"/>
    <col min="16" max="20" width="12.7109375" hidden="1" customWidth="1"/>
    <col min="21" max="21" width="2.7109375" hidden="1" customWidth="1"/>
    <col min="22" max="22" width="12.7109375" hidden="1" customWidth="1"/>
    <col min="23" max="23" width="15.42578125" hidden="1" customWidth="1"/>
    <col min="24" max="25" width="12.7109375" hidden="1" customWidth="1"/>
    <col min="26" max="26" width="2.5703125" hidden="1" customWidth="1"/>
    <col min="27" max="27" width="17" hidden="1" customWidth="1"/>
    <col min="28" max="28" width="17.42578125" hidden="1" customWidth="1"/>
    <col min="29" max="30" width="12.7109375" hidden="1" customWidth="1"/>
    <col min="31" max="35" width="9.140625" hidden="1" customWidth="1"/>
    <col min="36" max="36" width="33.42578125" hidden="1" customWidth="1"/>
    <col min="37" max="37" width="12.140625" hidden="1" customWidth="1"/>
    <col min="38" max="40" width="16.140625" hidden="1" customWidth="1"/>
    <col min="41" max="44" width="9.140625" hidden="1" customWidth="1"/>
    <col min="45" max="117" width="9.140625" customWidth="1"/>
  </cols>
  <sheetData>
    <row r="1" spans="1:42" ht="21.75" thickBot="1" x14ac:dyDescent="0.4">
      <c r="A1" s="304" t="s">
        <v>161</v>
      </c>
      <c r="B1" s="304"/>
      <c r="C1" s="304"/>
      <c r="D1" s="304"/>
      <c r="E1" s="304"/>
      <c r="F1" s="304"/>
      <c r="G1" s="304"/>
      <c r="H1" s="304"/>
      <c r="AA1" s="295" t="s">
        <v>36</v>
      </c>
      <c r="AB1" s="296"/>
      <c r="AC1" s="280" t="s">
        <v>35</v>
      </c>
      <c r="AD1" s="281"/>
      <c r="AE1" s="282"/>
      <c r="AJ1" s="188" t="s">
        <v>70</v>
      </c>
      <c r="AK1" s="189" t="s">
        <v>71</v>
      </c>
      <c r="AL1" s="189" t="s">
        <v>72</v>
      </c>
      <c r="AM1" s="189" t="s">
        <v>73</v>
      </c>
      <c r="AN1" s="190" t="s">
        <v>74</v>
      </c>
      <c r="AP1">
        <v>1</v>
      </c>
    </row>
    <row r="2" spans="1:42" ht="21.75" thickBot="1" x14ac:dyDescent="0.4">
      <c r="A2" s="304" t="s">
        <v>148</v>
      </c>
      <c r="B2" s="304"/>
      <c r="C2" s="304"/>
      <c r="D2" s="304"/>
      <c r="E2" s="304"/>
      <c r="F2" s="304"/>
      <c r="G2" s="304"/>
      <c r="H2" s="304"/>
      <c r="AA2" s="297"/>
      <c r="AB2" s="298"/>
      <c r="AC2" s="123" t="s">
        <v>3</v>
      </c>
      <c r="AD2" s="124" t="s">
        <v>32</v>
      </c>
      <c r="AE2" s="125" t="s">
        <v>33</v>
      </c>
      <c r="AJ2" s="186" t="s">
        <v>75</v>
      </c>
      <c r="AK2" s="187" t="s">
        <v>76</v>
      </c>
      <c r="AL2" s="187">
        <v>50</v>
      </c>
      <c r="AM2" s="187">
        <v>85</v>
      </c>
      <c r="AN2" s="29" t="s">
        <v>77</v>
      </c>
      <c r="AP2">
        <v>2</v>
      </c>
    </row>
    <row r="3" spans="1:42" ht="22.15" customHeight="1" x14ac:dyDescent="0.35">
      <c r="A3" s="304" t="s">
        <v>147</v>
      </c>
      <c r="B3" s="304"/>
      <c r="C3" s="304"/>
      <c r="D3" s="304"/>
      <c r="E3" s="304"/>
      <c r="F3" s="304"/>
      <c r="G3" s="304"/>
      <c r="H3" s="304"/>
      <c r="L3" s="306" t="s">
        <v>42</v>
      </c>
      <c r="M3" s="25" t="s">
        <v>25</v>
      </c>
      <c r="N3" s="15" t="s">
        <v>26</v>
      </c>
      <c r="O3" s="15" t="s">
        <v>27</v>
      </c>
      <c r="P3" s="15" t="s">
        <v>28</v>
      </c>
      <c r="Q3" s="15" t="s">
        <v>29</v>
      </c>
      <c r="R3" s="15" t="s">
        <v>30</v>
      </c>
      <c r="S3" s="16" t="s">
        <v>31</v>
      </c>
      <c r="AA3" s="283" t="s">
        <v>34</v>
      </c>
      <c r="AB3" s="120" t="s">
        <v>3</v>
      </c>
      <c r="AC3" s="127">
        <v>55</v>
      </c>
      <c r="AD3" s="128">
        <v>57</v>
      </c>
      <c r="AE3" s="129">
        <v>60</v>
      </c>
      <c r="AF3" s="119">
        <v>1</v>
      </c>
      <c r="AJ3" s="183" t="s">
        <v>78</v>
      </c>
      <c r="AK3" s="167" t="s">
        <v>76</v>
      </c>
      <c r="AL3" s="167">
        <v>20</v>
      </c>
      <c r="AM3" s="167">
        <v>85</v>
      </c>
      <c r="AN3" s="27">
        <v>84</v>
      </c>
      <c r="AP3">
        <v>3</v>
      </c>
    </row>
    <row r="4" spans="1:42" ht="19.5" customHeight="1" x14ac:dyDescent="0.35">
      <c r="A4" s="304" t="s">
        <v>144</v>
      </c>
      <c r="B4" s="304"/>
      <c r="C4" s="304"/>
      <c r="D4" s="304"/>
      <c r="E4" s="304"/>
      <c r="F4" s="304"/>
      <c r="G4" s="304"/>
      <c r="H4" s="304"/>
      <c r="L4" s="307"/>
      <c r="M4" s="135"/>
      <c r="N4" s="136"/>
      <c r="O4" s="136"/>
      <c r="P4" s="136"/>
      <c r="Q4" s="136"/>
      <c r="R4" s="136"/>
      <c r="S4" s="137"/>
      <c r="AA4" s="284"/>
      <c r="AB4" s="138"/>
      <c r="AC4" s="139"/>
      <c r="AD4" s="140"/>
      <c r="AE4" s="141"/>
      <c r="AF4" s="119"/>
      <c r="AJ4" s="183" t="s">
        <v>79</v>
      </c>
      <c r="AK4" s="167" t="s">
        <v>76</v>
      </c>
      <c r="AL4" s="167">
        <v>40</v>
      </c>
      <c r="AM4" s="167">
        <v>80</v>
      </c>
      <c r="AN4" s="27">
        <v>78</v>
      </c>
      <c r="AP4">
        <v>4</v>
      </c>
    </row>
    <row r="5" spans="1:42" ht="15" customHeight="1" thickBot="1" x14ac:dyDescent="0.4">
      <c r="A5" s="116"/>
      <c r="B5" s="116"/>
      <c r="C5" s="235"/>
      <c r="D5" s="235"/>
      <c r="E5" s="235"/>
      <c r="F5" s="235"/>
      <c r="G5" s="235"/>
      <c r="H5" s="235"/>
      <c r="L5" s="307"/>
      <c r="M5" s="13" t="s">
        <v>20</v>
      </c>
      <c r="N5" s="5" t="s">
        <v>20</v>
      </c>
      <c r="O5" s="5" t="s">
        <v>20</v>
      </c>
      <c r="P5" s="5" t="s">
        <v>20</v>
      </c>
      <c r="Q5" s="5" t="s">
        <v>20</v>
      </c>
      <c r="R5" s="5" t="s">
        <v>20</v>
      </c>
      <c r="S5" s="6" t="s">
        <v>20</v>
      </c>
      <c r="AA5" s="285"/>
      <c r="AB5" s="121" t="s">
        <v>32</v>
      </c>
      <c r="AC5" s="130">
        <v>57</v>
      </c>
      <c r="AD5" s="126">
        <v>60</v>
      </c>
      <c r="AE5" s="131">
        <v>65</v>
      </c>
      <c r="AF5" s="119">
        <v>2</v>
      </c>
      <c r="AJ5" s="183" t="s">
        <v>80</v>
      </c>
      <c r="AK5" s="167" t="s">
        <v>76</v>
      </c>
      <c r="AL5" s="167">
        <v>20</v>
      </c>
      <c r="AM5" s="167">
        <v>80</v>
      </c>
      <c r="AN5" s="27" t="s">
        <v>77</v>
      </c>
      <c r="AP5">
        <v>5</v>
      </c>
    </row>
    <row r="6" spans="1:42" ht="15" customHeight="1" thickBot="1" x14ac:dyDescent="0.4">
      <c r="A6" s="118" t="s">
        <v>49</v>
      </c>
      <c r="B6" s="117" t="s">
        <v>33</v>
      </c>
      <c r="C6" s="235"/>
      <c r="D6" s="235"/>
      <c r="E6" s="235"/>
      <c r="F6" s="235"/>
      <c r="G6" s="235"/>
      <c r="H6" s="235"/>
      <c r="L6" s="171" t="str">
        <f t="shared" ref="L6:L19" si="0">A60</f>
        <v>Crane</v>
      </c>
      <c r="M6" s="88">
        <f>IF(AND($E40&gt;=0.5,$C$12&gt;0),SQRT((($C$12-$B$25)^2)+(($C$25-$D$12)^2)),"")</f>
        <v>91.05425250960954</v>
      </c>
      <c r="N6" s="89" t="str">
        <f t="shared" ref="N6:N19" si="1">IF(AND($E40&gt;=0.5,$C$13&gt;0),SQRT((($C$13-$B$26)^2)+(($C$26-$D$13)^2)),"")</f>
        <v/>
      </c>
      <c r="O6" s="89" t="str">
        <f t="shared" ref="O6:P19" si="2">IF(AND($E40&gt;=0.5,$C$15&gt;0),SQRT((($C$15-$B$28)^2)+(($C$28-$D$15)^2)),"")</f>
        <v/>
      </c>
      <c r="P6" s="89" t="str">
        <f t="shared" si="2"/>
        <v/>
      </c>
      <c r="Q6" s="89" t="str">
        <f t="shared" ref="Q6:Q19" si="3">IF(AND($E40&gt;=0.5,$C$16&gt;0),SQRT((($C$16-$B$29)^2)+(($C$29-$D$16)^2)),"")</f>
        <v/>
      </c>
      <c r="R6" s="89" t="str">
        <f t="shared" ref="R6:R19" si="4">IF(AND($E40&gt;=0.5,$C$17&gt;0),SQRT((($C$17-$B$30)^2)+(($C$30-$D$17)^2)),"")</f>
        <v/>
      </c>
      <c r="S6" s="90" t="str">
        <f t="shared" ref="S6:S19" si="5">IF(AND($E40&gt;=0.5,$C$18&gt;0),SQRT((($C$18-$B$31)^2)+(($C$31-$D$18)^2)),"")</f>
        <v/>
      </c>
      <c r="AA6" s="286"/>
      <c r="AB6" s="122" t="s">
        <v>33</v>
      </c>
      <c r="AC6" s="132">
        <v>60</v>
      </c>
      <c r="AD6" s="133">
        <v>65</v>
      </c>
      <c r="AE6" s="134">
        <v>70</v>
      </c>
      <c r="AF6" s="119">
        <v>3</v>
      </c>
      <c r="AJ6" s="183" t="s">
        <v>81</v>
      </c>
      <c r="AK6" s="167" t="s">
        <v>82</v>
      </c>
      <c r="AL6" s="167">
        <v>100</v>
      </c>
      <c r="AM6" s="167">
        <v>94</v>
      </c>
      <c r="AN6" s="27" t="s">
        <v>77</v>
      </c>
      <c r="AP6">
        <v>6</v>
      </c>
    </row>
    <row r="7" spans="1:42" ht="15" customHeight="1" x14ac:dyDescent="0.35">
      <c r="A7" s="235"/>
      <c r="B7" s="235"/>
      <c r="C7" s="235"/>
      <c r="D7" s="235"/>
      <c r="E7" s="235"/>
      <c r="F7" s="235"/>
      <c r="G7" s="235"/>
      <c r="H7" s="235"/>
      <c r="L7" s="172" t="str">
        <f t="shared" si="0"/>
        <v>Vibratory Pile Driver</v>
      </c>
      <c r="M7" s="91">
        <f>IF(AND($E41&gt;=0.5,$C$12&gt;0),SQRT((($C$12-$B$25)^2)+(($C$25-$D$12)^2)),"")</f>
        <v>91.05425250960954</v>
      </c>
      <c r="N7" s="92" t="str">
        <f t="shared" si="1"/>
        <v/>
      </c>
      <c r="O7" s="92" t="str">
        <f t="shared" si="2"/>
        <v/>
      </c>
      <c r="P7" s="92" t="str">
        <f t="shared" si="2"/>
        <v/>
      </c>
      <c r="Q7" s="92" t="str">
        <f t="shared" si="3"/>
        <v/>
      </c>
      <c r="R7" s="92" t="str">
        <f t="shared" si="4"/>
        <v/>
      </c>
      <c r="S7" s="93" t="str">
        <f t="shared" si="5"/>
        <v/>
      </c>
      <c r="AC7" s="119">
        <v>1</v>
      </c>
      <c r="AD7" s="119">
        <v>2</v>
      </c>
      <c r="AE7" s="119">
        <v>3</v>
      </c>
      <c r="AF7" s="119"/>
      <c r="AJ7" s="183" t="s">
        <v>83</v>
      </c>
      <c r="AK7" s="167" t="s">
        <v>76</v>
      </c>
      <c r="AL7" s="167">
        <v>50</v>
      </c>
      <c r="AM7" s="167">
        <v>80</v>
      </c>
      <c r="AN7" s="27">
        <v>83</v>
      </c>
      <c r="AP7">
        <v>7</v>
      </c>
    </row>
    <row r="8" spans="1:42" ht="15" customHeight="1" thickBot="1" x14ac:dyDescent="0.3">
      <c r="A8" s="8" t="s">
        <v>45</v>
      </c>
      <c r="L8" s="172" t="str">
        <f t="shared" si="0"/>
        <v>Pickup Truck</v>
      </c>
      <c r="M8" s="91">
        <f>IF(AND($E42&gt;=0.5,$C$12&gt;0),SQRT((($C$12-$B$25)^2)+(($C$25-$D$12)^2)),"")</f>
        <v>91.05425250960954</v>
      </c>
      <c r="N8" s="92" t="str">
        <f t="shared" si="1"/>
        <v/>
      </c>
      <c r="O8" s="92" t="str">
        <f t="shared" si="2"/>
        <v/>
      </c>
      <c r="P8" s="92" t="str">
        <f t="shared" si="2"/>
        <v/>
      </c>
      <c r="Q8" s="92" t="str">
        <f t="shared" si="3"/>
        <v/>
      </c>
      <c r="R8" s="92" t="str">
        <f t="shared" si="4"/>
        <v/>
      </c>
      <c r="S8" s="93" t="str">
        <f t="shared" si="5"/>
        <v/>
      </c>
      <c r="AJ8" s="183" t="s">
        <v>84</v>
      </c>
      <c r="AK8" s="167" t="s">
        <v>76</v>
      </c>
      <c r="AL8" s="167">
        <v>20</v>
      </c>
      <c r="AM8" s="167">
        <v>85</v>
      </c>
      <c r="AN8" s="27">
        <v>84</v>
      </c>
      <c r="AP8">
        <v>8</v>
      </c>
    </row>
    <row r="9" spans="1:42" ht="15" customHeight="1" thickBot="1" x14ac:dyDescent="0.3">
      <c r="A9" s="293" t="s">
        <v>0</v>
      </c>
      <c r="B9" s="293" t="s">
        <v>1</v>
      </c>
      <c r="C9" s="289" t="s">
        <v>22</v>
      </c>
      <c r="D9" s="290"/>
      <c r="E9" s="291" t="s">
        <v>53</v>
      </c>
      <c r="F9" s="291"/>
      <c r="G9" s="291"/>
      <c r="H9" s="292"/>
      <c r="L9" s="172" t="str">
        <f t="shared" si="0"/>
        <v>Front End Loader</v>
      </c>
      <c r="M9" s="91">
        <f>IF(AND($E43&gt;=0.5,$C$12&gt;0),SQRT((($C$12-$B$25)^2)+(($C$25-$D$12)^2)),"")</f>
        <v>91.05425250960954</v>
      </c>
      <c r="N9" s="92" t="str">
        <f t="shared" si="1"/>
        <v/>
      </c>
      <c r="O9" s="92" t="str">
        <f t="shared" si="2"/>
        <v/>
      </c>
      <c r="P9" s="92" t="str">
        <f t="shared" si="2"/>
        <v/>
      </c>
      <c r="Q9" s="92" t="str">
        <f t="shared" si="3"/>
        <v/>
      </c>
      <c r="R9" s="92" t="str">
        <f t="shared" si="4"/>
        <v/>
      </c>
      <c r="S9" s="93" t="str">
        <f t="shared" si="5"/>
        <v/>
      </c>
      <c r="AB9" s="119">
        <f t="shared" ref="AB9:AB15" si="6">IF(B12="Residential",1,IF(B12="Commercial",2,IF(B12="industrial",3,0)))</f>
        <v>1</v>
      </c>
      <c r="AJ9" s="183" t="s">
        <v>85</v>
      </c>
      <c r="AK9" s="167" t="s">
        <v>82</v>
      </c>
      <c r="AL9" s="167">
        <v>20</v>
      </c>
      <c r="AM9" s="167">
        <v>93</v>
      </c>
      <c r="AN9" s="27">
        <v>87</v>
      </c>
      <c r="AP9">
        <v>9</v>
      </c>
    </row>
    <row r="10" spans="1:42" ht="15" customHeight="1" x14ac:dyDescent="0.25">
      <c r="A10" s="300"/>
      <c r="B10" s="300"/>
      <c r="C10" s="114" t="s">
        <v>23</v>
      </c>
      <c r="D10" s="115" t="s">
        <v>24</v>
      </c>
      <c r="E10" s="162" t="s">
        <v>12</v>
      </c>
      <c r="F10" s="163" t="s">
        <v>11</v>
      </c>
      <c r="G10" s="23" t="s">
        <v>13</v>
      </c>
      <c r="H10" s="24" t="s">
        <v>2</v>
      </c>
      <c r="L10" s="172" t="str">
        <f t="shared" si="0"/>
        <v>Trencher</v>
      </c>
      <c r="M10" s="91">
        <f>IF(AND($E44&gt;=0.5,$C$12&gt;0),SQRT((($C$12-$B$25)^2)+(($C$25-$D$12)^2)),"")</f>
        <v>91.05425250960954</v>
      </c>
      <c r="N10" s="92" t="str">
        <f t="shared" si="1"/>
        <v/>
      </c>
      <c r="O10" s="92" t="str">
        <f t="shared" si="2"/>
        <v/>
      </c>
      <c r="P10" s="92" t="str">
        <f t="shared" si="2"/>
        <v/>
      </c>
      <c r="Q10" s="92" t="str">
        <f t="shared" si="3"/>
        <v/>
      </c>
      <c r="R10" s="92" t="str">
        <f t="shared" si="4"/>
        <v/>
      </c>
      <c r="S10" s="93" t="str">
        <f t="shared" si="5"/>
        <v/>
      </c>
      <c r="AB10" s="119">
        <f t="shared" si="6"/>
        <v>0</v>
      </c>
      <c r="AJ10" s="183" t="s">
        <v>86</v>
      </c>
      <c r="AK10" s="167" t="s">
        <v>76</v>
      </c>
      <c r="AL10" s="167">
        <v>20</v>
      </c>
      <c r="AM10" s="167">
        <v>80</v>
      </c>
      <c r="AN10" s="27">
        <v>83</v>
      </c>
      <c r="AP10">
        <v>10</v>
      </c>
    </row>
    <row r="11" spans="1:42" ht="15" customHeight="1" thickBot="1" x14ac:dyDescent="0.3">
      <c r="A11" s="301"/>
      <c r="B11" s="301"/>
      <c r="C11" s="86" t="s">
        <v>20</v>
      </c>
      <c r="D11" s="87" t="s">
        <v>20</v>
      </c>
      <c r="E11" s="13" t="s">
        <v>5</v>
      </c>
      <c r="F11" s="6" t="s">
        <v>5</v>
      </c>
      <c r="G11" s="13" t="s">
        <v>5</v>
      </c>
      <c r="H11" s="6" t="s">
        <v>5</v>
      </c>
      <c r="L11" s="172" t="str">
        <f t="shared" si="0"/>
        <v>Crane</v>
      </c>
      <c r="M11" s="91">
        <f>IF(AND($E45&gt;=0.5,$C$12&gt;0),SQRT((($C$12-$B$26)^2)+(($C$26-$D$12)^2)),"")</f>
        <v>339.13579168243928</v>
      </c>
      <c r="N11" s="92" t="str">
        <f t="shared" si="1"/>
        <v/>
      </c>
      <c r="O11" s="92" t="str">
        <f t="shared" si="2"/>
        <v/>
      </c>
      <c r="P11" s="92" t="str">
        <f t="shared" si="2"/>
        <v/>
      </c>
      <c r="Q11" s="92" t="str">
        <f t="shared" si="3"/>
        <v/>
      </c>
      <c r="R11" s="92" t="str">
        <f t="shared" si="4"/>
        <v/>
      </c>
      <c r="S11" s="93" t="str">
        <f t="shared" si="5"/>
        <v/>
      </c>
      <c r="AB11" s="119">
        <f t="shared" si="6"/>
        <v>0</v>
      </c>
      <c r="AJ11" s="183" t="s">
        <v>87</v>
      </c>
      <c r="AK11" s="167" t="s">
        <v>76</v>
      </c>
      <c r="AL11" s="167">
        <v>40</v>
      </c>
      <c r="AM11" s="167">
        <v>80</v>
      </c>
      <c r="AN11" s="27">
        <v>78</v>
      </c>
      <c r="AP11">
        <v>11</v>
      </c>
    </row>
    <row r="12" spans="1:42" ht="15" customHeight="1" thickBot="1" x14ac:dyDescent="0.3">
      <c r="A12" s="240" t="s">
        <v>159</v>
      </c>
      <c r="B12" s="241" t="s">
        <v>3</v>
      </c>
      <c r="C12" s="242">
        <v>257740.35</v>
      </c>
      <c r="D12" s="243">
        <v>4256663.38</v>
      </c>
      <c r="E12" s="244">
        <v>38.6</v>
      </c>
      <c r="F12" s="245">
        <v>42</v>
      </c>
      <c r="G12" s="246">
        <v>40</v>
      </c>
      <c r="H12" s="247">
        <v>34</v>
      </c>
      <c r="L12" s="172" t="str">
        <f t="shared" si="0"/>
        <v>Vibratory Pile Driver</v>
      </c>
      <c r="M12" s="91">
        <f>IF(AND($E46&gt;=0.5,$C$12&gt;0),SQRT((($C$12-$B$26)^2)+(($C$26-$D$12)^2)),"")</f>
        <v>339.13579168243928</v>
      </c>
      <c r="N12" s="92" t="str">
        <f t="shared" si="1"/>
        <v/>
      </c>
      <c r="O12" s="92" t="str">
        <f t="shared" si="2"/>
        <v/>
      </c>
      <c r="P12" s="92" t="str">
        <f t="shared" si="2"/>
        <v/>
      </c>
      <c r="Q12" s="92" t="str">
        <f t="shared" si="3"/>
        <v/>
      </c>
      <c r="R12" s="92" t="str">
        <f t="shared" si="4"/>
        <v/>
      </c>
      <c r="S12" s="93" t="str">
        <f t="shared" si="5"/>
        <v/>
      </c>
      <c r="AB12" s="119">
        <f t="shared" si="6"/>
        <v>0</v>
      </c>
      <c r="AJ12" s="183" t="s">
        <v>88</v>
      </c>
      <c r="AK12" s="167" t="s">
        <v>76</v>
      </c>
      <c r="AL12" s="167">
        <v>15</v>
      </c>
      <c r="AM12" s="167">
        <v>83</v>
      </c>
      <c r="AN12" s="27" t="s">
        <v>77</v>
      </c>
      <c r="AP12">
        <v>12</v>
      </c>
    </row>
    <row r="13" spans="1:42" ht="15" hidden="1" customHeight="1" x14ac:dyDescent="0.25">
      <c r="A13" s="228"/>
      <c r="B13" s="238"/>
      <c r="C13" s="174"/>
      <c r="D13" s="211"/>
      <c r="E13" s="17"/>
      <c r="F13" s="160"/>
      <c r="G13" s="239"/>
      <c r="H13" s="78"/>
      <c r="L13" s="172" t="str">
        <f t="shared" si="0"/>
        <v>Pickup Truck</v>
      </c>
      <c r="M13" s="91">
        <f>IF(AND($E47&gt;=0.5,$C$12&gt;0),SQRT((($C$12-$B$26)^2)+(($C$26-$D$12)^2)),"")</f>
        <v>339.13579168243928</v>
      </c>
      <c r="N13" s="92" t="str">
        <f t="shared" si="1"/>
        <v/>
      </c>
      <c r="O13" s="92" t="str">
        <f t="shared" si="2"/>
        <v/>
      </c>
      <c r="P13" s="92" t="str">
        <f t="shared" si="2"/>
        <v/>
      </c>
      <c r="Q13" s="92" t="str">
        <f t="shared" si="3"/>
        <v/>
      </c>
      <c r="R13" s="92" t="str">
        <f t="shared" si="4"/>
        <v/>
      </c>
      <c r="S13" s="93" t="str">
        <f t="shared" si="5"/>
        <v/>
      </c>
      <c r="AB13" s="119">
        <f t="shared" si="6"/>
        <v>0</v>
      </c>
      <c r="AJ13" s="183" t="s">
        <v>89</v>
      </c>
      <c r="AK13" s="167" t="s">
        <v>76</v>
      </c>
      <c r="AL13" s="167">
        <v>40</v>
      </c>
      <c r="AM13" s="167">
        <v>85</v>
      </c>
      <c r="AN13" s="27">
        <v>79</v>
      </c>
      <c r="AP13">
        <v>13</v>
      </c>
    </row>
    <row r="14" spans="1:42" ht="15" hidden="1" customHeight="1" x14ac:dyDescent="0.25">
      <c r="A14" s="212"/>
      <c r="B14" s="84"/>
      <c r="C14" s="176"/>
      <c r="D14" s="213"/>
      <c r="E14" s="112"/>
      <c r="F14" s="109"/>
      <c r="G14" s="75"/>
      <c r="H14" s="2"/>
      <c r="L14" s="172" t="str">
        <f t="shared" si="0"/>
        <v>Front End Loader</v>
      </c>
      <c r="M14" s="91">
        <f>IF(AND($E48&gt;=0.5,$C$12&gt;0),SQRT((($C$12-$B$26)^2)+(($C$26-$D$12)^2)),"")</f>
        <v>339.13579168243928</v>
      </c>
      <c r="N14" s="92" t="str">
        <f t="shared" si="1"/>
        <v/>
      </c>
      <c r="O14" s="92" t="str">
        <f t="shared" si="2"/>
        <v/>
      </c>
      <c r="P14" s="92" t="str">
        <f t="shared" si="2"/>
        <v/>
      </c>
      <c r="Q14" s="92" t="str">
        <f t="shared" si="3"/>
        <v/>
      </c>
      <c r="R14" s="92" t="str">
        <f t="shared" si="4"/>
        <v/>
      </c>
      <c r="S14" s="93" t="str">
        <f t="shared" si="5"/>
        <v/>
      </c>
      <c r="AB14" s="119">
        <f t="shared" si="6"/>
        <v>0</v>
      </c>
      <c r="AJ14" s="183" t="s">
        <v>90</v>
      </c>
      <c r="AK14" s="167" t="s">
        <v>76</v>
      </c>
      <c r="AL14" s="167">
        <v>20</v>
      </c>
      <c r="AM14" s="167">
        <v>82</v>
      </c>
      <c r="AN14" s="27">
        <v>81</v>
      </c>
      <c r="AP14">
        <v>14</v>
      </c>
    </row>
    <row r="15" spans="1:42" ht="15" hidden="1" customHeight="1" x14ac:dyDescent="0.25">
      <c r="A15" s="212"/>
      <c r="B15" s="84"/>
      <c r="C15" s="176"/>
      <c r="D15" s="213"/>
      <c r="E15" s="112"/>
      <c r="F15" s="109"/>
      <c r="G15" s="75"/>
      <c r="H15" s="2"/>
      <c r="L15" s="172" t="str">
        <f t="shared" si="0"/>
        <v>Trencher</v>
      </c>
      <c r="M15" s="91">
        <f>IF(AND($E49&gt;=0.5,$C$12&gt;0),SQRT((($C$12-$B$26)^2)+(($C$26-$D$12)^2)),"")</f>
        <v>339.13579168243928</v>
      </c>
      <c r="N15" s="92" t="str">
        <f t="shared" si="1"/>
        <v/>
      </c>
      <c r="O15" s="92" t="str">
        <f t="shared" si="2"/>
        <v/>
      </c>
      <c r="P15" s="92" t="str">
        <f t="shared" si="2"/>
        <v/>
      </c>
      <c r="Q15" s="92" t="str">
        <f t="shared" si="3"/>
        <v/>
      </c>
      <c r="R15" s="92" t="str">
        <f t="shared" si="4"/>
        <v/>
      </c>
      <c r="S15" s="93" t="str">
        <f t="shared" si="5"/>
        <v/>
      </c>
      <c r="AB15" s="119">
        <f t="shared" si="6"/>
        <v>0</v>
      </c>
      <c r="AJ15" s="183" t="s">
        <v>91</v>
      </c>
      <c r="AK15" s="167" t="s">
        <v>76</v>
      </c>
      <c r="AL15" s="167">
        <v>20</v>
      </c>
      <c r="AM15" s="167">
        <v>90</v>
      </c>
      <c r="AN15" s="27">
        <v>90</v>
      </c>
      <c r="AP15">
        <v>15</v>
      </c>
    </row>
    <row r="16" spans="1:42" ht="15" hidden="1" customHeight="1" x14ac:dyDescent="0.25">
      <c r="A16" s="212"/>
      <c r="B16" s="84"/>
      <c r="C16" s="176"/>
      <c r="D16" s="213"/>
      <c r="E16" s="112"/>
      <c r="F16" s="109"/>
      <c r="G16" s="75"/>
      <c r="H16" s="2"/>
      <c r="L16" s="172" t="str">
        <f t="shared" si="0"/>
        <v/>
      </c>
      <c r="M16" s="91">
        <f>IF(AND($E50&gt;=0.5,$C$12&gt;0),SQRT((($C$12-$B$25)^2)+(($C$25-$D$12)^2)),"")</f>
        <v>91.05425250960954</v>
      </c>
      <c r="N16" s="92" t="str">
        <f t="shared" si="1"/>
        <v/>
      </c>
      <c r="O16" s="92" t="str">
        <f t="shared" si="2"/>
        <v/>
      </c>
      <c r="P16" s="92" t="str">
        <f t="shared" si="2"/>
        <v/>
      </c>
      <c r="Q16" s="92" t="str">
        <f t="shared" si="3"/>
        <v/>
      </c>
      <c r="R16" s="92" t="str">
        <f t="shared" si="4"/>
        <v/>
      </c>
      <c r="S16" s="93" t="str">
        <f t="shared" si="5"/>
        <v/>
      </c>
      <c r="AB16" s="119"/>
      <c r="AJ16" s="183" t="s">
        <v>92</v>
      </c>
      <c r="AK16" s="167" t="s">
        <v>76</v>
      </c>
      <c r="AL16" s="167">
        <v>16</v>
      </c>
      <c r="AM16" s="167">
        <v>85</v>
      </c>
      <c r="AN16" s="27">
        <v>81</v>
      </c>
      <c r="AP16">
        <v>0</v>
      </c>
    </row>
    <row r="17" spans="1:40" s="49" customFormat="1" hidden="1" x14ac:dyDescent="0.25">
      <c r="A17" s="212"/>
      <c r="B17" s="84"/>
      <c r="C17" s="176"/>
      <c r="D17" s="213"/>
      <c r="E17" s="112" t="str">
        <f>IF(G17&gt;0,R270,"")</f>
        <v/>
      </c>
      <c r="F17" s="109" t="str">
        <f>IF(G17&gt;0,T270,"")</f>
        <v/>
      </c>
      <c r="G17" s="75"/>
      <c r="H17" s="2"/>
      <c r="L17" s="172" t="str">
        <f t="shared" si="0"/>
        <v/>
      </c>
      <c r="M17" s="91">
        <f>IF(AND($E51&gt;=0.5,$C$12&gt;0),SQRT((($C$12-$B$25)^2)+(($C$25-$D$12)^2)),"")</f>
        <v>91.05425250960954</v>
      </c>
      <c r="N17" s="92" t="str">
        <f t="shared" si="1"/>
        <v/>
      </c>
      <c r="O17" s="92" t="str">
        <f t="shared" si="2"/>
        <v/>
      </c>
      <c r="P17" s="92" t="str">
        <f t="shared" si="2"/>
        <v/>
      </c>
      <c r="Q17" s="92" t="str">
        <f t="shared" si="3"/>
        <v/>
      </c>
      <c r="R17" s="92" t="str">
        <f t="shared" si="4"/>
        <v/>
      </c>
      <c r="S17" s="93" t="str">
        <f t="shared" si="5"/>
        <v/>
      </c>
      <c r="T17"/>
      <c r="AB17" s="119">
        <f>IF(B6="Residential",1,IF(B6="Commercial",2,IF(B6="industrial",3,0)))</f>
        <v>3</v>
      </c>
      <c r="AJ17" s="183" t="s">
        <v>93</v>
      </c>
      <c r="AK17" s="167" t="s">
        <v>76</v>
      </c>
      <c r="AL17" s="167">
        <v>40</v>
      </c>
      <c r="AM17" s="167">
        <v>85</v>
      </c>
      <c r="AN17" s="27">
        <v>82</v>
      </c>
    </row>
    <row r="18" spans="1:40" ht="15.75" hidden="1" thickBot="1" x14ac:dyDescent="0.3">
      <c r="A18" s="214"/>
      <c r="B18" s="85"/>
      <c r="C18" s="178"/>
      <c r="D18" s="215"/>
      <c r="E18" s="113" t="str">
        <f>IF(G18&gt;0,R304,"")</f>
        <v/>
      </c>
      <c r="F18" s="110" t="str">
        <f>IF(G18&gt;0,T304,"")</f>
        <v/>
      </c>
      <c r="G18" s="76"/>
      <c r="H18" s="3"/>
      <c r="L18" s="172" t="str">
        <f t="shared" si="0"/>
        <v/>
      </c>
      <c r="M18" s="91">
        <f>IF(AND($E52&gt;=0.5,$C$12&gt;0),SQRT((($C$12-$B$25)^2)+(($C$25-$D$12)^2)),"")</f>
        <v>91.05425250960954</v>
      </c>
      <c r="N18" s="92" t="str">
        <f t="shared" si="1"/>
        <v/>
      </c>
      <c r="O18" s="92" t="str">
        <f t="shared" si="2"/>
        <v/>
      </c>
      <c r="P18" s="92" t="str">
        <f t="shared" si="2"/>
        <v/>
      </c>
      <c r="Q18" s="92" t="str">
        <f t="shared" si="3"/>
        <v/>
      </c>
      <c r="R18" s="92" t="str">
        <f t="shared" si="4"/>
        <v/>
      </c>
      <c r="S18" s="93" t="str">
        <f t="shared" si="5"/>
        <v/>
      </c>
      <c r="AJ18" s="183" t="s">
        <v>94</v>
      </c>
      <c r="AK18" s="167" t="s">
        <v>76</v>
      </c>
      <c r="AL18" s="167">
        <v>20</v>
      </c>
      <c r="AM18" s="167">
        <v>84</v>
      </c>
      <c r="AN18" s="27">
        <v>79</v>
      </c>
    </row>
    <row r="19" spans="1:40" ht="15.75" x14ac:dyDescent="0.25">
      <c r="A19" s="19" t="s">
        <v>61</v>
      </c>
      <c r="B19" s="143"/>
      <c r="C19" s="144"/>
      <c r="D19" s="144"/>
      <c r="E19" s="145"/>
      <c r="F19" s="145"/>
      <c r="G19" s="82"/>
      <c r="H19" s="82"/>
      <c r="L19" s="172" t="str">
        <f t="shared" si="0"/>
        <v/>
      </c>
      <c r="M19" s="91">
        <f>IF(AND($E53&gt;=0.5,$C$12&gt;0),SQRT((($C$12-$B$25)^2)+(($C$25-$D$12)^2)),"")</f>
        <v>91.05425250960954</v>
      </c>
      <c r="N19" s="92" t="str">
        <f t="shared" si="1"/>
        <v/>
      </c>
      <c r="O19" s="92" t="str">
        <f t="shared" si="2"/>
        <v/>
      </c>
      <c r="P19" s="92" t="str">
        <f t="shared" si="2"/>
        <v/>
      </c>
      <c r="Q19" s="92" t="str">
        <f t="shared" si="3"/>
        <v/>
      </c>
      <c r="R19" s="92" t="str">
        <f t="shared" si="4"/>
        <v/>
      </c>
      <c r="S19" s="93" t="str">
        <f t="shared" si="5"/>
        <v/>
      </c>
      <c r="AJ19" s="183" t="s">
        <v>95</v>
      </c>
      <c r="AK19" s="167" t="s">
        <v>76</v>
      </c>
      <c r="AL19" s="167">
        <v>50</v>
      </c>
      <c r="AM19" s="167">
        <v>80</v>
      </c>
      <c r="AN19" s="27">
        <v>80</v>
      </c>
    </row>
    <row r="20" spans="1:40" ht="14.25" customHeight="1" thickBot="1" x14ac:dyDescent="0.3">
      <c r="A20" s="19"/>
      <c r="B20" s="143"/>
      <c r="C20" s="144"/>
      <c r="D20" s="144"/>
      <c r="E20" s="145"/>
      <c r="F20" s="145"/>
      <c r="G20" s="82"/>
      <c r="H20" s="82"/>
      <c r="L20" s="97"/>
      <c r="AJ20" s="183" t="s">
        <v>96</v>
      </c>
      <c r="AK20" s="167" t="s">
        <v>76</v>
      </c>
      <c r="AL20" s="167">
        <v>40</v>
      </c>
      <c r="AM20" s="167">
        <v>84</v>
      </c>
      <c r="AN20" s="27">
        <v>76</v>
      </c>
    </row>
    <row r="21" spans="1:40" ht="75.75" thickBot="1" x14ac:dyDescent="0.3">
      <c r="A21" s="8" t="s">
        <v>69</v>
      </c>
      <c r="L21" s="236" t="s">
        <v>42</v>
      </c>
      <c r="M21" s="25" t="s">
        <v>25</v>
      </c>
      <c r="N21" s="15" t="s">
        <v>26</v>
      </c>
      <c r="O21" s="15" t="s">
        <v>27</v>
      </c>
      <c r="P21" s="15" t="s">
        <v>28</v>
      </c>
      <c r="Q21" s="15" t="s">
        <v>29</v>
      </c>
      <c r="R21" s="15" t="s">
        <v>30</v>
      </c>
      <c r="S21" s="16" t="s">
        <v>31</v>
      </c>
      <c r="AJ21" s="183" t="s">
        <v>97</v>
      </c>
      <c r="AK21" s="167" t="s">
        <v>76</v>
      </c>
      <c r="AL21" s="167">
        <v>40</v>
      </c>
      <c r="AM21" s="167">
        <v>85</v>
      </c>
      <c r="AN21" s="27">
        <v>81</v>
      </c>
    </row>
    <row r="22" spans="1:40" ht="15.75" thickBot="1" x14ac:dyDescent="0.3">
      <c r="A22" s="293" t="s">
        <v>154</v>
      </c>
      <c r="B22" s="289" t="s">
        <v>22</v>
      </c>
      <c r="C22" s="290"/>
      <c r="E22" s="302"/>
      <c r="F22" s="302"/>
      <c r="G22" s="302"/>
      <c r="H22" s="302"/>
      <c r="L22" s="220"/>
      <c r="M22" s="13" t="s">
        <v>6</v>
      </c>
      <c r="N22" s="5" t="s">
        <v>6</v>
      </c>
      <c r="O22" s="5" t="s">
        <v>6</v>
      </c>
      <c r="P22" s="5" t="s">
        <v>6</v>
      </c>
      <c r="Q22" s="5" t="s">
        <v>6</v>
      </c>
      <c r="R22" s="5" t="s">
        <v>6</v>
      </c>
      <c r="S22" s="6" t="s">
        <v>6</v>
      </c>
      <c r="AJ22" s="183" t="s">
        <v>98</v>
      </c>
      <c r="AK22" s="167" t="s">
        <v>76</v>
      </c>
      <c r="AL22" s="167">
        <v>40</v>
      </c>
      <c r="AM22" s="167">
        <v>84</v>
      </c>
      <c r="AN22" s="27">
        <v>74</v>
      </c>
    </row>
    <row r="23" spans="1:40" x14ac:dyDescent="0.25">
      <c r="A23" s="300"/>
      <c r="B23" s="114" t="s">
        <v>23</v>
      </c>
      <c r="C23" s="115" t="s">
        <v>24</v>
      </c>
      <c r="E23" s="237"/>
      <c r="H23" s="237"/>
      <c r="L23" s="101" t="str">
        <f t="shared" ref="L23:L36" si="7">IF(ISBLANK(A40),"",A40)</f>
        <v>Crane</v>
      </c>
      <c r="M23" s="98">
        <f t="shared" ref="M23:S36" si="8">IFERROR(CONVERT(M6,"m","ft"),"")</f>
        <v>298.73442424412582</v>
      </c>
      <c r="N23" s="89" t="str">
        <f t="shared" si="8"/>
        <v/>
      </c>
      <c r="O23" s="89" t="str">
        <f t="shared" si="8"/>
        <v/>
      </c>
      <c r="P23" s="89" t="str">
        <f t="shared" si="8"/>
        <v/>
      </c>
      <c r="Q23" s="89" t="str">
        <f t="shared" si="8"/>
        <v/>
      </c>
      <c r="R23" s="89" t="str">
        <f t="shared" si="8"/>
        <v/>
      </c>
      <c r="S23" s="90" t="str">
        <f t="shared" si="8"/>
        <v/>
      </c>
      <c r="AJ23" s="183" t="s">
        <v>99</v>
      </c>
      <c r="AK23" s="167" t="s">
        <v>76</v>
      </c>
      <c r="AL23" s="167">
        <v>40</v>
      </c>
      <c r="AM23" s="167">
        <v>80</v>
      </c>
      <c r="AN23" s="27">
        <v>79</v>
      </c>
    </row>
    <row r="24" spans="1:40" ht="15.75" thickBot="1" x14ac:dyDescent="0.3">
      <c r="A24" s="301"/>
      <c r="B24" s="86" t="s">
        <v>20</v>
      </c>
      <c r="C24" s="87" t="s">
        <v>20</v>
      </c>
      <c r="E24" s="237"/>
      <c r="H24" s="237"/>
      <c r="L24" s="102" t="str">
        <f t="shared" si="7"/>
        <v>Vibratory Pile Driver</v>
      </c>
      <c r="M24" s="99">
        <f t="shared" si="8"/>
        <v>298.73442424412582</v>
      </c>
      <c r="N24" s="92" t="str">
        <f t="shared" si="8"/>
        <v/>
      </c>
      <c r="O24" s="92" t="str">
        <f t="shared" si="8"/>
        <v/>
      </c>
      <c r="P24" s="92" t="str">
        <f t="shared" si="8"/>
        <v/>
      </c>
      <c r="Q24" s="92" t="str">
        <f t="shared" si="8"/>
        <v/>
      </c>
      <c r="R24" s="92" t="str">
        <f t="shared" si="8"/>
        <v/>
      </c>
      <c r="S24" s="93" t="str">
        <f t="shared" si="8"/>
        <v/>
      </c>
      <c r="AJ24" s="183" t="s">
        <v>100</v>
      </c>
      <c r="AK24" s="167" t="s">
        <v>76</v>
      </c>
      <c r="AL24" s="167">
        <v>50</v>
      </c>
      <c r="AM24" s="167">
        <v>82</v>
      </c>
      <c r="AN24" s="27">
        <v>81</v>
      </c>
    </row>
    <row r="25" spans="1:40" x14ac:dyDescent="0.25">
      <c r="A25" s="168" t="s">
        <v>150</v>
      </c>
      <c r="B25" s="229">
        <v>257689.23</v>
      </c>
      <c r="C25" s="175">
        <v>4256738.7300000004</v>
      </c>
      <c r="E25" s="166"/>
      <c r="H25" s="20"/>
      <c r="L25" s="102" t="str">
        <f t="shared" si="7"/>
        <v>Pickup Truck</v>
      </c>
      <c r="M25" s="99">
        <f t="shared" si="8"/>
        <v>298.73442424412582</v>
      </c>
      <c r="N25" s="92" t="str">
        <f t="shared" si="8"/>
        <v/>
      </c>
      <c r="O25" s="92" t="str">
        <f t="shared" si="8"/>
        <v/>
      </c>
      <c r="P25" s="92" t="str">
        <f t="shared" si="8"/>
        <v/>
      </c>
      <c r="Q25" s="92" t="str">
        <f t="shared" si="8"/>
        <v/>
      </c>
      <c r="R25" s="92" t="str">
        <f t="shared" si="8"/>
        <v/>
      </c>
      <c r="S25" s="93" t="str">
        <f t="shared" si="8"/>
        <v/>
      </c>
      <c r="AJ25" s="183" t="s">
        <v>101</v>
      </c>
      <c r="AK25" s="167" t="s">
        <v>76</v>
      </c>
      <c r="AL25" s="167">
        <v>50</v>
      </c>
      <c r="AM25" s="167">
        <v>70</v>
      </c>
      <c r="AN25" s="27">
        <v>73</v>
      </c>
    </row>
    <row r="26" spans="1:40" x14ac:dyDescent="0.25">
      <c r="A26" s="169" t="s">
        <v>153</v>
      </c>
      <c r="B26" s="230">
        <v>257407.81</v>
      </c>
      <c r="C26" s="177">
        <v>4256729.9400000004</v>
      </c>
      <c r="E26" s="166"/>
      <c r="H26" s="20"/>
      <c r="L26" s="102" t="str">
        <f t="shared" si="7"/>
        <v>Front End Loader</v>
      </c>
      <c r="M26" s="99">
        <f t="shared" si="8"/>
        <v>298.73442424412582</v>
      </c>
      <c r="N26" s="92" t="str">
        <f t="shared" si="8"/>
        <v/>
      </c>
      <c r="O26" s="92" t="str">
        <f t="shared" si="8"/>
        <v/>
      </c>
      <c r="P26" s="92" t="str">
        <f t="shared" si="8"/>
        <v/>
      </c>
      <c r="Q26" s="92" t="str">
        <f t="shared" si="8"/>
        <v/>
      </c>
      <c r="R26" s="92" t="str">
        <f t="shared" si="8"/>
        <v/>
      </c>
      <c r="S26" s="93" t="str">
        <f t="shared" si="8"/>
        <v/>
      </c>
      <c r="AJ26" s="183" t="s">
        <v>102</v>
      </c>
      <c r="AK26" s="167" t="s">
        <v>76</v>
      </c>
      <c r="AL26" s="167">
        <v>40</v>
      </c>
      <c r="AM26" s="167">
        <v>85</v>
      </c>
      <c r="AN26" s="27">
        <v>83</v>
      </c>
    </row>
    <row r="27" spans="1:40" x14ac:dyDescent="0.25">
      <c r="A27" s="169"/>
      <c r="B27" s="230"/>
      <c r="C27" s="177"/>
      <c r="E27" s="166"/>
      <c r="H27" s="20"/>
      <c r="L27" s="102" t="str">
        <f t="shared" si="7"/>
        <v>Trencher</v>
      </c>
      <c r="M27" s="99">
        <f t="shared" si="8"/>
        <v>298.73442424412582</v>
      </c>
      <c r="N27" s="92" t="str">
        <f t="shared" si="8"/>
        <v/>
      </c>
      <c r="O27" s="92" t="str">
        <f t="shared" si="8"/>
        <v/>
      </c>
      <c r="P27" s="92" t="str">
        <f t="shared" si="8"/>
        <v/>
      </c>
      <c r="Q27" s="92" t="str">
        <f t="shared" si="8"/>
        <v/>
      </c>
      <c r="R27" s="92" t="str">
        <f t="shared" si="8"/>
        <v/>
      </c>
      <c r="S27" s="93" t="str">
        <f t="shared" si="8"/>
        <v/>
      </c>
      <c r="AJ27" s="183" t="s">
        <v>103</v>
      </c>
      <c r="AK27" s="167" t="s">
        <v>76</v>
      </c>
      <c r="AL27" s="167">
        <v>40</v>
      </c>
      <c r="AM27" s="167">
        <v>85</v>
      </c>
      <c r="AN27" s="27" t="s">
        <v>77</v>
      </c>
    </row>
    <row r="28" spans="1:40" x14ac:dyDescent="0.25">
      <c r="A28" s="169" t="str">
        <f t="shared" ref="A28:A31" si="9">IF(ISBLANK(A15),"",A15)</f>
        <v/>
      </c>
      <c r="B28" s="230"/>
      <c r="C28" s="177"/>
      <c r="E28" s="166"/>
      <c r="H28" s="20"/>
      <c r="L28" s="102" t="str">
        <f t="shared" si="7"/>
        <v>Crane</v>
      </c>
      <c r="M28" s="99">
        <f t="shared" si="8"/>
        <v>1112.6502351786064</v>
      </c>
      <c r="N28" s="92" t="str">
        <f t="shared" si="8"/>
        <v/>
      </c>
      <c r="O28" s="92" t="str">
        <f t="shared" si="8"/>
        <v/>
      </c>
      <c r="P28" s="92" t="str">
        <f t="shared" si="8"/>
        <v/>
      </c>
      <c r="Q28" s="92" t="str">
        <f t="shared" si="8"/>
        <v/>
      </c>
      <c r="R28" s="92" t="str">
        <f t="shared" si="8"/>
        <v/>
      </c>
      <c r="S28" s="93" t="str">
        <f t="shared" si="8"/>
        <v/>
      </c>
      <c r="AJ28" s="183" t="s">
        <v>104</v>
      </c>
      <c r="AK28" s="167" t="s">
        <v>76</v>
      </c>
      <c r="AL28" s="167">
        <v>40</v>
      </c>
      <c r="AM28" s="167">
        <v>85</v>
      </c>
      <c r="AN28" s="27">
        <v>87</v>
      </c>
    </row>
    <row r="29" spans="1:40" x14ac:dyDescent="0.25">
      <c r="A29" s="169" t="str">
        <f t="shared" si="9"/>
        <v/>
      </c>
      <c r="B29" s="230"/>
      <c r="C29" s="177"/>
      <c r="E29" s="166"/>
      <c r="H29" s="20"/>
      <c r="L29" s="102" t="str">
        <f t="shared" si="7"/>
        <v>Vibratory Pile Driver</v>
      </c>
      <c r="M29" s="99">
        <f t="shared" si="8"/>
        <v>1112.6502351786064</v>
      </c>
      <c r="N29" s="92" t="str">
        <f t="shared" si="8"/>
        <v/>
      </c>
      <c r="O29" s="92" t="str">
        <f t="shared" si="8"/>
        <v/>
      </c>
      <c r="P29" s="92" t="str">
        <f t="shared" si="8"/>
        <v/>
      </c>
      <c r="Q29" s="92" t="str">
        <f t="shared" si="8"/>
        <v/>
      </c>
      <c r="R29" s="92" t="str">
        <f t="shared" si="8"/>
        <v/>
      </c>
      <c r="S29" s="93" t="str">
        <f t="shared" si="8"/>
        <v/>
      </c>
      <c r="AJ29" s="183" t="s">
        <v>105</v>
      </c>
      <c r="AK29" s="167" t="s">
        <v>76</v>
      </c>
      <c r="AL29" s="167">
        <v>25</v>
      </c>
      <c r="AM29" s="167">
        <v>80</v>
      </c>
      <c r="AN29" s="27">
        <v>82</v>
      </c>
    </row>
    <row r="30" spans="1:40" x14ac:dyDescent="0.25">
      <c r="A30" s="169" t="str">
        <f t="shared" si="9"/>
        <v/>
      </c>
      <c r="B30" s="230"/>
      <c r="C30" s="177"/>
      <c r="E30" s="166"/>
      <c r="H30" s="20"/>
      <c r="L30" s="102" t="str">
        <f t="shared" si="7"/>
        <v>Pickup Truck</v>
      </c>
      <c r="M30" s="99">
        <f t="shared" si="8"/>
        <v>1112.6502351786064</v>
      </c>
      <c r="N30" s="92" t="str">
        <f t="shared" si="8"/>
        <v/>
      </c>
      <c r="O30" s="92" t="str">
        <f t="shared" si="8"/>
        <v/>
      </c>
      <c r="P30" s="92" t="str">
        <f t="shared" si="8"/>
        <v/>
      </c>
      <c r="Q30" s="92" t="str">
        <f t="shared" si="8"/>
        <v/>
      </c>
      <c r="R30" s="92" t="str">
        <f t="shared" si="8"/>
        <v/>
      </c>
      <c r="S30" s="93" t="str">
        <f t="shared" si="8"/>
        <v/>
      </c>
      <c r="AJ30" s="183" t="s">
        <v>106</v>
      </c>
      <c r="AK30" s="167" t="s">
        <v>82</v>
      </c>
      <c r="AL30" s="167">
        <v>10</v>
      </c>
      <c r="AM30" s="167">
        <v>90</v>
      </c>
      <c r="AN30" s="27" t="s">
        <v>77</v>
      </c>
    </row>
    <row r="31" spans="1:40" ht="15.75" thickBot="1" x14ac:dyDescent="0.3">
      <c r="A31" s="170" t="str">
        <f t="shared" si="9"/>
        <v/>
      </c>
      <c r="B31" s="231"/>
      <c r="C31" s="179"/>
      <c r="E31" s="166"/>
      <c r="H31" s="20"/>
      <c r="L31" s="102" t="str">
        <f t="shared" si="7"/>
        <v>Front End Loader</v>
      </c>
      <c r="M31" s="99">
        <f t="shared" si="8"/>
        <v>1112.6502351786064</v>
      </c>
      <c r="N31" s="92" t="str">
        <f t="shared" si="8"/>
        <v/>
      </c>
      <c r="O31" s="92" t="str">
        <f t="shared" si="8"/>
        <v/>
      </c>
      <c r="P31" s="92" t="str">
        <f t="shared" si="8"/>
        <v/>
      </c>
      <c r="Q31" s="92" t="str">
        <f t="shared" si="8"/>
        <v/>
      </c>
      <c r="R31" s="92" t="str">
        <f t="shared" si="8"/>
        <v/>
      </c>
      <c r="S31" s="93" t="str">
        <f t="shared" si="8"/>
        <v/>
      </c>
      <c r="AJ31" s="183" t="s">
        <v>107</v>
      </c>
      <c r="AK31" s="167" t="s">
        <v>82</v>
      </c>
      <c r="AL31" s="167">
        <v>20</v>
      </c>
      <c r="AM31" s="167">
        <v>95</v>
      </c>
      <c r="AN31" s="27">
        <v>101</v>
      </c>
    </row>
    <row r="32" spans="1:40" ht="15.75" x14ac:dyDescent="0.25">
      <c r="A32" s="19" t="s">
        <v>155</v>
      </c>
      <c r="B32" s="143"/>
      <c r="C32" s="144"/>
      <c r="D32" s="144"/>
      <c r="E32" s="145"/>
      <c r="H32" s="82"/>
      <c r="L32" s="102" t="str">
        <f t="shared" si="7"/>
        <v>Trencher</v>
      </c>
      <c r="M32" s="99">
        <f t="shared" si="8"/>
        <v>1112.6502351786064</v>
      </c>
      <c r="N32" s="92" t="str">
        <f t="shared" si="8"/>
        <v/>
      </c>
      <c r="O32" s="92" t="str">
        <f t="shared" si="8"/>
        <v/>
      </c>
      <c r="P32" s="92" t="str">
        <f t="shared" si="8"/>
        <v/>
      </c>
      <c r="Q32" s="92" t="str">
        <f t="shared" si="8"/>
        <v/>
      </c>
      <c r="R32" s="92" t="str">
        <f t="shared" si="8"/>
        <v/>
      </c>
      <c r="S32" s="93" t="str">
        <f t="shared" si="8"/>
        <v/>
      </c>
      <c r="AJ32" s="183" t="s">
        <v>108</v>
      </c>
      <c r="AK32" s="167" t="s">
        <v>82</v>
      </c>
      <c r="AL32" s="167">
        <v>20</v>
      </c>
      <c r="AM32" s="167">
        <v>85</v>
      </c>
      <c r="AN32" s="27">
        <v>89</v>
      </c>
    </row>
    <row r="33" spans="1:40" ht="15.75" x14ac:dyDescent="0.25">
      <c r="A33" s="19" t="s">
        <v>156</v>
      </c>
      <c r="B33" s="143"/>
      <c r="C33" s="144"/>
      <c r="D33" s="144"/>
      <c r="E33" s="145"/>
      <c r="F33" s="145"/>
      <c r="G33" s="82"/>
      <c r="H33" s="82"/>
      <c r="L33" s="102" t="str">
        <f t="shared" si="7"/>
        <v/>
      </c>
      <c r="M33" s="99">
        <f t="shared" si="8"/>
        <v>298.73442424412582</v>
      </c>
      <c r="N33" s="92" t="str">
        <f t="shared" si="8"/>
        <v/>
      </c>
      <c r="O33" s="92" t="str">
        <f t="shared" si="8"/>
        <v/>
      </c>
      <c r="P33" s="92" t="str">
        <f t="shared" si="8"/>
        <v/>
      </c>
      <c r="Q33" s="92" t="str">
        <f t="shared" si="8"/>
        <v/>
      </c>
      <c r="R33" s="92" t="str">
        <f t="shared" si="8"/>
        <v/>
      </c>
      <c r="S33" s="93" t="str">
        <f t="shared" si="8"/>
        <v/>
      </c>
      <c r="AJ33" s="183" t="s">
        <v>109</v>
      </c>
      <c r="AK33" s="167" t="s">
        <v>76</v>
      </c>
      <c r="AL33" s="167">
        <v>20</v>
      </c>
      <c r="AM33" s="167">
        <v>85</v>
      </c>
      <c r="AN33" s="27">
        <v>75</v>
      </c>
    </row>
    <row r="34" spans="1:40" ht="16.5" customHeight="1" x14ac:dyDescent="0.25">
      <c r="A34" s="9"/>
      <c r="B34" s="143"/>
      <c r="C34" s="144"/>
      <c r="D34" s="144"/>
      <c r="E34" s="145"/>
      <c r="F34" s="145"/>
      <c r="G34" s="82"/>
      <c r="H34" s="82"/>
      <c r="L34" s="102" t="str">
        <f t="shared" si="7"/>
        <v/>
      </c>
      <c r="M34" s="99">
        <f t="shared" si="8"/>
        <v>298.73442424412582</v>
      </c>
      <c r="N34" s="92" t="str">
        <f t="shared" si="8"/>
        <v/>
      </c>
      <c r="O34" s="92" t="str">
        <f t="shared" si="8"/>
        <v/>
      </c>
      <c r="P34" s="92" t="str">
        <f t="shared" si="8"/>
        <v/>
      </c>
      <c r="Q34" s="92" t="str">
        <f t="shared" si="8"/>
        <v/>
      </c>
      <c r="R34" s="92" t="str">
        <f t="shared" si="8"/>
        <v/>
      </c>
      <c r="S34" s="93" t="str">
        <f t="shared" si="8"/>
        <v/>
      </c>
      <c r="AJ34" s="183" t="s">
        <v>110</v>
      </c>
      <c r="AK34" s="167" t="s">
        <v>82</v>
      </c>
      <c r="AL34" s="167">
        <v>20</v>
      </c>
      <c r="AM34" s="167">
        <v>90</v>
      </c>
      <c r="AN34" s="27">
        <v>90</v>
      </c>
    </row>
    <row r="35" spans="1:40" x14ac:dyDescent="0.25">
      <c r="A35" s="19"/>
      <c r="B35" s="143"/>
      <c r="C35" s="144"/>
      <c r="D35" s="144"/>
      <c r="E35" s="145"/>
      <c r="F35" s="145"/>
      <c r="G35" s="82"/>
      <c r="H35" s="82"/>
      <c r="L35" s="102" t="str">
        <f t="shared" si="7"/>
        <v/>
      </c>
      <c r="M35" s="99">
        <f t="shared" si="8"/>
        <v>298.73442424412582</v>
      </c>
      <c r="N35" s="92" t="str">
        <f t="shared" si="8"/>
        <v/>
      </c>
      <c r="O35" s="92" t="str">
        <f t="shared" si="8"/>
        <v/>
      </c>
      <c r="P35" s="92" t="str">
        <f t="shared" si="8"/>
        <v/>
      </c>
      <c r="Q35" s="92" t="str">
        <f t="shared" si="8"/>
        <v/>
      </c>
      <c r="R35" s="92" t="str">
        <f t="shared" si="8"/>
        <v/>
      </c>
      <c r="S35" s="93" t="str">
        <f t="shared" si="8"/>
        <v/>
      </c>
      <c r="AJ35" s="183" t="s">
        <v>111</v>
      </c>
      <c r="AK35" s="167" t="s">
        <v>76</v>
      </c>
      <c r="AL35" s="167">
        <v>20</v>
      </c>
      <c r="AM35" s="167">
        <v>85</v>
      </c>
      <c r="AN35" s="27">
        <v>90</v>
      </c>
    </row>
    <row r="36" spans="1:40" ht="15.75" thickBot="1" x14ac:dyDescent="0.3">
      <c r="A36" s="82"/>
      <c r="B36" s="82"/>
      <c r="C36" s="82"/>
      <c r="D36" s="82"/>
      <c r="E36" s="82"/>
      <c r="F36" s="49"/>
      <c r="G36" s="49"/>
      <c r="H36" s="49"/>
      <c r="L36" s="103" t="str">
        <f t="shared" si="7"/>
        <v/>
      </c>
      <c r="M36" s="100">
        <f t="shared" si="8"/>
        <v>298.73442424412582</v>
      </c>
      <c r="N36" s="95" t="str">
        <f t="shared" si="8"/>
        <v/>
      </c>
      <c r="O36" s="95" t="str">
        <f t="shared" si="8"/>
        <v/>
      </c>
      <c r="P36" s="95" t="str">
        <f t="shared" si="8"/>
        <v/>
      </c>
      <c r="Q36" s="95" t="str">
        <f t="shared" si="8"/>
        <v/>
      </c>
      <c r="R36" s="95" t="str">
        <f t="shared" si="8"/>
        <v/>
      </c>
      <c r="S36" s="96" t="str">
        <f t="shared" si="8"/>
        <v/>
      </c>
      <c r="AJ36" s="183" t="s">
        <v>112</v>
      </c>
      <c r="AK36" s="167" t="s">
        <v>76</v>
      </c>
      <c r="AL36" s="167">
        <v>50</v>
      </c>
      <c r="AM36" s="167">
        <v>85</v>
      </c>
      <c r="AN36" s="27">
        <v>77</v>
      </c>
    </row>
    <row r="37" spans="1:40" ht="15.75" thickBot="1" x14ac:dyDescent="0.3">
      <c r="A37" s="9" t="s">
        <v>44</v>
      </c>
      <c r="B37" s="1"/>
      <c r="C37" s="1"/>
      <c r="D37" s="1"/>
      <c r="E37" s="82"/>
      <c r="F37" s="49"/>
      <c r="G37" s="49"/>
      <c r="H37" s="49"/>
      <c r="L37" s="221"/>
      <c r="M37" s="222"/>
      <c r="N37" s="222"/>
      <c r="O37" s="222"/>
      <c r="P37" s="222"/>
      <c r="Q37" s="222"/>
      <c r="R37" s="222"/>
      <c r="S37" s="222"/>
      <c r="AJ37" s="183" t="s">
        <v>113</v>
      </c>
      <c r="AK37" s="167" t="s">
        <v>76</v>
      </c>
      <c r="AL37" s="167">
        <v>40</v>
      </c>
      <c r="AM37" s="167">
        <v>55</v>
      </c>
      <c r="AN37" s="27">
        <v>75</v>
      </c>
    </row>
    <row r="38" spans="1:40" ht="32.25" x14ac:dyDescent="0.25">
      <c r="A38" s="293" t="s">
        <v>0</v>
      </c>
      <c r="B38" s="287" t="s">
        <v>63</v>
      </c>
      <c r="C38" s="162" t="s">
        <v>141</v>
      </c>
      <c r="D38" s="15" t="s">
        <v>55</v>
      </c>
      <c r="E38" s="16" t="s">
        <v>54</v>
      </c>
      <c r="H38" s="182"/>
      <c r="L38" s="221"/>
      <c r="M38" s="222"/>
      <c r="N38" s="222"/>
      <c r="O38" s="222"/>
      <c r="P38" s="222"/>
      <c r="Q38" s="222"/>
      <c r="R38" s="222"/>
      <c r="S38" s="222"/>
      <c r="AJ38" s="183" t="s">
        <v>114</v>
      </c>
      <c r="AK38" s="167" t="s">
        <v>76</v>
      </c>
      <c r="AL38" s="167">
        <v>50</v>
      </c>
      <c r="AM38" s="167">
        <v>85</v>
      </c>
      <c r="AN38" s="27">
        <v>85</v>
      </c>
    </row>
    <row r="39" spans="1:40" ht="15.75" thickBot="1" x14ac:dyDescent="0.3">
      <c r="A39" s="294"/>
      <c r="B39" s="299"/>
      <c r="C39" s="164" t="s">
        <v>68</v>
      </c>
      <c r="D39" s="209" t="s">
        <v>6</v>
      </c>
      <c r="E39" s="7" t="s">
        <v>5</v>
      </c>
      <c r="H39" s="180"/>
      <c r="L39" s="221"/>
      <c r="M39" s="222"/>
      <c r="N39" s="222"/>
      <c r="O39" s="222"/>
      <c r="P39" s="222"/>
      <c r="Q39" s="222"/>
      <c r="R39" s="222"/>
      <c r="S39" s="222"/>
      <c r="AJ39" s="183" t="s">
        <v>115</v>
      </c>
      <c r="AK39" s="167" t="s">
        <v>76</v>
      </c>
      <c r="AL39" s="167">
        <v>50</v>
      </c>
      <c r="AM39" s="167">
        <v>77</v>
      </c>
      <c r="AN39" s="27">
        <v>81</v>
      </c>
    </row>
    <row r="40" spans="1:40" x14ac:dyDescent="0.25">
      <c r="A40" s="77" t="s">
        <v>92</v>
      </c>
      <c r="B40" s="191">
        <v>1</v>
      </c>
      <c r="C40" s="201">
        <f t="shared" ref="C40:C46" si="10">IFERROR(VLOOKUP(A40,$AJ$1:$AN$64,3,FALSE),"")</f>
        <v>16</v>
      </c>
      <c r="D40" s="218">
        <f t="shared" ref="D40:D46" si="11">IF(ISBLANK(A40),"",50)</f>
        <v>50</v>
      </c>
      <c r="E40" s="202">
        <f>IFERROR(IF(VLOOKUP(A40,$AJ$1:$AN$64,5,FALSE)="N/A",VLOOKUP(A40,$AJ$1:$AN$64,4,FALSE),VLOOKUP(A40,$AJ$1:$AN$64,5,FALSE)),"")</f>
        <v>81</v>
      </c>
      <c r="H40" s="181"/>
      <c r="AJ40" s="183" t="s">
        <v>116</v>
      </c>
      <c r="AK40" s="167" t="s">
        <v>76</v>
      </c>
      <c r="AL40" s="167">
        <v>100</v>
      </c>
      <c r="AM40" s="167">
        <v>82</v>
      </c>
      <c r="AN40" s="27">
        <v>73</v>
      </c>
    </row>
    <row r="41" spans="1:40" x14ac:dyDescent="0.25">
      <c r="A41" s="77" t="s">
        <v>132</v>
      </c>
      <c r="B41" s="71">
        <v>1</v>
      </c>
      <c r="C41" s="201">
        <f t="shared" si="10"/>
        <v>20</v>
      </c>
      <c r="D41" s="198">
        <f t="shared" si="11"/>
        <v>50</v>
      </c>
      <c r="E41" s="202">
        <f>IFERROR(IF(VLOOKUP(A41,$AJ$1:$AN$64,5,FALSE)="N/A",VLOOKUP(A41,$AJ$1:$AN$64,4,FALSE),VLOOKUP(A41,$AJ$1:$AN$64,5,FALSE)),"")</f>
        <v>101</v>
      </c>
      <c r="G41" s="22"/>
      <c r="H41" s="181"/>
      <c r="AJ41" s="183" t="s">
        <v>117</v>
      </c>
      <c r="AK41" s="167" t="s">
        <v>82</v>
      </c>
      <c r="AL41" s="167">
        <v>20</v>
      </c>
      <c r="AM41" s="167">
        <v>85</v>
      </c>
      <c r="AN41" s="27">
        <v>79</v>
      </c>
    </row>
    <row r="42" spans="1:40" x14ac:dyDescent="0.25">
      <c r="A42" s="77" t="s">
        <v>113</v>
      </c>
      <c r="B42" s="71">
        <v>1</v>
      </c>
      <c r="C42" s="201">
        <f t="shared" si="10"/>
        <v>40</v>
      </c>
      <c r="D42" s="198">
        <f t="shared" si="11"/>
        <v>50</v>
      </c>
      <c r="E42" s="202">
        <f>IFERROR(IF(VLOOKUP(A42,$AJ$1:$AN$64,5,FALSE)="N/A",VLOOKUP(A42,$AJ$1:$AN$64,4,FALSE),VLOOKUP(A42,$AJ$1:$AN$64,5,FALSE)),"")</f>
        <v>75</v>
      </c>
      <c r="H42" s="181"/>
      <c r="AJ42" s="183" t="s">
        <v>118</v>
      </c>
      <c r="AK42" s="167" t="s">
        <v>76</v>
      </c>
      <c r="AL42" s="167">
        <v>20</v>
      </c>
      <c r="AM42" s="167">
        <v>85</v>
      </c>
      <c r="AN42" s="27">
        <v>81</v>
      </c>
    </row>
    <row r="43" spans="1:40" x14ac:dyDescent="0.25">
      <c r="A43" s="77" t="s">
        <v>99</v>
      </c>
      <c r="B43" s="71">
        <v>1</v>
      </c>
      <c r="C43" s="201">
        <f t="shared" si="10"/>
        <v>40</v>
      </c>
      <c r="D43" s="198">
        <f t="shared" si="11"/>
        <v>50</v>
      </c>
      <c r="E43" s="202">
        <f>IFERROR(IF(VLOOKUP(A43,$AJ$1:$AN$64,5,FALSE)="N/A",VLOOKUP(A43,$AJ$1:$AN$64,4,FALSE),VLOOKUP(A43,$AJ$1:$AN$64,5,FALSE)),"")</f>
        <v>79</v>
      </c>
      <c r="H43" s="181"/>
      <c r="AC43" s="22"/>
      <c r="AJ43" s="183" t="s">
        <v>119</v>
      </c>
      <c r="AK43" s="167" t="s">
        <v>76</v>
      </c>
      <c r="AL43" s="167">
        <v>20</v>
      </c>
      <c r="AM43" s="167">
        <v>85</v>
      </c>
      <c r="AN43" s="27">
        <v>80</v>
      </c>
    </row>
    <row r="44" spans="1:40" x14ac:dyDescent="0.25">
      <c r="A44" s="77" t="s">
        <v>152</v>
      </c>
      <c r="B44" s="71">
        <v>1</v>
      </c>
      <c r="C44" s="201">
        <f t="shared" si="10"/>
        <v>50</v>
      </c>
      <c r="D44" s="198">
        <f t="shared" si="11"/>
        <v>50</v>
      </c>
      <c r="E44" s="202">
        <f>IFERROR(IF(VLOOKUP(A44,$AJ$1:$AN$64,5,FALSE)="N/A",VLOOKUP(A44,$AJ$1:$AN$64,4,FALSE),VLOOKUP(A44,$AJ$1:$AN$64,5,FALSE)),"")</f>
        <v>80</v>
      </c>
      <c r="H44" s="181"/>
      <c r="AJ44" s="183" t="s">
        <v>120</v>
      </c>
      <c r="AK44" s="167" t="s">
        <v>76</v>
      </c>
      <c r="AL44" s="167">
        <v>20</v>
      </c>
      <c r="AM44" s="167">
        <v>85</v>
      </c>
      <c r="AN44" s="27">
        <v>96</v>
      </c>
    </row>
    <row r="45" spans="1:40" x14ac:dyDescent="0.25">
      <c r="A45" s="77" t="s">
        <v>92</v>
      </c>
      <c r="B45" s="71">
        <v>2</v>
      </c>
      <c r="C45" s="201">
        <f t="shared" si="10"/>
        <v>16</v>
      </c>
      <c r="D45" s="198">
        <f t="shared" si="11"/>
        <v>50</v>
      </c>
      <c r="E45" s="202">
        <f t="shared" ref="E45:E49" si="12">IFERROR(IF(VLOOKUP(A45,$AJ$1:$AN$64,5,FALSE)="N/A",VLOOKUP(A45,$AJ$1:$AN$64,4,FALSE),VLOOKUP(A45,$AJ$1:$AN$64,5,FALSE)),"")</f>
        <v>81</v>
      </c>
      <c r="H45" s="181"/>
      <c r="AJ45" s="183" t="s">
        <v>121</v>
      </c>
      <c r="AK45" s="167" t="s">
        <v>76</v>
      </c>
      <c r="AL45" s="167">
        <v>40</v>
      </c>
      <c r="AM45" s="167">
        <v>85</v>
      </c>
      <c r="AN45" s="27">
        <v>84</v>
      </c>
    </row>
    <row r="46" spans="1:40" x14ac:dyDescent="0.25">
      <c r="A46" s="77" t="s">
        <v>132</v>
      </c>
      <c r="B46" s="71">
        <v>2</v>
      </c>
      <c r="C46" s="201">
        <f t="shared" si="10"/>
        <v>20</v>
      </c>
      <c r="D46" s="198">
        <f t="shared" si="11"/>
        <v>50</v>
      </c>
      <c r="E46" s="202">
        <f t="shared" si="12"/>
        <v>101</v>
      </c>
      <c r="H46" s="181"/>
      <c r="AJ46" s="183" t="s">
        <v>122</v>
      </c>
      <c r="AK46" s="167" t="s">
        <v>76</v>
      </c>
      <c r="AL46" s="167">
        <v>40</v>
      </c>
      <c r="AM46" s="167">
        <v>85</v>
      </c>
      <c r="AN46" s="27">
        <v>96</v>
      </c>
    </row>
    <row r="47" spans="1:40" x14ac:dyDescent="0.25">
      <c r="A47" s="77" t="s">
        <v>113</v>
      </c>
      <c r="B47" s="71">
        <v>2</v>
      </c>
      <c r="C47" s="201">
        <v>40</v>
      </c>
      <c r="D47" s="198">
        <v>50</v>
      </c>
      <c r="E47" s="202">
        <f t="shared" si="12"/>
        <v>75</v>
      </c>
      <c r="H47" s="181"/>
      <c r="AJ47" s="183" t="s">
        <v>123</v>
      </c>
      <c r="AK47" s="167" t="s">
        <v>76</v>
      </c>
      <c r="AL47" s="167">
        <v>100</v>
      </c>
      <c r="AM47" s="167">
        <v>78</v>
      </c>
      <c r="AN47" s="27">
        <v>78</v>
      </c>
    </row>
    <row r="48" spans="1:40" x14ac:dyDescent="0.25">
      <c r="A48" s="77" t="s">
        <v>99</v>
      </c>
      <c r="B48" s="71">
        <v>2</v>
      </c>
      <c r="C48" s="201">
        <f t="shared" ref="C48:C53" si="13">IFERROR(VLOOKUP(A48,$AJ$1:$AN$64,3,FALSE),"")</f>
        <v>40</v>
      </c>
      <c r="D48" s="198">
        <f t="shared" ref="D48:D53" si="14">IF(ISBLANK(A48),"",50)</f>
        <v>50</v>
      </c>
      <c r="E48" s="202">
        <f t="shared" si="12"/>
        <v>79</v>
      </c>
      <c r="H48" s="181"/>
      <c r="AJ48" s="183" t="s">
        <v>152</v>
      </c>
      <c r="AK48" s="167" t="s">
        <v>76</v>
      </c>
      <c r="AL48" s="167">
        <v>50</v>
      </c>
      <c r="AM48" s="167">
        <v>82</v>
      </c>
      <c r="AN48" s="27">
        <v>80</v>
      </c>
    </row>
    <row r="49" spans="1:40" x14ac:dyDescent="0.25">
      <c r="A49" s="77" t="s">
        <v>152</v>
      </c>
      <c r="B49" s="71">
        <v>2</v>
      </c>
      <c r="C49" s="201">
        <f t="shared" si="13"/>
        <v>50</v>
      </c>
      <c r="D49" s="198">
        <f t="shared" si="14"/>
        <v>50</v>
      </c>
      <c r="E49" s="202">
        <f t="shared" si="12"/>
        <v>80</v>
      </c>
      <c r="H49" s="181"/>
      <c r="AJ49" s="183" t="s">
        <v>125</v>
      </c>
      <c r="AK49" s="167" t="s">
        <v>76</v>
      </c>
      <c r="AL49" s="167">
        <v>50</v>
      </c>
      <c r="AM49" s="167">
        <v>80</v>
      </c>
      <c r="AN49" s="27" t="s">
        <v>77</v>
      </c>
    </row>
    <row r="50" spans="1:40" x14ac:dyDescent="0.25">
      <c r="A50" s="77"/>
      <c r="B50" s="71"/>
      <c r="C50" s="201" t="str">
        <f t="shared" si="13"/>
        <v/>
      </c>
      <c r="D50" s="198" t="str">
        <f t="shared" si="14"/>
        <v/>
      </c>
      <c r="E50" s="202" t="str">
        <f>IFERROR(IF(VLOOKUP(A50,$AJ$1:$AN$64,5,FALSE)="N/A",VLOOKUP(A50,$AJ$1:$AN$64,4,FALSE),VLOOKUP(A50,$AJ$1:$AN$64,5,FALSE)),"")</f>
        <v/>
      </c>
      <c r="H50" s="181"/>
      <c r="AJ50" s="183" t="s">
        <v>126</v>
      </c>
      <c r="AK50" s="167" t="s">
        <v>76</v>
      </c>
      <c r="AL50" s="167">
        <v>40</v>
      </c>
      <c r="AM50" s="167">
        <v>84</v>
      </c>
      <c r="AN50" s="27" t="s">
        <v>77</v>
      </c>
    </row>
    <row r="51" spans="1:40" x14ac:dyDescent="0.25">
      <c r="A51" s="77"/>
      <c r="B51" s="71"/>
      <c r="C51" s="201" t="str">
        <f t="shared" si="13"/>
        <v/>
      </c>
      <c r="D51" s="198" t="str">
        <f t="shared" si="14"/>
        <v/>
      </c>
      <c r="E51" s="202" t="str">
        <f>IFERROR(IF(VLOOKUP(A51,$AJ$1:$AN$64,5,FALSE)="N/A",VLOOKUP(A51,$AJ$1:$AN$64,4,FALSE),VLOOKUP(A51,$AJ$1:$AN$64,5,FALSE)),"")</f>
        <v/>
      </c>
      <c r="H51" s="181"/>
      <c r="AJ51" s="183" t="s">
        <v>127</v>
      </c>
      <c r="AK51" s="167" t="s">
        <v>76</v>
      </c>
      <c r="AL51" s="167">
        <v>40</v>
      </c>
      <c r="AM51" s="167">
        <v>85</v>
      </c>
      <c r="AN51" s="27">
        <v>85</v>
      </c>
    </row>
    <row r="52" spans="1:40" x14ac:dyDescent="0.25">
      <c r="A52" s="77"/>
      <c r="B52" s="71"/>
      <c r="C52" s="201" t="str">
        <f t="shared" si="13"/>
        <v/>
      </c>
      <c r="D52" s="198" t="str">
        <f t="shared" si="14"/>
        <v/>
      </c>
      <c r="E52" s="202" t="str">
        <f>IFERROR(IF(VLOOKUP(A52,$AJ$1:$AN$64,5,FALSE)="N/A",VLOOKUP(A52,$AJ$1:$AN$64,4,FALSE),VLOOKUP(A52,$AJ$1:$AN$64,5,FALSE)),"")</f>
        <v/>
      </c>
      <c r="H52" s="181"/>
      <c r="AJ52" s="183" t="s">
        <v>128</v>
      </c>
      <c r="AK52" s="167" t="s">
        <v>76</v>
      </c>
      <c r="AL52" s="167">
        <v>10</v>
      </c>
      <c r="AM52" s="167">
        <v>80</v>
      </c>
      <c r="AN52" s="27">
        <v>82</v>
      </c>
    </row>
    <row r="53" spans="1:40" ht="15.75" thickBot="1" x14ac:dyDescent="0.3">
      <c r="A53" s="14"/>
      <c r="B53" s="72"/>
      <c r="C53" s="203" t="str">
        <f t="shared" si="13"/>
        <v/>
      </c>
      <c r="D53" s="204" t="str">
        <f t="shared" si="14"/>
        <v/>
      </c>
      <c r="E53" s="205" t="str">
        <f>IFERROR(IF(VLOOKUP(A53,$AJ$1:$AN$64,5,FALSE)="N/A",VLOOKUP(A53,$AJ$1:$AN$64,4,FALSE),VLOOKUP(A53,$AJ$1:$AN$64,5,FALSE)),"")</f>
        <v/>
      </c>
      <c r="H53" s="181"/>
      <c r="AJ53" s="183" t="s">
        <v>129</v>
      </c>
      <c r="AK53" s="167" t="s">
        <v>76</v>
      </c>
      <c r="AL53" s="167">
        <v>100</v>
      </c>
      <c r="AM53" s="167">
        <v>85</v>
      </c>
      <c r="AN53" s="27">
        <v>79</v>
      </c>
    </row>
    <row r="54" spans="1:40" ht="15.75" x14ac:dyDescent="0.25">
      <c r="A54" s="19" t="s">
        <v>142</v>
      </c>
      <c r="AJ54" s="183" t="s">
        <v>130</v>
      </c>
      <c r="AK54" s="167" t="s">
        <v>76</v>
      </c>
      <c r="AL54" s="167">
        <v>50</v>
      </c>
      <c r="AM54" s="167">
        <v>85</v>
      </c>
      <c r="AN54" s="27">
        <v>87</v>
      </c>
    </row>
    <row r="55" spans="1:40" x14ac:dyDescent="0.25">
      <c r="A55" s="19"/>
      <c r="AJ55" s="183" t="s">
        <v>131</v>
      </c>
      <c r="AK55" s="167" t="s">
        <v>76</v>
      </c>
      <c r="AL55" s="167">
        <v>20</v>
      </c>
      <c r="AM55" s="167">
        <v>80</v>
      </c>
      <c r="AN55" s="27">
        <v>80</v>
      </c>
    </row>
    <row r="56" spans="1:40" x14ac:dyDescent="0.25">
      <c r="AJ56" s="183" t="s">
        <v>132</v>
      </c>
      <c r="AK56" s="167" t="s">
        <v>76</v>
      </c>
      <c r="AL56" s="167">
        <v>20</v>
      </c>
      <c r="AM56" s="167">
        <v>95</v>
      </c>
      <c r="AN56" s="27">
        <v>101</v>
      </c>
    </row>
    <row r="57" spans="1:40" ht="15.75" thickBot="1" x14ac:dyDescent="0.3">
      <c r="A57" s="8" t="s">
        <v>7</v>
      </c>
      <c r="AJ57" s="183" t="s">
        <v>133</v>
      </c>
      <c r="AK57" s="167" t="s">
        <v>76</v>
      </c>
      <c r="AL57" s="167">
        <v>5</v>
      </c>
      <c r="AM57" s="167">
        <v>85</v>
      </c>
      <c r="AN57" s="27">
        <v>83</v>
      </c>
    </row>
    <row r="58" spans="1:40" ht="30" x14ac:dyDescent="0.25">
      <c r="A58" s="293" t="s">
        <v>4</v>
      </c>
      <c r="B58" s="106" t="str">
        <f>IF(ISBLANK(A12),"",CONCATENATE("Leq - @ ",A12))</f>
        <v>Leq - @ NSA 2 - Residence</v>
      </c>
      <c r="C58" s="106" t="str">
        <f>IF(ISBLANK(A12),"",CONCATENATE("Leq - @ ",A12))</f>
        <v>Leq - @ NSA 2 - Residence</v>
      </c>
      <c r="D58" s="248"/>
      <c r="E58" s="248"/>
      <c r="F58" s="248"/>
      <c r="G58" s="248"/>
      <c r="H58" s="248"/>
      <c r="AJ58" s="183" t="s">
        <v>134</v>
      </c>
      <c r="AK58" s="167" t="s">
        <v>76</v>
      </c>
      <c r="AL58" s="167">
        <v>40</v>
      </c>
      <c r="AM58" s="167">
        <v>73</v>
      </c>
      <c r="AN58" s="27">
        <v>74</v>
      </c>
    </row>
    <row r="59" spans="1:40" ht="18.75" thickBot="1" x14ac:dyDescent="0.3">
      <c r="A59" s="301"/>
      <c r="B59" s="226" t="s">
        <v>185</v>
      </c>
      <c r="C59" s="226" t="s">
        <v>186</v>
      </c>
      <c r="D59" s="269"/>
      <c r="E59" s="269"/>
      <c r="F59" s="269"/>
      <c r="G59" s="269"/>
      <c r="H59" s="269"/>
      <c r="AJ59" s="183" t="s">
        <v>135</v>
      </c>
      <c r="AK59" s="167" t="s">
        <v>76</v>
      </c>
      <c r="AL59" s="167">
        <v>100</v>
      </c>
      <c r="AM59" s="167"/>
      <c r="AN59" s="27">
        <v>77</v>
      </c>
    </row>
    <row r="60" spans="1:40" x14ac:dyDescent="0.25">
      <c r="A60" s="223" t="str">
        <f>IF(ISBLANK(A40),"",A40)</f>
        <v>Crane</v>
      </c>
      <c r="B60" s="273">
        <f>IFERROR($E40-(20*LOG10(M23/$D40))+10*LOG($C40/100)+10*LOG($B40),0)</f>
        <v>57.514894497163027</v>
      </c>
      <c r="C60" s="274">
        <f>IFERROR($E40-(20*LOG10(M23/$D40))+10*LOG(100/100)+10*LOG($B40),0)</f>
        <v>65.473694670603777</v>
      </c>
      <c r="D60" s="166"/>
      <c r="E60" s="166"/>
      <c r="F60" s="166"/>
      <c r="G60" s="166"/>
      <c r="H60" s="166"/>
      <c r="AJ60" s="183" t="s">
        <v>136</v>
      </c>
      <c r="AK60" s="167"/>
      <c r="AL60" s="167">
        <v>100</v>
      </c>
      <c r="AM60" s="167"/>
      <c r="AN60" s="27">
        <v>84</v>
      </c>
    </row>
    <row r="61" spans="1:40" x14ac:dyDescent="0.25">
      <c r="A61" s="224" t="str">
        <f>IF(ISBLANK(A41),"",A41)</f>
        <v>Vibratory Pile Driver</v>
      </c>
      <c r="B61" s="275">
        <f t="shared" ref="B61:C69" si="15">IFERROR($E41-(20*LOG10(M24/$D41))+10*LOG($C41/100)+10*LOG($B41),0)</f>
        <v>78.48399462724359</v>
      </c>
      <c r="C61" s="276">
        <f t="shared" ref="C61:C64" si="16">IFERROR($E41-(20*LOG10(M24/$D41))+10*LOG(100/100)+10*LOG($B41),0)</f>
        <v>85.473694670603777</v>
      </c>
      <c r="D61" s="166"/>
      <c r="E61" s="166"/>
      <c r="F61" s="166"/>
      <c r="G61" s="166"/>
      <c r="H61" s="166"/>
      <c r="AJ61" s="183" t="s">
        <v>137</v>
      </c>
      <c r="AK61" s="167"/>
      <c r="AL61" s="167">
        <v>100</v>
      </c>
      <c r="AM61" s="167"/>
      <c r="AN61" s="27">
        <v>80</v>
      </c>
    </row>
    <row r="62" spans="1:40" x14ac:dyDescent="0.25">
      <c r="A62" s="224" t="str">
        <f t="shared" ref="A62:A73" si="17">IF(ISBLANK(A42),"",A42)</f>
        <v>Pickup Truck</v>
      </c>
      <c r="B62" s="275">
        <f t="shared" si="15"/>
        <v>55.494294583883402</v>
      </c>
      <c r="C62" s="276">
        <f t="shared" si="16"/>
        <v>59.473694670603777</v>
      </c>
      <c r="D62" s="166"/>
      <c r="E62" s="166"/>
      <c r="F62" s="166"/>
      <c r="G62" s="166"/>
      <c r="H62" s="166"/>
      <c r="AJ62" s="183" t="s">
        <v>138</v>
      </c>
      <c r="AK62" s="167"/>
      <c r="AL62" s="167">
        <v>100</v>
      </c>
      <c r="AM62" s="167"/>
      <c r="AN62" s="27">
        <v>85</v>
      </c>
    </row>
    <row r="63" spans="1:40" x14ac:dyDescent="0.25">
      <c r="A63" s="224" t="str">
        <f t="shared" si="17"/>
        <v>Front End Loader</v>
      </c>
      <c r="B63" s="275">
        <f t="shared" si="15"/>
        <v>59.494294583883402</v>
      </c>
      <c r="C63" s="276">
        <f t="shared" si="16"/>
        <v>63.473694670603777</v>
      </c>
      <c r="D63" s="166"/>
      <c r="E63" s="166"/>
      <c r="F63" s="166"/>
      <c r="G63" s="166"/>
      <c r="H63" s="166"/>
      <c r="AJ63" s="183" t="s">
        <v>139</v>
      </c>
      <c r="AK63" s="167"/>
      <c r="AL63" s="167">
        <v>100</v>
      </c>
      <c r="AM63" s="167"/>
      <c r="AN63" s="27">
        <v>82</v>
      </c>
    </row>
    <row r="64" spans="1:40" ht="15" customHeight="1" thickBot="1" x14ac:dyDescent="0.3">
      <c r="A64" s="224" t="str">
        <f t="shared" si="17"/>
        <v>Trencher</v>
      </c>
      <c r="B64" s="275">
        <f t="shared" si="15"/>
        <v>61.463394713963964</v>
      </c>
      <c r="C64" s="276">
        <f t="shared" si="16"/>
        <v>64.473694670603777</v>
      </c>
      <c r="D64" s="166"/>
      <c r="E64" s="166"/>
      <c r="F64" s="166"/>
      <c r="G64" s="166"/>
      <c r="H64" s="166"/>
      <c r="AJ64" s="184" t="s">
        <v>140</v>
      </c>
      <c r="AK64" s="185"/>
      <c r="AL64" s="185">
        <v>100</v>
      </c>
      <c r="AM64" s="185"/>
      <c r="AN64" s="151">
        <v>83</v>
      </c>
    </row>
    <row r="65" spans="1:30" x14ac:dyDescent="0.25">
      <c r="A65" s="224" t="str">
        <f t="shared" si="17"/>
        <v>Crane</v>
      </c>
      <c r="B65" s="275">
        <f t="shared" si="15"/>
        <v>49.10372658869953</v>
      </c>
      <c r="C65" s="276">
        <f>IFERROR($E45-(20*LOG10(N28/$D45))+10*LOG($C45/100)+10*LOG($B45),0)</f>
        <v>0</v>
      </c>
      <c r="D65" s="166"/>
      <c r="E65" s="166"/>
      <c r="F65" s="166"/>
      <c r="G65" s="166"/>
      <c r="H65" s="166"/>
    </row>
    <row r="66" spans="1:30" x14ac:dyDescent="0.25">
      <c r="A66" s="224" t="str">
        <f t="shared" si="17"/>
        <v>Vibratory Pile Driver</v>
      </c>
      <c r="B66" s="275">
        <f t="shared" si="15"/>
        <v>70.072826718780092</v>
      </c>
      <c r="C66" s="276">
        <f t="shared" si="15"/>
        <v>0</v>
      </c>
      <c r="D66" s="166"/>
      <c r="E66" s="166"/>
      <c r="F66" s="166"/>
      <c r="G66" s="166"/>
      <c r="H66" s="166"/>
    </row>
    <row r="67" spans="1:30" x14ac:dyDescent="0.25">
      <c r="A67" s="224" t="str">
        <f t="shared" si="17"/>
        <v>Pickup Truck</v>
      </c>
      <c r="B67" s="275">
        <f t="shared" si="15"/>
        <v>47.083126675419905</v>
      </c>
      <c r="C67" s="276">
        <f t="shared" si="15"/>
        <v>0</v>
      </c>
      <c r="D67" s="166"/>
      <c r="E67" s="166"/>
      <c r="F67" s="166"/>
      <c r="G67" s="166"/>
      <c r="H67" s="166"/>
    </row>
    <row r="68" spans="1:30" x14ac:dyDescent="0.25">
      <c r="A68" s="224" t="str">
        <f t="shared" si="17"/>
        <v>Front End Loader</v>
      </c>
      <c r="B68" s="275">
        <f t="shared" si="15"/>
        <v>51.083126675419905</v>
      </c>
      <c r="C68" s="276">
        <f t="shared" si="15"/>
        <v>0</v>
      </c>
      <c r="D68" s="166"/>
      <c r="E68" s="166"/>
      <c r="F68" s="166"/>
      <c r="G68" s="166"/>
      <c r="H68" s="166"/>
    </row>
    <row r="69" spans="1:30" x14ac:dyDescent="0.25">
      <c r="A69" s="224" t="str">
        <f t="shared" si="17"/>
        <v>Trencher</v>
      </c>
      <c r="B69" s="275">
        <f t="shared" si="15"/>
        <v>53.052226805500467</v>
      </c>
      <c r="C69" s="276">
        <f t="shared" si="15"/>
        <v>0</v>
      </c>
      <c r="D69" s="166"/>
      <c r="E69" s="166"/>
      <c r="F69" s="166"/>
      <c r="G69" s="166"/>
      <c r="H69" s="166"/>
      <c r="P69" t="str">
        <f>A12</f>
        <v>NSA 2 - Residence</v>
      </c>
    </row>
    <row r="70" spans="1:30" x14ac:dyDescent="0.25">
      <c r="A70" s="224" t="str">
        <f t="shared" si="17"/>
        <v/>
      </c>
      <c r="B70" s="275">
        <f>IFERROR($E50-(20*LOG10(M33/$D50))+10*LOG($C50/100)+10*LOG(#REF!/12)+10*LOG($B50),0)</f>
        <v>0</v>
      </c>
      <c r="C70" s="278">
        <f>IFERROR($E50-(20*LOG10(N33/$D50))+10*LOG($C50/100)+10*LOG(#REF!/12)+10*LOG($B50),0)</f>
        <v>0</v>
      </c>
      <c r="D70" s="166"/>
      <c r="E70" s="166"/>
      <c r="F70" s="166"/>
      <c r="G70" s="166"/>
      <c r="H70" s="166"/>
    </row>
    <row r="71" spans="1:30" ht="15.75" thickBot="1" x14ac:dyDescent="0.3">
      <c r="A71" s="224" t="str">
        <f t="shared" si="17"/>
        <v/>
      </c>
      <c r="B71" s="275">
        <f>IFERROR($E51-(20*LOG10(M34/$D51))+10*LOG($C51/100)+10*LOG(#REF!/12)+10*LOG($B51),0)</f>
        <v>0</v>
      </c>
      <c r="C71" s="278">
        <f>IFERROR($E51-(20*LOG10(N34/$D51))+10*LOG($C51/100)+10*LOG(#REF!/12)+10*LOG($B51),0)</f>
        <v>0</v>
      </c>
      <c r="D71" s="166"/>
      <c r="E71" s="166"/>
      <c r="F71" s="166"/>
      <c r="G71" s="166"/>
      <c r="H71" s="166"/>
      <c r="P71" s="303" t="s">
        <v>21</v>
      </c>
      <c r="Q71" s="303"/>
      <c r="R71" s="303"/>
      <c r="S71" s="303"/>
      <c r="T71" s="303"/>
    </row>
    <row r="72" spans="1:30" ht="17.25" customHeight="1" thickBot="1" x14ac:dyDescent="0.3">
      <c r="A72" s="224" t="str">
        <f t="shared" si="17"/>
        <v/>
      </c>
      <c r="B72" s="275">
        <f>IFERROR($E52-(20*LOG10(M35/$D52))+10*LOG($C52/100)+10*LOG(#REF!/12)+10*LOG($B52),0)</f>
        <v>0</v>
      </c>
      <c r="C72" s="278">
        <f>IFERROR($E52-(20*LOG10(N35/$D52))+10*LOG($C52/100)+10*LOG(#REF!/12)+10*LOG($B52),0)</f>
        <v>0</v>
      </c>
      <c r="D72" s="166"/>
      <c r="E72" s="166"/>
      <c r="F72" s="166"/>
      <c r="G72" s="166"/>
      <c r="H72" s="166"/>
      <c r="P72" s="38" t="s">
        <v>14</v>
      </c>
      <c r="Q72" s="39" t="s">
        <v>15</v>
      </c>
      <c r="R72" s="40" t="s">
        <v>17</v>
      </c>
      <c r="S72" s="40" t="s">
        <v>16</v>
      </c>
      <c r="T72" s="41" t="s">
        <v>17</v>
      </c>
      <c r="U72" s="42"/>
      <c r="V72" s="39" t="s">
        <v>18</v>
      </c>
      <c r="W72" s="40" t="s">
        <v>17</v>
      </c>
      <c r="X72" s="40" t="s">
        <v>16</v>
      </c>
      <c r="Y72" s="41" t="s">
        <v>17</v>
      </c>
      <c r="Z72" s="43"/>
      <c r="AA72" s="39" t="s">
        <v>19</v>
      </c>
      <c r="AB72" s="40" t="s">
        <v>17</v>
      </c>
      <c r="AC72" s="40" t="s">
        <v>16</v>
      </c>
      <c r="AD72" s="41" t="s">
        <v>17</v>
      </c>
    </row>
    <row r="73" spans="1:30" ht="15.75" thickBot="1" x14ac:dyDescent="0.3">
      <c r="A73" s="225" t="str">
        <f t="shared" si="17"/>
        <v/>
      </c>
      <c r="B73" s="277">
        <f>IFERROR($E53-(20*LOG10(M36/$D53))+10*LOG($C53/100)+10*LOG(#REF!/12)+10*LOG($B53),0)</f>
        <v>0</v>
      </c>
      <c r="C73" s="279">
        <f>IFERROR($E53-(20*LOG10(N36/$D53))+10*LOG($C53/100)+10*LOG(#REF!/12)+10*LOG($B53),0)</f>
        <v>0</v>
      </c>
      <c r="D73" s="166"/>
      <c r="E73" s="166"/>
      <c r="F73" s="166"/>
      <c r="G73" s="166"/>
      <c r="H73" s="166"/>
      <c r="P73" s="30">
        <v>0</v>
      </c>
      <c r="Q73" s="32">
        <f>H12</f>
        <v>34</v>
      </c>
      <c r="R73" s="28">
        <f>(10^(Q73/10))</f>
        <v>2511.8864315095811</v>
      </c>
      <c r="S73" s="28">
        <f>Q73+10</f>
        <v>44</v>
      </c>
      <c r="T73" s="33">
        <f t="shared" ref="T73:T96" si="18">(10^(S73/10))</f>
        <v>25118.86431509586</v>
      </c>
      <c r="U73" s="36"/>
      <c r="V73" s="32">
        <v>0</v>
      </c>
      <c r="W73" s="28">
        <f>(10^(V73/10))</f>
        <v>1</v>
      </c>
      <c r="X73" s="28">
        <f>V73+10</f>
        <v>10</v>
      </c>
      <c r="Y73" s="33">
        <f>(10^(X73/10))</f>
        <v>10</v>
      </c>
      <c r="Z73" s="36"/>
      <c r="AA73" s="34">
        <f>10*LOG10(10^(Q73/10)+10^(V73/10))</f>
        <v>34.001728613409902</v>
      </c>
      <c r="AB73" s="147">
        <f>(10^(AA73/10))</f>
        <v>2512.8864315095802</v>
      </c>
      <c r="AC73" s="147">
        <f>AA73+10</f>
        <v>44.001728613409902</v>
      </c>
      <c r="AD73" s="148">
        <f>(10^(AC73/10))</f>
        <v>25128.864315095783</v>
      </c>
    </row>
    <row r="74" spans="1:30" ht="18" thickBot="1" x14ac:dyDescent="0.3">
      <c r="A74" s="219" t="s">
        <v>43</v>
      </c>
      <c r="B74" s="227">
        <f>IF(B60=0,0,10*LOG10(10^(B60/10)+10^(B61/10)+10^(B62/10)+10^(B63/10)+10^(B64/10)+10^(B65/10)+10^(B66/10)+10^(B67/10)+10^(B68/10)+10^(B69/10)+10^(B70/10)+10^(B71/10)+10^(B72/10)+10^(B73/10)))</f>
        <v>79.262155916623428</v>
      </c>
      <c r="C74" s="227">
        <f>MAX(C60:C73)</f>
        <v>85.473694670603777</v>
      </c>
      <c r="D74" s="249"/>
      <c r="E74" s="249"/>
      <c r="F74" s="249"/>
      <c r="G74" s="249"/>
      <c r="H74" s="249"/>
      <c r="P74" s="31">
        <v>4.1666666666666699E-2</v>
      </c>
      <c r="Q74" s="34">
        <f>H12</f>
        <v>34</v>
      </c>
      <c r="R74" s="26">
        <f t="shared" ref="R74:R96" si="19">(10^(Q74/10))</f>
        <v>2511.8864315095811</v>
      </c>
      <c r="S74" s="26">
        <f t="shared" ref="S74:S79" si="20">Q74+10</f>
        <v>44</v>
      </c>
      <c r="T74" s="35">
        <f t="shared" si="18"/>
        <v>25118.86431509586</v>
      </c>
      <c r="U74" s="37"/>
      <c r="V74" s="34">
        <f>V73</f>
        <v>0</v>
      </c>
      <c r="W74" s="26">
        <f t="shared" ref="W74:W96" si="21">(10^(V74/10))</f>
        <v>1</v>
      </c>
      <c r="X74" s="28">
        <f t="shared" ref="X74:X79" si="22">V74+10</f>
        <v>10</v>
      </c>
      <c r="Y74" s="35">
        <f t="shared" ref="Y74:Y96" si="23">(10^(X74/10))</f>
        <v>10</v>
      </c>
      <c r="Z74" s="37"/>
      <c r="AA74" s="34">
        <f t="shared" ref="AA74:AA96" si="24">10*LOG10(10^(Q74/10)+10^(V74/10))</f>
        <v>34.001728613409902</v>
      </c>
      <c r="AB74" s="26">
        <f t="shared" ref="AB74:AB96" si="25">(10^(AA74/10))</f>
        <v>2512.8864315095802</v>
      </c>
      <c r="AC74" s="147">
        <f t="shared" ref="AC74:AC79" si="26">AA74+10</f>
        <v>44.001728613409902</v>
      </c>
      <c r="AD74" s="27">
        <f t="shared" ref="AD74:AD96" si="27">(10^(AC74/10))</f>
        <v>25128.864315095783</v>
      </c>
    </row>
    <row r="75" spans="1:30" ht="16.5" thickBot="1" x14ac:dyDescent="0.3">
      <c r="A75" s="19" t="s">
        <v>57</v>
      </c>
      <c r="P75" s="31">
        <v>8.3333333333333301E-2</v>
      </c>
      <c r="Q75" s="34">
        <f>H12</f>
        <v>34</v>
      </c>
      <c r="R75" s="26">
        <f t="shared" si="19"/>
        <v>2511.8864315095811</v>
      </c>
      <c r="S75" s="26">
        <f t="shared" si="20"/>
        <v>44</v>
      </c>
      <c r="T75" s="35">
        <f t="shared" si="18"/>
        <v>25118.86431509586</v>
      </c>
      <c r="U75" s="37"/>
      <c r="V75" s="34">
        <f>V74</f>
        <v>0</v>
      </c>
      <c r="W75" s="26">
        <f t="shared" si="21"/>
        <v>1</v>
      </c>
      <c r="X75" s="28">
        <f t="shared" si="22"/>
        <v>10</v>
      </c>
      <c r="Y75" s="35">
        <f t="shared" si="23"/>
        <v>10</v>
      </c>
      <c r="Z75" s="37"/>
      <c r="AA75" s="34">
        <f t="shared" si="24"/>
        <v>34.001728613409902</v>
      </c>
      <c r="AB75" s="26">
        <f t="shared" si="25"/>
        <v>2512.8864315095802</v>
      </c>
      <c r="AC75" s="147">
        <f t="shared" si="26"/>
        <v>44.001728613409902</v>
      </c>
      <c r="AD75" s="27">
        <f t="shared" si="27"/>
        <v>25128.864315095783</v>
      </c>
    </row>
    <row r="76" spans="1:30" ht="15.75" thickBot="1" x14ac:dyDescent="0.3">
      <c r="P76" s="31">
        <v>0.125</v>
      </c>
      <c r="Q76" s="34">
        <f>H12</f>
        <v>34</v>
      </c>
      <c r="R76" s="26">
        <f t="shared" si="19"/>
        <v>2511.8864315095811</v>
      </c>
      <c r="S76" s="26">
        <f t="shared" si="20"/>
        <v>44</v>
      </c>
      <c r="T76" s="35">
        <f t="shared" si="18"/>
        <v>25118.86431509586</v>
      </c>
      <c r="U76" s="37"/>
      <c r="V76" s="34">
        <f t="shared" ref="V76:V93" si="28">V75</f>
        <v>0</v>
      </c>
      <c r="W76" s="26">
        <f t="shared" si="21"/>
        <v>1</v>
      </c>
      <c r="X76" s="28">
        <f t="shared" si="22"/>
        <v>10</v>
      </c>
      <c r="Y76" s="35">
        <f t="shared" si="23"/>
        <v>10</v>
      </c>
      <c r="Z76" s="37"/>
      <c r="AA76" s="34">
        <f t="shared" si="24"/>
        <v>34.001728613409902</v>
      </c>
      <c r="AB76" s="26">
        <f t="shared" si="25"/>
        <v>2512.8864315095802</v>
      </c>
      <c r="AC76" s="147">
        <f t="shared" si="26"/>
        <v>44.001728613409902</v>
      </c>
      <c r="AD76" s="27">
        <f t="shared" si="27"/>
        <v>25128.864315095783</v>
      </c>
    </row>
    <row r="77" spans="1:30" ht="45.75" thickBot="1" x14ac:dyDescent="0.3">
      <c r="A77" s="287" t="s">
        <v>10</v>
      </c>
      <c r="B77" s="162" t="s">
        <v>145</v>
      </c>
      <c r="C77" s="163" t="s">
        <v>146</v>
      </c>
      <c r="D77" s="73" t="s">
        <v>48</v>
      </c>
      <c r="E77" s="73" t="s">
        <v>59</v>
      </c>
      <c r="F77" s="73" t="s">
        <v>158</v>
      </c>
      <c r="G77" s="15" t="s">
        <v>47</v>
      </c>
      <c r="H77" s="16" t="s">
        <v>46</v>
      </c>
      <c r="P77" s="31">
        <v>0.16666666666666699</v>
      </c>
      <c r="Q77" s="34">
        <f>H12</f>
        <v>34</v>
      </c>
      <c r="R77" s="26">
        <f t="shared" si="19"/>
        <v>2511.8864315095811</v>
      </c>
      <c r="S77" s="26">
        <f t="shared" si="20"/>
        <v>44</v>
      </c>
      <c r="T77" s="35">
        <f t="shared" si="18"/>
        <v>25118.86431509586</v>
      </c>
      <c r="U77" s="37"/>
      <c r="V77" s="34">
        <f t="shared" si="28"/>
        <v>0</v>
      </c>
      <c r="W77" s="26">
        <f t="shared" si="21"/>
        <v>1</v>
      </c>
      <c r="X77" s="28">
        <f t="shared" si="22"/>
        <v>10</v>
      </c>
      <c r="Y77" s="35">
        <f t="shared" si="23"/>
        <v>10</v>
      </c>
      <c r="Z77" s="37"/>
      <c r="AA77" s="34">
        <f t="shared" si="24"/>
        <v>34.001728613409902</v>
      </c>
      <c r="AB77" s="26">
        <f t="shared" si="25"/>
        <v>2512.8864315095802</v>
      </c>
      <c r="AC77" s="147">
        <f t="shared" si="26"/>
        <v>44.001728613409902</v>
      </c>
      <c r="AD77" s="27">
        <f t="shared" si="27"/>
        <v>25128.864315095783</v>
      </c>
    </row>
    <row r="78" spans="1:30" ht="15.75" thickBot="1" x14ac:dyDescent="0.3">
      <c r="A78" s="288"/>
      <c r="B78" s="80" t="s">
        <v>5</v>
      </c>
      <c r="C78" s="81" t="s">
        <v>5</v>
      </c>
      <c r="D78" s="156" t="s">
        <v>5</v>
      </c>
      <c r="E78" s="156" t="s">
        <v>5</v>
      </c>
      <c r="F78" s="156" t="s">
        <v>5</v>
      </c>
      <c r="G78" s="155" t="s">
        <v>5</v>
      </c>
      <c r="H78" s="81" t="s">
        <v>5</v>
      </c>
      <c r="P78" s="31">
        <v>0.20833333333333301</v>
      </c>
      <c r="Q78" s="34">
        <f>H12</f>
        <v>34</v>
      </c>
      <c r="R78" s="26">
        <f t="shared" si="19"/>
        <v>2511.8864315095811</v>
      </c>
      <c r="S78" s="26">
        <f t="shared" si="20"/>
        <v>44</v>
      </c>
      <c r="T78" s="35">
        <f t="shared" si="18"/>
        <v>25118.86431509586</v>
      </c>
      <c r="U78" s="37"/>
      <c r="V78" s="34">
        <f t="shared" si="28"/>
        <v>0</v>
      </c>
      <c r="W78" s="26">
        <f t="shared" si="21"/>
        <v>1</v>
      </c>
      <c r="X78" s="28">
        <f t="shared" si="22"/>
        <v>10</v>
      </c>
      <c r="Y78" s="35">
        <f t="shared" si="23"/>
        <v>10</v>
      </c>
      <c r="Z78" s="37"/>
      <c r="AA78" s="34">
        <f t="shared" si="24"/>
        <v>34.001728613409902</v>
      </c>
      <c r="AB78" s="26">
        <f t="shared" si="25"/>
        <v>2512.8864315095802</v>
      </c>
      <c r="AC78" s="147">
        <f t="shared" si="26"/>
        <v>44.001728613409902</v>
      </c>
      <c r="AD78" s="27">
        <f t="shared" si="27"/>
        <v>25128.864315095783</v>
      </c>
    </row>
    <row r="79" spans="1:30" x14ac:dyDescent="0.25">
      <c r="A79" s="77" t="str">
        <f t="shared" ref="A79:A85" si="29">IF(ISBLANK(A12),"",A12)</f>
        <v>NSA 2 - Residence</v>
      </c>
      <c r="B79" s="17">
        <f>IF(B$74&lt;=0,"",B$74)</f>
        <v>79.262155916623428</v>
      </c>
      <c r="C79" s="160">
        <f>C74</f>
        <v>85.473694670603777</v>
      </c>
      <c r="D79" s="157">
        <f>IF(G12&gt;0,AB100,"")</f>
        <v>76.252596313248873</v>
      </c>
      <c r="E79" s="157">
        <f>IF(G12&gt;0,AB97,"")</f>
        <v>78.593288490835803</v>
      </c>
      <c r="F79" s="157">
        <f>IF(G12&gt;0,AB98,"")</f>
        <v>34.001728613409902</v>
      </c>
      <c r="G79" s="154">
        <f>IF(G12&gt;0,AD100,"")</f>
        <v>76.253469139252459</v>
      </c>
      <c r="H79" s="160">
        <f t="shared" ref="H79:H85" si="30">IF(B79="","",G79-F12)</f>
        <v>34.253469139252459</v>
      </c>
      <c r="P79" s="31">
        <v>0.25</v>
      </c>
      <c r="Q79" s="34">
        <f>H12</f>
        <v>34</v>
      </c>
      <c r="R79" s="26">
        <f t="shared" si="19"/>
        <v>2511.8864315095811</v>
      </c>
      <c r="S79" s="26">
        <f t="shared" si="20"/>
        <v>44</v>
      </c>
      <c r="T79" s="35">
        <f t="shared" si="18"/>
        <v>25118.86431509586</v>
      </c>
      <c r="U79" s="37"/>
      <c r="V79" s="34">
        <f t="shared" si="28"/>
        <v>0</v>
      </c>
      <c r="W79" s="26">
        <f t="shared" si="21"/>
        <v>1</v>
      </c>
      <c r="X79" s="28">
        <f t="shared" si="22"/>
        <v>10</v>
      </c>
      <c r="Y79" s="35">
        <f t="shared" si="23"/>
        <v>10</v>
      </c>
      <c r="Z79" s="37"/>
      <c r="AA79" s="34">
        <f t="shared" si="24"/>
        <v>34.001728613409902</v>
      </c>
      <c r="AB79" s="26">
        <f t="shared" si="25"/>
        <v>2512.8864315095802</v>
      </c>
      <c r="AC79" s="147">
        <f t="shared" si="26"/>
        <v>44.001728613409902</v>
      </c>
      <c r="AD79" s="27">
        <f t="shared" si="27"/>
        <v>25128.864315095783</v>
      </c>
    </row>
    <row r="80" spans="1:30" ht="14.45" hidden="1" customHeight="1" x14ac:dyDescent="0.25">
      <c r="A80" s="11" t="str">
        <f t="shared" si="29"/>
        <v/>
      </c>
      <c r="B80" s="112">
        <f>IF(C$74&lt;=0,"",C$74)</f>
        <v>85.473694670603777</v>
      </c>
      <c r="C80" s="109">
        <f>IF(C$74=0,"",MAX(C60:C73))</f>
        <v>85.473694670603777</v>
      </c>
      <c r="D80" s="158" t="str">
        <f>IF(G13&gt;0,AB134,"")</f>
        <v/>
      </c>
      <c r="E80" s="158" t="str">
        <f>IF(G13&gt;0,AB131,"")</f>
        <v/>
      </c>
      <c r="F80" s="157" t="str">
        <f>IF(G13&gt;0,AB132,"")</f>
        <v/>
      </c>
      <c r="G80" s="152" t="str">
        <f>IF(G13&gt;0,AD134,"")</f>
        <v/>
      </c>
      <c r="H80" s="109" t="e">
        <f t="shared" si="30"/>
        <v>#VALUE!</v>
      </c>
      <c r="P80" s="31">
        <v>0.29166666666666702</v>
      </c>
      <c r="Q80" s="34">
        <f>G12</f>
        <v>40</v>
      </c>
      <c r="R80" s="26">
        <f t="shared" si="19"/>
        <v>10000</v>
      </c>
      <c r="S80" s="26">
        <f>Q80</f>
        <v>40</v>
      </c>
      <c r="T80" s="35">
        <f t="shared" si="18"/>
        <v>10000</v>
      </c>
      <c r="U80" s="37"/>
      <c r="V80" s="34">
        <f>B74</f>
        <v>79.262155916623428</v>
      </c>
      <c r="W80" s="26">
        <f t="shared" si="21"/>
        <v>84375350.83718735</v>
      </c>
      <c r="X80" s="26">
        <f>V80</f>
        <v>79.262155916623428</v>
      </c>
      <c r="Y80" s="35">
        <f t="shared" si="23"/>
        <v>84375350.83718735</v>
      </c>
      <c r="Z80" s="37"/>
      <c r="AA80" s="34">
        <f t="shared" si="24"/>
        <v>79.262670603369941</v>
      </c>
      <c r="AB80" s="26">
        <f t="shared" si="25"/>
        <v>84385350.837187633</v>
      </c>
      <c r="AC80" s="26">
        <f>AA80</f>
        <v>79.262670603369941</v>
      </c>
      <c r="AD80" s="27">
        <f t="shared" si="27"/>
        <v>84385350.837187633</v>
      </c>
    </row>
    <row r="81" spans="1:30" ht="14.45" hidden="1" customHeight="1" x14ac:dyDescent="0.25">
      <c r="A81" s="11" t="str">
        <f t="shared" si="29"/>
        <v/>
      </c>
      <c r="B81" s="112" t="str">
        <f>IF(D$74&lt;=0,"",D$74)</f>
        <v/>
      </c>
      <c r="C81" s="109" t="str">
        <f>IF(D$74=0,"",MAX(D60:D73))</f>
        <v/>
      </c>
      <c r="D81" s="158" t="str">
        <f>IF(G14&gt;0,AB168,"")</f>
        <v/>
      </c>
      <c r="E81" s="158" t="str">
        <f>IF(G14&gt;0,AB165,"")</f>
        <v/>
      </c>
      <c r="F81" s="157" t="str">
        <f>IF(G14&gt;0,AB166,"")</f>
        <v/>
      </c>
      <c r="G81" s="152" t="str">
        <f>IF(G14&gt;0,AD168,"")</f>
        <v/>
      </c>
      <c r="H81" s="109" t="str">
        <f t="shared" si="30"/>
        <v/>
      </c>
      <c r="P81" s="31">
        <v>0.33333333333333298</v>
      </c>
      <c r="Q81" s="34">
        <f>G12</f>
        <v>40</v>
      </c>
      <c r="R81" s="26">
        <f t="shared" si="19"/>
        <v>10000</v>
      </c>
      <c r="S81" s="26">
        <f t="shared" ref="S81:S94" si="31">Q81</f>
        <v>40</v>
      </c>
      <c r="T81" s="35">
        <f t="shared" si="18"/>
        <v>10000</v>
      </c>
      <c r="U81" s="37"/>
      <c r="V81" s="34">
        <f t="shared" si="28"/>
        <v>79.262155916623428</v>
      </c>
      <c r="W81" s="26">
        <f t="shared" si="21"/>
        <v>84375350.83718735</v>
      </c>
      <c r="X81" s="26">
        <f t="shared" ref="X81:X91" si="32">V81</f>
        <v>79.262155916623428</v>
      </c>
      <c r="Y81" s="35">
        <f t="shared" si="23"/>
        <v>84375350.83718735</v>
      </c>
      <c r="Z81" s="37"/>
      <c r="AA81" s="34">
        <f t="shared" si="24"/>
        <v>79.262670603369941</v>
      </c>
      <c r="AB81" s="26">
        <f t="shared" si="25"/>
        <v>84385350.837187633</v>
      </c>
      <c r="AC81" s="26">
        <f t="shared" ref="AC81:AC91" si="33">AA81</f>
        <v>79.262670603369941</v>
      </c>
      <c r="AD81" s="27">
        <f t="shared" si="27"/>
        <v>84385350.837187633</v>
      </c>
    </row>
    <row r="82" spans="1:30" ht="14.45" hidden="1" customHeight="1" x14ac:dyDescent="0.25">
      <c r="A82" s="11" t="str">
        <f t="shared" si="29"/>
        <v/>
      </c>
      <c r="B82" s="112" t="str">
        <f>IF(E$74&lt;=0,"",E$74)</f>
        <v/>
      </c>
      <c r="C82" s="109" t="str">
        <f>IF(E$74=0,"",MAX(E60:E73))</f>
        <v/>
      </c>
      <c r="D82" s="158" t="str">
        <f>IF(G15&gt;0,AB202,"")</f>
        <v/>
      </c>
      <c r="E82" s="158" t="str">
        <f>IF(G15&gt;0,AB199,"")</f>
        <v/>
      </c>
      <c r="F82" s="157" t="str">
        <f>IF(G15&gt;0,AB200,"")</f>
        <v/>
      </c>
      <c r="G82" s="152" t="str">
        <f>IF(G15&gt;0,AD202,"")</f>
        <v/>
      </c>
      <c r="H82" s="109" t="str">
        <f t="shared" si="30"/>
        <v/>
      </c>
      <c r="P82" s="31">
        <v>0.375</v>
      </c>
      <c r="Q82" s="34">
        <f>G12</f>
        <v>40</v>
      </c>
      <c r="R82" s="26">
        <f t="shared" si="19"/>
        <v>10000</v>
      </c>
      <c r="S82" s="26">
        <f t="shared" si="31"/>
        <v>40</v>
      </c>
      <c r="T82" s="35">
        <f t="shared" si="18"/>
        <v>10000</v>
      </c>
      <c r="U82" s="37"/>
      <c r="V82" s="34">
        <f t="shared" si="28"/>
        <v>79.262155916623428</v>
      </c>
      <c r="W82" s="26">
        <f t="shared" si="21"/>
        <v>84375350.83718735</v>
      </c>
      <c r="X82" s="26">
        <f t="shared" si="32"/>
        <v>79.262155916623428</v>
      </c>
      <c r="Y82" s="35">
        <f t="shared" si="23"/>
        <v>84375350.83718735</v>
      </c>
      <c r="Z82" s="37"/>
      <c r="AA82" s="34">
        <f t="shared" si="24"/>
        <v>79.262670603369941</v>
      </c>
      <c r="AB82" s="26">
        <f t="shared" si="25"/>
        <v>84385350.837187633</v>
      </c>
      <c r="AC82" s="26">
        <f t="shared" si="33"/>
        <v>79.262670603369941</v>
      </c>
      <c r="AD82" s="27">
        <f t="shared" si="27"/>
        <v>84385350.837187633</v>
      </c>
    </row>
    <row r="83" spans="1:30" ht="14.45" hidden="1" customHeight="1" x14ac:dyDescent="0.25">
      <c r="A83" s="11" t="str">
        <f t="shared" si="29"/>
        <v/>
      </c>
      <c r="B83" s="112" t="str">
        <f>IF(F$74&lt;=0,"",F$74)</f>
        <v/>
      </c>
      <c r="C83" s="109" t="str">
        <f>IF(F$74=0,"",MAX(F60:F73))</f>
        <v/>
      </c>
      <c r="D83" s="158" t="str">
        <f>IF(G16&gt;0,AB236,"")</f>
        <v/>
      </c>
      <c r="E83" s="158" t="str">
        <f>IF(G16&gt;0,AB233,"")</f>
        <v/>
      </c>
      <c r="F83" s="157" t="str">
        <f>IF(G16&gt;0,AB234,"")</f>
        <v/>
      </c>
      <c r="G83" s="152" t="str">
        <f>IF(G16&gt;0,AD236,"")</f>
        <v/>
      </c>
      <c r="H83" s="109" t="str">
        <f t="shared" si="30"/>
        <v/>
      </c>
      <c r="P83" s="31">
        <v>0.41666666666666702</v>
      </c>
      <c r="Q83" s="34">
        <f>G12</f>
        <v>40</v>
      </c>
      <c r="R83" s="26">
        <f t="shared" si="19"/>
        <v>10000</v>
      </c>
      <c r="S83" s="26">
        <f t="shared" si="31"/>
        <v>40</v>
      </c>
      <c r="T83" s="35">
        <f t="shared" si="18"/>
        <v>10000</v>
      </c>
      <c r="U83" s="37"/>
      <c r="V83" s="34">
        <f t="shared" si="28"/>
        <v>79.262155916623428</v>
      </c>
      <c r="W83" s="26">
        <f t="shared" si="21"/>
        <v>84375350.83718735</v>
      </c>
      <c r="X83" s="26">
        <f t="shared" si="32"/>
        <v>79.262155916623428</v>
      </c>
      <c r="Y83" s="35">
        <f t="shared" si="23"/>
        <v>84375350.83718735</v>
      </c>
      <c r="Z83" s="37"/>
      <c r="AA83" s="34">
        <f t="shared" si="24"/>
        <v>79.262670603369941</v>
      </c>
      <c r="AB83" s="26">
        <f t="shared" si="25"/>
        <v>84385350.837187633</v>
      </c>
      <c r="AC83" s="26">
        <f t="shared" si="33"/>
        <v>79.262670603369941</v>
      </c>
      <c r="AD83" s="27">
        <f t="shared" si="27"/>
        <v>84385350.837187633</v>
      </c>
    </row>
    <row r="84" spans="1:30" ht="14.45" hidden="1" customHeight="1" x14ac:dyDescent="0.25">
      <c r="A84" s="11" t="str">
        <f t="shared" si="29"/>
        <v/>
      </c>
      <c r="B84" s="112" t="str">
        <f>IF(G$74&lt;=0,"",G$74)</f>
        <v/>
      </c>
      <c r="C84" s="109" t="str">
        <f>IF(G$74&lt;=0,"",MAX(G60:G73))</f>
        <v/>
      </c>
      <c r="D84" s="158" t="str">
        <f>IF(G17&gt;0,AB270,"")</f>
        <v/>
      </c>
      <c r="E84" s="158" t="str">
        <f>IF(G17&gt;0,AB267,"")</f>
        <v/>
      </c>
      <c r="F84" s="157" t="str">
        <f>IF(G17&gt;0,AB268,"")</f>
        <v/>
      </c>
      <c r="G84" s="152" t="str">
        <f>IF(G17&gt;0,AD270,"")</f>
        <v/>
      </c>
      <c r="H84" s="109" t="str">
        <f t="shared" si="30"/>
        <v/>
      </c>
      <c r="P84" s="31">
        <v>0.45833333333333298</v>
      </c>
      <c r="Q84" s="34">
        <f>G12</f>
        <v>40</v>
      </c>
      <c r="R84" s="26">
        <f t="shared" si="19"/>
        <v>10000</v>
      </c>
      <c r="S84" s="26">
        <f t="shared" si="31"/>
        <v>40</v>
      </c>
      <c r="T84" s="35">
        <f t="shared" si="18"/>
        <v>10000</v>
      </c>
      <c r="U84" s="37"/>
      <c r="V84" s="34">
        <f t="shared" si="28"/>
        <v>79.262155916623428</v>
      </c>
      <c r="W84" s="26">
        <f t="shared" si="21"/>
        <v>84375350.83718735</v>
      </c>
      <c r="X84" s="26">
        <f t="shared" si="32"/>
        <v>79.262155916623428</v>
      </c>
      <c r="Y84" s="35">
        <f t="shared" si="23"/>
        <v>84375350.83718735</v>
      </c>
      <c r="Z84" s="37"/>
      <c r="AA84" s="34">
        <f t="shared" si="24"/>
        <v>79.262670603369941</v>
      </c>
      <c r="AB84" s="26">
        <f t="shared" si="25"/>
        <v>84385350.837187633</v>
      </c>
      <c r="AC84" s="26">
        <f t="shared" si="33"/>
        <v>79.262670603369941</v>
      </c>
      <c r="AD84" s="27">
        <f t="shared" si="27"/>
        <v>84385350.837187633</v>
      </c>
    </row>
    <row r="85" spans="1:30" ht="15" hidden="1" customHeight="1" thickBot="1" x14ac:dyDescent="0.3">
      <c r="A85" s="12" t="str">
        <f t="shared" si="29"/>
        <v/>
      </c>
      <c r="B85" s="113" t="str">
        <f>IF(H$74&lt;=0,"",H$74)</f>
        <v/>
      </c>
      <c r="C85" s="110" t="str">
        <f>IF(H$74=0,"",MAX(H60:H73))</f>
        <v/>
      </c>
      <c r="D85" s="159" t="str">
        <f>IF(G18&gt;0,AB304,"")</f>
        <v/>
      </c>
      <c r="E85" s="159" t="str">
        <f>IF(G18&gt;0,AB301,"")</f>
        <v/>
      </c>
      <c r="F85" s="161" t="str">
        <f>IF(G18&gt;0,AB302,"")</f>
        <v/>
      </c>
      <c r="G85" s="153" t="str">
        <f>IF(G18&gt;0,AD304,"")</f>
        <v/>
      </c>
      <c r="H85" s="110" t="str">
        <f t="shared" si="30"/>
        <v/>
      </c>
      <c r="P85" s="31">
        <v>0.5</v>
      </c>
      <c r="Q85" s="34">
        <f>G12</f>
        <v>40</v>
      </c>
      <c r="R85" s="26">
        <f t="shared" si="19"/>
        <v>10000</v>
      </c>
      <c r="S85" s="26">
        <f t="shared" si="31"/>
        <v>40</v>
      </c>
      <c r="T85" s="35">
        <f t="shared" si="18"/>
        <v>10000</v>
      </c>
      <c r="U85" s="37"/>
      <c r="V85" s="34">
        <f t="shared" si="28"/>
        <v>79.262155916623428</v>
      </c>
      <c r="W85" s="26">
        <f t="shared" si="21"/>
        <v>84375350.83718735</v>
      </c>
      <c r="X85" s="26">
        <f t="shared" si="32"/>
        <v>79.262155916623428</v>
      </c>
      <c r="Y85" s="35">
        <f t="shared" si="23"/>
        <v>84375350.83718735</v>
      </c>
      <c r="Z85" s="37"/>
      <c r="AA85" s="34">
        <f t="shared" si="24"/>
        <v>79.262670603369941</v>
      </c>
      <c r="AB85" s="26">
        <f t="shared" si="25"/>
        <v>84385350.837187633</v>
      </c>
      <c r="AC85" s="26">
        <f t="shared" si="33"/>
        <v>79.262670603369941</v>
      </c>
      <c r="AD85" s="27">
        <f t="shared" si="27"/>
        <v>84385350.837187633</v>
      </c>
    </row>
    <row r="86" spans="1:30" ht="15.75" x14ac:dyDescent="0.25">
      <c r="A86" s="142" t="s">
        <v>58</v>
      </c>
      <c r="P86" s="31">
        <v>0.54166666666666696</v>
      </c>
      <c r="Q86" s="34">
        <f>G12</f>
        <v>40</v>
      </c>
      <c r="R86" s="26">
        <f t="shared" si="19"/>
        <v>10000</v>
      </c>
      <c r="S86" s="26">
        <f t="shared" si="31"/>
        <v>40</v>
      </c>
      <c r="T86" s="35">
        <f t="shared" si="18"/>
        <v>10000</v>
      </c>
      <c r="U86" s="37"/>
      <c r="V86" s="34">
        <f t="shared" si="28"/>
        <v>79.262155916623428</v>
      </c>
      <c r="W86" s="26">
        <f t="shared" si="21"/>
        <v>84375350.83718735</v>
      </c>
      <c r="X86" s="26">
        <f t="shared" si="32"/>
        <v>79.262155916623428</v>
      </c>
      <c r="Y86" s="35">
        <f t="shared" si="23"/>
        <v>84375350.83718735</v>
      </c>
      <c r="Z86" s="37"/>
      <c r="AA86" s="34">
        <f t="shared" si="24"/>
        <v>79.262670603369941</v>
      </c>
      <c r="AB86" s="26">
        <f t="shared" si="25"/>
        <v>84385350.837187633</v>
      </c>
      <c r="AC86" s="26">
        <f t="shared" si="33"/>
        <v>79.262670603369941</v>
      </c>
      <c r="AD86" s="27">
        <f t="shared" si="27"/>
        <v>84385350.837187633</v>
      </c>
    </row>
    <row r="87" spans="1:30" ht="15.75" x14ac:dyDescent="0.25">
      <c r="A87" s="142" t="s">
        <v>157</v>
      </c>
      <c r="P87" s="31">
        <v>0.58333333333333304</v>
      </c>
      <c r="Q87" s="34">
        <f>G12</f>
        <v>40</v>
      </c>
      <c r="R87" s="26">
        <f t="shared" si="19"/>
        <v>10000</v>
      </c>
      <c r="S87" s="26">
        <f t="shared" si="31"/>
        <v>40</v>
      </c>
      <c r="T87" s="35">
        <f t="shared" si="18"/>
        <v>10000</v>
      </c>
      <c r="U87" s="37"/>
      <c r="V87" s="34">
        <f t="shared" si="28"/>
        <v>79.262155916623428</v>
      </c>
      <c r="W87" s="26">
        <f t="shared" si="21"/>
        <v>84375350.83718735</v>
      </c>
      <c r="X87" s="26">
        <f t="shared" si="32"/>
        <v>79.262155916623428</v>
      </c>
      <c r="Y87" s="35">
        <f t="shared" si="23"/>
        <v>84375350.83718735</v>
      </c>
      <c r="Z87" s="37"/>
      <c r="AA87" s="34">
        <f t="shared" si="24"/>
        <v>79.262670603369941</v>
      </c>
      <c r="AB87" s="26">
        <f t="shared" si="25"/>
        <v>84385350.837187633</v>
      </c>
      <c r="AC87" s="26">
        <f t="shared" si="33"/>
        <v>79.262670603369941</v>
      </c>
      <c r="AD87" s="27">
        <f t="shared" si="27"/>
        <v>84385350.837187633</v>
      </c>
    </row>
    <row r="88" spans="1:30" x14ac:dyDescent="0.25">
      <c r="P88" s="31">
        <v>0.625</v>
      </c>
      <c r="Q88" s="34">
        <f>G12</f>
        <v>40</v>
      </c>
      <c r="R88" s="26">
        <f t="shared" si="19"/>
        <v>10000</v>
      </c>
      <c r="S88" s="26">
        <f t="shared" si="31"/>
        <v>40</v>
      </c>
      <c r="T88" s="35">
        <f t="shared" si="18"/>
        <v>10000</v>
      </c>
      <c r="U88" s="37"/>
      <c r="V88" s="34">
        <f t="shared" si="28"/>
        <v>79.262155916623428</v>
      </c>
      <c r="W88" s="26">
        <f t="shared" si="21"/>
        <v>84375350.83718735</v>
      </c>
      <c r="X88" s="26">
        <f t="shared" si="32"/>
        <v>79.262155916623428</v>
      </c>
      <c r="Y88" s="35">
        <f t="shared" si="23"/>
        <v>84375350.83718735</v>
      </c>
      <c r="Z88" s="37"/>
      <c r="AA88" s="34">
        <f t="shared" si="24"/>
        <v>79.262670603369941</v>
      </c>
      <c r="AB88" s="26">
        <f t="shared" si="25"/>
        <v>84385350.837187633</v>
      </c>
      <c r="AC88" s="26">
        <f t="shared" si="33"/>
        <v>79.262670603369941</v>
      </c>
      <c r="AD88" s="27">
        <f t="shared" si="27"/>
        <v>84385350.837187633</v>
      </c>
    </row>
    <row r="89" spans="1:30" x14ac:dyDescent="0.25">
      <c r="P89" s="31">
        <v>0.66666666666666696</v>
      </c>
      <c r="Q89" s="34">
        <f>G12</f>
        <v>40</v>
      </c>
      <c r="R89" s="26">
        <f t="shared" si="19"/>
        <v>10000</v>
      </c>
      <c r="S89" s="26">
        <f t="shared" si="31"/>
        <v>40</v>
      </c>
      <c r="T89" s="35">
        <f t="shared" si="18"/>
        <v>10000</v>
      </c>
      <c r="U89" s="37"/>
      <c r="V89" s="34">
        <f t="shared" si="28"/>
        <v>79.262155916623428</v>
      </c>
      <c r="W89" s="26">
        <f t="shared" si="21"/>
        <v>84375350.83718735</v>
      </c>
      <c r="X89" s="26">
        <f t="shared" si="32"/>
        <v>79.262155916623428</v>
      </c>
      <c r="Y89" s="35">
        <f t="shared" si="23"/>
        <v>84375350.83718735</v>
      </c>
      <c r="Z89" s="37"/>
      <c r="AA89" s="34">
        <f t="shared" si="24"/>
        <v>79.262670603369941</v>
      </c>
      <c r="AB89" s="26">
        <f t="shared" si="25"/>
        <v>84385350.837187633</v>
      </c>
      <c r="AC89" s="26">
        <f t="shared" si="33"/>
        <v>79.262670603369941</v>
      </c>
      <c r="AD89" s="27">
        <f t="shared" si="27"/>
        <v>84385350.837187633</v>
      </c>
    </row>
    <row r="90" spans="1:30" x14ac:dyDescent="0.25">
      <c r="F90" s="22"/>
      <c r="P90" s="31">
        <v>0.70833333333333304</v>
      </c>
      <c r="Q90" s="34">
        <f>G12</f>
        <v>40</v>
      </c>
      <c r="R90" s="26">
        <f t="shared" si="19"/>
        <v>10000</v>
      </c>
      <c r="S90" s="26">
        <f t="shared" si="31"/>
        <v>40</v>
      </c>
      <c r="T90" s="35">
        <f t="shared" si="18"/>
        <v>10000</v>
      </c>
      <c r="U90" s="37"/>
      <c r="V90" s="34">
        <f t="shared" si="28"/>
        <v>79.262155916623428</v>
      </c>
      <c r="W90" s="26">
        <f t="shared" si="21"/>
        <v>84375350.83718735</v>
      </c>
      <c r="X90" s="26">
        <f t="shared" si="32"/>
        <v>79.262155916623428</v>
      </c>
      <c r="Y90" s="35">
        <f t="shared" si="23"/>
        <v>84375350.83718735</v>
      </c>
      <c r="Z90" s="37"/>
      <c r="AA90" s="34">
        <f t="shared" si="24"/>
        <v>79.262670603369941</v>
      </c>
      <c r="AB90" s="26">
        <f t="shared" si="25"/>
        <v>84385350.837187633</v>
      </c>
      <c r="AC90" s="26">
        <f t="shared" si="33"/>
        <v>79.262670603369941</v>
      </c>
      <c r="AD90" s="27">
        <f t="shared" si="27"/>
        <v>84385350.837187633</v>
      </c>
    </row>
    <row r="91" spans="1:30" x14ac:dyDescent="0.25">
      <c r="P91" s="31">
        <v>0.75</v>
      </c>
      <c r="Q91" s="34">
        <f>G12</f>
        <v>40</v>
      </c>
      <c r="R91" s="26">
        <f t="shared" si="19"/>
        <v>10000</v>
      </c>
      <c r="S91" s="26">
        <f t="shared" si="31"/>
        <v>40</v>
      </c>
      <c r="T91" s="35">
        <f t="shared" si="18"/>
        <v>10000</v>
      </c>
      <c r="U91" s="37"/>
      <c r="V91" s="34">
        <f t="shared" si="28"/>
        <v>79.262155916623428</v>
      </c>
      <c r="W91" s="26">
        <f t="shared" si="21"/>
        <v>84375350.83718735</v>
      </c>
      <c r="X91" s="26">
        <f t="shared" si="32"/>
        <v>79.262155916623428</v>
      </c>
      <c r="Y91" s="35">
        <f t="shared" si="23"/>
        <v>84375350.83718735</v>
      </c>
      <c r="Z91" s="37"/>
      <c r="AA91" s="34">
        <f t="shared" si="24"/>
        <v>79.262670603369941</v>
      </c>
      <c r="AB91" s="26">
        <f t="shared" si="25"/>
        <v>84385350.837187633</v>
      </c>
      <c r="AC91" s="26">
        <f t="shared" si="33"/>
        <v>79.262670603369941</v>
      </c>
      <c r="AD91" s="27">
        <f t="shared" si="27"/>
        <v>84385350.837187633</v>
      </c>
    </row>
    <row r="92" spans="1:30" x14ac:dyDescent="0.25">
      <c r="P92" s="31">
        <v>0.79166666666666696</v>
      </c>
      <c r="Q92" s="34">
        <f>G12</f>
        <v>40</v>
      </c>
      <c r="R92" s="26">
        <f t="shared" si="19"/>
        <v>10000</v>
      </c>
      <c r="S92" s="26">
        <f t="shared" si="31"/>
        <v>40</v>
      </c>
      <c r="T92" s="35">
        <f t="shared" si="18"/>
        <v>10000</v>
      </c>
      <c r="U92" s="37"/>
      <c r="V92" s="34">
        <v>0</v>
      </c>
      <c r="W92" s="26">
        <f t="shared" si="21"/>
        <v>1</v>
      </c>
      <c r="X92" s="26">
        <v>0</v>
      </c>
      <c r="Y92" s="35">
        <f t="shared" si="23"/>
        <v>1</v>
      </c>
      <c r="Z92" s="37"/>
      <c r="AA92" s="34">
        <f t="shared" si="24"/>
        <v>40.000434272768629</v>
      </c>
      <c r="AB92" s="26">
        <f t="shared" si="25"/>
        <v>10001.000000000009</v>
      </c>
      <c r="AC92" s="26">
        <f>AA92</f>
        <v>40.000434272768629</v>
      </c>
      <c r="AD92" s="27">
        <f t="shared" si="27"/>
        <v>10001.000000000009</v>
      </c>
    </row>
    <row r="93" spans="1:30" x14ac:dyDescent="0.25">
      <c r="P93" s="31">
        <v>0.83333333333333304</v>
      </c>
      <c r="Q93" s="34">
        <f>G12</f>
        <v>40</v>
      </c>
      <c r="R93" s="26">
        <f t="shared" si="19"/>
        <v>10000</v>
      </c>
      <c r="S93" s="26">
        <f t="shared" si="31"/>
        <v>40</v>
      </c>
      <c r="T93" s="35">
        <f t="shared" si="18"/>
        <v>10000</v>
      </c>
      <c r="U93" s="37"/>
      <c r="V93" s="34">
        <f t="shared" si="28"/>
        <v>0</v>
      </c>
      <c r="W93" s="26">
        <f t="shared" si="21"/>
        <v>1</v>
      </c>
      <c r="X93" s="26">
        <v>0</v>
      </c>
      <c r="Y93" s="35">
        <f t="shared" si="23"/>
        <v>1</v>
      </c>
      <c r="Z93" s="37"/>
      <c r="AA93" s="34">
        <f t="shared" si="24"/>
        <v>40.000434272768629</v>
      </c>
      <c r="AB93" s="26">
        <f>(10^(AA93/10))</f>
        <v>10001.000000000009</v>
      </c>
      <c r="AC93" s="26">
        <f>AA93</f>
        <v>40.000434272768629</v>
      </c>
      <c r="AD93" s="27">
        <f t="shared" si="27"/>
        <v>10001.000000000009</v>
      </c>
    </row>
    <row r="94" spans="1:30" x14ac:dyDescent="0.25">
      <c r="P94" s="31">
        <v>0.875</v>
      </c>
      <c r="Q94" s="34">
        <f>G12</f>
        <v>40</v>
      </c>
      <c r="R94" s="26">
        <f t="shared" si="19"/>
        <v>10000</v>
      </c>
      <c r="S94" s="26">
        <f t="shared" si="31"/>
        <v>40</v>
      </c>
      <c r="T94" s="35">
        <f t="shared" si="18"/>
        <v>10000</v>
      </c>
      <c r="U94" s="37"/>
      <c r="V94" s="34">
        <f>V93</f>
        <v>0</v>
      </c>
      <c r="W94" s="26">
        <f t="shared" si="21"/>
        <v>1</v>
      </c>
      <c r="X94" s="26">
        <v>0</v>
      </c>
      <c r="Y94" s="35">
        <f t="shared" si="23"/>
        <v>1</v>
      </c>
      <c r="Z94" s="37"/>
      <c r="AA94" s="34">
        <f t="shared" si="24"/>
        <v>40.000434272768629</v>
      </c>
      <c r="AB94" s="26">
        <f t="shared" si="25"/>
        <v>10001.000000000009</v>
      </c>
      <c r="AC94" s="26">
        <f>AA94</f>
        <v>40.000434272768629</v>
      </c>
      <c r="AD94" s="27">
        <f t="shared" si="27"/>
        <v>10001.000000000009</v>
      </c>
    </row>
    <row r="95" spans="1:30" x14ac:dyDescent="0.25">
      <c r="P95" s="31">
        <v>0.91666666666666696</v>
      </c>
      <c r="Q95" s="34">
        <f>H12</f>
        <v>34</v>
      </c>
      <c r="R95" s="26">
        <f t="shared" si="19"/>
        <v>2511.8864315095811</v>
      </c>
      <c r="S95" s="26">
        <f>Q95+10</f>
        <v>44</v>
      </c>
      <c r="T95" s="35">
        <f t="shared" si="18"/>
        <v>25118.86431509586</v>
      </c>
      <c r="U95" s="37"/>
      <c r="V95" s="34">
        <v>0</v>
      </c>
      <c r="W95" s="26">
        <f t="shared" si="21"/>
        <v>1</v>
      </c>
      <c r="X95" s="28">
        <f t="shared" ref="X95:X96" si="34">V95+10</f>
        <v>10</v>
      </c>
      <c r="Y95" s="35">
        <f t="shared" si="23"/>
        <v>10</v>
      </c>
      <c r="Z95" s="37"/>
      <c r="AA95" s="34">
        <f t="shared" si="24"/>
        <v>34.001728613409902</v>
      </c>
      <c r="AB95" s="26">
        <f t="shared" si="25"/>
        <v>2512.8864315095802</v>
      </c>
      <c r="AC95" s="26">
        <f>AA95+10</f>
        <v>44.001728613409902</v>
      </c>
      <c r="AD95" s="27">
        <f t="shared" si="27"/>
        <v>25128.864315095783</v>
      </c>
    </row>
    <row r="96" spans="1:30" ht="15.75" thickBot="1" x14ac:dyDescent="0.3">
      <c r="P96" s="44">
        <v>0.95833333333333304</v>
      </c>
      <c r="Q96" s="45">
        <f>H12</f>
        <v>34</v>
      </c>
      <c r="R96" s="46">
        <f t="shared" si="19"/>
        <v>2511.8864315095811</v>
      </c>
      <c r="S96" s="46">
        <f>Q96+10</f>
        <v>44</v>
      </c>
      <c r="T96" s="47">
        <f t="shared" si="18"/>
        <v>25118.86431509586</v>
      </c>
      <c r="U96" s="48"/>
      <c r="V96" s="45">
        <v>0</v>
      </c>
      <c r="W96" s="46">
        <f t="shared" si="21"/>
        <v>1</v>
      </c>
      <c r="X96" s="28">
        <f t="shared" si="34"/>
        <v>10</v>
      </c>
      <c r="Y96" s="47">
        <f t="shared" si="23"/>
        <v>10</v>
      </c>
      <c r="Z96" s="48"/>
      <c r="AA96" s="34">
        <f t="shared" si="24"/>
        <v>34.001728613409902</v>
      </c>
      <c r="AB96" s="150">
        <f t="shared" si="25"/>
        <v>2512.8864315095802</v>
      </c>
      <c r="AC96" s="150">
        <f>AA96+10</f>
        <v>44.001728613409902</v>
      </c>
      <c r="AD96" s="151">
        <f t="shared" si="27"/>
        <v>25128.864315095783</v>
      </c>
    </row>
    <row r="97" spans="16:30" ht="15.75" thickBot="1" x14ac:dyDescent="0.3">
      <c r="P97" s="50"/>
      <c r="Q97" s="51"/>
      <c r="R97" s="51"/>
      <c r="S97" s="51"/>
      <c r="T97" s="52"/>
      <c r="U97" s="51"/>
      <c r="V97" s="50"/>
      <c r="W97" s="51"/>
      <c r="X97" s="51"/>
      <c r="Y97" s="52"/>
      <c r="Z97" s="51"/>
      <c r="AA97" s="53" t="s">
        <v>13</v>
      </c>
      <c r="AB97" s="64">
        <f>10*LOG(1/(COUNT(AB80:AB93))*SUM(AB80:AB93))</f>
        <v>78.593288490835803</v>
      </c>
      <c r="AC97" s="49"/>
      <c r="AD97" s="54"/>
    </row>
    <row r="98" spans="16:30" ht="15.75" thickBot="1" x14ac:dyDescent="0.3">
      <c r="P98" s="53"/>
      <c r="Q98" s="49"/>
      <c r="R98" s="49"/>
      <c r="S98" s="49"/>
      <c r="T98" s="54"/>
      <c r="U98" s="49"/>
      <c r="V98" s="53"/>
      <c r="W98" s="49"/>
      <c r="X98" s="49"/>
      <c r="Y98" s="54"/>
      <c r="Z98" s="49"/>
      <c r="AA98" s="53" t="s">
        <v>2</v>
      </c>
      <c r="AB98" s="64">
        <f>10*LOG(1/(COUNT(AB73:AB79,AB95:AB96))*SUM(AB73:AB79,AB95:AB96))</f>
        <v>34.001728613409902</v>
      </c>
      <c r="AC98" s="49"/>
      <c r="AD98" s="54"/>
    </row>
    <row r="99" spans="16:30" x14ac:dyDescent="0.25">
      <c r="P99" s="53"/>
      <c r="Q99" s="49"/>
      <c r="R99" s="56" t="s">
        <v>12</v>
      </c>
      <c r="S99" s="57"/>
      <c r="T99" s="58" t="s">
        <v>11</v>
      </c>
      <c r="U99" s="57"/>
      <c r="V99" s="59"/>
      <c r="W99" s="56" t="s">
        <v>12</v>
      </c>
      <c r="X99" s="57"/>
      <c r="Y99" s="58" t="s">
        <v>11</v>
      </c>
      <c r="Z99" s="57"/>
      <c r="AA99" s="59"/>
      <c r="AB99" s="57" t="s">
        <v>12</v>
      </c>
      <c r="AC99" s="57"/>
      <c r="AD99" s="58" t="s">
        <v>11</v>
      </c>
    </row>
    <row r="100" spans="16:30" ht="15.75" thickBot="1" x14ac:dyDescent="0.3">
      <c r="P100" s="14"/>
      <c r="Q100" s="55"/>
      <c r="R100" s="60">
        <f>10*LOG(1/(COUNT(R73:R96))*SUM(R73:R96))</f>
        <v>38.568471069971373</v>
      </c>
      <c r="S100" s="61"/>
      <c r="T100" s="62">
        <f>10*LOG(1/(COUNT(T73:T96))*SUM(T73:T96))</f>
        <v>41.950571929812824</v>
      </c>
      <c r="U100" s="61"/>
      <c r="V100" s="63"/>
      <c r="W100" s="60">
        <f>10*LOG(1/(COUNT(W73:W96))*SUM(W73:W96))</f>
        <v>76.251856011455345</v>
      </c>
      <c r="X100" s="61"/>
      <c r="Y100" s="62">
        <f>10*LOG(1/(COUNT(Y73:Y96))*SUM(Y73:Y96))</f>
        <v>76.251856358889469</v>
      </c>
      <c r="Z100" s="61"/>
      <c r="AA100" s="63"/>
      <c r="AB100" s="64">
        <f>10*LOG(1/(COUNT(AB73:AB96))*SUM(AB73:AB96))</f>
        <v>76.252596313248873</v>
      </c>
      <c r="AC100" s="61"/>
      <c r="AD100" s="62">
        <f>10*LOG(1/(COUNT(AD73:AD96))*SUM(AD73:AD96))</f>
        <v>76.253469139252459</v>
      </c>
    </row>
    <row r="103" spans="16:30" x14ac:dyDescent="0.25">
      <c r="P103">
        <f>A13</f>
        <v>0</v>
      </c>
    </row>
    <row r="105" spans="16:30" ht="15.75" thickBot="1" x14ac:dyDescent="0.3">
      <c r="P105" s="303" t="s">
        <v>21</v>
      </c>
      <c r="Q105" s="303"/>
      <c r="R105" s="303"/>
      <c r="S105" s="303"/>
      <c r="T105" s="303"/>
    </row>
    <row r="106" spans="16:30" ht="45.75" thickBot="1" x14ac:dyDescent="0.3">
      <c r="P106" s="38" t="s">
        <v>14</v>
      </c>
      <c r="Q106" s="39" t="s">
        <v>15</v>
      </c>
      <c r="R106" s="40" t="s">
        <v>17</v>
      </c>
      <c r="S106" s="40" t="s">
        <v>16</v>
      </c>
      <c r="T106" s="41" t="s">
        <v>17</v>
      </c>
      <c r="U106" s="42"/>
      <c r="V106" s="39" t="s">
        <v>18</v>
      </c>
      <c r="W106" s="40" t="s">
        <v>17</v>
      </c>
      <c r="X106" s="40" t="s">
        <v>16</v>
      </c>
      <c r="Y106" s="41" t="s">
        <v>17</v>
      </c>
      <c r="Z106" s="43"/>
      <c r="AA106" s="39" t="s">
        <v>19</v>
      </c>
      <c r="AB106" s="40" t="s">
        <v>17</v>
      </c>
      <c r="AC106" s="40" t="s">
        <v>16</v>
      </c>
      <c r="AD106" s="41" t="s">
        <v>17</v>
      </c>
    </row>
    <row r="107" spans="16:30" ht="15.75" thickBot="1" x14ac:dyDescent="0.3">
      <c r="P107" s="30">
        <v>0</v>
      </c>
      <c r="Q107" s="32">
        <f>H13</f>
        <v>0</v>
      </c>
      <c r="R107" s="28">
        <f>(10^(Q107/10))</f>
        <v>1</v>
      </c>
      <c r="S107" s="28">
        <f>Q107+10</f>
        <v>10</v>
      </c>
      <c r="T107" s="33">
        <f t="shared" ref="T107:T130" si="35">(10^(S107/10))</f>
        <v>10</v>
      </c>
      <c r="U107" s="36"/>
      <c r="V107" s="32">
        <v>0</v>
      </c>
      <c r="W107" s="28">
        <f>(10^(V107/10))</f>
        <v>1</v>
      </c>
      <c r="X107" s="28">
        <f>V107+10</f>
        <v>10</v>
      </c>
      <c r="Y107" s="33">
        <f>(10^(X107/10))</f>
        <v>10</v>
      </c>
      <c r="Z107" s="36"/>
      <c r="AA107" s="34">
        <f>10*LOG10(10^(Q107/10)+10^(V107/10))</f>
        <v>3.0102999566398121</v>
      </c>
      <c r="AB107" s="147">
        <f>(10^(AA107/10))</f>
        <v>2</v>
      </c>
      <c r="AC107" s="147">
        <f>AA107+10</f>
        <v>13.010299956639813</v>
      </c>
      <c r="AD107" s="148">
        <f>(10^(AC107/10))</f>
        <v>20.000000000000007</v>
      </c>
    </row>
    <row r="108" spans="16:30" ht="15.75" thickBot="1" x14ac:dyDescent="0.3">
      <c r="P108" s="31">
        <v>4.1666666666666699E-2</v>
      </c>
      <c r="Q108" s="32">
        <f>Q107</f>
        <v>0</v>
      </c>
      <c r="R108" s="26">
        <f t="shared" ref="R108:R130" si="36">(10^(Q108/10))</f>
        <v>1</v>
      </c>
      <c r="S108" s="26">
        <f t="shared" ref="S108:S113" si="37">Q108+10</f>
        <v>10</v>
      </c>
      <c r="T108" s="35">
        <f t="shared" si="35"/>
        <v>10</v>
      </c>
      <c r="U108" s="37"/>
      <c r="V108" s="34">
        <f>V107</f>
        <v>0</v>
      </c>
      <c r="W108" s="26">
        <f t="shared" ref="W108:W130" si="38">(10^(V108/10))</f>
        <v>1</v>
      </c>
      <c r="X108" s="28">
        <f t="shared" ref="X108:X113" si="39">V108+10</f>
        <v>10</v>
      </c>
      <c r="Y108" s="35">
        <f t="shared" ref="Y108:Y130" si="40">(10^(X108/10))</f>
        <v>10</v>
      </c>
      <c r="Z108" s="37"/>
      <c r="AA108" s="34">
        <f t="shared" ref="AA108:AA130" si="41">10*LOG10(10^(Q108/10)+10^(V108/10))</f>
        <v>3.0102999566398121</v>
      </c>
      <c r="AB108" s="26">
        <f t="shared" ref="AB108:AB126" si="42">(10^(AA108/10))</f>
        <v>2</v>
      </c>
      <c r="AC108" s="147">
        <f t="shared" ref="AC108:AC113" si="43">AA108+10</f>
        <v>13.010299956639813</v>
      </c>
      <c r="AD108" s="27">
        <f t="shared" ref="AD108:AD130" si="44">(10^(AC108/10))</f>
        <v>20.000000000000007</v>
      </c>
    </row>
    <row r="109" spans="16:30" ht="15.75" thickBot="1" x14ac:dyDescent="0.3">
      <c r="P109" s="31">
        <v>8.3333333333333301E-2</v>
      </c>
      <c r="Q109" s="32">
        <f>Q107</f>
        <v>0</v>
      </c>
      <c r="R109" s="26">
        <f t="shared" si="36"/>
        <v>1</v>
      </c>
      <c r="S109" s="26">
        <f t="shared" si="37"/>
        <v>10</v>
      </c>
      <c r="T109" s="35">
        <f t="shared" si="35"/>
        <v>10</v>
      </c>
      <c r="U109" s="37"/>
      <c r="V109" s="34">
        <f t="shared" ref="V109:V127" si="45">V108</f>
        <v>0</v>
      </c>
      <c r="W109" s="26">
        <f t="shared" si="38"/>
        <v>1</v>
      </c>
      <c r="X109" s="28">
        <f t="shared" si="39"/>
        <v>10</v>
      </c>
      <c r="Y109" s="35">
        <f t="shared" si="40"/>
        <v>10</v>
      </c>
      <c r="Z109" s="37"/>
      <c r="AA109" s="34">
        <f t="shared" si="41"/>
        <v>3.0102999566398121</v>
      </c>
      <c r="AB109" s="26">
        <f t="shared" si="42"/>
        <v>2</v>
      </c>
      <c r="AC109" s="147">
        <f t="shared" si="43"/>
        <v>13.010299956639813</v>
      </c>
      <c r="AD109" s="27">
        <f t="shared" si="44"/>
        <v>20.000000000000007</v>
      </c>
    </row>
    <row r="110" spans="16:30" ht="15.75" thickBot="1" x14ac:dyDescent="0.3">
      <c r="P110" s="31">
        <v>0.125</v>
      </c>
      <c r="Q110" s="32">
        <f>Q107</f>
        <v>0</v>
      </c>
      <c r="R110" s="26">
        <f t="shared" si="36"/>
        <v>1</v>
      </c>
      <c r="S110" s="26">
        <f t="shared" si="37"/>
        <v>10</v>
      </c>
      <c r="T110" s="35">
        <f t="shared" si="35"/>
        <v>10</v>
      </c>
      <c r="U110" s="37"/>
      <c r="V110" s="34">
        <f t="shared" si="45"/>
        <v>0</v>
      </c>
      <c r="W110" s="26">
        <f t="shared" si="38"/>
        <v>1</v>
      </c>
      <c r="X110" s="28">
        <f t="shared" si="39"/>
        <v>10</v>
      </c>
      <c r="Y110" s="35">
        <f t="shared" si="40"/>
        <v>10</v>
      </c>
      <c r="Z110" s="37"/>
      <c r="AA110" s="34">
        <f t="shared" si="41"/>
        <v>3.0102999566398121</v>
      </c>
      <c r="AB110" s="26">
        <f t="shared" si="42"/>
        <v>2</v>
      </c>
      <c r="AC110" s="147">
        <f t="shared" si="43"/>
        <v>13.010299956639813</v>
      </c>
      <c r="AD110" s="27">
        <f t="shared" si="44"/>
        <v>20.000000000000007</v>
      </c>
    </row>
    <row r="111" spans="16:30" ht="15.75" thickBot="1" x14ac:dyDescent="0.3">
      <c r="P111" s="31">
        <v>0.16666666666666699</v>
      </c>
      <c r="Q111" s="32">
        <f>Q107</f>
        <v>0</v>
      </c>
      <c r="R111" s="26">
        <f t="shared" si="36"/>
        <v>1</v>
      </c>
      <c r="S111" s="26">
        <f t="shared" si="37"/>
        <v>10</v>
      </c>
      <c r="T111" s="35">
        <f t="shared" si="35"/>
        <v>10</v>
      </c>
      <c r="U111" s="37"/>
      <c r="V111" s="34">
        <f t="shared" si="45"/>
        <v>0</v>
      </c>
      <c r="W111" s="26">
        <f t="shared" si="38"/>
        <v>1</v>
      </c>
      <c r="X111" s="28">
        <f t="shared" si="39"/>
        <v>10</v>
      </c>
      <c r="Y111" s="35">
        <f t="shared" si="40"/>
        <v>10</v>
      </c>
      <c r="Z111" s="37"/>
      <c r="AA111" s="34">
        <f t="shared" si="41"/>
        <v>3.0102999566398121</v>
      </c>
      <c r="AB111" s="26">
        <f t="shared" si="42"/>
        <v>2</v>
      </c>
      <c r="AC111" s="147">
        <f t="shared" si="43"/>
        <v>13.010299956639813</v>
      </c>
      <c r="AD111" s="27">
        <f t="shared" si="44"/>
        <v>20.000000000000007</v>
      </c>
    </row>
    <row r="112" spans="16:30" ht="15.75" thickBot="1" x14ac:dyDescent="0.3">
      <c r="P112" s="31">
        <v>0.20833333333333301</v>
      </c>
      <c r="Q112" s="32">
        <f>Q107</f>
        <v>0</v>
      </c>
      <c r="R112" s="26">
        <f t="shared" si="36"/>
        <v>1</v>
      </c>
      <c r="S112" s="26">
        <f t="shared" si="37"/>
        <v>10</v>
      </c>
      <c r="T112" s="35">
        <f t="shared" si="35"/>
        <v>10</v>
      </c>
      <c r="U112" s="37"/>
      <c r="V112" s="34">
        <f t="shared" si="45"/>
        <v>0</v>
      </c>
      <c r="W112" s="26">
        <f t="shared" si="38"/>
        <v>1</v>
      </c>
      <c r="X112" s="28">
        <f t="shared" si="39"/>
        <v>10</v>
      </c>
      <c r="Y112" s="35">
        <f t="shared" si="40"/>
        <v>10</v>
      </c>
      <c r="Z112" s="37"/>
      <c r="AA112" s="34">
        <f t="shared" si="41"/>
        <v>3.0102999566398121</v>
      </c>
      <c r="AB112" s="26">
        <f t="shared" si="42"/>
        <v>2</v>
      </c>
      <c r="AC112" s="147">
        <f t="shared" si="43"/>
        <v>13.010299956639813</v>
      </c>
      <c r="AD112" s="27">
        <f t="shared" si="44"/>
        <v>20.000000000000007</v>
      </c>
    </row>
    <row r="113" spans="16:30" x14ac:dyDescent="0.25">
      <c r="P113" s="31">
        <v>0.25</v>
      </c>
      <c r="Q113" s="32">
        <f>Q107</f>
        <v>0</v>
      </c>
      <c r="R113" s="26">
        <f t="shared" si="36"/>
        <v>1</v>
      </c>
      <c r="S113" s="26">
        <f t="shared" si="37"/>
        <v>10</v>
      </c>
      <c r="T113" s="35">
        <f t="shared" si="35"/>
        <v>10</v>
      </c>
      <c r="U113" s="37"/>
      <c r="V113" s="34">
        <f t="shared" si="45"/>
        <v>0</v>
      </c>
      <c r="W113" s="26">
        <f t="shared" si="38"/>
        <v>1</v>
      </c>
      <c r="X113" s="28">
        <f t="shared" si="39"/>
        <v>10</v>
      </c>
      <c r="Y113" s="35">
        <f t="shared" si="40"/>
        <v>10</v>
      </c>
      <c r="Z113" s="37"/>
      <c r="AA113" s="34">
        <f t="shared" si="41"/>
        <v>3.0102999566398121</v>
      </c>
      <c r="AB113" s="26">
        <f t="shared" si="42"/>
        <v>2</v>
      </c>
      <c r="AC113" s="147">
        <f t="shared" si="43"/>
        <v>13.010299956639813</v>
      </c>
      <c r="AD113" s="27">
        <f t="shared" si="44"/>
        <v>20.000000000000007</v>
      </c>
    </row>
    <row r="114" spans="16:30" x14ac:dyDescent="0.25">
      <c r="P114" s="31">
        <v>0.29166666666666702</v>
      </c>
      <c r="Q114" s="32">
        <f>G13</f>
        <v>0</v>
      </c>
      <c r="R114" s="26">
        <f t="shared" si="36"/>
        <v>1</v>
      </c>
      <c r="S114" s="26">
        <f>Q114</f>
        <v>0</v>
      </c>
      <c r="T114" s="35">
        <f t="shared" si="35"/>
        <v>1</v>
      </c>
      <c r="U114" s="37"/>
      <c r="V114" s="34">
        <f>C74</f>
        <v>85.473694670603777</v>
      </c>
      <c r="W114" s="26">
        <f t="shared" si="38"/>
        <v>352670770.83169907</v>
      </c>
      <c r="X114" s="26">
        <f>V114</f>
        <v>85.473694670603777</v>
      </c>
      <c r="Y114" s="35">
        <f t="shared" si="40"/>
        <v>352670770.83169907</v>
      </c>
      <c r="Z114" s="37"/>
      <c r="AA114" s="34">
        <f t="shared" si="41"/>
        <v>85.473694682918222</v>
      </c>
      <c r="AB114" s="26">
        <f t="shared" si="42"/>
        <v>352670771.83169919</v>
      </c>
      <c r="AC114" s="26">
        <f>AA114</f>
        <v>85.473694682918222</v>
      </c>
      <c r="AD114" s="27">
        <f t="shared" si="44"/>
        <v>352670771.83169919</v>
      </c>
    </row>
    <row r="115" spans="16:30" x14ac:dyDescent="0.25">
      <c r="P115" s="31">
        <v>0.33333333333333298</v>
      </c>
      <c r="Q115" s="32">
        <f>Q114</f>
        <v>0</v>
      </c>
      <c r="R115" s="26">
        <f t="shared" si="36"/>
        <v>1</v>
      </c>
      <c r="S115" s="26">
        <f t="shared" ref="S115:S128" si="46">Q115</f>
        <v>0</v>
      </c>
      <c r="T115" s="35">
        <f t="shared" si="35"/>
        <v>1</v>
      </c>
      <c r="U115" s="37"/>
      <c r="V115" s="34">
        <f t="shared" si="45"/>
        <v>85.473694670603777</v>
      </c>
      <c r="W115" s="26">
        <f t="shared" si="38"/>
        <v>352670770.83169907</v>
      </c>
      <c r="X115" s="26">
        <f t="shared" ref="X115:X125" si="47">V115</f>
        <v>85.473694670603777</v>
      </c>
      <c r="Y115" s="35">
        <f t="shared" si="40"/>
        <v>352670770.83169907</v>
      </c>
      <c r="Z115" s="37"/>
      <c r="AA115" s="34">
        <f t="shared" si="41"/>
        <v>85.473694682918222</v>
      </c>
      <c r="AB115" s="26">
        <f t="shared" si="42"/>
        <v>352670771.83169919</v>
      </c>
      <c r="AC115" s="26">
        <f t="shared" ref="AC115:AC125" si="48">AA115</f>
        <v>85.473694682918222</v>
      </c>
      <c r="AD115" s="27">
        <f t="shared" si="44"/>
        <v>352670771.83169919</v>
      </c>
    </row>
    <row r="116" spans="16:30" x14ac:dyDescent="0.25">
      <c r="P116" s="31">
        <v>0.375</v>
      </c>
      <c r="Q116" s="32">
        <f>Q114</f>
        <v>0</v>
      </c>
      <c r="R116" s="26">
        <f t="shared" si="36"/>
        <v>1</v>
      </c>
      <c r="S116" s="26">
        <f t="shared" si="46"/>
        <v>0</v>
      </c>
      <c r="T116" s="35">
        <f t="shared" si="35"/>
        <v>1</v>
      </c>
      <c r="U116" s="37"/>
      <c r="V116" s="34">
        <f t="shared" si="45"/>
        <v>85.473694670603777</v>
      </c>
      <c r="W116" s="26">
        <f t="shared" si="38"/>
        <v>352670770.83169907</v>
      </c>
      <c r="X116" s="26">
        <f t="shared" si="47"/>
        <v>85.473694670603777</v>
      </c>
      <c r="Y116" s="35">
        <f t="shared" si="40"/>
        <v>352670770.83169907</v>
      </c>
      <c r="Z116" s="37"/>
      <c r="AA116" s="34">
        <f t="shared" si="41"/>
        <v>85.473694682918222</v>
      </c>
      <c r="AB116" s="26">
        <f t="shared" si="42"/>
        <v>352670771.83169919</v>
      </c>
      <c r="AC116" s="26">
        <f t="shared" si="48"/>
        <v>85.473694682918222</v>
      </c>
      <c r="AD116" s="27">
        <f t="shared" si="44"/>
        <v>352670771.83169919</v>
      </c>
    </row>
    <row r="117" spans="16:30" x14ac:dyDescent="0.25">
      <c r="P117" s="31">
        <v>0.41666666666666702</v>
      </c>
      <c r="Q117" s="32">
        <f>Q114</f>
        <v>0</v>
      </c>
      <c r="R117" s="26">
        <f t="shared" si="36"/>
        <v>1</v>
      </c>
      <c r="S117" s="26">
        <f t="shared" si="46"/>
        <v>0</v>
      </c>
      <c r="T117" s="35">
        <f t="shared" si="35"/>
        <v>1</v>
      </c>
      <c r="U117" s="37"/>
      <c r="V117" s="34">
        <f t="shared" si="45"/>
        <v>85.473694670603777</v>
      </c>
      <c r="W117" s="26">
        <f t="shared" si="38"/>
        <v>352670770.83169907</v>
      </c>
      <c r="X117" s="26">
        <f t="shared" si="47"/>
        <v>85.473694670603777</v>
      </c>
      <c r="Y117" s="35">
        <f t="shared" si="40"/>
        <v>352670770.83169907</v>
      </c>
      <c r="Z117" s="37"/>
      <c r="AA117" s="34">
        <f t="shared" si="41"/>
        <v>85.473694682918222</v>
      </c>
      <c r="AB117" s="26">
        <f t="shared" si="42"/>
        <v>352670771.83169919</v>
      </c>
      <c r="AC117" s="26">
        <f t="shared" si="48"/>
        <v>85.473694682918222</v>
      </c>
      <c r="AD117" s="27">
        <f t="shared" si="44"/>
        <v>352670771.83169919</v>
      </c>
    </row>
    <row r="118" spans="16:30" x14ac:dyDescent="0.25">
      <c r="P118" s="31">
        <v>0.45833333333333298</v>
      </c>
      <c r="Q118" s="32">
        <f>Q114</f>
        <v>0</v>
      </c>
      <c r="R118" s="26">
        <f t="shared" si="36"/>
        <v>1</v>
      </c>
      <c r="S118" s="26">
        <f t="shared" si="46"/>
        <v>0</v>
      </c>
      <c r="T118" s="35">
        <f t="shared" si="35"/>
        <v>1</v>
      </c>
      <c r="U118" s="37"/>
      <c r="V118" s="34">
        <f t="shared" si="45"/>
        <v>85.473694670603777</v>
      </c>
      <c r="W118" s="26">
        <f t="shared" si="38"/>
        <v>352670770.83169907</v>
      </c>
      <c r="X118" s="26">
        <f t="shared" si="47"/>
        <v>85.473694670603777</v>
      </c>
      <c r="Y118" s="35">
        <f t="shared" si="40"/>
        <v>352670770.83169907</v>
      </c>
      <c r="Z118" s="37"/>
      <c r="AA118" s="34">
        <f t="shared" si="41"/>
        <v>85.473694682918222</v>
      </c>
      <c r="AB118" s="26">
        <f t="shared" si="42"/>
        <v>352670771.83169919</v>
      </c>
      <c r="AC118" s="26">
        <f t="shared" si="48"/>
        <v>85.473694682918222</v>
      </c>
      <c r="AD118" s="27">
        <f t="shared" si="44"/>
        <v>352670771.83169919</v>
      </c>
    </row>
    <row r="119" spans="16:30" x14ac:dyDescent="0.25">
      <c r="P119" s="31">
        <v>0.5</v>
      </c>
      <c r="Q119" s="32">
        <f>Q114</f>
        <v>0</v>
      </c>
      <c r="R119" s="26">
        <f t="shared" si="36"/>
        <v>1</v>
      </c>
      <c r="S119" s="26">
        <f t="shared" si="46"/>
        <v>0</v>
      </c>
      <c r="T119" s="35">
        <f t="shared" si="35"/>
        <v>1</v>
      </c>
      <c r="U119" s="37"/>
      <c r="V119" s="34">
        <f t="shared" si="45"/>
        <v>85.473694670603777</v>
      </c>
      <c r="W119" s="26">
        <f t="shared" si="38"/>
        <v>352670770.83169907</v>
      </c>
      <c r="X119" s="26">
        <f t="shared" si="47"/>
        <v>85.473694670603777</v>
      </c>
      <c r="Y119" s="35">
        <f t="shared" si="40"/>
        <v>352670770.83169907</v>
      </c>
      <c r="Z119" s="37"/>
      <c r="AA119" s="34">
        <f t="shared" si="41"/>
        <v>85.473694682918222</v>
      </c>
      <c r="AB119" s="26">
        <f t="shared" si="42"/>
        <v>352670771.83169919</v>
      </c>
      <c r="AC119" s="26">
        <f t="shared" si="48"/>
        <v>85.473694682918222</v>
      </c>
      <c r="AD119" s="27">
        <f t="shared" si="44"/>
        <v>352670771.83169919</v>
      </c>
    </row>
    <row r="120" spans="16:30" x14ac:dyDescent="0.25">
      <c r="P120" s="31">
        <v>0.54166666666666696</v>
      </c>
      <c r="Q120" s="32">
        <f>Q114</f>
        <v>0</v>
      </c>
      <c r="R120" s="26">
        <f t="shared" si="36"/>
        <v>1</v>
      </c>
      <c r="S120" s="26">
        <f t="shared" si="46"/>
        <v>0</v>
      </c>
      <c r="T120" s="35">
        <f t="shared" si="35"/>
        <v>1</v>
      </c>
      <c r="U120" s="37"/>
      <c r="V120" s="34">
        <f t="shared" si="45"/>
        <v>85.473694670603777</v>
      </c>
      <c r="W120" s="26">
        <f t="shared" si="38"/>
        <v>352670770.83169907</v>
      </c>
      <c r="X120" s="26">
        <f t="shared" si="47"/>
        <v>85.473694670603777</v>
      </c>
      <c r="Y120" s="35">
        <f t="shared" si="40"/>
        <v>352670770.83169907</v>
      </c>
      <c r="Z120" s="37"/>
      <c r="AA120" s="34">
        <f t="shared" si="41"/>
        <v>85.473694682918222</v>
      </c>
      <c r="AB120" s="26">
        <f t="shared" si="42"/>
        <v>352670771.83169919</v>
      </c>
      <c r="AC120" s="26">
        <f t="shared" si="48"/>
        <v>85.473694682918222</v>
      </c>
      <c r="AD120" s="27">
        <f t="shared" si="44"/>
        <v>352670771.83169919</v>
      </c>
    </row>
    <row r="121" spans="16:30" x14ac:dyDescent="0.25">
      <c r="P121" s="31">
        <v>0.58333333333333304</v>
      </c>
      <c r="Q121" s="32">
        <f>Q114</f>
        <v>0</v>
      </c>
      <c r="R121" s="26">
        <f t="shared" si="36"/>
        <v>1</v>
      </c>
      <c r="S121" s="26">
        <f t="shared" si="46"/>
        <v>0</v>
      </c>
      <c r="T121" s="35">
        <f t="shared" si="35"/>
        <v>1</v>
      </c>
      <c r="U121" s="37"/>
      <c r="V121" s="34">
        <f t="shared" si="45"/>
        <v>85.473694670603777</v>
      </c>
      <c r="W121" s="26">
        <f t="shared" si="38"/>
        <v>352670770.83169907</v>
      </c>
      <c r="X121" s="26">
        <f t="shared" si="47"/>
        <v>85.473694670603777</v>
      </c>
      <c r="Y121" s="35">
        <f t="shared" si="40"/>
        <v>352670770.83169907</v>
      </c>
      <c r="Z121" s="37"/>
      <c r="AA121" s="34">
        <f t="shared" si="41"/>
        <v>85.473694682918222</v>
      </c>
      <c r="AB121" s="26">
        <f t="shared" si="42"/>
        <v>352670771.83169919</v>
      </c>
      <c r="AC121" s="26">
        <f t="shared" si="48"/>
        <v>85.473694682918222</v>
      </c>
      <c r="AD121" s="27">
        <f t="shared" si="44"/>
        <v>352670771.83169919</v>
      </c>
    </row>
    <row r="122" spans="16:30" x14ac:dyDescent="0.25">
      <c r="P122" s="31">
        <v>0.625</v>
      </c>
      <c r="Q122" s="32">
        <f>Q114</f>
        <v>0</v>
      </c>
      <c r="R122" s="26">
        <f t="shared" si="36"/>
        <v>1</v>
      </c>
      <c r="S122" s="26">
        <f t="shared" si="46"/>
        <v>0</v>
      </c>
      <c r="T122" s="35">
        <f t="shared" si="35"/>
        <v>1</v>
      </c>
      <c r="U122" s="37"/>
      <c r="V122" s="34">
        <f t="shared" si="45"/>
        <v>85.473694670603777</v>
      </c>
      <c r="W122" s="26">
        <f t="shared" si="38"/>
        <v>352670770.83169907</v>
      </c>
      <c r="X122" s="26">
        <f t="shared" si="47"/>
        <v>85.473694670603777</v>
      </c>
      <c r="Y122" s="35">
        <f t="shared" si="40"/>
        <v>352670770.83169907</v>
      </c>
      <c r="Z122" s="37"/>
      <c r="AA122" s="34">
        <f t="shared" si="41"/>
        <v>85.473694682918222</v>
      </c>
      <c r="AB122" s="26">
        <f t="shared" si="42"/>
        <v>352670771.83169919</v>
      </c>
      <c r="AC122" s="26">
        <f t="shared" si="48"/>
        <v>85.473694682918222</v>
      </c>
      <c r="AD122" s="27">
        <f t="shared" si="44"/>
        <v>352670771.83169919</v>
      </c>
    </row>
    <row r="123" spans="16:30" x14ac:dyDescent="0.25">
      <c r="P123" s="31">
        <v>0.66666666666666696</v>
      </c>
      <c r="Q123" s="32">
        <f>Q114</f>
        <v>0</v>
      </c>
      <c r="R123" s="26">
        <f t="shared" si="36"/>
        <v>1</v>
      </c>
      <c r="S123" s="26">
        <f t="shared" si="46"/>
        <v>0</v>
      </c>
      <c r="T123" s="35">
        <f t="shared" si="35"/>
        <v>1</v>
      </c>
      <c r="U123" s="37"/>
      <c r="V123" s="34">
        <f t="shared" si="45"/>
        <v>85.473694670603777</v>
      </c>
      <c r="W123" s="26">
        <f t="shared" si="38"/>
        <v>352670770.83169907</v>
      </c>
      <c r="X123" s="26">
        <f t="shared" si="47"/>
        <v>85.473694670603777</v>
      </c>
      <c r="Y123" s="35">
        <f t="shared" si="40"/>
        <v>352670770.83169907</v>
      </c>
      <c r="Z123" s="37"/>
      <c r="AA123" s="34">
        <f t="shared" si="41"/>
        <v>85.473694682918222</v>
      </c>
      <c r="AB123" s="26">
        <f t="shared" si="42"/>
        <v>352670771.83169919</v>
      </c>
      <c r="AC123" s="26">
        <f t="shared" si="48"/>
        <v>85.473694682918222</v>
      </c>
      <c r="AD123" s="27">
        <f t="shared" si="44"/>
        <v>352670771.83169919</v>
      </c>
    </row>
    <row r="124" spans="16:30" x14ac:dyDescent="0.25">
      <c r="P124" s="31">
        <v>0.70833333333333304</v>
      </c>
      <c r="Q124" s="32">
        <f>Q114</f>
        <v>0</v>
      </c>
      <c r="R124" s="26">
        <f t="shared" si="36"/>
        <v>1</v>
      </c>
      <c r="S124" s="26">
        <f t="shared" si="46"/>
        <v>0</v>
      </c>
      <c r="T124" s="35">
        <f t="shared" si="35"/>
        <v>1</v>
      </c>
      <c r="U124" s="37"/>
      <c r="V124" s="34">
        <f t="shared" si="45"/>
        <v>85.473694670603777</v>
      </c>
      <c r="W124" s="26">
        <f t="shared" si="38"/>
        <v>352670770.83169907</v>
      </c>
      <c r="X124" s="26">
        <f t="shared" si="47"/>
        <v>85.473694670603777</v>
      </c>
      <c r="Y124" s="35">
        <f t="shared" si="40"/>
        <v>352670770.83169907</v>
      </c>
      <c r="Z124" s="37"/>
      <c r="AA124" s="34">
        <f t="shared" si="41"/>
        <v>85.473694682918222</v>
      </c>
      <c r="AB124" s="26">
        <f t="shared" si="42"/>
        <v>352670771.83169919</v>
      </c>
      <c r="AC124" s="26">
        <f t="shared" si="48"/>
        <v>85.473694682918222</v>
      </c>
      <c r="AD124" s="27">
        <f t="shared" si="44"/>
        <v>352670771.83169919</v>
      </c>
    </row>
    <row r="125" spans="16:30" x14ac:dyDescent="0.25">
      <c r="P125" s="31">
        <v>0.75</v>
      </c>
      <c r="Q125" s="32">
        <f>Q114</f>
        <v>0</v>
      </c>
      <c r="R125" s="26">
        <f t="shared" si="36"/>
        <v>1</v>
      </c>
      <c r="S125" s="26">
        <f t="shared" si="46"/>
        <v>0</v>
      </c>
      <c r="T125" s="35">
        <f t="shared" si="35"/>
        <v>1</v>
      </c>
      <c r="U125" s="37"/>
      <c r="V125" s="34">
        <f t="shared" si="45"/>
        <v>85.473694670603777</v>
      </c>
      <c r="W125" s="26">
        <f t="shared" si="38"/>
        <v>352670770.83169907</v>
      </c>
      <c r="X125" s="26">
        <f t="shared" si="47"/>
        <v>85.473694670603777</v>
      </c>
      <c r="Y125" s="35">
        <f t="shared" si="40"/>
        <v>352670770.83169907</v>
      </c>
      <c r="Z125" s="37"/>
      <c r="AA125" s="34">
        <f t="shared" si="41"/>
        <v>85.473694682918222</v>
      </c>
      <c r="AB125" s="26">
        <f t="shared" si="42"/>
        <v>352670771.83169919</v>
      </c>
      <c r="AC125" s="26">
        <f t="shared" si="48"/>
        <v>85.473694682918222</v>
      </c>
      <c r="AD125" s="27">
        <f t="shared" si="44"/>
        <v>352670771.83169919</v>
      </c>
    </row>
    <row r="126" spans="16:30" x14ac:dyDescent="0.25">
      <c r="P126" s="31">
        <v>0.79166666666666696</v>
      </c>
      <c r="Q126" s="32">
        <f>Q114</f>
        <v>0</v>
      </c>
      <c r="R126" s="26">
        <f t="shared" si="36"/>
        <v>1</v>
      </c>
      <c r="S126" s="26">
        <f t="shared" si="46"/>
        <v>0</v>
      </c>
      <c r="T126" s="35">
        <f t="shared" si="35"/>
        <v>1</v>
      </c>
      <c r="U126" s="37"/>
      <c r="V126" s="34">
        <v>0</v>
      </c>
      <c r="W126" s="26">
        <f t="shared" si="38"/>
        <v>1</v>
      </c>
      <c r="X126" s="26">
        <v>0</v>
      </c>
      <c r="Y126" s="35">
        <f t="shared" si="40"/>
        <v>1</v>
      </c>
      <c r="Z126" s="37"/>
      <c r="AA126" s="34">
        <f t="shared" si="41"/>
        <v>3.0102999566398121</v>
      </c>
      <c r="AB126" s="26">
        <f t="shared" si="42"/>
        <v>2</v>
      </c>
      <c r="AC126" s="26">
        <f>AA126</f>
        <v>3.0102999566398121</v>
      </c>
      <c r="AD126" s="27">
        <f t="shared" si="44"/>
        <v>2</v>
      </c>
    </row>
    <row r="127" spans="16:30" x14ac:dyDescent="0.25">
      <c r="P127" s="31">
        <v>0.83333333333333304</v>
      </c>
      <c r="Q127" s="32">
        <f>Q114</f>
        <v>0</v>
      </c>
      <c r="R127" s="26">
        <f t="shared" si="36"/>
        <v>1</v>
      </c>
      <c r="S127" s="26">
        <f t="shared" si="46"/>
        <v>0</v>
      </c>
      <c r="T127" s="35">
        <f t="shared" si="35"/>
        <v>1</v>
      </c>
      <c r="U127" s="37"/>
      <c r="V127" s="34">
        <f t="shared" si="45"/>
        <v>0</v>
      </c>
      <c r="W127" s="26">
        <f t="shared" si="38"/>
        <v>1</v>
      </c>
      <c r="X127" s="26">
        <v>0</v>
      </c>
      <c r="Y127" s="35">
        <f t="shared" si="40"/>
        <v>1</v>
      </c>
      <c r="Z127" s="37"/>
      <c r="AA127" s="34">
        <f t="shared" si="41"/>
        <v>3.0102999566398121</v>
      </c>
      <c r="AB127" s="26">
        <f>(10^(AA127/10))</f>
        <v>2</v>
      </c>
      <c r="AC127" s="26">
        <f>AA127</f>
        <v>3.0102999566398121</v>
      </c>
      <c r="AD127" s="27">
        <f t="shared" si="44"/>
        <v>2</v>
      </c>
    </row>
    <row r="128" spans="16:30" x14ac:dyDescent="0.25">
      <c r="P128" s="31">
        <v>0.875</v>
      </c>
      <c r="Q128" s="32">
        <f>Q114</f>
        <v>0</v>
      </c>
      <c r="R128" s="26">
        <f t="shared" si="36"/>
        <v>1</v>
      </c>
      <c r="S128" s="26">
        <f t="shared" si="46"/>
        <v>0</v>
      </c>
      <c r="T128" s="35">
        <f t="shared" si="35"/>
        <v>1</v>
      </c>
      <c r="U128" s="37"/>
      <c r="V128" s="34">
        <f>V127</f>
        <v>0</v>
      </c>
      <c r="W128" s="26">
        <f t="shared" si="38"/>
        <v>1</v>
      </c>
      <c r="X128" s="26">
        <v>0</v>
      </c>
      <c r="Y128" s="35">
        <f t="shared" si="40"/>
        <v>1</v>
      </c>
      <c r="Z128" s="37"/>
      <c r="AA128" s="34">
        <f t="shared" si="41"/>
        <v>3.0102999566398121</v>
      </c>
      <c r="AB128" s="26">
        <f t="shared" ref="AB128:AB130" si="49">(10^(AA128/10))</f>
        <v>2</v>
      </c>
      <c r="AC128" s="26">
        <f>AA128</f>
        <v>3.0102999566398121</v>
      </c>
      <c r="AD128" s="27">
        <f t="shared" si="44"/>
        <v>2</v>
      </c>
    </row>
    <row r="129" spans="16:30" x14ac:dyDescent="0.25">
      <c r="P129" s="31">
        <v>0.91666666666666696</v>
      </c>
      <c r="Q129" s="32">
        <f>Q107</f>
        <v>0</v>
      </c>
      <c r="R129" s="26">
        <f t="shared" si="36"/>
        <v>1</v>
      </c>
      <c r="S129" s="26">
        <f>Q129+10</f>
        <v>10</v>
      </c>
      <c r="T129" s="35">
        <f t="shared" si="35"/>
        <v>10</v>
      </c>
      <c r="U129" s="37"/>
      <c r="V129" s="34">
        <v>0</v>
      </c>
      <c r="W129" s="26">
        <f t="shared" si="38"/>
        <v>1</v>
      </c>
      <c r="X129" s="28">
        <f t="shared" ref="X129:X130" si="50">V129+10</f>
        <v>10</v>
      </c>
      <c r="Y129" s="35">
        <f t="shared" si="40"/>
        <v>10</v>
      </c>
      <c r="Z129" s="37"/>
      <c r="AA129" s="34">
        <f t="shared" si="41"/>
        <v>3.0102999566398121</v>
      </c>
      <c r="AB129" s="26">
        <f t="shared" si="49"/>
        <v>2</v>
      </c>
      <c r="AC129" s="26">
        <f>AA129+10</f>
        <v>13.010299956639813</v>
      </c>
      <c r="AD129" s="27">
        <f t="shared" si="44"/>
        <v>20.000000000000007</v>
      </c>
    </row>
    <row r="130" spans="16:30" ht="15.75" thickBot="1" x14ac:dyDescent="0.3">
      <c r="P130" s="44">
        <v>0.95833333333333304</v>
      </c>
      <c r="Q130" s="32">
        <f>Q107</f>
        <v>0</v>
      </c>
      <c r="R130" s="46">
        <f t="shared" si="36"/>
        <v>1</v>
      </c>
      <c r="S130" s="46">
        <f>Q130+10</f>
        <v>10</v>
      </c>
      <c r="T130" s="47">
        <f t="shared" si="35"/>
        <v>10</v>
      </c>
      <c r="U130" s="48"/>
      <c r="V130" s="45">
        <v>0</v>
      </c>
      <c r="W130" s="46">
        <f t="shared" si="38"/>
        <v>1</v>
      </c>
      <c r="X130" s="28">
        <f t="shared" si="50"/>
        <v>10</v>
      </c>
      <c r="Y130" s="47">
        <f t="shared" si="40"/>
        <v>10</v>
      </c>
      <c r="Z130" s="48"/>
      <c r="AA130" s="34">
        <f t="shared" si="41"/>
        <v>3.0102999566398121</v>
      </c>
      <c r="AB130" s="150">
        <f t="shared" si="49"/>
        <v>2</v>
      </c>
      <c r="AC130" s="150">
        <f>AA130+10</f>
        <v>13.010299956639813</v>
      </c>
      <c r="AD130" s="151">
        <f t="shared" si="44"/>
        <v>20.000000000000007</v>
      </c>
    </row>
    <row r="131" spans="16:30" ht="15.75" thickBot="1" x14ac:dyDescent="0.3">
      <c r="P131" s="50"/>
      <c r="Q131" s="51"/>
      <c r="R131" s="51"/>
      <c r="S131" s="51"/>
      <c r="T131" s="52"/>
      <c r="U131" s="51"/>
      <c r="V131" s="50"/>
      <c r="W131" s="51"/>
      <c r="X131" s="51"/>
      <c r="Y131" s="52"/>
      <c r="Z131" s="51"/>
      <c r="AA131" s="53" t="s">
        <v>13</v>
      </c>
      <c r="AB131" s="64">
        <f>10*LOG(1/(COUNT(AB114:AB127))*SUM(AB114:AB127))</f>
        <v>84.804226790716925</v>
      </c>
      <c r="AC131" s="49"/>
      <c r="AD131" s="54"/>
    </row>
    <row r="132" spans="16:30" ht="15.75" thickBot="1" x14ac:dyDescent="0.3">
      <c r="P132" s="53"/>
      <c r="Q132" s="49"/>
      <c r="R132" s="49"/>
      <c r="S132" s="49"/>
      <c r="T132" s="54"/>
      <c r="U132" s="49"/>
      <c r="V132" s="53"/>
      <c r="W132" s="49"/>
      <c r="X132" s="49"/>
      <c r="Y132" s="54"/>
      <c r="Z132" s="49"/>
      <c r="AA132" s="53" t="s">
        <v>2</v>
      </c>
      <c r="AB132" s="64">
        <f>10*LOG(1/(COUNT(AB107:AB113,AB129:AB130))*SUM(AB107:AB113,AB129:AB130))</f>
        <v>3.0102999566398121</v>
      </c>
      <c r="AC132" s="49"/>
      <c r="AD132" s="54"/>
    </row>
    <row r="133" spans="16:30" x14ac:dyDescent="0.25">
      <c r="P133" s="53"/>
      <c r="Q133" s="49"/>
      <c r="R133" s="56" t="s">
        <v>12</v>
      </c>
      <c r="S133" s="57"/>
      <c r="T133" s="58" t="s">
        <v>11</v>
      </c>
      <c r="U133" s="57"/>
      <c r="V133" s="59"/>
      <c r="W133" s="56" t="s">
        <v>12</v>
      </c>
      <c r="X133" s="57"/>
      <c r="Y133" s="58" t="s">
        <v>11</v>
      </c>
      <c r="Z133" s="57"/>
      <c r="AA133" s="59"/>
      <c r="AB133" s="57" t="s">
        <v>12</v>
      </c>
      <c r="AC133" s="57"/>
      <c r="AD133" s="58" t="s">
        <v>11</v>
      </c>
    </row>
    <row r="134" spans="16:30" ht="15.75" thickBot="1" x14ac:dyDescent="0.3">
      <c r="P134" s="14"/>
      <c r="Q134" s="55"/>
      <c r="R134" s="60">
        <f>10*LOG(1/(COUNT(R107:R130))*SUM(R107:R130))</f>
        <v>0</v>
      </c>
      <c r="S134" s="61"/>
      <c r="T134" s="62">
        <f>10*LOG(1/(COUNT(T107:T130))*SUM(T107:T130))</f>
        <v>6.40978057358332</v>
      </c>
      <c r="U134" s="61"/>
      <c r="V134" s="63"/>
      <c r="W134" s="60">
        <f>10*LOG(1/(COUNT(W107:W130))*SUM(W107:W130))</f>
        <v>82.463394726278409</v>
      </c>
      <c r="X134" s="61"/>
      <c r="Y134" s="62">
        <f>10*LOG(1/(COUNT(Y107:Y130))*SUM(Y107:Y130))</f>
        <v>82.463394809400924</v>
      </c>
      <c r="Z134" s="61"/>
      <c r="AA134" s="63"/>
      <c r="AB134" s="64">
        <f>10*LOG(1/(COUNT(AB107:AB130))*SUM(AB107:AB130))</f>
        <v>82.463394750907327</v>
      </c>
      <c r="AC134" s="61"/>
      <c r="AD134" s="62">
        <f>10*LOG(1/(COUNT(AD107:AD130))*SUM(AD107:AD130))</f>
        <v>82.463394917152314</v>
      </c>
    </row>
    <row r="137" spans="16:30" x14ac:dyDescent="0.25">
      <c r="P137">
        <f>A14</f>
        <v>0</v>
      </c>
    </row>
    <row r="139" spans="16:30" ht="15.75" thickBot="1" x14ac:dyDescent="0.3">
      <c r="P139" s="303" t="s">
        <v>21</v>
      </c>
      <c r="Q139" s="303"/>
      <c r="R139" s="303"/>
      <c r="S139" s="303"/>
      <c r="T139" s="303"/>
    </row>
    <row r="140" spans="16:30" ht="45.75" thickBot="1" x14ac:dyDescent="0.3">
      <c r="P140" s="38" t="s">
        <v>14</v>
      </c>
      <c r="Q140" s="39" t="s">
        <v>15</v>
      </c>
      <c r="R140" s="40" t="s">
        <v>17</v>
      </c>
      <c r="S140" s="40" t="s">
        <v>16</v>
      </c>
      <c r="T140" s="41" t="s">
        <v>17</v>
      </c>
      <c r="U140" s="42"/>
      <c r="V140" s="39" t="s">
        <v>18</v>
      </c>
      <c r="W140" s="40" t="s">
        <v>17</v>
      </c>
      <c r="X140" s="40" t="s">
        <v>16</v>
      </c>
      <c r="Y140" s="41" t="s">
        <v>17</v>
      </c>
      <c r="Z140" s="43"/>
      <c r="AA140" s="39" t="s">
        <v>19</v>
      </c>
      <c r="AB140" s="40" t="s">
        <v>17</v>
      </c>
      <c r="AC140" s="40" t="s">
        <v>16</v>
      </c>
      <c r="AD140" s="41" t="s">
        <v>17</v>
      </c>
    </row>
    <row r="141" spans="16:30" ht="15.75" thickBot="1" x14ac:dyDescent="0.3">
      <c r="P141" s="30">
        <v>0</v>
      </c>
      <c r="Q141" s="32">
        <f>H14</f>
        <v>0</v>
      </c>
      <c r="R141" s="28">
        <f>(10^(Q141/10))</f>
        <v>1</v>
      </c>
      <c r="S141" s="28">
        <f>Q141+10</f>
        <v>10</v>
      </c>
      <c r="T141" s="33">
        <f t="shared" ref="T141:T164" si="51">(10^(S141/10))</f>
        <v>10</v>
      </c>
      <c r="U141" s="36"/>
      <c r="V141" s="32">
        <v>0</v>
      </c>
      <c r="W141" s="28">
        <f>(10^(V141/10))</f>
        <v>1</v>
      </c>
      <c r="X141" s="28">
        <f>V141+10</f>
        <v>10</v>
      </c>
      <c r="Y141" s="33">
        <f>(10^(X141/10))</f>
        <v>10</v>
      </c>
      <c r="Z141" s="36"/>
      <c r="AA141" s="34">
        <f>10*LOG10(10^(Q141/10)+10^(V141/10))</f>
        <v>3.0102999566398121</v>
      </c>
      <c r="AB141" s="147">
        <f>(10^(AA141/10))</f>
        <v>2</v>
      </c>
      <c r="AC141" s="147">
        <f>AA141+10</f>
        <v>13.010299956639813</v>
      </c>
      <c r="AD141" s="148">
        <f>(10^(AC141/10))</f>
        <v>20.000000000000007</v>
      </c>
    </row>
    <row r="142" spans="16:30" ht="15.75" thickBot="1" x14ac:dyDescent="0.3">
      <c r="P142" s="31">
        <v>4.1666666666666699E-2</v>
      </c>
      <c r="Q142" s="32">
        <f>Q141</f>
        <v>0</v>
      </c>
      <c r="R142" s="26">
        <f t="shared" ref="R142:R164" si="52">(10^(Q142/10))</f>
        <v>1</v>
      </c>
      <c r="S142" s="26">
        <f t="shared" ref="S142:S147" si="53">Q142+10</f>
        <v>10</v>
      </c>
      <c r="T142" s="35">
        <f t="shared" si="51"/>
        <v>10</v>
      </c>
      <c r="U142" s="37"/>
      <c r="V142" s="34">
        <f>V141</f>
        <v>0</v>
      </c>
      <c r="W142" s="26">
        <f t="shared" ref="W142:W164" si="54">(10^(V142/10))</f>
        <v>1</v>
      </c>
      <c r="X142" s="28">
        <f t="shared" ref="X142:X147" si="55">V142+10</f>
        <v>10</v>
      </c>
      <c r="Y142" s="35">
        <f t="shared" ref="Y142:Y164" si="56">(10^(X142/10))</f>
        <v>10</v>
      </c>
      <c r="Z142" s="37"/>
      <c r="AA142" s="34">
        <f t="shared" ref="AA142:AA164" si="57">10*LOG10(10^(Q142/10)+10^(V142/10))</f>
        <v>3.0102999566398121</v>
      </c>
      <c r="AB142" s="26">
        <f t="shared" ref="AB142:AB160" si="58">(10^(AA142/10))</f>
        <v>2</v>
      </c>
      <c r="AC142" s="147">
        <f t="shared" ref="AC142:AC147" si="59">AA142+10</f>
        <v>13.010299956639813</v>
      </c>
      <c r="AD142" s="27">
        <f t="shared" ref="AD142:AD164" si="60">(10^(AC142/10))</f>
        <v>20.000000000000007</v>
      </c>
    </row>
    <row r="143" spans="16:30" ht="15.75" thickBot="1" x14ac:dyDescent="0.3">
      <c r="P143" s="31">
        <v>8.3333333333333301E-2</v>
      </c>
      <c r="Q143" s="32">
        <f>Q141</f>
        <v>0</v>
      </c>
      <c r="R143" s="26">
        <f t="shared" si="52"/>
        <v>1</v>
      </c>
      <c r="S143" s="26">
        <f t="shared" si="53"/>
        <v>10</v>
      </c>
      <c r="T143" s="35">
        <f t="shared" si="51"/>
        <v>10</v>
      </c>
      <c r="U143" s="37"/>
      <c r="V143" s="34">
        <f t="shared" ref="V143:V161" si="61">V142</f>
        <v>0</v>
      </c>
      <c r="W143" s="26">
        <f t="shared" si="54"/>
        <v>1</v>
      </c>
      <c r="X143" s="28">
        <f t="shared" si="55"/>
        <v>10</v>
      </c>
      <c r="Y143" s="35">
        <f t="shared" si="56"/>
        <v>10</v>
      </c>
      <c r="Z143" s="37"/>
      <c r="AA143" s="34">
        <f t="shared" si="57"/>
        <v>3.0102999566398121</v>
      </c>
      <c r="AB143" s="26">
        <f t="shared" si="58"/>
        <v>2</v>
      </c>
      <c r="AC143" s="147">
        <f t="shared" si="59"/>
        <v>13.010299956639813</v>
      </c>
      <c r="AD143" s="27">
        <f t="shared" si="60"/>
        <v>20.000000000000007</v>
      </c>
    </row>
    <row r="144" spans="16:30" ht="15.75" thickBot="1" x14ac:dyDescent="0.3">
      <c r="P144" s="31">
        <v>0.125</v>
      </c>
      <c r="Q144" s="32">
        <f>Q141</f>
        <v>0</v>
      </c>
      <c r="R144" s="26">
        <f t="shared" si="52"/>
        <v>1</v>
      </c>
      <c r="S144" s="26">
        <f t="shared" si="53"/>
        <v>10</v>
      </c>
      <c r="T144" s="35">
        <f t="shared" si="51"/>
        <v>10</v>
      </c>
      <c r="U144" s="37"/>
      <c r="V144" s="34">
        <f t="shared" si="61"/>
        <v>0</v>
      </c>
      <c r="W144" s="26">
        <f t="shared" si="54"/>
        <v>1</v>
      </c>
      <c r="X144" s="28">
        <f t="shared" si="55"/>
        <v>10</v>
      </c>
      <c r="Y144" s="35">
        <f t="shared" si="56"/>
        <v>10</v>
      </c>
      <c r="Z144" s="37"/>
      <c r="AA144" s="34">
        <f t="shared" si="57"/>
        <v>3.0102999566398121</v>
      </c>
      <c r="AB144" s="26">
        <f t="shared" si="58"/>
        <v>2</v>
      </c>
      <c r="AC144" s="147">
        <f t="shared" si="59"/>
        <v>13.010299956639813</v>
      </c>
      <c r="AD144" s="27">
        <f t="shared" si="60"/>
        <v>20.000000000000007</v>
      </c>
    </row>
    <row r="145" spans="16:30" ht="15.75" thickBot="1" x14ac:dyDescent="0.3">
      <c r="P145" s="31">
        <v>0.16666666666666699</v>
      </c>
      <c r="Q145" s="32">
        <f>Q141</f>
        <v>0</v>
      </c>
      <c r="R145" s="26">
        <f t="shared" si="52"/>
        <v>1</v>
      </c>
      <c r="S145" s="26">
        <f t="shared" si="53"/>
        <v>10</v>
      </c>
      <c r="T145" s="35">
        <f t="shared" si="51"/>
        <v>10</v>
      </c>
      <c r="U145" s="37"/>
      <c r="V145" s="34">
        <f t="shared" si="61"/>
        <v>0</v>
      </c>
      <c r="W145" s="26">
        <f t="shared" si="54"/>
        <v>1</v>
      </c>
      <c r="X145" s="28">
        <f t="shared" si="55"/>
        <v>10</v>
      </c>
      <c r="Y145" s="35">
        <f t="shared" si="56"/>
        <v>10</v>
      </c>
      <c r="Z145" s="37"/>
      <c r="AA145" s="34">
        <f t="shared" si="57"/>
        <v>3.0102999566398121</v>
      </c>
      <c r="AB145" s="26">
        <f t="shared" si="58"/>
        <v>2</v>
      </c>
      <c r="AC145" s="147">
        <f t="shared" si="59"/>
        <v>13.010299956639813</v>
      </c>
      <c r="AD145" s="27">
        <f t="shared" si="60"/>
        <v>20.000000000000007</v>
      </c>
    </row>
    <row r="146" spans="16:30" ht="15.75" thickBot="1" x14ac:dyDescent="0.3">
      <c r="P146" s="31">
        <v>0.20833333333333301</v>
      </c>
      <c r="Q146" s="32">
        <f>Q141</f>
        <v>0</v>
      </c>
      <c r="R146" s="26">
        <f t="shared" si="52"/>
        <v>1</v>
      </c>
      <c r="S146" s="26">
        <f t="shared" si="53"/>
        <v>10</v>
      </c>
      <c r="T146" s="35">
        <f t="shared" si="51"/>
        <v>10</v>
      </c>
      <c r="U146" s="37"/>
      <c r="V146" s="34">
        <f t="shared" si="61"/>
        <v>0</v>
      </c>
      <c r="W146" s="26">
        <f t="shared" si="54"/>
        <v>1</v>
      </c>
      <c r="X146" s="28">
        <f t="shared" si="55"/>
        <v>10</v>
      </c>
      <c r="Y146" s="35">
        <f t="shared" si="56"/>
        <v>10</v>
      </c>
      <c r="Z146" s="37"/>
      <c r="AA146" s="34">
        <f t="shared" si="57"/>
        <v>3.0102999566398121</v>
      </c>
      <c r="AB146" s="26">
        <f t="shared" si="58"/>
        <v>2</v>
      </c>
      <c r="AC146" s="147">
        <f t="shared" si="59"/>
        <v>13.010299956639813</v>
      </c>
      <c r="AD146" s="27">
        <f t="shared" si="60"/>
        <v>20.000000000000007</v>
      </c>
    </row>
    <row r="147" spans="16:30" x14ac:dyDescent="0.25">
      <c r="P147" s="31">
        <v>0.25</v>
      </c>
      <c r="Q147" s="32">
        <f>Q141</f>
        <v>0</v>
      </c>
      <c r="R147" s="26">
        <f t="shared" si="52"/>
        <v>1</v>
      </c>
      <c r="S147" s="26">
        <f t="shared" si="53"/>
        <v>10</v>
      </c>
      <c r="T147" s="35">
        <f t="shared" si="51"/>
        <v>10</v>
      </c>
      <c r="U147" s="37"/>
      <c r="V147" s="34">
        <f t="shared" si="61"/>
        <v>0</v>
      </c>
      <c r="W147" s="26">
        <f t="shared" si="54"/>
        <v>1</v>
      </c>
      <c r="X147" s="28">
        <f t="shared" si="55"/>
        <v>10</v>
      </c>
      <c r="Y147" s="35">
        <f t="shared" si="56"/>
        <v>10</v>
      </c>
      <c r="Z147" s="37"/>
      <c r="AA147" s="34">
        <f t="shared" si="57"/>
        <v>3.0102999566398121</v>
      </c>
      <c r="AB147" s="26">
        <f t="shared" si="58"/>
        <v>2</v>
      </c>
      <c r="AC147" s="147">
        <f t="shared" si="59"/>
        <v>13.010299956639813</v>
      </c>
      <c r="AD147" s="27">
        <f t="shared" si="60"/>
        <v>20.000000000000007</v>
      </c>
    </row>
    <row r="148" spans="16:30" x14ac:dyDescent="0.25">
      <c r="P148" s="31">
        <v>0.29166666666666702</v>
      </c>
      <c r="Q148" s="32">
        <f>G14</f>
        <v>0</v>
      </c>
      <c r="R148" s="26">
        <f t="shared" si="52"/>
        <v>1</v>
      </c>
      <c r="S148" s="26">
        <f>Q148</f>
        <v>0</v>
      </c>
      <c r="T148" s="35">
        <f t="shared" si="51"/>
        <v>1</v>
      </c>
      <c r="U148" s="37"/>
      <c r="V148" s="34">
        <f>D74</f>
        <v>0</v>
      </c>
      <c r="W148" s="26">
        <f t="shared" si="54"/>
        <v>1</v>
      </c>
      <c r="X148" s="26">
        <f>V148</f>
        <v>0</v>
      </c>
      <c r="Y148" s="35">
        <f t="shared" si="56"/>
        <v>1</v>
      </c>
      <c r="Z148" s="37"/>
      <c r="AA148" s="34">
        <f t="shared" si="57"/>
        <v>3.0102999566398121</v>
      </c>
      <c r="AB148" s="26">
        <f t="shared" si="58"/>
        <v>2</v>
      </c>
      <c r="AC148" s="26">
        <f>AA148</f>
        <v>3.0102999566398121</v>
      </c>
      <c r="AD148" s="27">
        <f t="shared" si="60"/>
        <v>2</v>
      </c>
    </row>
    <row r="149" spans="16:30" x14ac:dyDescent="0.25">
      <c r="P149" s="31">
        <v>0.33333333333333298</v>
      </c>
      <c r="Q149" s="32">
        <f>Q148</f>
        <v>0</v>
      </c>
      <c r="R149" s="26">
        <f t="shared" si="52"/>
        <v>1</v>
      </c>
      <c r="S149" s="26">
        <f t="shared" ref="S149:S162" si="62">Q149</f>
        <v>0</v>
      </c>
      <c r="T149" s="35">
        <f t="shared" si="51"/>
        <v>1</v>
      </c>
      <c r="U149" s="37"/>
      <c r="V149" s="34">
        <f t="shared" si="61"/>
        <v>0</v>
      </c>
      <c r="W149" s="26">
        <f t="shared" si="54"/>
        <v>1</v>
      </c>
      <c r="X149" s="26">
        <f t="shared" ref="X149:X159" si="63">V149</f>
        <v>0</v>
      </c>
      <c r="Y149" s="35">
        <f t="shared" si="56"/>
        <v>1</v>
      </c>
      <c r="Z149" s="37"/>
      <c r="AA149" s="34">
        <f t="shared" si="57"/>
        <v>3.0102999566398121</v>
      </c>
      <c r="AB149" s="26">
        <f t="shared" si="58"/>
        <v>2</v>
      </c>
      <c r="AC149" s="26">
        <f t="shared" ref="AC149:AC159" si="64">AA149</f>
        <v>3.0102999566398121</v>
      </c>
      <c r="AD149" s="27">
        <f t="shared" si="60"/>
        <v>2</v>
      </c>
    </row>
    <row r="150" spans="16:30" x14ac:dyDescent="0.25">
      <c r="P150" s="31">
        <v>0.375</v>
      </c>
      <c r="Q150" s="32">
        <f>Q148</f>
        <v>0</v>
      </c>
      <c r="R150" s="26">
        <f t="shared" si="52"/>
        <v>1</v>
      </c>
      <c r="S150" s="26">
        <f t="shared" si="62"/>
        <v>0</v>
      </c>
      <c r="T150" s="35">
        <f t="shared" si="51"/>
        <v>1</v>
      </c>
      <c r="U150" s="37"/>
      <c r="V150" s="34">
        <f t="shared" si="61"/>
        <v>0</v>
      </c>
      <c r="W150" s="26">
        <f t="shared" si="54"/>
        <v>1</v>
      </c>
      <c r="X150" s="26">
        <f t="shared" si="63"/>
        <v>0</v>
      </c>
      <c r="Y150" s="35">
        <f t="shared" si="56"/>
        <v>1</v>
      </c>
      <c r="Z150" s="37"/>
      <c r="AA150" s="34">
        <f t="shared" si="57"/>
        <v>3.0102999566398121</v>
      </c>
      <c r="AB150" s="26">
        <f t="shared" si="58"/>
        <v>2</v>
      </c>
      <c r="AC150" s="26">
        <f t="shared" si="64"/>
        <v>3.0102999566398121</v>
      </c>
      <c r="AD150" s="27">
        <f t="shared" si="60"/>
        <v>2</v>
      </c>
    </row>
    <row r="151" spans="16:30" x14ac:dyDescent="0.25">
      <c r="P151" s="31">
        <v>0.41666666666666702</v>
      </c>
      <c r="Q151" s="32">
        <f>Q148</f>
        <v>0</v>
      </c>
      <c r="R151" s="26">
        <f t="shared" si="52"/>
        <v>1</v>
      </c>
      <c r="S151" s="26">
        <f t="shared" si="62"/>
        <v>0</v>
      </c>
      <c r="T151" s="35">
        <f t="shared" si="51"/>
        <v>1</v>
      </c>
      <c r="U151" s="37"/>
      <c r="V151" s="34">
        <f t="shared" si="61"/>
        <v>0</v>
      </c>
      <c r="W151" s="26">
        <f t="shared" si="54"/>
        <v>1</v>
      </c>
      <c r="X151" s="26">
        <f t="shared" si="63"/>
        <v>0</v>
      </c>
      <c r="Y151" s="35">
        <f t="shared" si="56"/>
        <v>1</v>
      </c>
      <c r="Z151" s="37"/>
      <c r="AA151" s="34">
        <f t="shared" si="57"/>
        <v>3.0102999566398121</v>
      </c>
      <c r="AB151" s="26">
        <f t="shared" si="58"/>
        <v>2</v>
      </c>
      <c r="AC151" s="26">
        <f t="shared" si="64"/>
        <v>3.0102999566398121</v>
      </c>
      <c r="AD151" s="27">
        <f t="shared" si="60"/>
        <v>2</v>
      </c>
    </row>
    <row r="152" spans="16:30" x14ac:dyDescent="0.25">
      <c r="P152" s="31">
        <v>0.45833333333333298</v>
      </c>
      <c r="Q152" s="32">
        <f>Q148</f>
        <v>0</v>
      </c>
      <c r="R152" s="26">
        <f t="shared" si="52"/>
        <v>1</v>
      </c>
      <c r="S152" s="26">
        <f t="shared" si="62"/>
        <v>0</v>
      </c>
      <c r="T152" s="35">
        <f t="shared" si="51"/>
        <v>1</v>
      </c>
      <c r="U152" s="37"/>
      <c r="V152" s="34">
        <f t="shared" si="61"/>
        <v>0</v>
      </c>
      <c r="W152" s="26">
        <f t="shared" si="54"/>
        <v>1</v>
      </c>
      <c r="X152" s="26">
        <f t="shared" si="63"/>
        <v>0</v>
      </c>
      <c r="Y152" s="35">
        <f t="shared" si="56"/>
        <v>1</v>
      </c>
      <c r="Z152" s="37"/>
      <c r="AA152" s="34">
        <f t="shared" si="57"/>
        <v>3.0102999566398121</v>
      </c>
      <c r="AB152" s="26">
        <f t="shared" si="58"/>
        <v>2</v>
      </c>
      <c r="AC152" s="26">
        <f t="shared" si="64"/>
        <v>3.0102999566398121</v>
      </c>
      <c r="AD152" s="27">
        <f t="shared" si="60"/>
        <v>2</v>
      </c>
    </row>
    <row r="153" spans="16:30" x14ac:dyDescent="0.25">
      <c r="P153" s="31">
        <v>0.5</v>
      </c>
      <c r="Q153" s="32">
        <f>Q148</f>
        <v>0</v>
      </c>
      <c r="R153" s="26">
        <f t="shared" si="52"/>
        <v>1</v>
      </c>
      <c r="S153" s="26">
        <f t="shared" si="62"/>
        <v>0</v>
      </c>
      <c r="T153" s="35">
        <f t="shared" si="51"/>
        <v>1</v>
      </c>
      <c r="U153" s="37"/>
      <c r="V153" s="34">
        <f t="shared" si="61"/>
        <v>0</v>
      </c>
      <c r="W153" s="26">
        <f t="shared" si="54"/>
        <v>1</v>
      </c>
      <c r="X153" s="26">
        <f t="shared" si="63"/>
        <v>0</v>
      </c>
      <c r="Y153" s="35">
        <f t="shared" si="56"/>
        <v>1</v>
      </c>
      <c r="Z153" s="37"/>
      <c r="AA153" s="34">
        <f t="shared" si="57"/>
        <v>3.0102999566398121</v>
      </c>
      <c r="AB153" s="26">
        <f t="shared" si="58"/>
        <v>2</v>
      </c>
      <c r="AC153" s="26">
        <f t="shared" si="64"/>
        <v>3.0102999566398121</v>
      </c>
      <c r="AD153" s="27">
        <f t="shared" si="60"/>
        <v>2</v>
      </c>
    </row>
    <row r="154" spans="16:30" x14ac:dyDescent="0.25">
      <c r="P154" s="31">
        <v>0.54166666666666696</v>
      </c>
      <c r="Q154" s="32">
        <f>Q148</f>
        <v>0</v>
      </c>
      <c r="R154" s="26">
        <f t="shared" si="52"/>
        <v>1</v>
      </c>
      <c r="S154" s="26">
        <f t="shared" si="62"/>
        <v>0</v>
      </c>
      <c r="T154" s="35">
        <f t="shared" si="51"/>
        <v>1</v>
      </c>
      <c r="U154" s="37"/>
      <c r="V154" s="34">
        <f t="shared" si="61"/>
        <v>0</v>
      </c>
      <c r="W154" s="26">
        <f t="shared" si="54"/>
        <v>1</v>
      </c>
      <c r="X154" s="26">
        <f t="shared" si="63"/>
        <v>0</v>
      </c>
      <c r="Y154" s="35">
        <f t="shared" si="56"/>
        <v>1</v>
      </c>
      <c r="Z154" s="37"/>
      <c r="AA154" s="34">
        <f t="shared" si="57"/>
        <v>3.0102999566398121</v>
      </c>
      <c r="AB154" s="26">
        <f t="shared" si="58"/>
        <v>2</v>
      </c>
      <c r="AC154" s="26">
        <f t="shared" si="64"/>
        <v>3.0102999566398121</v>
      </c>
      <c r="AD154" s="27">
        <f t="shared" si="60"/>
        <v>2</v>
      </c>
    </row>
    <row r="155" spans="16:30" x14ac:dyDescent="0.25">
      <c r="P155" s="31">
        <v>0.58333333333333304</v>
      </c>
      <c r="Q155" s="32">
        <f>Q148</f>
        <v>0</v>
      </c>
      <c r="R155" s="26">
        <f t="shared" si="52"/>
        <v>1</v>
      </c>
      <c r="S155" s="26">
        <f t="shared" si="62"/>
        <v>0</v>
      </c>
      <c r="T155" s="35">
        <f t="shared" si="51"/>
        <v>1</v>
      </c>
      <c r="U155" s="37"/>
      <c r="V155" s="34">
        <f t="shared" si="61"/>
        <v>0</v>
      </c>
      <c r="W155" s="26">
        <f t="shared" si="54"/>
        <v>1</v>
      </c>
      <c r="X155" s="26">
        <f t="shared" si="63"/>
        <v>0</v>
      </c>
      <c r="Y155" s="35">
        <f t="shared" si="56"/>
        <v>1</v>
      </c>
      <c r="Z155" s="37"/>
      <c r="AA155" s="34">
        <f t="shared" si="57"/>
        <v>3.0102999566398121</v>
      </c>
      <c r="AB155" s="26">
        <f t="shared" si="58"/>
        <v>2</v>
      </c>
      <c r="AC155" s="26">
        <f t="shared" si="64"/>
        <v>3.0102999566398121</v>
      </c>
      <c r="AD155" s="27">
        <f t="shared" si="60"/>
        <v>2</v>
      </c>
    </row>
    <row r="156" spans="16:30" x14ac:dyDescent="0.25">
      <c r="P156" s="31">
        <v>0.625</v>
      </c>
      <c r="Q156" s="32">
        <f>Q148</f>
        <v>0</v>
      </c>
      <c r="R156" s="26">
        <f t="shared" si="52"/>
        <v>1</v>
      </c>
      <c r="S156" s="26">
        <f t="shared" si="62"/>
        <v>0</v>
      </c>
      <c r="T156" s="35">
        <f t="shared" si="51"/>
        <v>1</v>
      </c>
      <c r="U156" s="37"/>
      <c r="V156" s="34">
        <f t="shared" si="61"/>
        <v>0</v>
      </c>
      <c r="W156" s="26">
        <f t="shared" si="54"/>
        <v>1</v>
      </c>
      <c r="X156" s="26">
        <f t="shared" si="63"/>
        <v>0</v>
      </c>
      <c r="Y156" s="35">
        <f t="shared" si="56"/>
        <v>1</v>
      </c>
      <c r="Z156" s="37"/>
      <c r="AA156" s="34">
        <f t="shared" si="57"/>
        <v>3.0102999566398121</v>
      </c>
      <c r="AB156" s="26">
        <f t="shared" si="58"/>
        <v>2</v>
      </c>
      <c r="AC156" s="26">
        <f t="shared" si="64"/>
        <v>3.0102999566398121</v>
      </c>
      <c r="AD156" s="27">
        <f t="shared" si="60"/>
        <v>2</v>
      </c>
    </row>
    <row r="157" spans="16:30" x14ac:dyDescent="0.25">
      <c r="P157" s="31">
        <v>0.66666666666666696</v>
      </c>
      <c r="Q157" s="32">
        <f>Q148</f>
        <v>0</v>
      </c>
      <c r="R157" s="26">
        <f t="shared" si="52"/>
        <v>1</v>
      </c>
      <c r="S157" s="26">
        <f t="shared" si="62"/>
        <v>0</v>
      </c>
      <c r="T157" s="35">
        <f t="shared" si="51"/>
        <v>1</v>
      </c>
      <c r="U157" s="37"/>
      <c r="V157" s="34">
        <f t="shared" si="61"/>
        <v>0</v>
      </c>
      <c r="W157" s="26">
        <f t="shared" si="54"/>
        <v>1</v>
      </c>
      <c r="X157" s="26">
        <f t="shared" si="63"/>
        <v>0</v>
      </c>
      <c r="Y157" s="35">
        <f t="shared" si="56"/>
        <v>1</v>
      </c>
      <c r="Z157" s="37"/>
      <c r="AA157" s="34">
        <f t="shared" si="57"/>
        <v>3.0102999566398121</v>
      </c>
      <c r="AB157" s="26">
        <f t="shared" si="58"/>
        <v>2</v>
      </c>
      <c r="AC157" s="26">
        <f t="shared" si="64"/>
        <v>3.0102999566398121</v>
      </c>
      <c r="AD157" s="27">
        <f t="shared" si="60"/>
        <v>2</v>
      </c>
    </row>
    <row r="158" spans="16:30" x14ac:dyDescent="0.25">
      <c r="P158" s="31">
        <v>0.70833333333333304</v>
      </c>
      <c r="Q158" s="32">
        <f>Q148</f>
        <v>0</v>
      </c>
      <c r="R158" s="26">
        <f t="shared" si="52"/>
        <v>1</v>
      </c>
      <c r="S158" s="26">
        <f t="shared" si="62"/>
        <v>0</v>
      </c>
      <c r="T158" s="35">
        <f t="shared" si="51"/>
        <v>1</v>
      </c>
      <c r="U158" s="37"/>
      <c r="V158" s="34">
        <f t="shared" si="61"/>
        <v>0</v>
      </c>
      <c r="W158" s="26">
        <f t="shared" si="54"/>
        <v>1</v>
      </c>
      <c r="X158" s="26">
        <f t="shared" si="63"/>
        <v>0</v>
      </c>
      <c r="Y158" s="35">
        <f t="shared" si="56"/>
        <v>1</v>
      </c>
      <c r="Z158" s="37"/>
      <c r="AA158" s="34">
        <f t="shared" si="57"/>
        <v>3.0102999566398121</v>
      </c>
      <c r="AB158" s="26">
        <f t="shared" si="58"/>
        <v>2</v>
      </c>
      <c r="AC158" s="26">
        <f t="shared" si="64"/>
        <v>3.0102999566398121</v>
      </c>
      <c r="AD158" s="27">
        <f t="shared" si="60"/>
        <v>2</v>
      </c>
    </row>
    <row r="159" spans="16:30" x14ac:dyDescent="0.25">
      <c r="P159" s="31">
        <v>0.75</v>
      </c>
      <c r="Q159" s="32">
        <f>Q148</f>
        <v>0</v>
      </c>
      <c r="R159" s="26">
        <f t="shared" si="52"/>
        <v>1</v>
      </c>
      <c r="S159" s="26">
        <f t="shared" si="62"/>
        <v>0</v>
      </c>
      <c r="T159" s="35">
        <f t="shared" si="51"/>
        <v>1</v>
      </c>
      <c r="U159" s="37"/>
      <c r="V159" s="34">
        <f t="shared" si="61"/>
        <v>0</v>
      </c>
      <c r="W159" s="26">
        <f t="shared" si="54"/>
        <v>1</v>
      </c>
      <c r="X159" s="26">
        <f t="shared" si="63"/>
        <v>0</v>
      </c>
      <c r="Y159" s="35">
        <f t="shared" si="56"/>
        <v>1</v>
      </c>
      <c r="Z159" s="37"/>
      <c r="AA159" s="34">
        <f t="shared" si="57"/>
        <v>3.0102999566398121</v>
      </c>
      <c r="AB159" s="26">
        <f t="shared" si="58"/>
        <v>2</v>
      </c>
      <c r="AC159" s="26">
        <f t="shared" si="64"/>
        <v>3.0102999566398121</v>
      </c>
      <c r="AD159" s="27">
        <f t="shared" si="60"/>
        <v>2</v>
      </c>
    </row>
    <row r="160" spans="16:30" x14ac:dyDescent="0.25">
      <c r="P160" s="31">
        <v>0.79166666666666696</v>
      </c>
      <c r="Q160" s="32">
        <f>Q148</f>
        <v>0</v>
      </c>
      <c r="R160" s="26">
        <f t="shared" si="52"/>
        <v>1</v>
      </c>
      <c r="S160" s="26">
        <f t="shared" si="62"/>
        <v>0</v>
      </c>
      <c r="T160" s="35">
        <f t="shared" si="51"/>
        <v>1</v>
      </c>
      <c r="U160" s="37"/>
      <c r="V160" s="34">
        <v>0</v>
      </c>
      <c r="W160" s="26">
        <f t="shared" si="54"/>
        <v>1</v>
      </c>
      <c r="X160" s="26">
        <v>0</v>
      </c>
      <c r="Y160" s="35">
        <f t="shared" si="56"/>
        <v>1</v>
      </c>
      <c r="Z160" s="37"/>
      <c r="AA160" s="34">
        <f t="shared" si="57"/>
        <v>3.0102999566398121</v>
      </c>
      <c r="AB160" s="26">
        <f t="shared" si="58"/>
        <v>2</v>
      </c>
      <c r="AC160" s="26">
        <f>AA160</f>
        <v>3.0102999566398121</v>
      </c>
      <c r="AD160" s="27">
        <f t="shared" si="60"/>
        <v>2</v>
      </c>
    </row>
    <row r="161" spans="16:30" x14ac:dyDescent="0.25">
      <c r="P161" s="31">
        <v>0.83333333333333304</v>
      </c>
      <c r="Q161" s="32">
        <f>Q148</f>
        <v>0</v>
      </c>
      <c r="R161" s="26">
        <f t="shared" si="52"/>
        <v>1</v>
      </c>
      <c r="S161" s="26">
        <f t="shared" si="62"/>
        <v>0</v>
      </c>
      <c r="T161" s="35">
        <f t="shared" si="51"/>
        <v>1</v>
      </c>
      <c r="U161" s="37"/>
      <c r="V161" s="34">
        <f t="shared" si="61"/>
        <v>0</v>
      </c>
      <c r="W161" s="26">
        <f t="shared" si="54"/>
        <v>1</v>
      </c>
      <c r="X161" s="26">
        <v>0</v>
      </c>
      <c r="Y161" s="35">
        <f t="shared" si="56"/>
        <v>1</v>
      </c>
      <c r="Z161" s="37"/>
      <c r="AA161" s="34">
        <f t="shared" si="57"/>
        <v>3.0102999566398121</v>
      </c>
      <c r="AB161" s="26">
        <f>(10^(AA161/10))</f>
        <v>2</v>
      </c>
      <c r="AC161" s="26">
        <f>AA161</f>
        <v>3.0102999566398121</v>
      </c>
      <c r="AD161" s="27">
        <f t="shared" si="60"/>
        <v>2</v>
      </c>
    </row>
    <row r="162" spans="16:30" x14ac:dyDescent="0.25">
      <c r="P162" s="31">
        <v>0.875</v>
      </c>
      <c r="Q162" s="32">
        <f>Q148</f>
        <v>0</v>
      </c>
      <c r="R162" s="26">
        <f t="shared" si="52"/>
        <v>1</v>
      </c>
      <c r="S162" s="26">
        <f t="shared" si="62"/>
        <v>0</v>
      </c>
      <c r="T162" s="35">
        <f t="shared" si="51"/>
        <v>1</v>
      </c>
      <c r="U162" s="37"/>
      <c r="V162" s="34">
        <f>V161</f>
        <v>0</v>
      </c>
      <c r="W162" s="26">
        <f t="shared" si="54"/>
        <v>1</v>
      </c>
      <c r="X162" s="26">
        <v>0</v>
      </c>
      <c r="Y162" s="35">
        <f t="shared" si="56"/>
        <v>1</v>
      </c>
      <c r="Z162" s="37"/>
      <c r="AA162" s="34">
        <f t="shared" si="57"/>
        <v>3.0102999566398121</v>
      </c>
      <c r="AB162" s="26">
        <f t="shared" ref="AB162:AB164" si="65">(10^(AA162/10))</f>
        <v>2</v>
      </c>
      <c r="AC162" s="26">
        <f>AA162</f>
        <v>3.0102999566398121</v>
      </c>
      <c r="AD162" s="27">
        <f t="shared" si="60"/>
        <v>2</v>
      </c>
    </row>
    <row r="163" spans="16:30" x14ac:dyDescent="0.25">
      <c r="P163" s="31">
        <v>0.91666666666666696</v>
      </c>
      <c r="Q163" s="32">
        <f>Q141</f>
        <v>0</v>
      </c>
      <c r="R163" s="26">
        <f t="shared" si="52"/>
        <v>1</v>
      </c>
      <c r="S163" s="26">
        <f>Q163+10</f>
        <v>10</v>
      </c>
      <c r="T163" s="35">
        <f t="shared" si="51"/>
        <v>10</v>
      </c>
      <c r="U163" s="37"/>
      <c r="V163" s="34">
        <v>0</v>
      </c>
      <c r="W163" s="26">
        <f t="shared" si="54"/>
        <v>1</v>
      </c>
      <c r="X163" s="28">
        <f t="shared" ref="X163:X164" si="66">V163+10</f>
        <v>10</v>
      </c>
      <c r="Y163" s="35">
        <f t="shared" si="56"/>
        <v>10</v>
      </c>
      <c r="Z163" s="37"/>
      <c r="AA163" s="34">
        <f t="shared" si="57"/>
        <v>3.0102999566398121</v>
      </c>
      <c r="AB163" s="26">
        <f t="shared" si="65"/>
        <v>2</v>
      </c>
      <c r="AC163" s="26">
        <f>AA163+10</f>
        <v>13.010299956639813</v>
      </c>
      <c r="AD163" s="27">
        <f t="shared" si="60"/>
        <v>20.000000000000007</v>
      </c>
    </row>
    <row r="164" spans="16:30" ht="15.75" thickBot="1" x14ac:dyDescent="0.3">
      <c r="P164" s="44">
        <v>0.95833333333333304</v>
      </c>
      <c r="Q164" s="32">
        <f>Q141</f>
        <v>0</v>
      </c>
      <c r="R164" s="46">
        <f t="shared" si="52"/>
        <v>1</v>
      </c>
      <c r="S164" s="46">
        <f>Q164+10</f>
        <v>10</v>
      </c>
      <c r="T164" s="47">
        <f t="shared" si="51"/>
        <v>10</v>
      </c>
      <c r="U164" s="48"/>
      <c r="V164" s="45">
        <v>0</v>
      </c>
      <c r="W164" s="46">
        <f t="shared" si="54"/>
        <v>1</v>
      </c>
      <c r="X164" s="28">
        <f t="shared" si="66"/>
        <v>10</v>
      </c>
      <c r="Y164" s="47">
        <f t="shared" si="56"/>
        <v>10</v>
      </c>
      <c r="Z164" s="48"/>
      <c r="AA164" s="34">
        <f t="shared" si="57"/>
        <v>3.0102999566398121</v>
      </c>
      <c r="AB164" s="150">
        <f t="shared" si="65"/>
        <v>2</v>
      </c>
      <c r="AC164" s="150">
        <f>AA164+10</f>
        <v>13.010299956639813</v>
      </c>
      <c r="AD164" s="151">
        <f t="shared" si="60"/>
        <v>20.000000000000007</v>
      </c>
    </row>
    <row r="165" spans="16:30" ht="15.75" thickBot="1" x14ac:dyDescent="0.3">
      <c r="P165" s="50"/>
      <c r="Q165" s="51"/>
      <c r="R165" s="51"/>
      <c r="S165" s="51"/>
      <c r="T165" s="52"/>
      <c r="U165" s="51"/>
      <c r="V165" s="50"/>
      <c r="W165" s="51"/>
      <c r="X165" s="51"/>
      <c r="Y165" s="52"/>
      <c r="Z165" s="51"/>
      <c r="AA165" s="53" t="s">
        <v>13</v>
      </c>
      <c r="AB165" s="64">
        <f>10*LOG(1/(COUNT(AB148:AB161))*SUM(AB148:AB161))</f>
        <v>3.0102999566398121</v>
      </c>
      <c r="AC165" s="49"/>
      <c r="AD165" s="54"/>
    </row>
    <row r="166" spans="16:30" ht="15.75" thickBot="1" x14ac:dyDescent="0.3">
      <c r="P166" s="53"/>
      <c r="Q166" s="49"/>
      <c r="R166" s="49"/>
      <c r="S166" s="49"/>
      <c r="T166" s="54"/>
      <c r="U166" s="49"/>
      <c r="V166" s="53"/>
      <c r="W166" s="49"/>
      <c r="X166" s="49"/>
      <c r="Y166" s="54"/>
      <c r="Z166" s="49"/>
      <c r="AA166" s="53" t="s">
        <v>2</v>
      </c>
      <c r="AB166" s="64">
        <f>10*LOG(1/(COUNT(AB141:AB147,AB163:AB164))*SUM(AB141:AB147,AB163:AB164))</f>
        <v>3.0102999566398121</v>
      </c>
      <c r="AC166" s="49"/>
      <c r="AD166" s="54"/>
    </row>
    <row r="167" spans="16:30" x14ac:dyDescent="0.25">
      <c r="P167" s="53"/>
      <c r="Q167" s="49"/>
      <c r="R167" s="56" t="s">
        <v>12</v>
      </c>
      <c r="S167" s="57"/>
      <c r="T167" s="58" t="s">
        <v>11</v>
      </c>
      <c r="U167" s="57"/>
      <c r="V167" s="59"/>
      <c r="W167" s="56" t="s">
        <v>12</v>
      </c>
      <c r="X167" s="57"/>
      <c r="Y167" s="58" t="s">
        <v>11</v>
      </c>
      <c r="Z167" s="57"/>
      <c r="AA167" s="59"/>
      <c r="AB167" s="57" t="s">
        <v>12</v>
      </c>
      <c r="AC167" s="57"/>
      <c r="AD167" s="58" t="s">
        <v>11</v>
      </c>
    </row>
    <row r="168" spans="16:30" ht="15.75" thickBot="1" x14ac:dyDescent="0.3">
      <c r="P168" s="14"/>
      <c r="Q168" s="55"/>
      <c r="R168" s="60">
        <f>10*LOG(1/(COUNT(R141:R164))*SUM(R141:R164))</f>
        <v>0</v>
      </c>
      <c r="S168" s="61"/>
      <c r="T168" s="62">
        <f>10*LOG(1/(COUNT(T141:T164))*SUM(T141:T164))</f>
        <v>6.40978057358332</v>
      </c>
      <c r="U168" s="61"/>
      <c r="V168" s="63"/>
      <c r="W168" s="60">
        <f>10*LOG(1/(COUNT(W141:W164))*SUM(W141:W164))</f>
        <v>0</v>
      </c>
      <c r="X168" s="61"/>
      <c r="Y168" s="62">
        <f>10*LOG(1/(COUNT(Y141:Y164))*SUM(Y141:Y164))</f>
        <v>6.40978057358332</v>
      </c>
      <c r="Z168" s="61"/>
      <c r="AA168" s="63"/>
      <c r="AB168" s="64">
        <f>10*LOG(1/(COUNT(AB141:AB164))*SUM(AB141:AB164))</f>
        <v>3.0102999566398121</v>
      </c>
      <c r="AC168" s="61"/>
      <c r="AD168" s="62">
        <f>10*LOG(1/(COUNT(AD141:AD164))*SUM(AD141:AD164))</f>
        <v>9.4200805302231334</v>
      </c>
    </row>
    <row r="171" spans="16:30" x14ac:dyDescent="0.25">
      <c r="P171">
        <f>A15</f>
        <v>0</v>
      </c>
    </row>
    <row r="173" spans="16:30" ht="15.75" thickBot="1" x14ac:dyDescent="0.3">
      <c r="P173" s="303" t="s">
        <v>21</v>
      </c>
      <c r="Q173" s="303"/>
      <c r="R173" s="303"/>
      <c r="S173" s="303"/>
      <c r="T173" s="303"/>
    </row>
    <row r="174" spans="16:30" ht="45.75" thickBot="1" x14ac:dyDescent="0.3">
      <c r="P174" s="38" t="s">
        <v>14</v>
      </c>
      <c r="Q174" s="39" t="s">
        <v>15</v>
      </c>
      <c r="R174" s="40" t="s">
        <v>17</v>
      </c>
      <c r="S174" s="40" t="s">
        <v>16</v>
      </c>
      <c r="T174" s="41" t="s">
        <v>17</v>
      </c>
      <c r="U174" s="42"/>
      <c r="V174" s="39" t="s">
        <v>18</v>
      </c>
      <c r="W174" s="40" t="s">
        <v>17</v>
      </c>
      <c r="X174" s="40" t="s">
        <v>16</v>
      </c>
      <c r="Y174" s="41" t="s">
        <v>17</v>
      </c>
      <c r="Z174" s="43"/>
      <c r="AA174" s="39" t="s">
        <v>19</v>
      </c>
      <c r="AB174" s="40" t="s">
        <v>17</v>
      </c>
      <c r="AC174" s="40" t="s">
        <v>16</v>
      </c>
      <c r="AD174" s="41" t="s">
        <v>17</v>
      </c>
    </row>
    <row r="175" spans="16:30" ht="15.75" thickBot="1" x14ac:dyDescent="0.3">
      <c r="P175" s="30">
        <v>0</v>
      </c>
      <c r="Q175" s="32">
        <f>H15</f>
        <v>0</v>
      </c>
      <c r="R175" s="28">
        <f>(10^(Q175/10))</f>
        <v>1</v>
      </c>
      <c r="S175" s="28">
        <f>Q175+10</f>
        <v>10</v>
      </c>
      <c r="T175" s="33">
        <f t="shared" ref="T175:T198" si="67">(10^(S175/10))</f>
        <v>10</v>
      </c>
      <c r="U175" s="36"/>
      <c r="V175" s="32">
        <v>0</v>
      </c>
      <c r="W175" s="28">
        <f>(10^(V175/10))</f>
        <v>1</v>
      </c>
      <c r="X175" s="28">
        <f>V175+10</f>
        <v>10</v>
      </c>
      <c r="Y175" s="33">
        <f>(10^(X175/10))</f>
        <v>10</v>
      </c>
      <c r="Z175" s="36"/>
      <c r="AA175" s="34">
        <f>10*LOG10(10^(Q175/10)+10^(V175/10))</f>
        <v>3.0102999566398121</v>
      </c>
      <c r="AB175" s="147">
        <f>(10^(AA175/10))</f>
        <v>2</v>
      </c>
      <c r="AC175" s="147">
        <f>AA175+10</f>
        <v>13.010299956639813</v>
      </c>
      <c r="AD175" s="148">
        <f>(10^(AC175/10))</f>
        <v>20.000000000000007</v>
      </c>
    </row>
    <row r="176" spans="16:30" ht="15.75" thickBot="1" x14ac:dyDescent="0.3">
      <c r="P176" s="31">
        <v>4.1666666666666699E-2</v>
      </c>
      <c r="Q176" s="32">
        <f>Q175</f>
        <v>0</v>
      </c>
      <c r="R176" s="26">
        <f t="shared" ref="R176:R198" si="68">(10^(Q176/10))</f>
        <v>1</v>
      </c>
      <c r="S176" s="26">
        <f t="shared" ref="S176:S181" si="69">Q176+10</f>
        <v>10</v>
      </c>
      <c r="T176" s="35">
        <f t="shared" si="67"/>
        <v>10</v>
      </c>
      <c r="U176" s="37"/>
      <c r="V176" s="34">
        <f>V175</f>
        <v>0</v>
      </c>
      <c r="W176" s="26">
        <f t="shared" ref="W176:W198" si="70">(10^(V176/10))</f>
        <v>1</v>
      </c>
      <c r="X176" s="28">
        <f t="shared" ref="X176:X181" si="71">V176+10</f>
        <v>10</v>
      </c>
      <c r="Y176" s="35">
        <f t="shared" ref="Y176:Y198" si="72">(10^(X176/10))</f>
        <v>10</v>
      </c>
      <c r="Z176" s="37"/>
      <c r="AA176" s="34">
        <f t="shared" ref="AA176:AA198" si="73">10*LOG10(10^(Q176/10)+10^(V176/10))</f>
        <v>3.0102999566398121</v>
      </c>
      <c r="AB176" s="26">
        <f t="shared" ref="AB176:AB194" si="74">(10^(AA176/10))</f>
        <v>2</v>
      </c>
      <c r="AC176" s="147">
        <f t="shared" ref="AC176:AC181" si="75">AA176+10</f>
        <v>13.010299956639813</v>
      </c>
      <c r="AD176" s="27">
        <f t="shared" ref="AD176:AD198" si="76">(10^(AC176/10))</f>
        <v>20.000000000000007</v>
      </c>
    </row>
    <row r="177" spans="16:30" ht="15.75" thickBot="1" x14ac:dyDescent="0.3">
      <c r="P177" s="31">
        <v>8.3333333333333301E-2</v>
      </c>
      <c r="Q177" s="32">
        <f>Q175</f>
        <v>0</v>
      </c>
      <c r="R177" s="26">
        <f t="shared" si="68"/>
        <v>1</v>
      </c>
      <c r="S177" s="26">
        <f t="shared" si="69"/>
        <v>10</v>
      </c>
      <c r="T177" s="35">
        <f t="shared" si="67"/>
        <v>10</v>
      </c>
      <c r="U177" s="37"/>
      <c r="V177" s="34">
        <f t="shared" ref="V177:V195" si="77">V176</f>
        <v>0</v>
      </c>
      <c r="W177" s="26">
        <f t="shared" si="70"/>
        <v>1</v>
      </c>
      <c r="X177" s="28">
        <f t="shared" si="71"/>
        <v>10</v>
      </c>
      <c r="Y177" s="35">
        <f t="shared" si="72"/>
        <v>10</v>
      </c>
      <c r="Z177" s="37"/>
      <c r="AA177" s="34">
        <f t="shared" si="73"/>
        <v>3.0102999566398121</v>
      </c>
      <c r="AB177" s="26">
        <f t="shared" si="74"/>
        <v>2</v>
      </c>
      <c r="AC177" s="147">
        <f t="shared" si="75"/>
        <v>13.010299956639813</v>
      </c>
      <c r="AD177" s="27">
        <f t="shared" si="76"/>
        <v>20.000000000000007</v>
      </c>
    </row>
    <row r="178" spans="16:30" ht="15.75" thickBot="1" x14ac:dyDescent="0.3">
      <c r="P178" s="31">
        <v>0.125</v>
      </c>
      <c r="Q178" s="32">
        <f>Q175</f>
        <v>0</v>
      </c>
      <c r="R178" s="26">
        <f t="shared" si="68"/>
        <v>1</v>
      </c>
      <c r="S178" s="26">
        <f t="shared" si="69"/>
        <v>10</v>
      </c>
      <c r="T178" s="35">
        <f t="shared" si="67"/>
        <v>10</v>
      </c>
      <c r="U178" s="37"/>
      <c r="V178" s="34">
        <f t="shared" si="77"/>
        <v>0</v>
      </c>
      <c r="W178" s="26">
        <f t="shared" si="70"/>
        <v>1</v>
      </c>
      <c r="X178" s="28">
        <f t="shared" si="71"/>
        <v>10</v>
      </c>
      <c r="Y178" s="35">
        <f t="shared" si="72"/>
        <v>10</v>
      </c>
      <c r="Z178" s="37"/>
      <c r="AA178" s="34">
        <f t="shared" si="73"/>
        <v>3.0102999566398121</v>
      </c>
      <c r="AB178" s="26">
        <f t="shared" si="74"/>
        <v>2</v>
      </c>
      <c r="AC178" s="147">
        <f t="shared" si="75"/>
        <v>13.010299956639813</v>
      </c>
      <c r="AD178" s="27">
        <f t="shared" si="76"/>
        <v>20.000000000000007</v>
      </c>
    </row>
    <row r="179" spans="16:30" ht="15.75" thickBot="1" x14ac:dyDescent="0.3">
      <c r="P179" s="31">
        <v>0.16666666666666699</v>
      </c>
      <c r="Q179" s="32">
        <f>Q175</f>
        <v>0</v>
      </c>
      <c r="R179" s="26">
        <f t="shared" si="68"/>
        <v>1</v>
      </c>
      <c r="S179" s="26">
        <f t="shared" si="69"/>
        <v>10</v>
      </c>
      <c r="T179" s="35">
        <f t="shared" si="67"/>
        <v>10</v>
      </c>
      <c r="U179" s="37"/>
      <c r="V179" s="34">
        <f t="shared" si="77"/>
        <v>0</v>
      </c>
      <c r="W179" s="26">
        <f t="shared" si="70"/>
        <v>1</v>
      </c>
      <c r="X179" s="28">
        <f t="shared" si="71"/>
        <v>10</v>
      </c>
      <c r="Y179" s="35">
        <f t="shared" si="72"/>
        <v>10</v>
      </c>
      <c r="Z179" s="37"/>
      <c r="AA179" s="34">
        <f t="shared" si="73"/>
        <v>3.0102999566398121</v>
      </c>
      <c r="AB179" s="26">
        <f t="shared" si="74"/>
        <v>2</v>
      </c>
      <c r="AC179" s="147">
        <f t="shared" si="75"/>
        <v>13.010299956639813</v>
      </c>
      <c r="AD179" s="27">
        <f t="shared" si="76"/>
        <v>20.000000000000007</v>
      </c>
    </row>
    <row r="180" spans="16:30" ht="15.75" thickBot="1" x14ac:dyDescent="0.3">
      <c r="P180" s="31">
        <v>0.20833333333333301</v>
      </c>
      <c r="Q180" s="32">
        <f>Q175</f>
        <v>0</v>
      </c>
      <c r="R180" s="26">
        <f t="shared" si="68"/>
        <v>1</v>
      </c>
      <c r="S180" s="26">
        <f t="shared" si="69"/>
        <v>10</v>
      </c>
      <c r="T180" s="35">
        <f t="shared" si="67"/>
        <v>10</v>
      </c>
      <c r="U180" s="37"/>
      <c r="V180" s="34">
        <f t="shared" si="77"/>
        <v>0</v>
      </c>
      <c r="W180" s="26">
        <f t="shared" si="70"/>
        <v>1</v>
      </c>
      <c r="X180" s="28">
        <f t="shared" si="71"/>
        <v>10</v>
      </c>
      <c r="Y180" s="35">
        <f t="shared" si="72"/>
        <v>10</v>
      </c>
      <c r="Z180" s="37"/>
      <c r="AA180" s="34">
        <f t="shared" si="73"/>
        <v>3.0102999566398121</v>
      </c>
      <c r="AB180" s="26">
        <f t="shared" si="74"/>
        <v>2</v>
      </c>
      <c r="AC180" s="147">
        <f t="shared" si="75"/>
        <v>13.010299956639813</v>
      </c>
      <c r="AD180" s="27">
        <f t="shared" si="76"/>
        <v>20.000000000000007</v>
      </c>
    </row>
    <row r="181" spans="16:30" x14ac:dyDescent="0.25">
      <c r="P181" s="31">
        <v>0.25</v>
      </c>
      <c r="Q181" s="32">
        <f>Q175</f>
        <v>0</v>
      </c>
      <c r="R181" s="26">
        <f t="shared" si="68"/>
        <v>1</v>
      </c>
      <c r="S181" s="26">
        <f t="shared" si="69"/>
        <v>10</v>
      </c>
      <c r="T181" s="35">
        <f t="shared" si="67"/>
        <v>10</v>
      </c>
      <c r="U181" s="37"/>
      <c r="V181" s="34">
        <f t="shared" si="77"/>
        <v>0</v>
      </c>
      <c r="W181" s="26">
        <f t="shared" si="70"/>
        <v>1</v>
      </c>
      <c r="X181" s="28">
        <f t="shared" si="71"/>
        <v>10</v>
      </c>
      <c r="Y181" s="35">
        <f t="shared" si="72"/>
        <v>10</v>
      </c>
      <c r="Z181" s="37"/>
      <c r="AA181" s="34">
        <f t="shared" si="73"/>
        <v>3.0102999566398121</v>
      </c>
      <c r="AB181" s="26">
        <f t="shared" si="74"/>
        <v>2</v>
      </c>
      <c r="AC181" s="147">
        <f t="shared" si="75"/>
        <v>13.010299956639813</v>
      </c>
      <c r="AD181" s="27">
        <f t="shared" si="76"/>
        <v>20.000000000000007</v>
      </c>
    </row>
    <row r="182" spans="16:30" x14ac:dyDescent="0.25">
      <c r="P182" s="31">
        <v>0.29166666666666702</v>
      </c>
      <c r="Q182" s="32">
        <f>G15</f>
        <v>0</v>
      </c>
      <c r="R182" s="26">
        <f t="shared" si="68"/>
        <v>1</v>
      </c>
      <c r="S182" s="26">
        <f>Q182</f>
        <v>0</v>
      </c>
      <c r="T182" s="35">
        <f t="shared" si="67"/>
        <v>1</v>
      </c>
      <c r="U182" s="37"/>
      <c r="V182" s="34">
        <f>E74</f>
        <v>0</v>
      </c>
      <c r="W182" s="26">
        <f t="shared" si="70"/>
        <v>1</v>
      </c>
      <c r="X182" s="26">
        <f>V182</f>
        <v>0</v>
      </c>
      <c r="Y182" s="35">
        <f t="shared" si="72"/>
        <v>1</v>
      </c>
      <c r="Z182" s="37"/>
      <c r="AA182" s="34">
        <f t="shared" si="73"/>
        <v>3.0102999566398121</v>
      </c>
      <c r="AB182" s="26">
        <f t="shared" si="74"/>
        <v>2</v>
      </c>
      <c r="AC182" s="26">
        <f>AA182</f>
        <v>3.0102999566398121</v>
      </c>
      <c r="AD182" s="27">
        <f t="shared" si="76"/>
        <v>2</v>
      </c>
    </row>
    <row r="183" spans="16:30" x14ac:dyDescent="0.25">
      <c r="P183" s="31">
        <v>0.33333333333333298</v>
      </c>
      <c r="Q183" s="32">
        <f>Q182</f>
        <v>0</v>
      </c>
      <c r="R183" s="26">
        <f t="shared" si="68"/>
        <v>1</v>
      </c>
      <c r="S183" s="26">
        <f t="shared" ref="S183:S196" si="78">Q183</f>
        <v>0</v>
      </c>
      <c r="T183" s="35">
        <f t="shared" si="67"/>
        <v>1</v>
      </c>
      <c r="U183" s="37"/>
      <c r="V183" s="34">
        <f t="shared" si="77"/>
        <v>0</v>
      </c>
      <c r="W183" s="26">
        <f t="shared" si="70"/>
        <v>1</v>
      </c>
      <c r="X183" s="26">
        <f t="shared" ref="X183:X193" si="79">V183</f>
        <v>0</v>
      </c>
      <c r="Y183" s="35">
        <f t="shared" si="72"/>
        <v>1</v>
      </c>
      <c r="Z183" s="37"/>
      <c r="AA183" s="34">
        <f t="shared" si="73"/>
        <v>3.0102999566398121</v>
      </c>
      <c r="AB183" s="26">
        <f t="shared" si="74"/>
        <v>2</v>
      </c>
      <c r="AC183" s="26">
        <f t="shared" ref="AC183:AC193" si="80">AA183</f>
        <v>3.0102999566398121</v>
      </c>
      <c r="AD183" s="27">
        <f t="shared" si="76"/>
        <v>2</v>
      </c>
    </row>
    <row r="184" spans="16:30" x14ac:dyDescent="0.25">
      <c r="P184" s="31">
        <v>0.375</v>
      </c>
      <c r="Q184" s="32">
        <f>Q182</f>
        <v>0</v>
      </c>
      <c r="R184" s="26">
        <f t="shared" si="68"/>
        <v>1</v>
      </c>
      <c r="S184" s="26">
        <f t="shared" si="78"/>
        <v>0</v>
      </c>
      <c r="T184" s="35">
        <f t="shared" si="67"/>
        <v>1</v>
      </c>
      <c r="U184" s="37"/>
      <c r="V184" s="34">
        <f t="shared" si="77"/>
        <v>0</v>
      </c>
      <c r="W184" s="26">
        <f t="shared" si="70"/>
        <v>1</v>
      </c>
      <c r="X184" s="26">
        <f t="shared" si="79"/>
        <v>0</v>
      </c>
      <c r="Y184" s="35">
        <f t="shared" si="72"/>
        <v>1</v>
      </c>
      <c r="Z184" s="37"/>
      <c r="AA184" s="34">
        <f t="shared" si="73"/>
        <v>3.0102999566398121</v>
      </c>
      <c r="AB184" s="26">
        <f t="shared" si="74"/>
        <v>2</v>
      </c>
      <c r="AC184" s="26">
        <f t="shared" si="80"/>
        <v>3.0102999566398121</v>
      </c>
      <c r="AD184" s="27">
        <f t="shared" si="76"/>
        <v>2</v>
      </c>
    </row>
    <row r="185" spans="16:30" x14ac:dyDescent="0.25">
      <c r="P185" s="31">
        <v>0.41666666666666702</v>
      </c>
      <c r="Q185" s="32">
        <f>Q182</f>
        <v>0</v>
      </c>
      <c r="R185" s="26">
        <f t="shared" si="68"/>
        <v>1</v>
      </c>
      <c r="S185" s="26">
        <f t="shared" si="78"/>
        <v>0</v>
      </c>
      <c r="T185" s="35">
        <f t="shared" si="67"/>
        <v>1</v>
      </c>
      <c r="U185" s="37"/>
      <c r="V185" s="34">
        <f t="shared" si="77"/>
        <v>0</v>
      </c>
      <c r="W185" s="26">
        <f t="shared" si="70"/>
        <v>1</v>
      </c>
      <c r="X185" s="26">
        <f t="shared" si="79"/>
        <v>0</v>
      </c>
      <c r="Y185" s="35">
        <f t="shared" si="72"/>
        <v>1</v>
      </c>
      <c r="Z185" s="37"/>
      <c r="AA185" s="34">
        <f t="shared" si="73"/>
        <v>3.0102999566398121</v>
      </c>
      <c r="AB185" s="26">
        <f t="shared" si="74"/>
        <v>2</v>
      </c>
      <c r="AC185" s="26">
        <f t="shared" si="80"/>
        <v>3.0102999566398121</v>
      </c>
      <c r="AD185" s="27">
        <f t="shared" si="76"/>
        <v>2</v>
      </c>
    </row>
    <row r="186" spans="16:30" x14ac:dyDescent="0.25">
      <c r="P186" s="31">
        <v>0.45833333333333298</v>
      </c>
      <c r="Q186" s="32">
        <f>Q182</f>
        <v>0</v>
      </c>
      <c r="R186" s="26">
        <f t="shared" si="68"/>
        <v>1</v>
      </c>
      <c r="S186" s="26">
        <f t="shared" si="78"/>
        <v>0</v>
      </c>
      <c r="T186" s="35">
        <f t="shared" si="67"/>
        <v>1</v>
      </c>
      <c r="U186" s="37"/>
      <c r="V186" s="34">
        <f t="shared" si="77"/>
        <v>0</v>
      </c>
      <c r="W186" s="26">
        <f t="shared" si="70"/>
        <v>1</v>
      </c>
      <c r="X186" s="26">
        <f t="shared" si="79"/>
        <v>0</v>
      </c>
      <c r="Y186" s="35">
        <f t="shared" si="72"/>
        <v>1</v>
      </c>
      <c r="Z186" s="37"/>
      <c r="AA186" s="34">
        <f t="shared" si="73"/>
        <v>3.0102999566398121</v>
      </c>
      <c r="AB186" s="26">
        <f t="shared" si="74"/>
        <v>2</v>
      </c>
      <c r="AC186" s="26">
        <f t="shared" si="80"/>
        <v>3.0102999566398121</v>
      </c>
      <c r="AD186" s="27">
        <f t="shared" si="76"/>
        <v>2</v>
      </c>
    </row>
    <row r="187" spans="16:30" x14ac:dyDescent="0.25">
      <c r="P187" s="31">
        <v>0.5</v>
      </c>
      <c r="Q187" s="32">
        <f>Q182</f>
        <v>0</v>
      </c>
      <c r="R187" s="26">
        <f t="shared" si="68"/>
        <v>1</v>
      </c>
      <c r="S187" s="26">
        <f t="shared" si="78"/>
        <v>0</v>
      </c>
      <c r="T187" s="35">
        <f t="shared" si="67"/>
        <v>1</v>
      </c>
      <c r="U187" s="37"/>
      <c r="V187" s="34">
        <f t="shared" si="77"/>
        <v>0</v>
      </c>
      <c r="W187" s="26">
        <f t="shared" si="70"/>
        <v>1</v>
      </c>
      <c r="X187" s="26">
        <f t="shared" si="79"/>
        <v>0</v>
      </c>
      <c r="Y187" s="35">
        <f t="shared" si="72"/>
        <v>1</v>
      </c>
      <c r="Z187" s="37"/>
      <c r="AA187" s="34">
        <f t="shared" si="73"/>
        <v>3.0102999566398121</v>
      </c>
      <c r="AB187" s="26">
        <f t="shared" si="74"/>
        <v>2</v>
      </c>
      <c r="AC187" s="26">
        <f t="shared" si="80"/>
        <v>3.0102999566398121</v>
      </c>
      <c r="AD187" s="27">
        <f t="shared" si="76"/>
        <v>2</v>
      </c>
    </row>
    <row r="188" spans="16:30" x14ac:dyDescent="0.25">
      <c r="P188" s="31">
        <v>0.54166666666666696</v>
      </c>
      <c r="Q188" s="32">
        <f>Q182</f>
        <v>0</v>
      </c>
      <c r="R188" s="26">
        <f t="shared" si="68"/>
        <v>1</v>
      </c>
      <c r="S188" s="26">
        <f t="shared" si="78"/>
        <v>0</v>
      </c>
      <c r="T188" s="35">
        <f t="shared" si="67"/>
        <v>1</v>
      </c>
      <c r="U188" s="37"/>
      <c r="V188" s="34">
        <f t="shared" si="77"/>
        <v>0</v>
      </c>
      <c r="W188" s="26">
        <f t="shared" si="70"/>
        <v>1</v>
      </c>
      <c r="X188" s="26">
        <f t="shared" si="79"/>
        <v>0</v>
      </c>
      <c r="Y188" s="35">
        <f t="shared" si="72"/>
        <v>1</v>
      </c>
      <c r="Z188" s="37"/>
      <c r="AA188" s="34">
        <f t="shared" si="73"/>
        <v>3.0102999566398121</v>
      </c>
      <c r="AB188" s="26">
        <f t="shared" si="74"/>
        <v>2</v>
      </c>
      <c r="AC188" s="26">
        <f t="shared" si="80"/>
        <v>3.0102999566398121</v>
      </c>
      <c r="AD188" s="27">
        <f t="shared" si="76"/>
        <v>2</v>
      </c>
    </row>
    <row r="189" spans="16:30" x14ac:dyDescent="0.25">
      <c r="P189" s="31">
        <v>0.58333333333333304</v>
      </c>
      <c r="Q189" s="32">
        <f>Q182</f>
        <v>0</v>
      </c>
      <c r="R189" s="26">
        <f t="shared" si="68"/>
        <v>1</v>
      </c>
      <c r="S189" s="26">
        <f t="shared" si="78"/>
        <v>0</v>
      </c>
      <c r="T189" s="35">
        <f t="shared" si="67"/>
        <v>1</v>
      </c>
      <c r="U189" s="37"/>
      <c r="V189" s="34">
        <f t="shared" si="77"/>
        <v>0</v>
      </c>
      <c r="W189" s="26">
        <f t="shared" si="70"/>
        <v>1</v>
      </c>
      <c r="X189" s="26">
        <f t="shared" si="79"/>
        <v>0</v>
      </c>
      <c r="Y189" s="35">
        <f t="shared" si="72"/>
        <v>1</v>
      </c>
      <c r="Z189" s="37"/>
      <c r="AA189" s="34">
        <f t="shared" si="73"/>
        <v>3.0102999566398121</v>
      </c>
      <c r="AB189" s="26">
        <f t="shared" si="74"/>
        <v>2</v>
      </c>
      <c r="AC189" s="26">
        <f t="shared" si="80"/>
        <v>3.0102999566398121</v>
      </c>
      <c r="AD189" s="27">
        <f t="shared" si="76"/>
        <v>2</v>
      </c>
    </row>
    <row r="190" spans="16:30" x14ac:dyDescent="0.25">
      <c r="P190" s="31">
        <v>0.625</v>
      </c>
      <c r="Q190" s="32">
        <f>Q182</f>
        <v>0</v>
      </c>
      <c r="R190" s="26">
        <f t="shared" si="68"/>
        <v>1</v>
      </c>
      <c r="S190" s="26">
        <f t="shared" si="78"/>
        <v>0</v>
      </c>
      <c r="T190" s="35">
        <f t="shared" si="67"/>
        <v>1</v>
      </c>
      <c r="U190" s="37"/>
      <c r="V190" s="34">
        <f t="shared" si="77"/>
        <v>0</v>
      </c>
      <c r="W190" s="26">
        <f t="shared" si="70"/>
        <v>1</v>
      </c>
      <c r="X190" s="26">
        <f t="shared" si="79"/>
        <v>0</v>
      </c>
      <c r="Y190" s="35">
        <f t="shared" si="72"/>
        <v>1</v>
      </c>
      <c r="Z190" s="37"/>
      <c r="AA190" s="34">
        <f t="shared" si="73"/>
        <v>3.0102999566398121</v>
      </c>
      <c r="AB190" s="26">
        <f t="shared" si="74"/>
        <v>2</v>
      </c>
      <c r="AC190" s="26">
        <f t="shared" si="80"/>
        <v>3.0102999566398121</v>
      </c>
      <c r="AD190" s="27">
        <f t="shared" si="76"/>
        <v>2</v>
      </c>
    </row>
    <row r="191" spans="16:30" x14ac:dyDescent="0.25">
      <c r="P191" s="31">
        <v>0.66666666666666696</v>
      </c>
      <c r="Q191" s="32">
        <f>Q182</f>
        <v>0</v>
      </c>
      <c r="R191" s="26">
        <f t="shared" si="68"/>
        <v>1</v>
      </c>
      <c r="S191" s="26">
        <f t="shared" si="78"/>
        <v>0</v>
      </c>
      <c r="T191" s="35">
        <f t="shared" si="67"/>
        <v>1</v>
      </c>
      <c r="U191" s="37"/>
      <c r="V191" s="34">
        <f t="shared" si="77"/>
        <v>0</v>
      </c>
      <c r="W191" s="26">
        <f t="shared" si="70"/>
        <v>1</v>
      </c>
      <c r="X191" s="26">
        <f t="shared" si="79"/>
        <v>0</v>
      </c>
      <c r="Y191" s="35">
        <f t="shared" si="72"/>
        <v>1</v>
      </c>
      <c r="Z191" s="37"/>
      <c r="AA191" s="34">
        <f t="shared" si="73"/>
        <v>3.0102999566398121</v>
      </c>
      <c r="AB191" s="26">
        <f t="shared" si="74"/>
        <v>2</v>
      </c>
      <c r="AC191" s="26">
        <f t="shared" si="80"/>
        <v>3.0102999566398121</v>
      </c>
      <c r="AD191" s="27">
        <f t="shared" si="76"/>
        <v>2</v>
      </c>
    </row>
    <row r="192" spans="16:30" x14ac:dyDescent="0.25">
      <c r="P192" s="31">
        <v>0.70833333333333304</v>
      </c>
      <c r="Q192" s="32">
        <f>Q182</f>
        <v>0</v>
      </c>
      <c r="R192" s="26">
        <f t="shared" si="68"/>
        <v>1</v>
      </c>
      <c r="S192" s="26">
        <f t="shared" si="78"/>
        <v>0</v>
      </c>
      <c r="T192" s="35">
        <f t="shared" si="67"/>
        <v>1</v>
      </c>
      <c r="U192" s="37"/>
      <c r="V192" s="34">
        <f t="shared" si="77"/>
        <v>0</v>
      </c>
      <c r="W192" s="26">
        <f t="shared" si="70"/>
        <v>1</v>
      </c>
      <c r="X192" s="26">
        <f t="shared" si="79"/>
        <v>0</v>
      </c>
      <c r="Y192" s="35">
        <f t="shared" si="72"/>
        <v>1</v>
      </c>
      <c r="Z192" s="37"/>
      <c r="AA192" s="34">
        <f t="shared" si="73"/>
        <v>3.0102999566398121</v>
      </c>
      <c r="AB192" s="26">
        <f t="shared" si="74"/>
        <v>2</v>
      </c>
      <c r="AC192" s="26">
        <f t="shared" si="80"/>
        <v>3.0102999566398121</v>
      </c>
      <c r="AD192" s="27">
        <f t="shared" si="76"/>
        <v>2</v>
      </c>
    </row>
    <row r="193" spans="16:30" x14ac:dyDescent="0.25">
      <c r="P193" s="31">
        <v>0.75</v>
      </c>
      <c r="Q193" s="32">
        <f>Q182</f>
        <v>0</v>
      </c>
      <c r="R193" s="26">
        <f t="shared" si="68"/>
        <v>1</v>
      </c>
      <c r="S193" s="26">
        <f t="shared" si="78"/>
        <v>0</v>
      </c>
      <c r="T193" s="35">
        <f t="shared" si="67"/>
        <v>1</v>
      </c>
      <c r="U193" s="37"/>
      <c r="V193" s="34">
        <f t="shared" si="77"/>
        <v>0</v>
      </c>
      <c r="W193" s="26">
        <f t="shared" si="70"/>
        <v>1</v>
      </c>
      <c r="X193" s="26">
        <f t="shared" si="79"/>
        <v>0</v>
      </c>
      <c r="Y193" s="35">
        <f t="shared" si="72"/>
        <v>1</v>
      </c>
      <c r="Z193" s="37"/>
      <c r="AA193" s="34">
        <f t="shared" si="73"/>
        <v>3.0102999566398121</v>
      </c>
      <c r="AB193" s="26">
        <f t="shared" si="74"/>
        <v>2</v>
      </c>
      <c r="AC193" s="26">
        <f t="shared" si="80"/>
        <v>3.0102999566398121</v>
      </c>
      <c r="AD193" s="27">
        <f t="shared" si="76"/>
        <v>2</v>
      </c>
    </row>
    <row r="194" spans="16:30" x14ac:dyDescent="0.25">
      <c r="P194" s="31">
        <v>0.79166666666666696</v>
      </c>
      <c r="Q194" s="32">
        <f>Q182</f>
        <v>0</v>
      </c>
      <c r="R194" s="26">
        <f t="shared" si="68"/>
        <v>1</v>
      </c>
      <c r="S194" s="26">
        <f t="shared" si="78"/>
        <v>0</v>
      </c>
      <c r="T194" s="35">
        <f t="shared" si="67"/>
        <v>1</v>
      </c>
      <c r="U194" s="37"/>
      <c r="V194" s="34">
        <v>0</v>
      </c>
      <c r="W194" s="26">
        <f t="shared" si="70"/>
        <v>1</v>
      </c>
      <c r="X194" s="26">
        <v>0</v>
      </c>
      <c r="Y194" s="35">
        <f t="shared" si="72"/>
        <v>1</v>
      </c>
      <c r="Z194" s="37"/>
      <c r="AA194" s="34">
        <f t="shared" si="73"/>
        <v>3.0102999566398121</v>
      </c>
      <c r="AB194" s="26">
        <f t="shared" si="74"/>
        <v>2</v>
      </c>
      <c r="AC194" s="26">
        <f>AA194</f>
        <v>3.0102999566398121</v>
      </c>
      <c r="AD194" s="27">
        <f t="shared" si="76"/>
        <v>2</v>
      </c>
    </row>
    <row r="195" spans="16:30" x14ac:dyDescent="0.25">
      <c r="P195" s="31">
        <v>0.83333333333333304</v>
      </c>
      <c r="Q195" s="32">
        <f>Q182</f>
        <v>0</v>
      </c>
      <c r="R195" s="26">
        <f t="shared" si="68"/>
        <v>1</v>
      </c>
      <c r="S195" s="26">
        <f t="shared" si="78"/>
        <v>0</v>
      </c>
      <c r="T195" s="35">
        <f t="shared" si="67"/>
        <v>1</v>
      </c>
      <c r="U195" s="37"/>
      <c r="V195" s="34">
        <f t="shared" si="77"/>
        <v>0</v>
      </c>
      <c r="W195" s="26">
        <f t="shared" si="70"/>
        <v>1</v>
      </c>
      <c r="X195" s="26">
        <v>0</v>
      </c>
      <c r="Y195" s="35">
        <f t="shared" si="72"/>
        <v>1</v>
      </c>
      <c r="Z195" s="37"/>
      <c r="AA195" s="34">
        <f t="shared" si="73"/>
        <v>3.0102999566398121</v>
      </c>
      <c r="AB195" s="26">
        <f>(10^(AA195/10))</f>
        <v>2</v>
      </c>
      <c r="AC195" s="26">
        <f>AA195</f>
        <v>3.0102999566398121</v>
      </c>
      <c r="AD195" s="27">
        <f t="shared" si="76"/>
        <v>2</v>
      </c>
    </row>
    <row r="196" spans="16:30" x14ac:dyDescent="0.25">
      <c r="P196" s="31">
        <v>0.875</v>
      </c>
      <c r="Q196" s="32">
        <f>Q182</f>
        <v>0</v>
      </c>
      <c r="R196" s="26">
        <f t="shared" si="68"/>
        <v>1</v>
      </c>
      <c r="S196" s="26">
        <f t="shared" si="78"/>
        <v>0</v>
      </c>
      <c r="T196" s="35">
        <f t="shared" si="67"/>
        <v>1</v>
      </c>
      <c r="U196" s="37"/>
      <c r="V196" s="34">
        <f>V195</f>
        <v>0</v>
      </c>
      <c r="W196" s="26">
        <f t="shared" si="70"/>
        <v>1</v>
      </c>
      <c r="X196" s="26">
        <v>0</v>
      </c>
      <c r="Y196" s="35">
        <f t="shared" si="72"/>
        <v>1</v>
      </c>
      <c r="Z196" s="37"/>
      <c r="AA196" s="34">
        <f t="shared" si="73"/>
        <v>3.0102999566398121</v>
      </c>
      <c r="AB196" s="26">
        <f t="shared" ref="AB196:AB198" si="81">(10^(AA196/10))</f>
        <v>2</v>
      </c>
      <c r="AC196" s="26">
        <f>AA196</f>
        <v>3.0102999566398121</v>
      </c>
      <c r="AD196" s="27">
        <f t="shared" si="76"/>
        <v>2</v>
      </c>
    </row>
    <row r="197" spans="16:30" x14ac:dyDescent="0.25">
      <c r="P197" s="31">
        <v>0.91666666666666696</v>
      </c>
      <c r="Q197" s="32">
        <f>Q175</f>
        <v>0</v>
      </c>
      <c r="R197" s="26">
        <f t="shared" si="68"/>
        <v>1</v>
      </c>
      <c r="S197" s="26">
        <f>Q197+10</f>
        <v>10</v>
      </c>
      <c r="T197" s="35">
        <f t="shared" si="67"/>
        <v>10</v>
      </c>
      <c r="U197" s="37"/>
      <c r="V197" s="34">
        <v>0</v>
      </c>
      <c r="W197" s="26">
        <f t="shared" si="70"/>
        <v>1</v>
      </c>
      <c r="X197" s="28">
        <f t="shared" ref="X197:X198" si="82">V197+10</f>
        <v>10</v>
      </c>
      <c r="Y197" s="35">
        <f t="shared" si="72"/>
        <v>10</v>
      </c>
      <c r="Z197" s="37"/>
      <c r="AA197" s="34">
        <f t="shared" si="73"/>
        <v>3.0102999566398121</v>
      </c>
      <c r="AB197" s="26">
        <f t="shared" si="81"/>
        <v>2</v>
      </c>
      <c r="AC197" s="26">
        <f>AA197+10</f>
        <v>13.010299956639813</v>
      </c>
      <c r="AD197" s="27">
        <f t="shared" si="76"/>
        <v>20.000000000000007</v>
      </c>
    </row>
    <row r="198" spans="16:30" ht="15.75" thickBot="1" x14ac:dyDescent="0.3">
      <c r="P198" s="44">
        <v>0.95833333333333304</v>
      </c>
      <c r="Q198" s="32">
        <f>Q175</f>
        <v>0</v>
      </c>
      <c r="R198" s="46">
        <f t="shared" si="68"/>
        <v>1</v>
      </c>
      <c r="S198" s="46">
        <f>Q198+10</f>
        <v>10</v>
      </c>
      <c r="T198" s="47">
        <f t="shared" si="67"/>
        <v>10</v>
      </c>
      <c r="U198" s="48"/>
      <c r="V198" s="45">
        <v>0</v>
      </c>
      <c r="W198" s="46">
        <f t="shared" si="70"/>
        <v>1</v>
      </c>
      <c r="X198" s="28">
        <f t="shared" si="82"/>
        <v>10</v>
      </c>
      <c r="Y198" s="47">
        <f t="shared" si="72"/>
        <v>10</v>
      </c>
      <c r="Z198" s="48"/>
      <c r="AA198" s="34">
        <f t="shared" si="73"/>
        <v>3.0102999566398121</v>
      </c>
      <c r="AB198" s="150">
        <f t="shared" si="81"/>
        <v>2</v>
      </c>
      <c r="AC198" s="150">
        <f>AA198+10</f>
        <v>13.010299956639813</v>
      </c>
      <c r="AD198" s="151">
        <f t="shared" si="76"/>
        <v>20.000000000000007</v>
      </c>
    </row>
    <row r="199" spans="16:30" ht="15.75" thickBot="1" x14ac:dyDescent="0.3">
      <c r="P199" s="50"/>
      <c r="Q199" s="51"/>
      <c r="R199" s="51"/>
      <c r="S199" s="51"/>
      <c r="T199" s="52"/>
      <c r="U199" s="51"/>
      <c r="V199" s="50"/>
      <c r="W199" s="51"/>
      <c r="X199" s="51"/>
      <c r="Y199" s="52"/>
      <c r="Z199" s="51"/>
      <c r="AA199" s="53" t="s">
        <v>13</v>
      </c>
      <c r="AB199" s="64">
        <f>10*LOG(1/(COUNT(AB182:AB195))*SUM(AB182:AB195))</f>
        <v>3.0102999566398121</v>
      </c>
      <c r="AC199" s="49"/>
      <c r="AD199" s="54"/>
    </row>
    <row r="200" spans="16:30" ht="15.75" thickBot="1" x14ac:dyDescent="0.3">
      <c r="P200" s="53"/>
      <c r="Q200" s="49"/>
      <c r="R200" s="49"/>
      <c r="S200" s="49"/>
      <c r="T200" s="54"/>
      <c r="U200" s="49"/>
      <c r="V200" s="53"/>
      <c r="W200" s="49"/>
      <c r="X200" s="49"/>
      <c r="Y200" s="54"/>
      <c r="Z200" s="49"/>
      <c r="AA200" s="53" t="s">
        <v>2</v>
      </c>
      <c r="AB200" s="64">
        <f>10*LOG(1/(COUNT(AB175:AB181,AB197:AB198))*SUM(AB175:AB181,AB197:AB198))</f>
        <v>3.0102999566398121</v>
      </c>
      <c r="AC200" s="49"/>
      <c r="AD200" s="54"/>
    </row>
    <row r="201" spans="16:30" x14ac:dyDescent="0.25">
      <c r="P201" s="53"/>
      <c r="Q201" s="49"/>
      <c r="R201" s="56" t="s">
        <v>12</v>
      </c>
      <c r="S201" s="57"/>
      <c r="T201" s="58" t="s">
        <v>11</v>
      </c>
      <c r="U201" s="57"/>
      <c r="V201" s="59"/>
      <c r="W201" s="56" t="s">
        <v>12</v>
      </c>
      <c r="X201" s="57"/>
      <c r="Y201" s="58" t="s">
        <v>11</v>
      </c>
      <c r="Z201" s="57"/>
      <c r="AA201" s="59"/>
      <c r="AB201" s="57" t="s">
        <v>12</v>
      </c>
      <c r="AC201" s="57"/>
      <c r="AD201" s="58" t="s">
        <v>11</v>
      </c>
    </row>
    <row r="202" spans="16:30" ht="15.75" thickBot="1" x14ac:dyDescent="0.3">
      <c r="P202" s="14"/>
      <c r="Q202" s="55"/>
      <c r="R202" s="60">
        <f>10*LOG(1/(COUNT(R175:R198))*SUM(R175:R198))</f>
        <v>0</v>
      </c>
      <c r="S202" s="61"/>
      <c r="T202" s="62">
        <f>10*LOG(1/(COUNT(T175:T198))*SUM(T175:T198))</f>
        <v>6.40978057358332</v>
      </c>
      <c r="U202" s="61"/>
      <c r="V202" s="63"/>
      <c r="W202" s="60">
        <f>10*LOG(1/(COUNT(W175:W198))*SUM(W175:W198))</f>
        <v>0</v>
      </c>
      <c r="X202" s="61"/>
      <c r="Y202" s="62">
        <f>10*LOG(1/(COUNT(Y175:Y198))*SUM(Y175:Y198))</f>
        <v>6.40978057358332</v>
      </c>
      <c r="Z202" s="61"/>
      <c r="AA202" s="63"/>
      <c r="AB202" s="64">
        <f>10*LOG(1/(COUNT(AB175:AB198))*SUM(AB175:AB198))</f>
        <v>3.0102999566398121</v>
      </c>
      <c r="AC202" s="61"/>
      <c r="AD202" s="62">
        <f>10*LOG(1/(COUNT(AD175:AD198))*SUM(AD175:AD198))</f>
        <v>9.4200805302231334</v>
      </c>
    </row>
    <row r="205" spans="16:30" x14ac:dyDescent="0.25">
      <c r="P205">
        <f>A16</f>
        <v>0</v>
      </c>
    </row>
    <row r="207" spans="16:30" ht="15.75" thickBot="1" x14ac:dyDescent="0.3">
      <c r="P207" s="303" t="s">
        <v>21</v>
      </c>
      <c r="Q207" s="303"/>
      <c r="R207" s="303"/>
      <c r="S207" s="303"/>
      <c r="T207" s="303"/>
    </row>
    <row r="208" spans="16:30" ht="45.75" thickBot="1" x14ac:dyDescent="0.3">
      <c r="P208" s="38" t="s">
        <v>14</v>
      </c>
      <c r="Q208" s="39" t="s">
        <v>15</v>
      </c>
      <c r="R208" s="40" t="s">
        <v>17</v>
      </c>
      <c r="S208" s="40" t="s">
        <v>16</v>
      </c>
      <c r="T208" s="41" t="s">
        <v>17</v>
      </c>
      <c r="U208" s="42"/>
      <c r="V208" s="39" t="s">
        <v>18</v>
      </c>
      <c r="W208" s="40" t="s">
        <v>17</v>
      </c>
      <c r="X208" s="40" t="s">
        <v>16</v>
      </c>
      <c r="Y208" s="41" t="s">
        <v>17</v>
      </c>
      <c r="Z208" s="43"/>
      <c r="AA208" s="39" t="s">
        <v>19</v>
      </c>
      <c r="AB208" s="40" t="s">
        <v>17</v>
      </c>
      <c r="AC208" s="40" t="s">
        <v>16</v>
      </c>
      <c r="AD208" s="41" t="s">
        <v>17</v>
      </c>
    </row>
    <row r="209" spans="16:30" ht="15.75" thickBot="1" x14ac:dyDescent="0.3">
      <c r="P209" s="30">
        <v>0</v>
      </c>
      <c r="Q209" s="32">
        <f>H16</f>
        <v>0</v>
      </c>
      <c r="R209" s="28">
        <f>(10^(Q209/10))</f>
        <v>1</v>
      </c>
      <c r="S209" s="28">
        <f>Q209+10</f>
        <v>10</v>
      </c>
      <c r="T209" s="33">
        <f t="shared" ref="T209:T232" si="83">(10^(S209/10))</f>
        <v>10</v>
      </c>
      <c r="U209" s="36"/>
      <c r="V209" s="32">
        <v>0</v>
      </c>
      <c r="W209" s="28">
        <f>(10^(V209/10))</f>
        <v>1</v>
      </c>
      <c r="X209" s="28">
        <f>V209+10</f>
        <v>10</v>
      </c>
      <c r="Y209" s="33">
        <f>(10^(X209/10))</f>
        <v>10</v>
      </c>
      <c r="Z209" s="36"/>
      <c r="AA209" s="34">
        <f>10*LOG10(10^(Q209/10)+10^(V209/10))</f>
        <v>3.0102999566398121</v>
      </c>
      <c r="AB209" s="147">
        <f>(10^(AA209/10))</f>
        <v>2</v>
      </c>
      <c r="AC209" s="147">
        <f>AA209+10</f>
        <v>13.010299956639813</v>
      </c>
      <c r="AD209" s="148">
        <f>(10^(AC209/10))</f>
        <v>20.000000000000007</v>
      </c>
    </row>
    <row r="210" spans="16:30" ht="15.75" thickBot="1" x14ac:dyDescent="0.3">
      <c r="P210" s="31">
        <v>4.1666666666666699E-2</v>
      </c>
      <c r="Q210" s="32">
        <f>Q209</f>
        <v>0</v>
      </c>
      <c r="R210" s="26">
        <f t="shared" ref="R210:R232" si="84">(10^(Q210/10))</f>
        <v>1</v>
      </c>
      <c r="S210" s="26">
        <f t="shared" ref="S210:S215" si="85">Q210+10</f>
        <v>10</v>
      </c>
      <c r="T210" s="35">
        <f t="shared" si="83"/>
        <v>10</v>
      </c>
      <c r="U210" s="37"/>
      <c r="V210" s="34">
        <f>V209</f>
        <v>0</v>
      </c>
      <c r="W210" s="26">
        <f t="shared" ref="W210:W232" si="86">(10^(V210/10))</f>
        <v>1</v>
      </c>
      <c r="X210" s="28">
        <f t="shared" ref="X210:X215" si="87">V210+10</f>
        <v>10</v>
      </c>
      <c r="Y210" s="35">
        <f t="shared" ref="Y210:Y232" si="88">(10^(X210/10))</f>
        <v>10</v>
      </c>
      <c r="Z210" s="37"/>
      <c r="AA210" s="34">
        <f t="shared" ref="AA210:AA232" si="89">10*LOG10(10^(Q210/10)+10^(V210/10))</f>
        <v>3.0102999566398121</v>
      </c>
      <c r="AB210" s="26">
        <f t="shared" ref="AB210:AB228" si="90">(10^(AA210/10))</f>
        <v>2</v>
      </c>
      <c r="AC210" s="147">
        <f t="shared" ref="AC210:AC215" si="91">AA210+10</f>
        <v>13.010299956639813</v>
      </c>
      <c r="AD210" s="27">
        <f t="shared" ref="AD210:AD232" si="92">(10^(AC210/10))</f>
        <v>20.000000000000007</v>
      </c>
    </row>
    <row r="211" spans="16:30" ht="15.75" thickBot="1" x14ac:dyDescent="0.3">
      <c r="P211" s="31">
        <v>8.3333333333333301E-2</v>
      </c>
      <c r="Q211" s="32">
        <f>Q209</f>
        <v>0</v>
      </c>
      <c r="R211" s="26">
        <f t="shared" si="84"/>
        <v>1</v>
      </c>
      <c r="S211" s="26">
        <f t="shared" si="85"/>
        <v>10</v>
      </c>
      <c r="T211" s="35">
        <f t="shared" si="83"/>
        <v>10</v>
      </c>
      <c r="U211" s="37"/>
      <c r="V211" s="34">
        <f t="shared" ref="V211:V229" si="93">V210</f>
        <v>0</v>
      </c>
      <c r="W211" s="26">
        <f t="shared" si="86"/>
        <v>1</v>
      </c>
      <c r="X211" s="28">
        <f t="shared" si="87"/>
        <v>10</v>
      </c>
      <c r="Y211" s="35">
        <f t="shared" si="88"/>
        <v>10</v>
      </c>
      <c r="Z211" s="37"/>
      <c r="AA211" s="34">
        <f t="shared" si="89"/>
        <v>3.0102999566398121</v>
      </c>
      <c r="AB211" s="26">
        <f t="shared" si="90"/>
        <v>2</v>
      </c>
      <c r="AC211" s="147">
        <f t="shared" si="91"/>
        <v>13.010299956639813</v>
      </c>
      <c r="AD211" s="27">
        <f t="shared" si="92"/>
        <v>20.000000000000007</v>
      </c>
    </row>
    <row r="212" spans="16:30" ht="15.75" thickBot="1" x14ac:dyDescent="0.3">
      <c r="P212" s="31">
        <v>0.125</v>
      </c>
      <c r="Q212" s="32">
        <f>Q209</f>
        <v>0</v>
      </c>
      <c r="R212" s="26">
        <f t="shared" si="84"/>
        <v>1</v>
      </c>
      <c r="S212" s="26">
        <f t="shared" si="85"/>
        <v>10</v>
      </c>
      <c r="T212" s="35">
        <f t="shared" si="83"/>
        <v>10</v>
      </c>
      <c r="U212" s="37"/>
      <c r="V212" s="34">
        <f t="shared" si="93"/>
        <v>0</v>
      </c>
      <c r="W212" s="26">
        <f t="shared" si="86"/>
        <v>1</v>
      </c>
      <c r="X212" s="28">
        <f t="shared" si="87"/>
        <v>10</v>
      </c>
      <c r="Y212" s="35">
        <f t="shared" si="88"/>
        <v>10</v>
      </c>
      <c r="Z212" s="37"/>
      <c r="AA212" s="34">
        <f t="shared" si="89"/>
        <v>3.0102999566398121</v>
      </c>
      <c r="AB212" s="26">
        <f t="shared" si="90"/>
        <v>2</v>
      </c>
      <c r="AC212" s="147">
        <f t="shared" si="91"/>
        <v>13.010299956639813</v>
      </c>
      <c r="AD212" s="27">
        <f t="shared" si="92"/>
        <v>20.000000000000007</v>
      </c>
    </row>
    <row r="213" spans="16:30" ht="15.75" thickBot="1" x14ac:dyDescent="0.3">
      <c r="P213" s="31">
        <v>0.16666666666666699</v>
      </c>
      <c r="Q213" s="32">
        <f>Q209</f>
        <v>0</v>
      </c>
      <c r="R213" s="26">
        <f t="shared" si="84"/>
        <v>1</v>
      </c>
      <c r="S213" s="26">
        <f t="shared" si="85"/>
        <v>10</v>
      </c>
      <c r="T213" s="35">
        <f t="shared" si="83"/>
        <v>10</v>
      </c>
      <c r="U213" s="37"/>
      <c r="V213" s="34">
        <f t="shared" si="93"/>
        <v>0</v>
      </c>
      <c r="W213" s="26">
        <f t="shared" si="86"/>
        <v>1</v>
      </c>
      <c r="X213" s="28">
        <f t="shared" si="87"/>
        <v>10</v>
      </c>
      <c r="Y213" s="35">
        <f t="shared" si="88"/>
        <v>10</v>
      </c>
      <c r="Z213" s="37"/>
      <c r="AA213" s="34">
        <f t="shared" si="89"/>
        <v>3.0102999566398121</v>
      </c>
      <c r="AB213" s="26">
        <f t="shared" si="90"/>
        <v>2</v>
      </c>
      <c r="AC213" s="147">
        <f t="shared" si="91"/>
        <v>13.010299956639813</v>
      </c>
      <c r="AD213" s="27">
        <f t="shared" si="92"/>
        <v>20.000000000000007</v>
      </c>
    </row>
    <row r="214" spans="16:30" ht="15.75" thickBot="1" x14ac:dyDescent="0.3">
      <c r="P214" s="31">
        <v>0.20833333333333301</v>
      </c>
      <c r="Q214" s="32">
        <f>Q209</f>
        <v>0</v>
      </c>
      <c r="R214" s="26">
        <f t="shared" si="84"/>
        <v>1</v>
      </c>
      <c r="S214" s="26">
        <f t="shared" si="85"/>
        <v>10</v>
      </c>
      <c r="T214" s="35">
        <f t="shared" si="83"/>
        <v>10</v>
      </c>
      <c r="U214" s="37"/>
      <c r="V214" s="34">
        <f t="shared" si="93"/>
        <v>0</v>
      </c>
      <c r="W214" s="26">
        <f t="shared" si="86"/>
        <v>1</v>
      </c>
      <c r="X214" s="28">
        <f t="shared" si="87"/>
        <v>10</v>
      </c>
      <c r="Y214" s="35">
        <f t="shared" si="88"/>
        <v>10</v>
      </c>
      <c r="Z214" s="37"/>
      <c r="AA214" s="34">
        <f t="shared" si="89"/>
        <v>3.0102999566398121</v>
      </c>
      <c r="AB214" s="26">
        <f t="shared" si="90"/>
        <v>2</v>
      </c>
      <c r="AC214" s="147">
        <f t="shared" si="91"/>
        <v>13.010299956639813</v>
      </c>
      <c r="AD214" s="27">
        <f t="shared" si="92"/>
        <v>20.000000000000007</v>
      </c>
    </row>
    <row r="215" spans="16:30" x14ac:dyDescent="0.25">
      <c r="P215" s="31">
        <v>0.25</v>
      </c>
      <c r="Q215" s="32">
        <f>Q209</f>
        <v>0</v>
      </c>
      <c r="R215" s="26">
        <f t="shared" si="84"/>
        <v>1</v>
      </c>
      <c r="S215" s="26">
        <f t="shared" si="85"/>
        <v>10</v>
      </c>
      <c r="T215" s="35">
        <f t="shared" si="83"/>
        <v>10</v>
      </c>
      <c r="U215" s="37"/>
      <c r="V215" s="34">
        <f t="shared" si="93"/>
        <v>0</v>
      </c>
      <c r="W215" s="26">
        <f t="shared" si="86"/>
        <v>1</v>
      </c>
      <c r="X215" s="28">
        <f t="shared" si="87"/>
        <v>10</v>
      </c>
      <c r="Y215" s="35">
        <f t="shared" si="88"/>
        <v>10</v>
      </c>
      <c r="Z215" s="37"/>
      <c r="AA215" s="34">
        <f t="shared" si="89"/>
        <v>3.0102999566398121</v>
      </c>
      <c r="AB215" s="26">
        <f t="shared" si="90"/>
        <v>2</v>
      </c>
      <c r="AC215" s="147">
        <f t="shared" si="91"/>
        <v>13.010299956639813</v>
      </c>
      <c r="AD215" s="27">
        <f t="shared" si="92"/>
        <v>20.000000000000007</v>
      </c>
    </row>
    <row r="216" spans="16:30" x14ac:dyDescent="0.25">
      <c r="P216" s="31">
        <v>0.29166666666666702</v>
      </c>
      <c r="Q216" s="32">
        <f>G16</f>
        <v>0</v>
      </c>
      <c r="R216" s="26">
        <f t="shared" si="84"/>
        <v>1</v>
      </c>
      <c r="S216" s="26">
        <f>Q216</f>
        <v>0</v>
      </c>
      <c r="T216" s="35">
        <f t="shared" si="83"/>
        <v>1</v>
      </c>
      <c r="U216" s="37"/>
      <c r="V216" s="34">
        <f>F74</f>
        <v>0</v>
      </c>
      <c r="W216" s="26">
        <f t="shared" si="86"/>
        <v>1</v>
      </c>
      <c r="X216" s="26">
        <f>V216</f>
        <v>0</v>
      </c>
      <c r="Y216" s="35">
        <f t="shared" si="88"/>
        <v>1</v>
      </c>
      <c r="Z216" s="37"/>
      <c r="AA216" s="34">
        <f t="shared" si="89"/>
        <v>3.0102999566398121</v>
      </c>
      <c r="AB216" s="26">
        <f t="shared" si="90"/>
        <v>2</v>
      </c>
      <c r="AC216" s="26">
        <f>AA216</f>
        <v>3.0102999566398121</v>
      </c>
      <c r="AD216" s="27">
        <f t="shared" si="92"/>
        <v>2</v>
      </c>
    </row>
    <row r="217" spans="16:30" x14ac:dyDescent="0.25">
      <c r="P217" s="31">
        <v>0.33333333333333298</v>
      </c>
      <c r="Q217" s="32">
        <f>Q216</f>
        <v>0</v>
      </c>
      <c r="R217" s="26">
        <f t="shared" si="84"/>
        <v>1</v>
      </c>
      <c r="S217" s="26">
        <f t="shared" ref="S217:S230" si="94">Q217</f>
        <v>0</v>
      </c>
      <c r="T217" s="35">
        <f t="shared" si="83"/>
        <v>1</v>
      </c>
      <c r="U217" s="37"/>
      <c r="V217" s="34">
        <f t="shared" si="93"/>
        <v>0</v>
      </c>
      <c r="W217" s="26">
        <f t="shared" si="86"/>
        <v>1</v>
      </c>
      <c r="X217" s="26">
        <f t="shared" ref="X217:X227" si="95">V217</f>
        <v>0</v>
      </c>
      <c r="Y217" s="35">
        <f t="shared" si="88"/>
        <v>1</v>
      </c>
      <c r="Z217" s="37"/>
      <c r="AA217" s="34">
        <f t="shared" si="89"/>
        <v>3.0102999566398121</v>
      </c>
      <c r="AB217" s="26">
        <f t="shared" si="90"/>
        <v>2</v>
      </c>
      <c r="AC217" s="26">
        <f t="shared" ref="AC217:AC227" si="96">AA217</f>
        <v>3.0102999566398121</v>
      </c>
      <c r="AD217" s="27">
        <f t="shared" si="92"/>
        <v>2</v>
      </c>
    </row>
    <row r="218" spans="16:30" x14ac:dyDescent="0.25">
      <c r="P218" s="31">
        <v>0.375</v>
      </c>
      <c r="Q218" s="32">
        <f>Q216</f>
        <v>0</v>
      </c>
      <c r="R218" s="26">
        <f t="shared" si="84"/>
        <v>1</v>
      </c>
      <c r="S218" s="26">
        <f t="shared" si="94"/>
        <v>0</v>
      </c>
      <c r="T218" s="35">
        <f t="shared" si="83"/>
        <v>1</v>
      </c>
      <c r="U218" s="37"/>
      <c r="V218" s="34">
        <f t="shared" si="93"/>
        <v>0</v>
      </c>
      <c r="W218" s="26">
        <f t="shared" si="86"/>
        <v>1</v>
      </c>
      <c r="X218" s="26">
        <f t="shared" si="95"/>
        <v>0</v>
      </c>
      <c r="Y218" s="35">
        <f t="shared" si="88"/>
        <v>1</v>
      </c>
      <c r="Z218" s="37"/>
      <c r="AA218" s="34">
        <f t="shared" si="89"/>
        <v>3.0102999566398121</v>
      </c>
      <c r="AB218" s="26">
        <f t="shared" si="90"/>
        <v>2</v>
      </c>
      <c r="AC218" s="26">
        <f t="shared" si="96"/>
        <v>3.0102999566398121</v>
      </c>
      <c r="AD218" s="27">
        <f t="shared" si="92"/>
        <v>2</v>
      </c>
    </row>
    <row r="219" spans="16:30" x14ac:dyDescent="0.25">
      <c r="P219" s="31">
        <v>0.41666666666666702</v>
      </c>
      <c r="Q219" s="32">
        <f>Q216</f>
        <v>0</v>
      </c>
      <c r="R219" s="26">
        <f t="shared" si="84"/>
        <v>1</v>
      </c>
      <c r="S219" s="26">
        <f t="shared" si="94"/>
        <v>0</v>
      </c>
      <c r="T219" s="35">
        <f t="shared" si="83"/>
        <v>1</v>
      </c>
      <c r="U219" s="37"/>
      <c r="V219" s="34">
        <f t="shared" si="93"/>
        <v>0</v>
      </c>
      <c r="W219" s="26">
        <f t="shared" si="86"/>
        <v>1</v>
      </c>
      <c r="X219" s="26">
        <f t="shared" si="95"/>
        <v>0</v>
      </c>
      <c r="Y219" s="35">
        <f t="shared" si="88"/>
        <v>1</v>
      </c>
      <c r="Z219" s="37"/>
      <c r="AA219" s="34">
        <f t="shared" si="89"/>
        <v>3.0102999566398121</v>
      </c>
      <c r="AB219" s="26">
        <f t="shared" si="90"/>
        <v>2</v>
      </c>
      <c r="AC219" s="26">
        <f t="shared" si="96"/>
        <v>3.0102999566398121</v>
      </c>
      <c r="AD219" s="27">
        <f t="shared" si="92"/>
        <v>2</v>
      </c>
    </row>
    <row r="220" spans="16:30" x14ac:dyDescent="0.25">
      <c r="P220" s="31">
        <v>0.45833333333333298</v>
      </c>
      <c r="Q220" s="32">
        <f>Q216</f>
        <v>0</v>
      </c>
      <c r="R220" s="26">
        <f t="shared" si="84"/>
        <v>1</v>
      </c>
      <c r="S220" s="26">
        <f t="shared" si="94"/>
        <v>0</v>
      </c>
      <c r="T220" s="35">
        <f t="shared" si="83"/>
        <v>1</v>
      </c>
      <c r="U220" s="37"/>
      <c r="V220" s="34">
        <f t="shared" si="93"/>
        <v>0</v>
      </c>
      <c r="W220" s="26">
        <f t="shared" si="86"/>
        <v>1</v>
      </c>
      <c r="X220" s="26">
        <f t="shared" si="95"/>
        <v>0</v>
      </c>
      <c r="Y220" s="35">
        <f t="shared" si="88"/>
        <v>1</v>
      </c>
      <c r="Z220" s="37"/>
      <c r="AA220" s="34">
        <f t="shared" si="89"/>
        <v>3.0102999566398121</v>
      </c>
      <c r="AB220" s="26">
        <f t="shared" si="90"/>
        <v>2</v>
      </c>
      <c r="AC220" s="26">
        <f t="shared" si="96"/>
        <v>3.0102999566398121</v>
      </c>
      <c r="AD220" s="27">
        <f t="shared" si="92"/>
        <v>2</v>
      </c>
    </row>
    <row r="221" spans="16:30" x14ac:dyDescent="0.25">
      <c r="P221" s="31">
        <v>0.5</v>
      </c>
      <c r="Q221" s="32">
        <f>Q216</f>
        <v>0</v>
      </c>
      <c r="R221" s="26">
        <f t="shared" si="84"/>
        <v>1</v>
      </c>
      <c r="S221" s="26">
        <f t="shared" si="94"/>
        <v>0</v>
      </c>
      <c r="T221" s="35">
        <f t="shared" si="83"/>
        <v>1</v>
      </c>
      <c r="U221" s="37"/>
      <c r="V221" s="34">
        <f t="shared" si="93"/>
        <v>0</v>
      </c>
      <c r="W221" s="26">
        <f t="shared" si="86"/>
        <v>1</v>
      </c>
      <c r="X221" s="26">
        <f t="shared" si="95"/>
        <v>0</v>
      </c>
      <c r="Y221" s="35">
        <f t="shared" si="88"/>
        <v>1</v>
      </c>
      <c r="Z221" s="37"/>
      <c r="AA221" s="34">
        <f t="shared" si="89"/>
        <v>3.0102999566398121</v>
      </c>
      <c r="AB221" s="26">
        <f t="shared" si="90"/>
        <v>2</v>
      </c>
      <c r="AC221" s="26">
        <f t="shared" si="96"/>
        <v>3.0102999566398121</v>
      </c>
      <c r="AD221" s="27">
        <f t="shared" si="92"/>
        <v>2</v>
      </c>
    </row>
    <row r="222" spans="16:30" x14ac:dyDescent="0.25">
      <c r="P222" s="31">
        <v>0.54166666666666696</v>
      </c>
      <c r="Q222" s="32">
        <f>Q216</f>
        <v>0</v>
      </c>
      <c r="R222" s="26">
        <f t="shared" si="84"/>
        <v>1</v>
      </c>
      <c r="S222" s="26">
        <f t="shared" si="94"/>
        <v>0</v>
      </c>
      <c r="T222" s="35">
        <f t="shared" si="83"/>
        <v>1</v>
      </c>
      <c r="U222" s="37"/>
      <c r="V222" s="34">
        <f t="shared" si="93"/>
        <v>0</v>
      </c>
      <c r="W222" s="26">
        <f t="shared" si="86"/>
        <v>1</v>
      </c>
      <c r="X222" s="26">
        <f t="shared" si="95"/>
        <v>0</v>
      </c>
      <c r="Y222" s="35">
        <f t="shared" si="88"/>
        <v>1</v>
      </c>
      <c r="Z222" s="37"/>
      <c r="AA222" s="34">
        <f t="shared" si="89"/>
        <v>3.0102999566398121</v>
      </c>
      <c r="AB222" s="26">
        <f t="shared" si="90"/>
        <v>2</v>
      </c>
      <c r="AC222" s="26">
        <f t="shared" si="96"/>
        <v>3.0102999566398121</v>
      </c>
      <c r="AD222" s="27">
        <f t="shared" si="92"/>
        <v>2</v>
      </c>
    </row>
    <row r="223" spans="16:30" x14ac:dyDescent="0.25">
      <c r="P223" s="31">
        <v>0.58333333333333304</v>
      </c>
      <c r="Q223" s="32">
        <f>Q216</f>
        <v>0</v>
      </c>
      <c r="R223" s="26">
        <f t="shared" si="84"/>
        <v>1</v>
      </c>
      <c r="S223" s="26">
        <f t="shared" si="94"/>
        <v>0</v>
      </c>
      <c r="T223" s="35">
        <f t="shared" si="83"/>
        <v>1</v>
      </c>
      <c r="U223" s="37"/>
      <c r="V223" s="34">
        <f t="shared" si="93"/>
        <v>0</v>
      </c>
      <c r="W223" s="26">
        <f t="shared" si="86"/>
        <v>1</v>
      </c>
      <c r="X223" s="26">
        <f t="shared" si="95"/>
        <v>0</v>
      </c>
      <c r="Y223" s="35">
        <f t="shared" si="88"/>
        <v>1</v>
      </c>
      <c r="Z223" s="37"/>
      <c r="AA223" s="34">
        <f t="shared" si="89"/>
        <v>3.0102999566398121</v>
      </c>
      <c r="AB223" s="26">
        <f t="shared" si="90"/>
        <v>2</v>
      </c>
      <c r="AC223" s="26">
        <f t="shared" si="96"/>
        <v>3.0102999566398121</v>
      </c>
      <c r="AD223" s="27">
        <f t="shared" si="92"/>
        <v>2</v>
      </c>
    </row>
    <row r="224" spans="16:30" x14ac:dyDescent="0.25">
      <c r="P224" s="31">
        <v>0.625</v>
      </c>
      <c r="Q224" s="32">
        <f>Q216</f>
        <v>0</v>
      </c>
      <c r="R224" s="26">
        <f t="shared" si="84"/>
        <v>1</v>
      </c>
      <c r="S224" s="26">
        <f t="shared" si="94"/>
        <v>0</v>
      </c>
      <c r="T224" s="35">
        <f t="shared" si="83"/>
        <v>1</v>
      </c>
      <c r="U224" s="37"/>
      <c r="V224" s="34">
        <f t="shared" si="93"/>
        <v>0</v>
      </c>
      <c r="W224" s="26">
        <f t="shared" si="86"/>
        <v>1</v>
      </c>
      <c r="X224" s="26">
        <f t="shared" si="95"/>
        <v>0</v>
      </c>
      <c r="Y224" s="35">
        <f t="shared" si="88"/>
        <v>1</v>
      </c>
      <c r="Z224" s="37"/>
      <c r="AA224" s="34">
        <f t="shared" si="89"/>
        <v>3.0102999566398121</v>
      </c>
      <c r="AB224" s="26">
        <f t="shared" si="90"/>
        <v>2</v>
      </c>
      <c r="AC224" s="26">
        <f t="shared" si="96"/>
        <v>3.0102999566398121</v>
      </c>
      <c r="AD224" s="27">
        <f t="shared" si="92"/>
        <v>2</v>
      </c>
    </row>
    <row r="225" spans="16:30" x14ac:dyDescent="0.25">
      <c r="P225" s="31">
        <v>0.66666666666666696</v>
      </c>
      <c r="Q225" s="32">
        <f>Q216</f>
        <v>0</v>
      </c>
      <c r="R225" s="26">
        <f t="shared" si="84"/>
        <v>1</v>
      </c>
      <c r="S225" s="26">
        <f t="shared" si="94"/>
        <v>0</v>
      </c>
      <c r="T225" s="35">
        <f t="shared" si="83"/>
        <v>1</v>
      </c>
      <c r="U225" s="37"/>
      <c r="V225" s="34">
        <f t="shared" si="93"/>
        <v>0</v>
      </c>
      <c r="W225" s="26">
        <f t="shared" si="86"/>
        <v>1</v>
      </c>
      <c r="X225" s="26">
        <f t="shared" si="95"/>
        <v>0</v>
      </c>
      <c r="Y225" s="35">
        <f t="shared" si="88"/>
        <v>1</v>
      </c>
      <c r="Z225" s="37"/>
      <c r="AA225" s="34">
        <f t="shared" si="89"/>
        <v>3.0102999566398121</v>
      </c>
      <c r="AB225" s="26">
        <f t="shared" si="90"/>
        <v>2</v>
      </c>
      <c r="AC225" s="26">
        <f t="shared" si="96"/>
        <v>3.0102999566398121</v>
      </c>
      <c r="AD225" s="27">
        <f t="shared" si="92"/>
        <v>2</v>
      </c>
    </row>
    <row r="226" spans="16:30" x14ac:dyDescent="0.25">
      <c r="P226" s="31">
        <v>0.70833333333333304</v>
      </c>
      <c r="Q226" s="32">
        <f>Q216</f>
        <v>0</v>
      </c>
      <c r="R226" s="26">
        <f t="shared" si="84"/>
        <v>1</v>
      </c>
      <c r="S226" s="26">
        <f t="shared" si="94"/>
        <v>0</v>
      </c>
      <c r="T226" s="35">
        <f t="shared" si="83"/>
        <v>1</v>
      </c>
      <c r="U226" s="37"/>
      <c r="V226" s="34">
        <f t="shared" si="93"/>
        <v>0</v>
      </c>
      <c r="W226" s="26">
        <f t="shared" si="86"/>
        <v>1</v>
      </c>
      <c r="X226" s="26">
        <f t="shared" si="95"/>
        <v>0</v>
      </c>
      <c r="Y226" s="35">
        <f t="shared" si="88"/>
        <v>1</v>
      </c>
      <c r="Z226" s="37"/>
      <c r="AA226" s="34">
        <f t="shared" si="89"/>
        <v>3.0102999566398121</v>
      </c>
      <c r="AB226" s="26">
        <f t="shared" si="90"/>
        <v>2</v>
      </c>
      <c r="AC226" s="26">
        <f t="shared" si="96"/>
        <v>3.0102999566398121</v>
      </c>
      <c r="AD226" s="27">
        <f t="shared" si="92"/>
        <v>2</v>
      </c>
    </row>
    <row r="227" spans="16:30" x14ac:dyDescent="0.25">
      <c r="P227" s="31">
        <v>0.75</v>
      </c>
      <c r="Q227" s="32">
        <f>Q216</f>
        <v>0</v>
      </c>
      <c r="R227" s="26">
        <f t="shared" si="84"/>
        <v>1</v>
      </c>
      <c r="S227" s="26">
        <f t="shared" si="94"/>
        <v>0</v>
      </c>
      <c r="T227" s="35">
        <f t="shared" si="83"/>
        <v>1</v>
      </c>
      <c r="U227" s="37"/>
      <c r="V227" s="34">
        <f t="shared" si="93"/>
        <v>0</v>
      </c>
      <c r="W227" s="26">
        <f t="shared" si="86"/>
        <v>1</v>
      </c>
      <c r="X227" s="26">
        <f t="shared" si="95"/>
        <v>0</v>
      </c>
      <c r="Y227" s="35">
        <f t="shared" si="88"/>
        <v>1</v>
      </c>
      <c r="Z227" s="37"/>
      <c r="AA227" s="34">
        <f t="shared" si="89"/>
        <v>3.0102999566398121</v>
      </c>
      <c r="AB227" s="26">
        <f t="shared" si="90"/>
        <v>2</v>
      </c>
      <c r="AC227" s="26">
        <f t="shared" si="96"/>
        <v>3.0102999566398121</v>
      </c>
      <c r="AD227" s="27">
        <f t="shared" si="92"/>
        <v>2</v>
      </c>
    </row>
    <row r="228" spans="16:30" x14ac:dyDescent="0.25">
      <c r="P228" s="31">
        <v>0.79166666666666696</v>
      </c>
      <c r="Q228" s="32">
        <f>Q216</f>
        <v>0</v>
      </c>
      <c r="R228" s="26">
        <f t="shared" si="84"/>
        <v>1</v>
      </c>
      <c r="S228" s="26">
        <f t="shared" si="94"/>
        <v>0</v>
      </c>
      <c r="T228" s="35">
        <f t="shared" si="83"/>
        <v>1</v>
      </c>
      <c r="U228" s="37"/>
      <c r="V228" s="34">
        <v>0</v>
      </c>
      <c r="W228" s="26">
        <f t="shared" si="86"/>
        <v>1</v>
      </c>
      <c r="X228" s="26">
        <v>0</v>
      </c>
      <c r="Y228" s="35">
        <f t="shared" si="88"/>
        <v>1</v>
      </c>
      <c r="Z228" s="37"/>
      <c r="AA228" s="34">
        <f t="shared" si="89"/>
        <v>3.0102999566398121</v>
      </c>
      <c r="AB228" s="26">
        <f t="shared" si="90"/>
        <v>2</v>
      </c>
      <c r="AC228" s="26">
        <f>AA228</f>
        <v>3.0102999566398121</v>
      </c>
      <c r="AD228" s="27">
        <f t="shared" si="92"/>
        <v>2</v>
      </c>
    </row>
    <row r="229" spans="16:30" x14ac:dyDescent="0.25">
      <c r="P229" s="31">
        <v>0.83333333333333304</v>
      </c>
      <c r="Q229" s="32">
        <f>Q216</f>
        <v>0</v>
      </c>
      <c r="R229" s="26">
        <f t="shared" si="84"/>
        <v>1</v>
      </c>
      <c r="S229" s="26">
        <f t="shared" si="94"/>
        <v>0</v>
      </c>
      <c r="T229" s="35">
        <f t="shared" si="83"/>
        <v>1</v>
      </c>
      <c r="U229" s="37"/>
      <c r="V229" s="34">
        <f t="shared" si="93"/>
        <v>0</v>
      </c>
      <c r="W229" s="26">
        <f t="shared" si="86"/>
        <v>1</v>
      </c>
      <c r="X229" s="26">
        <v>0</v>
      </c>
      <c r="Y229" s="35">
        <f t="shared" si="88"/>
        <v>1</v>
      </c>
      <c r="Z229" s="37"/>
      <c r="AA229" s="34">
        <f t="shared" si="89"/>
        <v>3.0102999566398121</v>
      </c>
      <c r="AB229" s="26">
        <f>(10^(AA229/10))</f>
        <v>2</v>
      </c>
      <c r="AC229" s="26">
        <f>AA229</f>
        <v>3.0102999566398121</v>
      </c>
      <c r="AD229" s="27">
        <f t="shared" si="92"/>
        <v>2</v>
      </c>
    </row>
    <row r="230" spans="16:30" x14ac:dyDescent="0.25">
      <c r="P230" s="31">
        <v>0.875</v>
      </c>
      <c r="Q230" s="32">
        <f>Q216</f>
        <v>0</v>
      </c>
      <c r="R230" s="26">
        <f t="shared" si="84"/>
        <v>1</v>
      </c>
      <c r="S230" s="26">
        <f t="shared" si="94"/>
        <v>0</v>
      </c>
      <c r="T230" s="35">
        <f t="shared" si="83"/>
        <v>1</v>
      </c>
      <c r="U230" s="37"/>
      <c r="V230" s="34">
        <f>V229</f>
        <v>0</v>
      </c>
      <c r="W230" s="26">
        <f t="shared" si="86"/>
        <v>1</v>
      </c>
      <c r="X230" s="26">
        <v>0</v>
      </c>
      <c r="Y230" s="35">
        <f t="shared" si="88"/>
        <v>1</v>
      </c>
      <c r="Z230" s="37"/>
      <c r="AA230" s="34">
        <f t="shared" si="89"/>
        <v>3.0102999566398121</v>
      </c>
      <c r="AB230" s="26">
        <f t="shared" ref="AB230:AB232" si="97">(10^(AA230/10))</f>
        <v>2</v>
      </c>
      <c r="AC230" s="26">
        <f>AA230</f>
        <v>3.0102999566398121</v>
      </c>
      <c r="AD230" s="27">
        <f t="shared" si="92"/>
        <v>2</v>
      </c>
    </row>
    <row r="231" spans="16:30" x14ac:dyDescent="0.25">
      <c r="P231" s="31">
        <v>0.91666666666666696</v>
      </c>
      <c r="Q231" s="32">
        <f>Q209</f>
        <v>0</v>
      </c>
      <c r="R231" s="26">
        <f t="shared" si="84"/>
        <v>1</v>
      </c>
      <c r="S231" s="26">
        <f>Q231+10</f>
        <v>10</v>
      </c>
      <c r="T231" s="35">
        <f t="shared" si="83"/>
        <v>10</v>
      </c>
      <c r="U231" s="37"/>
      <c r="V231" s="34">
        <v>0</v>
      </c>
      <c r="W231" s="26">
        <f t="shared" si="86"/>
        <v>1</v>
      </c>
      <c r="X231" s="28">
        <f t="shared" ref="X231:X232" si="98">V231+10</f>
        <v>10</v>
      </c>
      <c r="Y231" s="35">
        <f t="shared" si="88"/>
        <v>10</v>
      </c>
      <c r="Z231" s="37"/>
      <c r="AA231" s="34">
        <f t="shared" si="89"/>
        <v>3.0102999566398121</v>
      </c>
      <c r="AB231" s="26">
        <f t="shared" si="97"/>
        <v>2</v>
      </c>
      <c r="AC231" s="26">
        <f>AA231+10</f>
        <v>13.010299956639813</v>
      </c>
      <c r="AD231" s="27">
        <f t="shared" si="92"/>
        <v>20.000000000000007</v>
      </c>
    </row>
    <row r="232" spans="16:30" ht="15.75" thickBot="1" x14ac:dyDescent="0.3">
      <c r="P232" s="44">
        <v>0.95833333333333304</v>
      </c>
      <c r="Q232" s="32">
        <f>Q209</f>
        <v>0</v>
      </c>
      <c r="R232" s="46">
        <f t="shared" si="84"/>
        <v>1</v>
      </c>
      <c r="S232" s="46">
        <f>Q232+10</f>
        <v>10</v>
      </c>
      <c r="T232" s="47">
        <f t="shared" si="83"/>
        <v>10</v>
      </c>
      <c r="U232" s="48"/>
      <c r="V232" s="45">
        <v>0</v>
      </c>
      <c r="W232" s="46">
        <f t="shared" si="86"/>
        <v>1</v>
      </c>
      <c r="X232" s="28">
        <f t="shared" si="98"/>
        <v>10</v>
      </c>
      <c r="Y232" s="47">
        <f t="shared" si="88"/>
        <v>10</v>
      </c>
      <c r="Z232" s="48"/>
      <c r="AA232" s="34">
        <f t="shared" si="89"/>
        <v>3.0102999566398121</v>
      </c>
      <c r="AB232" s="150">
        <f t="shared" si="97"/>
        <v>2</v>
      </c>
      <c r="AC232" s="150">
        <f>AA232+10</f>
        <v>13.010299956639813</v>
      </c>
      <c r="AD232" s="151">
        <f t="shared" si="92"/>
        <v>20.000000000000007</v>
      </c>
    </row>
    <row r="233" spans="16:30" ht="15.75" thickBot="1" x14ac:dyDescent="0.3">
      <c r="P233" s="50"/>
      <c r="Q233" s="51"/>
      <c r="R233" s="51"/>
      <c r="S233" s="51"/>
      <c r="T233" s="52"/>
      <c r="U233" s="51"/>
      <c r="V233" s="50"/>
      <c r="W233" s="51"/>
      <c r="X233" s="51"/>
      <c r="Y233" s="52"/>
      <c r="Z233" s="51"/>
      <c r="AA233" s="53" t="s">
        <v>13</v>
      </c>
      <c r="AB233" s="64">
        <f>10*LOG(1/(COUNT(AB216:AB229))*SUM(AB216:AB229))</f>
        <v>3.0102999566398121</v>
      </c>
      <c r="AC233" s="49"/>
      <c r="AD233" s="54"/>
    </row>
    <row r="234" spans="16:30" ht="15.75" thickBot="1" x14ac:dyDescent="0.3">
      <c r="P234" s="53"/>
      <c r="Q234" s="49"/>
      <c r="R234" s="49"/>
      <c r="S234" s="49"/>
      <c r="T234" s="54"/>
      <c r="U234" s="49"/>
      <c r="V234" s="53"/>
      <c r="W234" s="49"/>
      <c r="X234" s="49"/>
      <c r="Y234" s="54"/>
      <c r="Z234" s="49"/>
      <c r="AA234" s="53" t="s">
        <v>2</v>
      </c>
      <c r="AB234" s="64">
        <f>10*LOG(1/(COUNT(AB209:AB215,AB231:AB232))*SUM(AB209:AB215,AB231:AB232))</f>
        <v>3.0102999566398121</v>
      </c>
      <c r="AC234" s="49"/>
      <c r="AD234" s="54"/>
    </row>
    <row r="235" spans="16:30" x14ac:dyDescent="0.25">
      <c r="P235" s="53"/>
      <c r="Q235" s="49"/>
      <c r="R235" s="56" t="s">
        <v>12</v>
      </c>
      <c r="S235" s="57"/>
      <c r="T235" s="58" t="s">
        <v>11</v>
      </c>
      <c r="U235" s="57"/>
      <c r="V235" s="59"/>
      <c r="W235" s="56" t="s">
        <v>12</v>
      </c>
      <c r="X235" s="57"/>
      <c r="Y235" s="58" t="s">
        <v>11</v>
      </c>
      <c r="Z235" s="57"/>
      <c r="AA235" s="59"/>
      <c r="AB235" s="57" t="s">
        <v>12</v>
      </c>
      <c r="AC235" s="57"/>
      <c r="AD235" s="58" t="s">
        <v>11</v>
      </c>
    </row>
    <row r="236" spans="16:30" ht="15.75" thickBot="1" x14ac:dyDescent="0.3">
      <c r="P236" s="14"/>
      <c r="Q236" s="55"/>
      <c r="R236" s="60">
        <f>10*LOG(1/(COUNT(R209:R232))*SUM(R209:R232))</f>
        <v>0</v>
      </c>
      <c r="S236" s="61"/>
      <c r="T236" s="62">
        <f>10*LOG(1/(COUNT(T209:T232))*SUM(T209:T232))</f>
        <v>6.40978057358332</v>
      </c>
      <c r="U236" s="61"/>
      <c r="V236" s="63"/>
      <c r="W236" s="60">
        <f>10*LOG(1/(COUNT(W209:W232))*SUM(W209:W232))</f>
        <v>0</v>
      </c>
      <c r="X236" s="61"/>
      <c r="Y236" s="62">
        <f>10*LOG(1/(COUNT(Y209:Y232))*SUM(Y209:Y232))</f>
        <v>6.40978057358332</v>
      </c>
      <c r="Z236" s="61"/>
      <c r="AA236" s="63"/>
      <c r="AB236" s="64">
        <f>10*LOG(1/(COUNT(AB209:AB232))*SUM(AB209:AB232))</f>
        <v>3.0102999566398121</v>
      </c>
      <c r="AC236" s="61"/>
      <c r="AD236" s="62">
        <f>10*LOG(1/(COUNT(AD209:AD232))*SUM(AD209:AD232))</f>
        <v>9.4200805302231334</v>
      </c>
    </row>
    <row r="239" spans="16:30" x14ac:dyDescent="0.25">
      <c r="P239">
        <f>A17</f>
        <v>0</v>
      </c>
    </row>
    <row r="241" spans="16:30" ht="15.75" thickBot="1" x14ac:dyDescent="0.3">
      <c r="P241" s="303" t="s">
        <v>21</v>
      </c>
      <c r="Q241" s="303"/>
      <c r="R241" s="303"/>
      <c r="S241" s="303"/>
      <c r="T241" s="303"/>
    </row>
    <row r="242" spans="16:30" ht="45.75" thickBot="1" x14ac:dyDescent="0.3">
      <c r="P242" s="38" t="s">
        <v>14</v>
      </c>
      <c r="Q242" s="39" t="s">
        <v>15</v>
      </c>
      <c r="R242" s="40" t="s">
        <v>17</v>
      </c>
      <c r="S242" s="40" t="s">
        <v>16</v>
      </c>
      <c r="T242" s="41" t="s">
        <v>17</v>
      </c>
      <c r="U242" s="42"/>
      <c r="V242" s="39" t="s">
        <v>18</v>
      </c>
      <c r="W242" s="40" t="s">
        <v>17</v>
      </c>
      <c r="X242" s="40" t="s">
        <v>16</v>
      </c>
      <c r="Y242" s="41" t="s">
        <v>17</v>
      </c>
      <c r="Z242" s="43"/>
      <c r="AA242" s="39" t="s">
        <v>19</v>
      </c>
      <c r="AB242" s="40" t="s">
        <v>17</v>
      </c>
      <c r="AC242" s="40" t="s">
        <v>16</v>
      </c>
      <c r="AD242" s="41" t="s">
        <v>17</v>
      </c>
    </row>
    <row r="243" spans="16:30" ht="15.75" thickBot="1" x14ac:dyDescent="0.3">
      <c r="P243" s="30">
        <v>0</v>
      </c>
      <c r="Q243" s="32">
        <f>H17</f>
        <v>0</v>
      </c>
      <c r="R243" s="28">
        <f>(10^(Q243/10))</f>
        <v>1</v>
      </c>
      <c r="S243" s="28">
        <f>Q243+10</f>
        <v>10</v>
      </c>
      <c r="T243" s="33">
        <f t="shared" ref="T243:T266" si="99">(10^(S243/10))</f>
        <v>10</v>
      </c>
      <c r="U243" s="36"/>
      <c r="V243" s="32">
        <v>0</v>
      </c>
      <c r="W243" s="28">
        <f>(10^(V243/10))</f>
        <v>1</v>
      </c>
      <c r="X243" s="28">
        <f>V243+10</f>
        <v>10</v>
      </c>
      <c r="Y243" s="33">
        <f>(10^(X243/10))</f>
        <v>10</v>
      </c>
      <c r="Z243" s="36"/>
      <c r="AA243" s="34">
        <f>10*LOG10(10^(Q243/10)+10^(V243/10))</f>
        <v>3.0102999566398121</v>
      </c>
      <c r="AB243" s="147">
        <f>(10^(AA243/10))</f>
        <v>2</v>
      </c>
      <c r="AC243" s="147">
        <f>AA243+10</f>
        <v>13.010299956639813</v>
      </c>
      <c r="AD243" s="148">
        <f>(10^(AC243/10))</f>
        <v>20.000000000000007</v>
      </c>
    </row>
    <row r="244" spans="16:30" ht="15.75" thickBot="1" x14ac:dyDescent="0.3">
      <c r="P244" s="31">
        <v>4.1666666666666699E-2</v>
      </c>
      <c r="Q244" s="32">
        <f>Q243</f>
        <v>0</v>
      </c>
      <c r="R244" s="26">
        <f t="shared" ref="R244:R266" si="100">(10^(Q244/10))</f>
        <v>1</v>
      </c>
      <c r="S244" s="26">
        <f t="shared" ref="S244:S249" si="101">Q244+10</f>
        <v>10</v>
      </c>
      <c r="T244" s="35">
        <f t="shared" si="99"/>
        <v>10</v>
      </c>
      <c r="U244" s="37"/>
      <c r="V244" s="34">
        <f>V243</f>
        <v>0</v>
      </c>
      <c r="W244" s="26">
        <f t="shared" ref="W244:W266" si="102">(10^(V244/10))</f>
        <v>1</v>
      </c>
      <c r="X244" s="28">
        <f t="shared" ref="X244:X249" si="103">V244+10</f>
        <v>10</v>
      </c>
      <c r="Y244" s="35">
        <f t="shared" ref="Y244:Y266" si="104">(10^(X244/10))</f>
        <v>10</v>
      </c>
      <c r="Z244" s="37"/>
      <c r="AA244" s="34">
        <f t="shared" ref="AA244:AA266" si="105">10*LOG10(10^(Q244/10)+10^(V244/10))</f>
        <v>3.0102999566398121</v>
      </c>
      <c r="AB244" s="26">
        <f t="shared" ref="AB244:AB262" si="106">(10^(AA244/10))</f>
        <v>2</v>
      </c>
      <c r="AC244" s="147">
        <f t="shared" ref="AC244:AC249" si="107">AA244+10</f>
        <v>13.010299956639813</v>
      </c>
      <c r="AD244" s="27">
        <f t="shared" ref="AD244:AD266" si="108">(10^(AC244/10))</f>
        <v>20.000000000000007</v>
      </c>
    </row>
    <row r="245" spans="16:30" ht="15.75" thickBot="1" x14ac:dyDescent="0.3">
      <c r="P245" s="31">
        <v>8.3333333333333301E-2</v>
      </c>
      <c r="Q245" s="32">
        <f>Q243</f>
        <v>0</v>
      </c>
      <c r="R245" s="26">
        <f t="shared" si="100"/>
        <v>1</v>
      </c>
      <c r="S245" s="26">
        <f t="shared" si="101"/>
        <v>10</v>
      </c>
      <c r="T245" s="35">
        <f t="shared" si="99"/>
        <v>10</v>
      </c>
      <c r="U245" s="37"/>
      <c r="V245" s="34">
        <f t="shared" ref="V245:V263" si="109">V244</f>
        <v>0</v>
      </c>
      <c r="W245" s="26">
        <f t="shared" si="102"/>
        <v>1</v>
      </c>
      <c r="X245" s="28">
        <f t="shared" si="103"/>
        <v>10</v>
      </c>
      <c r="Y245" s="35">
        <f t="shared" si="104"/>
        <v>10</v>
      </c>
      <c r="Z245" s="37"/>
      <c r="AA245" s="34">
        <f t="shared" si="105"/>
        <v>3.0102999566398121</v>
      </c>
      <c r="AB245" s="26">
        <f t="shared" si="106"/>
        <v>2</v>
      </c>
      <c r="AC245" s="147">
        <f t="shared" si="107"/>
        <v>13.010299956639813</v>
      </c>
      <c r="AD245" s="27">
        <f t="shared" si="108"/>
        <v>20.000000000000007</v>
      </c>
    </row>
    <row r="246" spans="16:30" ht="15.75" thickBot="1" x14ac:dyDescent="0.3">
      <c r="P246" s="31">
        <v>0.125</v>
      </c>
      <c r="Q246" s="32">
        <f>Q243</f>
        <v>0</v>
      </c>
      <c r="R246" s="26">
        <f t="shared" si="100"/>
        <v>1</v>
      </c>
      <c r="S246" s="26">
        <f t="shared" si="101"/>
        <v>10</v>
      </c>
      <c r="T246" s="35">
        <f t="shared" si="99"/>
        <v>10</v>
      </c>
      <c r="U246" s="37"/>
      <c r="V246" s="34">
        <f t="shared" si="109"/>
        <v>0</v>
      </c>
      <c r="W246" s="26">
        <f t="shared" si="102"/>
        <v>1</v>
      </c>
      <c r="X246" s="28">
        <f t="shared" si="103"/>
        <v>10</v>
      </c>
      <c r="Y246" s="35">
        <f t="shared" si="104"/>
        <v>10</v>
      </c>
      <c r="Z246" s="37"/>
      <c r="AA246" s="34">
        <f t="shared" si="105"/>
        <v>3.0102999566398121</v>
      </c>
      <c r="AB246" s="26">
        <f t="shared" si="106"/>
        <v>2</v>
      </c>
      <c r="AC246" s="147">
        <f t="shared" si="107"/>
        <v>13.010299956639813</v>
      </c>
      <c r="AD246" s="27">
        <f t="shared" si="108"/>
        <v>20.000000000000007</v>
      </c>
    </row>
    <row r="247" spans="16:30" ht="15.75" thickBot="1" x14ac:dyDescent="0.3">
      <c r="P247" s="31">
        <v>0.16666666666666699</v>
      </c>
      <c r="Q247" s="32">
        <f>Q243</f>
        <v>0</v>
      </c>
      <c r="R247" s="26">
        <f t="shared" si="100"/>
        <v>1</v>
      </c>
      <c r="S247" s="26">
        <f t="shared" si="101"/>
        <v>10</v>
      </c>
      <c r="T247" s="35">
        <f t="shared" si="99"/>
        <v>10</v>
      </c>
      <c r="U247" s="37"/>
      <c r="V247" s="34">
        <f t="shared" si="109"/>
        <v>0</v>
      </c>
      <c r="W247" s="26">
        <f t="shared" si="102"/>
        <v>1</v>
      </c>
      <c r="X247" s="28">
        <f t="shared" si="103"/>
        <v>10</v>
      </c>
      <c r="Y247" s="35">
        <f t="shared" si="104"/>
        <v>10</v>
      </c>
      <c r="Z247" s="37"/>
      <c r="AA247" s="34">
        <f t="shared" si="105"/>
        <v>3.0102999566398121</v>
      </c>
      <c r="AB247" s="26">
        <f t="shared" si="106"/>
        <v>2</v>
      </c>
      <c r="AC247" s="147">
        <f t="shared" si="107"/>
        <v>13.010299956639813</v>
      </c>
      <c r="AD247" s="27">
        <f t="shared" si="108"/>
        <v>20.000000000000007</v>
      </c>
    </row>
    <row r="248" spans="16:30" ht="15.75" thickBot="1" x14ac:dyDescent="0.3">
      <c r="P248" s="31">
        <v>0.20833333333333301</v>
      </c>
      <c r="Q248" s="32">
        <f>Q243</f>
        <v>0</v>
      </c>
      <c r="R248" s="26">
        <f t="shared" si="100"/>
        <v>1</v>
      </c>
      <c r="S248" s="26">
        <f t="shared" si="101"/>
        <v>10</v>
      </c>
      <c r="T248" s="35">
        <f t="shared" si="99"/>
        <v>10</v>
      </c>
      <c r="U248" s="37"/>
      <c r="V248" s="34">
        <f t="shared" si="109"/>
        <v>0</v>
      </c>
      <c r="W248" s="26">
        <f t="shared" si="102"/>
        <v>1</v>
      </c>
      <c r="X248" s="28">
        <f t="shared" si="103"/>
        <v>10</v>
      </c>
      <c r="Y248" s="35">
        <f t="shared" si="104"/>
        <v>10</v>
      </c>
      <c r="Z248" s="37"/>
      <c r="AA248" s="34">
        <f t="shared" si="105"/>
        <v>3.0102999566398121</v>
      </c>
      <c r="AB248" s="26">
        <f t="shared" si="106"/>
        <v>2</v>
      </c>
      <c r="AC248" s="147">
        <f t="shared" si="107"/>
        <v>13.010299956639813</v>
      </c>
      <c r="AD248" s="27">
        <f t="shared" si="108"/>
        <v>20.000000000000007</v>
      </c>
    </row>
    <row r="249" spans="16:30" x14ac:dyDescent="0.25">
      <c r="P249" s="31">
        <v>0.25</v>
      </c>
      <c r="Q249" s="32">
        <f>Q243</f>
        <v>0</v>
      </c>
      <c r="R249" s="26">
        <f t="shared" si="100"/>
        <v>1</v>
      </c>
      <c r="S249" s="26">
        <f t="shared" si="101"/>
        <v>10</v>
      </c>
      <c r="T249" s="35">
        <f t="shared" si="99"/>
        <v>10</v>
      </c>
      <c r="U249" s="37"/>
      <c r="V249" s="34">
        <f t="shared" si="109"/>
        <v>0</v>
      </c>
      <c r="W249" s="26">
        <f t="shared" si="102"/>
        <v>1</v>
      </c>
      <c r="X249" s="28">
        <f t="shared" si="103"/>
        <v>10</v>
      </c>
      <c r="Y249" s="35">
        <f t="shared" si="104"/>
        <v>10</v>
      </c>
      <c r="Z249" s="37"/>
      <c r="AA249" s="34">
        <f t="shared" si="105"/>
        <v>3.0102999566398121</v>
      </c>
      <c r="AB249" s="26">
        <f t="shared" si="106"/>
        <v>2</v>
      </c>
      <c r="AC249" s="147">
        <f t="shared" si="107"/>
        <v>13.010299956639813</v>
      </c>
      <c r="AD249" s="27">
        <f t="shared" si="108"/>
        <v>20.000000000000007</v>
      </c>
    </row>
    <row r="250" spans="16:30" x14ac:dyDescent="0.25">
      <c r="P250" s="31">
        <v>0.29166666666666702</v>
      </c>
      <c r="Q250" s="32">
        <f>G17</f>
        <v>0</v>
      </c>
      <c r="R250" s="26">
        <f t="shared" si="100"/>
        <v>1</v>
      </c>
      <c r="S250" s="26">
        <f>Q250</f>
        <v>0</v>
      </c>
      <c r="T250" s="35">
        <f t="shared" si="99"/>
        <v>1</v>
      </c>
      <c r="U250" s="37"/>
      <c r="V250" s="34">
        <f>G74</f>
        <v>0</v>
      </c>
      <c r="W250" s="26">
        <f t="shared" si="102"/>
        <v>1</v>
      </c>
      <c r="X250" s="26">
        <f>V250</f>
        <v>0</v>
      </c>
      <c r="Y250" s="35">
        <f t="shared" si="104"/>
        <v>1</v>
      </c>
      <c r="Z250" s="37"/>
      <c r="AA250" s="34">
        <f t="shared" si="105"/>
        <v>3.0102999566398121</v>
      </c>
      <c r="AB250" s="26">
        <f t="shared" si="106"/>
        <v>2</v>
      </c>
      <c r="AC250" s="26">
        <f>AA250</f>
        <v>3.0102999566398121</v>
      </c>
      <c r="AD250" s="27">
        <f t="shared" si="108"/>
        <v>2</v>
      </c>
    </row>
    <row r="251" spans="16:30" x14ac:dyDescent="0.25">
      <c r="P251" s="31">
        <v>0.33333333333333298</v>
      </c>
      <c r="Q251" s="32">
        <f>Q250</f>
        <v>0</v>
      </c>
      <c r="R251" s="26">
        <f t="shared" si="100"/>
        <v>1</v>
      </c>
      <c r="S251" s="26">
        <f t="shared" ref="S251:S264" si="110">Q251</f>
        <v>0</v>
      </c>
      <c r="T251" s="35">
        <f t="shared" si="99"/>
        <v>1</v>
      </c>
      <c r="U251" s="37"/>
      <c r="V251" s="34">
        <f t="shared" si="109"/>
        <v>0</v>
      </c>
      <c r="W251" s="26">
        <f t="shared" si="102"/>
        <v>1</v>
      </c>
      <c r="X251" s="26">
        <f t="shared" ref="X251:X261" si="111">V251</f>
        <v>0</v>
      </c>
      <c r="Y251" s="35">
        <f t="shared" si="104"/>
        <v>1</v>
      </c>
      <c r="Z251" s="37"/>
      <c r="AA251" s="34">
        <f t="shared" si="105"/>
        <v>3.0102999566398121</v>
      </c>
      <c r="AB251" s="26">
        <f t="shared" si="106"/>
        <v>2</v>
      </c>
      <c r="AC251" s="26">
        <f t="shared" ref="AC251:AC261" si="112">AA251</f>
        <v>3.0102999566398121</v>
      </c>
      <c r="AD251" s="27">
        <f t="shared" si="108"/>
        <v>2</v>
      </c>
    </row>
    <row r="252" spans="16:30" x14ac:dyDescent="0.25">
      <c r="P252" s="31">
        <v>0.375</v>
      </c>
      <c r="Q252" s="32">
        <f>Q250</f>
        <v>0</v>
      </c>
      <c r="R252" s="26">
        <f t="shared" si="100"/>
        <v>1</v>
      </c>
      <c r="S252" s="26">
        <f t="shared" si="110"/>
        <v>0</v>
      </c>
      <c r="T252" s="35">
        <f t="shared" si="99"/>
        <v>1</v>
      </c>
      <c r="U252" s="37"/>
      <c r="V252" s="34">
        <f t="shared" si="109"/>
        <v>0</v>
      </c>
      <c r="W252" s="26">
        <f t="shared" si="102"/>
        <v>1</v>
      </c>
      <c r="X252" s="26">
        <f t="shared" si="111"/>
        <v>0</v>
      </c>
      <c r="Y252" s="35">
        <f t="shared" si="104"/>
        <v>1</v>
      </c>
      <c r="Z252" s="37"/>
      <c r="AA252" s="34">
        <f t="shared" si="105"/>
        <v>3.0102999566398121</v>
      </c>
      <c r="AB252" s="26">
        <f t="shared" si="106"/>
        <v>2</v>
      </c>
      <c r="AC252" s="26">
        <f t="shared" si="112"/>
        <v>3.0102999566398121</v>
      </c>
      <c r="AD252" s="27">
        <f t="shared" si="108"/>
        <v>2</v>
      </c>
    </row>
    <row r="253" spans="16:30" x14ac:dyDescent="0.25">
      <c r="P253" s="31">
        <v>0.41666666666666702</v>
      </c>
      <c r="Q253" s="32">
        <f>Q250</f>
        <v>0</v>
      </c>
      <c r="R253" s="26">
        <f t="shared" si="100"/>
        <v>1</v>
      </c>
      <c r="S253" s="26">
        <f t="shared" si="110"/>
        <v>0</v>
      </c>
      <c r="T253" s="35">
        <f t="shared" si="99"/>
        <v>1</v>
      </c>
      <c r="U253" s="37"/>
      <c r="V253" s="34">
        <f t="shared" si="109"/>
        <v>0</v>
      </c>
      <c r="W253" s="26">
        <f t="shared" si="102"/>
        <v>1</v>
      </c>
      <c r="X253" s="26">
        <f t="shared" si="111"/>
        <v>0</v>
      </c>
      <c r="Y253" s="35">
        <f t="shared" si="104"/>
        <v>1</v>
      </c>
      <c r="Z253" s="37"/>
      <c r="AA253" s="34">
        <f t="shared" si="105"/>
        <v>3.0102999566398121</v>
      </c>
      <c r="AB253" s="26">
        <f t="shared" si="106"/>
        <v>2</v>
      </c>
      <c r="AC253" s="26">
        <f t="shared" si="112"/>
        <v>3.0102999566398121</v>
      </c>
      <c r="AD253" s="27">
        <f t="shared" si="108"/>
        <v>2</v>
      </c>
    </row>
    <row r="254" spans="16:30" x14ac:dyDescent="0.25">
      <c r="P254" s="31">
        <v>0.45833333333333298</v>
      </c>
      <c r="Q254" s="32">
        <f>Q250</f>
        <v>0</v>
      </c>
      <c r="R254" s="26">
        <f t="shared" si="100"/>
        <v>1</v>
      </c>
      <c r="S254" s="26">
        <f t="shared" si="110"/>
        <v>0</v>
      </c>
      <c r="T254" s="35">
        <f t="shared" si="99"/>
        <v>1</v>
      </c>
      <c r="U254" s="37"/>
      <c r="V254" s="34">
        <f t="shared" si="109"/>
        <v>0</v>
      </c>
      <c r="W254" s="26">
        <f t="shared" si="102"/>
        <v>1</v>
      </c>
      <c r="X254" s="26">
        <f t="shared" si="111"/>
        <v>0</v>
      </c>
      <c r="Y254" s="35">
        <f t="shared" si="104"/>
        <v>1</v>
      </c>
      <c r="Z254" s="37"/>
      <c r="AA254" s="34">
        <f t="shared" si="105"/>
        <v>3.0102999566398121</v>
      </c>
      <c r="AB254" s="26">
        <f t="shared" si="106"/>
        <v>2</v>
      </c>
      <c r="AC254" s="26">
        <f t="shared" si="112"/>
        <v>3.0102999566398121</v>
      </c>
      <c r="AD254" s="27">
        <f t="shared" si="108"/>
        <v>2</v>
      </c>
    </row>
    <row r="255" spans="16:30" x14ac:dyDescent="0.25">
      <c r="P255" s="31">
        <v>0.5</v>
      </c>
      <c r="Q255" s="32">
        <f>Q250</f>
        <v>0</v>
      </c>
      <c r="R255" s="26">
        <f t="shared" si="100"/>
        <v>1</v>
      </c>
      <c r="S255" s="26">
        <f t="shared" si="110"/>
        <v>0</v>
      </c>
      <c r="T255" s="35">
        <f t="shared" si="99"/>
        <v>1</v>
      </c>
      <c r="U255" s="37"/>
      <c r="V255" s="34">
        <f t="shared" si="109"/>
        <v>0</v>
      </c>
      <c r="W255" s="26">
        <f t="shared" si="102"/>
        <v>1</v>
      </c>
      <c r="X255" s="26">
        <f t="shared" si="111"/>
        <v>0</v>
      </c>
      <c r="Y255" s="35">
        <f t="shared" si="104"/>
        <v>1</v>
      </c>
      <c r="Z255" s="37"/>
      <c r="AA255" s="34">
        <f t="shared" si="105"/>
        <v>3.0102999566398121</v>
      </c>
      <c r="AB255" s="26">
        <f t="shared" si="106"/>
        <v>2</v>
      </c>
      <c r="AC255" s="26">
        <f t="shared" si="112"/>
        <v>3.0102999566398121</v>
      </c>
      <c r="AD255" s="27">
        <f t="shared" si="108"/>
        <v>2</v>
      </c>
    </row>
    <row r="256" spans="16:30" x14ac:dyDescent="0.25">
      <c r="P256" s="31">
        <v>0.54166666666666696</v>
      </c>
      <c r="Q256" s="32">
        <f>Q250</f>
        <v>0</v>
      </c>
      <c r="R256" s="26">
        <f t="shared" si="100"/>
        <v>1</v>
      </c>
      <c r="S256" s="26">
        <f t="shared" si="110"/>
        <v>0</v>
      </c>
      <c r="T256" s="35">
        <f t="shared" si="99"/>
        <v>1</v>
      </c>
      <c r="U256" s="37"/>
      <c r="V256" s="34">
        <f t="shared" si="109"/>
        <v>0</v>
      </c>
      <c r="W256" s="26">
        <f t="shared" si="102"/>
        <v>1</v>
      </c>
      <c r="X256" s="26">
        <f t="shared" si="111"/>
        <v>0</v>
      </c>
      <c r="Y256" s="35">
        <f t="shared" si="104"/>
        <v>1</v>
      </c>
      <c r="Z256" s="37"/>
      <c r="AA256" s="34">
        <f t="shared" si="105"/>
        <v>3.0102999566398121</v>
      </c>
      <c r="AB256" s="26">
        <f t="shared" si="106"/>
        <v>2</v>
      </c>
      <c r="AC256" s="26">
        <f t="shared" si="112"/>
        <v>3.0102999566398121</v>
      </c>
      <c r="AD256" s="27">
        <f t="shared" si="108"/>
        <v>2</v>
      </c>
    </row>
    <row r="257" spans="16:30" x14ac:dyDescent="0.25">
      <c r="P257" s="31">
        <v>0.58333333333333304</v>
      </c>
      <c r="Q257" s="32">
        <f>Q250</f>
        <v>0</v>
      </c>
      <c r="R257" s="26">
        <f t="shared" si="100"/>
        <v>1</v>
      </c>
      <c r="S257" s="26">
        <f t="shared" si="110"/>
        <v>0</v>
      </c>
      <c r="T257" s="35">
        <f t="shared" si="99"/>
        <v>1</v>
      </c>
      <c r="U257" s="37"/>
      <c r="V257" s="34">
        <f t="shared" si="109"/>
        <v>0</v>
      </c>
      <c r="W257" s="26">
        <f t="shared" si="102"/>
        <v>1</v>
      </c>
      <c r="X257" s="26">
        <f t="shared" si="111"/>
        <v>0</v>
      </c>
      <c r="Y257" s="35">
        <f t="shared" si="104"/>
        <v>1</v>
      </c>
      <c r="Z257" s="37"/>
      <c r="AA257" s="34">
        <f t="shared" si="105"/>
        <v>3.0102999566398121</v>
      </c>
      <c r="AB257" s="26">
        <f t="shared" si="106"/>
        <v>2</v>
      </c>
      <c r="AC257" s="26">
        <f t="shared" si="112"/>
        <v>3.0102999566398121</v>
      </c>
      <c r="AD257" s="27">
        <f t="shared" si="108"/>
        <v>2</v>
      </c>
    </row>
    <row r="258" spans="16:30" x14ac:dyDescent="0.25">
      <c r="P258" s="31">
        <v>0.625</v>
      </c>
      <c r="Q258" s="32">
        <f>Q250</f>
        <v>0</v>
      </c>
      <c r="R258" s="26">
        <f t="shared" si="100"/>
        <v>1</v>
      </c>
      <c r="S258" s="26">
        <f t="shared" si="110"/>
        <v>0</v>
      </c>
      <c r="T258" s="35">
        <f t="shared" si="99"/>
        <v>1</v>
      </c>
      <c r="U258" s="37"/>
      <c r="V258" s="34">
        <f t="shared" si="109"/>
        <v>0</v>
      </c>
      <c r="W258" s="26">
        <f t="shared" si="102"/>
        <v>1</v>
      </c>
      <c r="X258" s="26">
        <f t="shared" si="111"/>
        <v>0</v>
      </c>
      <c r="Y258" s="35">
        <f t="shared" si="104"/>
        <v>1</v>
      </c>
      <c r="Z258" s="37"/>
      <c r="AA258" s="34">
        <f t="shared" si="105"/>
        <v>3.0102999566398121</v>
      </c>
      <c r="AB258" s="26">
        <f t="shared" si="106"/>
        <v>2</v>
      </c>
      <c r="AC258" s="26">
        <f t="shared" si="112"/>
        <v>3.0102999566398121</v>
      </c>
      <c r="AD258" s="27">
        <f t="shared" si="108"/>
        <v>2</v>
      </c>
    </row>
    <row r="259" spans="16:30" x14ac:dyDescent="0.25">
      <c r="P259" s="31">
        <v>0.66666666666666696</v>
      </c>
      <c r="Q259" s="32">
        <f>Q250</f>
        <v>0</v>
      </c>
      <c r="R259" s="26">
        <f t="shared" si="100"/>
        <v>1</v>
      </c>
      <c r="S259" s="26">
        <f t="shared" si="110"/>
        <v>0</v>
      </c>
      <c r="T259" s="35">
        <f t="shared" si="99"/>
        <v>1</v>
      </c>
      <c r="U259" s="37"/>
      <c r="V259" s="34">
        <f t="shared" si="109"/>
        <v>0</v>
      </c>
      <c r="W259" s="26">
        <f t="shared" si="102"/>
        <v>1</v>
      </c>
      <c r="X259" s="26">
        <f t="shared" si="111"/>
        <v>0</v>
      </c>
      <c r="Y259" s="35">
        <f t="shared" si="104"/>
        <v>1</v>
      </c>
      <c r="Z259" s="37"/>
      <c r="AA259" s="34">
        <f t="shared" si="105"/>
        <v>3.0102999566398121</v>
      </c>
      <c r="AB259" s="26">
        <f t="shared" si="106"/>
        <v>2</v>
      </c>
      <c r="AC259" s="26">
        <f t="shared" si="112"/>
        <v>3.0102999566398121</v>
      </c>
      <c r="AD259" s="27">
        <f t="shared" si="108"/>
        <v>2</v>
      </c>
    </row>
    <row r="260" spans="16:30" x14ac:dyDescent="0.25">
      <c r="P260" s="31">
        <v>0.70833333333333304</v>
      </c>
      <c r="Q260" s="32">
        <f>Q250</f>
        <v>0</v>
      </c>
      <c r="R260" s="26">
        <f t="shared" si="100"/>
        <v>1</v>
      </c>
      <c r="S260" s="26">
        <f t="shared" si="110"/>
        <v>0</v>
      </c>
      <c r="T260" s="35">
        <f t="shared" si="99"/>
        <v>1</v>
      </c>
      <c r="U260" s="37"/>
      <c r="V260" s="34">
        <f t="shared" si="109"/>
        <v>0</v>
      </c>
      <c r="W260" s="26">
        <f t="shared" si="102"/>
        <v>1</v>
      </c>
      <c r="X260" s="26">
        <f t="shared" si="111"/>
        <v>0</v>
      </c>
      <c r="Y260" s="35">
        <f t="shared" si="104"/>
        <v>1</v>
      </c>
      <c r="Z260" s="37"/>
      <c r="AA260" s="34">
        <f t="shared" si="105"/>
        <v>3.0102999566398121</v>
      </c>
      <c r="AB260" s="26">
        <f t="shared" si="106"/>
        <v>2</v>
      </c>
      <c r="AC260" s="26">
        <f t="shared" si="112"/>
        <v>3.0102999566398121</v>
      </c>
      <c r="AD260" s="27">
        <f t="shared" si="108"/>
        <v>2</v>
      </c>
    </row>
    <row r="261" spans="16:30" x14ac:dyDescent="0.25">
      <c r="P261" s="31">
        <v>0.75</v>
      </c>
      <c r="Q261" s="32">
        <f>Q250</f>
        <v>0</v>
      </c>
      <c r="R261" s="26">
        <f t="shared" si="100"/>
        <v>1</v>
      </c>
      <c r="S261" s="26">
        <f t="shared" si="110"/>
        <v>0</v>
      </c>
      <c r="T261" s="35">
        <f t="shared" si="99"/>
        <v>1</v>
      </c>
      <c r="U261" s="37"/>
      <c r="V261" s="34">
        <f t="shared" si="109"/>
        <v>0</v>
      </c>
      <c r="W261" s="26">
        <f t="shared" si="102"/>
        <v>1</v>
      </c>
      <c r="X261" s="26">
        <f t="shared" si="111"/>
        <v>0</v>
      </c>
      <c r="Y261" s="35">
        <f t="shared" si="104"/>
        <v>1</v>
      </c>
      <c r="Z261" s="37"/>
      <c r="AA261" s="34">
        <f t="shared" si="105"/>
        <v>3.0102999566398121</v>
      </c>
      <c r="AB261" s="26">
        <f t="shared" si="106"/>
        <v>2</v>
      </c>
      <c r="AC261" s="26">
        <f t="shared" si="112"/>
        <v>3.0102999566398121</v>
      </c>
      <c r="AD261" s="27">
        <f t="shared" si="108"/>
        <v>2</v>
      </c>
    </row>
    <row r="262" spans="16:30" x14ac:dyDescent="0.25">
      <c r="P262" s="31">
        <v>0.79166666666666696</v>
      </c>
      <c r="Q262" s="32">
        <f>Q250</f>
        <v>0</v>
      </c>
      <c r="R262" s="26">
        <f t="shared" si="100"/>
        <v>1</v>
      </c>
      <c r="S262" s="26">
        <f t="shared" si="110"/>
        <v>0</v>
      </c>
      <c r="T262" s="35">
        <f t="shared" si="99"/>
        <v>1</v>
      </c>
      <c r="U262" s="37"/>
      <c r="V262" s="34">
        <v>0</v>
      </c>
      <c r="W262" s="26">
        <f t="shared" si="102"/>
        <v>1</v>
      </c>
      <c r="X262" s="26">
        <v>0</v>
      </c>
      <c r="Y262" s="35">
        <f t="shared" si="104"/>
        <v>1</v>
      </c>
      <c r="Z262" s="37"/>
      <c r="AA262" s="34">
        <f t="shared" si="105"/>
        <v>3.0102999566398121</v>
      </c>
      <c r="AB262" s="26">
        <f t="shared" si="106"/>
        <v>2</v>
      </c>
      <c r="AC262" s="26">
        <f>AA262</f>
        <v>3.0102999566398121</v>
      </c>
      <c r="AD262" s="27">
        <f t="shared" si="108"/>
        <v>2</v>
      </c>
    </row>
    <row r="263" spans="16:30" x14ac:dyDescent="0.25">
      <c r="P263" s="31">
        <v>0.83333333333333304</v>
      </c>
      <c r="Q263" s="32">
        <f>Q250</f>
        <v>0</v>
      </c>
      <c r="R263" s="26">
        <f t="shared" si="100"/>
        <v>1</v>
      </c>
      <c r="S263" s="26">
        <f t="shared" si="110"/>
        <v>0</v>
      </c>
      <c r="T263" s="35">
        <f t="shared" si="99"/>
        <v>1</v>
      </c>
      <c r="U263" s="37"/>
      <c r="V263" s="34">
        <f t="shared" si="109"/>
        <v>0</v>
      </c>
      <c r="W263" s="26">
        <f t="shared" si="102"/>
        <v>1</v>
      </c>
      <c r="X263" s="26">
        <v>0</v>
      </c>
      <c r="Y263" s="35">
        <f t="shared" si="104"/>
        <v>1</v>
      </c>
      <c r="Z263" s="37"/>
      <c r="AA263" s="34">
        <f t="shared" si="105"/>
        <v>3.0102999566398121</v>
      </c>
      <c r="AB263" s="26">
        <f>(10^(AA263/10))</f>
        <v>2</v>
      </c>
      <c r="AC263" s="26">
        <f>AA263</f>
        <v>3.0102999566398121</v>
      </c>
      <c r="AD263" s="27">
        <f t="shared" si="108"/>
        <v>2</v>
      </c>
    </row>
    <row r="264" spans="16:30" x14ac:dyDescent="0.25">
      <c r="P264" s="31">
        <v>0.875</v>
      </c>
      <c r="Q264" s="32">
        <f>Q250</f>
        <v>0</v>
      </c>
      <c r="R264" s="26">
        <f t="shared" si="100"/>
        <v>1</v>
      </c>
      <c r="S264" s="26">
        <f t="shared" si="110"/>
        <v>0</v>
      </c>
      <c r="T264" s="35">
        <f t="shared" si="99"/>
        <v>1</v>
      </c>
      <c r="U264" s="37"/>
      <c r="V264" s="34">
        <f>V263</f>
        <v>0</v>
      </c>
      <c r="W264" s="26">
        <f t="shared" si="102"/>
        <v>1</v>
      </c>
      <c r="X264" s="26">
        <v>0</v>
      </c>
      <c r="Y264" s="35">
        <f t="shared" si="104"/>
        <v>1</v>
      </c>
      <c r="Z264" s="37"/>
      <c r="AA264" s="34">
        <f t="shared" si="105"/>
        <v>3.0102999566398121</v>
      </c>
      <c r="AB264" s="26">
        <f t="shared" ref="AB264:AB266" si="113">(10^(AA264/10))</f>
        <v>2</v>
      </c>
      <c r="AC264" s="26">
        <f>AA264</f>
        <v>3.0102999566398121</v>
      </c>
      <c r="AD264" s="27">
        <f t="shared" si="108"/>
        <v>2</v>
      </c>
    </row>
    <row r="265" spans="16:30" x14ac:dyDescent="0.25">
      <c r="P265" s="31">
        <v>0.91666666666666696</v>
      </c>
      <c r="Q265" s="32">
        <f>Q243</f>
        <v>0</v>
      </c>
      <c r="R265" s="26">
        <f t="shared" si="100"/>
        <v>1</v>
      </c>
      <c r="S265" s="26">
        <f>Q265+10</f>
        <v>10</v>
      </c>
      <c r="T265" s="35">
        <f t="shared" si="99"/>
        <v>10</v>
      </c>
      <c r="U265" s="37"/>
      <c r="V265" s="34">
        <v>0</v>
      </c>
      <c r="W265" s="26">
        <f t="shared" si="102"/>
        <v>1</v>
      </c>
      <c r="X265" s="28">
        <f t="shared" ref="X265:X266" si="114">V265+10</f>
        <v>10</v>
      </c>
      <c r="Y265" s="35">
        <f t="shared" si="104"/>
        <v>10</v>
      </c>
      <c r="Z265" s="37"/>
      <c r="AA265" s="34">
        <f t="shared" si="105"/>
        <v>3.0102999566398121</v>
      </c>
      <c r="AB265" s="26">
        <f t="shared" si="113"/>
        <v>2</v>
      </c>
      <c r="AC265" s="26">
        <f>AA265+10</f>
        <v>13.010299956639813</v>
      </c>
      <c r="AD265" s="27">
        <f t="shared" si="108"/>
        <v>20.000000000000007</v>
      </c>
    </row>
    <row r="266" spans="16:30" ht="15.75" thickBot="1" x14ac:dyDescent="0.3">
      <c r="P266" s="44">
        <v>0.95833333333333304</v>
      </c>
      <c r="Q266" s="32">
        <f>Q243</f>
        <v>0</v>
      </c>
      <c r="R266" s="46">
        <f t="shared" si="100"/>
        <v>1</v>
      </c>
      <c r="S266" s="46">
        <f>Q266+10</f>
        <v>10</v>
      </c>
      <c r="T266" s="47">
        <f t="shared" si="99"/>
        <v>10</v>
      </c>
      <c r="U266" s="48"/>
      <c r="V266" s="45">
        <v>0</v>
      </c>
      <c r="W266" s="46">
        <f t="shared" si="102"/>
        <v>1</v>
      </c>
      <c r="X266" s="28">
        <f t="shared" si="114"/>
        <v>10</v>
      </c>
      <c r="Y266" s="47">
        <f t="shared" si="104"/>
        <v>10</v>
      </c>
      <c r="Z266" s="48"/>
      <c r="AA266" s="34">
        <f t="shared" si="105"/>
        <v>3.0102999566398121</v>
      </c>
      <c r="AB266" s="150">
        <f t="shared" si="113"/>
        <v>2</v>
      </c>
      <c r="AC266" s="150">
        <f>AA266+10</f>
        <v>13.010299956639813</v>
      </c>
      <c r="AD266" s="151">
        <f t="shared" si="108"/>
        <v>20.000000000000007</v>
      </c>
    </row>
    <row r="267" spans="16:30" ht="15.75" thickBot="1" x14ac:dyDescent="0.3">
      <c r="P267" s="50"/>
      <c r="Q267" s="51"/>
      <c r="R267" s="51"/>
      <c r="S267" s="51"/>
      <c r="T267" s="52"/>
      <c r="U267" s="51"/>
      <c r="V267" s="50"/>
      <c r="W267" s="51"/>
      <c r="X267" s="51"/>
      <c r="Y267" s="52"/>
      <c r="Z267" s="51"/>
      <c r="AA267" s="53" t="s">
        <v>13</v>
      </c>
      <c r="AB267" s="64">
        <f>10*LOG(1/(COUNT(AB250:AB263))*SUM(AB250:AB263))</f>
        <v>3.0102999566398121</v>
      </c>
      <c r="AC267" s="49"/>
      <c r="AD267" s="54"/>
    </row>
    <row r="268" spans="16:30" ht="15.75" thickBot="1" x14ac:dyDescent="0.3">
      <c r="P268" s="53"/>
      <c r="Q268" s="49"/>
      <c r="R268" s="49"/>
      <c r="S268" s="49"/>
      <c r="T268" s="54"/>
      <c r="U268" s="49"/>
      <c r="V268" s="53"/>
      <c r="W268" s="49"/>
      <c r="X268" s="49"/>
      <c r="Y268" s="54"/>
      <c r="Z268" s="49"/>
      <c r="AA268" s="53" t="s">
        <v>2</v>
      </c>
      <c r="AB268" s="64">
        <f>10*LOG(1/(COUNT(AB243:AB249,AB265:AB266))*SUM(AB243:AB249,AB265:AB266))</f>
        <v>3.0102999566398121</v>
      </c>
      <c r="AC268" s="49"/>
      <c r="AD268" s="54"/>
    </row>
    <row r="269" spans="16:30" x14ac:dyDescent="0.25">
      <c r="P269" s="53"/>
      <c r="Q269" s="49"/>
      <c r="R269" s="56" t="s">
        <v>12</v>
      </c>
      <c r="S269" s="57"/>
      <c r="T269" s="58" t="s">
        <v>11</v>
      </c>
      <c r="U269" s="57"/>
      <c r="V269" s="59"/>
      <c r="W269" s="56" t="s">
        <v>12</v>
      </c>
      <c r="X269" s="57"/>
      <c r="Y269" s="58" t="s">
        <v>11</v>
      </c>
      <c r="Z269" s="57"/>
      <c r="AA269" s="59"/>
      <c r="AB269" s="57" t="s">
        <v>12</v>
      </c>
      <c r="AC269" s="57"/>
      <c r="AD269" s="58" t="s">
        <v>11</v>
      </c>
    </row>
    <row r="270" spans="16:30" ht="15.75" thickBot="1" x14ac:dyDescent="0.3">
      <c r="P270" s="14"/>
      <c r="Q270" s="55"/>
      <c r="R270" s="60">
        <f>10*LOG(1/(COUNT(R243:R266))*SUM(R243:R266))</f>
        <v>0</v>
      </c>
      <c r="S270" s="61"/>
      <c r="T270" s="62">
        <f>10*LOG(1/(COUNT(T243:T266))*SUM(T243:T266))</f>
        <v>6.40978057358332</v>
      </c>
      <c r="U270" s="61"/>
      <c r="V270" s="63"/>
      <c r="W270" s="60">
        <f>10*LOG(1/(COUNT(W243:W266))*SUM(W243:W266))</f>
        <v>0</v>
      </c>
      <c r="X270" s="61"/>
      <c r="Y270" s="62">
        <f>10*LOG(1/(COUNT(Y243:Y266))*SUM(Y243:Y266))</f>
        <v>6.40978057358332</v>
      </c>
      <c r="Z270" s="61"/>
      <c r="AA270" s="63"/>
      <c r="AB270" s="64">
        <f>10*LOG(1/(COUNT(AB243:AB266))*SUM(AB243:AB266))</f>
        <v>3.0102999566398121</v>
      </c>
      <c r="AC270" s="61"/>
      <c r="AD270" s="62">
        <f>10*LOG(1/(COUNT(AD243:AD266))*SUM(AD243:AD266))</f>
        <v>9.4200805302231334</v>
      </c>
    </row>
    <row r="273" spans="16:30" x14ac:dyDescent="0.25">
      <c r="P273">
        <f>A18</f>
        <v>0</v>
      </c>
    </row>
    <row r="275" spans="16:30" ht="15.75" thickBot="1" x14ac:dyDescent="0.3">
      <c r="P275" s="303" t="s">
        <v>21</v>
      </c>
      <c r="Q275" s="303"/>
      <c r="R275" s="303"/>
      <c r="S275" s="303"/>
      <c r="T275" s="303"/>
    </row>
    <row r="276" spans="16:30" ht="45.75" thickBot="1" x14ac:dyDescent="0.3">
      <c r="P276" s="38" t="s">
        <v>14</v>
      </c>
      <c r="Q276" s="39" t="s">
        <v>15</v>
      </c>
      <c r="R276" s="40" t="s">
        <v>17</v>
      </c>
      <c r="S276" s="40" t="s">
        <v>16</v>
      </c>
      <c r="T276" s="41" t="s">
        <v>17</v>
      </c>
      <c r="U276" s="42"/>
      <c r="V276" s="39" t="s">
        <v>18</v>
      </c>
      <c r="W276" s="40" t="s">
        <v>17</v>
      </c>
      <c r="X276" s="40" t="s">
        <v>16</v>
      </c>
      <c r="Y276" s="41" t="s">
        <v>17</v>
      </c>
      <c r="Z276" s="43"/>
      <c r="AA276" s="39" t="s">
        <v>19</v>
      </c>
      <c r="AB276" s="40" t="s">
        <v>17</v>
      </c>
      <c r="AC276" s="40" t="s">
        <v>16</v>
      </c>
      <c r="AD276" s="41" t="s">
        <v>17</v>
      </c>
    </row>
    <row r="277" spans="16:30" ht="15.75" thickBot="1" x14ac:dyDescent="0.3">
      <c r="P277" s="30">
        <v>0</v>
      </c>
      <c r="Q277" s="32">
        <f>H18</f>
        <v>0</v>
      </c>
      <c r="R277" s="28">
        <f>(10^(Q277/10))</f>
        <v>1</v>
      </c>
      <c r="S277" s="28">
        <f>Q277+10</f>
        <v>10</v>
      </c>
      <c r="T277" s="33">
        <f t="shared" ref="T277:T300" si="115">(10^(S277/10))</f>
        <v>10</v>
      </c>
      <c r="U277" s="36"/>
      <c r="V277" s="32">
        <v>0</v>
      </c>
      <c r="W277" s="28">
        <f>(10^(V277/10))</f>
        <v>1</v>
      </c>
      <c r="X277" s="28">
        <f>V277+10</f>
        <v>10</v>
      </c>
      <c r="Y277" s="33">
        <f>(10^(X277/10))</f>
        <v>10</v>
      </c>
      <c r="Z277" s="36"/>
      <c r="AA277" s="34">
        <f>10*LOG10(10^(Q277/10)+10^(V277/10))</f>
        <v>3.0102999566398121</v>
      </c>
      <c r="AB277" s="147">
        <f>(10^(AA277/10))</f>
        <v>2</v>
      </c>
      <c r="AC277" s="147">
        <f>AA277+10</f>
        <v>13.010299956639813</v>
      </c>
      <c r="AD277" s="148">
        <f>(10^(AC277/10))</f>
        <v>20.000000000000007</v>
      </c>
    </row>
    <row r="278" spans="16:30" ht="15.75" thickBot="1" x14ac:dyDescent="0.3">
      <c r="P278" s="31">
        <v>4.1666666666666699E-2</v>
      </c>
      <c r="Q278" s="32">
        <f>Q277</f>
        <v>0</v>
      </c>
      <c r="R278" s="26">
        <f t="shared" ref="R278:R300" si="116">(10^(Q278/10))</f>
        <v>1</v>
      </c>
      <c r="S278" s="26">
        <f t="shared" ref="S278:S283" si="117">Q278+10</f>
        <v>10</v>
      </c>
      <c r="T278" s="35">
        <f t="shared" si="115"/>
        <v>10</v>
      </c>
      <c r="U278" s="37"/>
      <c r="V278" s="34">
        <f>V277</f>
        <v>0</v>
      </c>
      <c r="W278" s="26">
        <f t="shared" ref="W278:W300" si="118">(10^(V278/10))</f>
        <v>1</v>
      </c>
      <c r="X278" s="28">
        <f t="shared" ref="X278:X283" si="119">V278+10</f>
        <v>10</v>
      </c>
      <c r="Y278" s="35">
        <f t="shared" ref="Y278:Y300" si="120">(10^(X278/10))</f>
        <v>10</v>
      </c>
      <c r="Z278" s="37"/>
      <c r="AA278" s="34">
        <f t="shared" ref="AA278:AA300" si="121">10*LOG10(10^(Q278/10)+10^(V278/10))</f>
        <v>3.0102999566398121</v>
      </c>
      <c r="AB278" s="26">
        <f t="shared" ref="AB278:AB296" si="122">(10^(AA278/10))</f>
        <v>2</v>
      </c>
      <c r="AC278" s="147">
        <f t="shared" ref="AC278:AC283" si="123">AA278+10</f>
        <v>13.010299956639813</v>
      </c>
      <c r="AD278" s="27">
        <f t="shared" ref="AD278:AD300" si="124">(10^(AC278/10))</f>
        <v>20.000000000000007</v>
      </c>
    </row>
    <row r="279" spans="16:30" ht="15.75" thickBot="1" x14ac:dyDescent="0.3">
      <c r="P279" s="31">
        <v>8.3333333333333301E-2</v>
      </c>
      <c r="Q279" s="32">
        <f>Q277</f>
        <v>0</v>
      </c>
      <c r="R279" s="26">
        <f t="shared" si="116"/>
        <v>1</v>
      </c>
      <c r="S279" s="26">
        <f t="shared" si="117"/>
        <v>10</v>
      </c>
      <c r="T279" s="35">
        <f t="shared" si="115"/>
        <v>10</v>
      </c>
      <c r="U279" s="37"/>
      <c r="V279" s="34">
        <f t="shared" ref="V279:V297" si="125">V278</f>
        <v>0</v>
      </c>
      <c r="W279" s="26">
        <f t="shared" si="118"/>
        <v>1</v>
      </c>
      <c r="X279" s="28">
        <f t="shared" si="119"/>
        <v>10</v>
      </c>
      <c r="Y279" s="35">
        <f t="shared" si="120"/>
        <v>10</v>
      </c>
      <c r="Z279" s="37"/>
      <c r="AA279" s="34">
        <f t="shared" si="121"/>
        <v>3.0102999566398121</v>
      </c>
      <c r="AB279" s="26">
        <f t="shared" si="122"/>
        <v>2</v>
      </c>
      <c r="AC279" s="147">
        <f t="shared" si="123"/>
        <v>13.010299956639813</v>
      </c>
      <c r="AD279" s="27">
        <f t="shared" si="124"/>
        <v>20.000000000000007</v>
      </c>
    </row>
    <row r="280" spans="16:30" ht="15.75" thickBot="1" x14ac:dyDescent="0.3">
      <c r="P280" s="31">
        <v>0.125</v>
      </c>
      <c r="Q280" s="32">
        <f>Q277</f>
        <v>0</v>
      </c>
      <c r="R280" s="26">
        <f t="shared" si="116"/>
        <v>1</v>
      </c>
      <c r="S280" s="26">
        <f t="shared" si="117"/>
        <v>10</v>
      </c>
      <c r="T280" s="35">
        <f t="shared" si="115"/>
        <v>10</v>
      </c>
      <c r="U280" s="37"/>
      <c r="V280" s="34">
        <f t="shared" si="125"/>
        <v>0</v>
      </c>
      <c r="W280" s="26">
        <f t="shared" si="118"/>
        <v>1</v>
      </c>
      <c r="X280" s="28">
        <f t="shared" si="119"/>
        <v>10</v>
      </c>
      <c r="Y280" s="35">
        <f t="shared" si="120"/>
        <v>10</v>
      </c>
      <c r="Z280" s="37"/>
      <c r="AA280" s="34">
        <f t="shared" si="121"/>
        <v>3.0102999566398121</v>
      </c>
      <c r="AB280" s="26">
        <f t="shared" si="122"/>
        <v>2</v>
      </c>
      <c r="AC280" s="147">
        <f t="shared" si="123"/>
        <v>13.010299956639813</v>
      </c>
      <c r="AD280" s="27">
        <f t="shared" si="124"/>
        <v>20.000000000000007</v>
      </c>
    </row>
    <row r="281" spans="16:30" ht="15.75" thickBot="1" x14ac:dyDescent="0.3">
      <c r="P281" s="31">
        <v>0.16666666666666699</v>
      </c>
      <c r="Q281" s="32">
        <f>Q277</f>
        <v>0</v>
      </c>
      <c r="R281" s="26">
        <f t="shared" si="116"/>
        <v>1</v>
      </c>
      <c r="S281" s="26">
        <f t="shared" si="117"/>
        <v>10</v>
      </c>
      <c r="T281" s="35">
        <f t="shared" si="115"/>
        <v>10</v>
      </c>
      <c r="U281" s="37"/>
      <c r="V281" s="34">
        <f t="shared" si="125"/>
        <v>0</v>
      </c>
      <c r="W281" s="26">
        <f t="shared" si="118"/>
        <v>1</v>
      </c>
      <c r="X281" s="28">
        <f t="shared" si="119"/>
        <v>10</v>
      </c>
      <c r="Y281" s="35">
        <f t="shared" si="120"/>
        <v>10</v>
      </c>
      <c r="Z281" s="37"/>
      <c r="AA281" s="34">
        <f t="shared" si="121"/>
        <v>3.0102999566398121</v>
      </c>
      <c r="AB281" s="26">
        <f t="shared" si="122"/>
        <v>2</v>
      </c>
      <c r="AC281" s="147">
        <f t="shared" si="123"/>
        <v>13.010299956639813</v>
      </c>
      <c r="AD281" s="27">
        <f t="shared" si="124"/>
        <v>20.000000000000007</v>
      </c>
    </row>
    <row r="282" spans="16:30" ht="15.75" thickBot="1" x14ac:dyDescent="0.3">
      <c r="P282" s="31">
        <v>0.20833333333333301</v>
      </c>
      <c r="Q282" s="32">
        <f>Q277</f>
        <v>0</v>
      </c>
      <c r="R282" s="26">
        <f t="shared" si="116"/>
        <v>1</v>
      </c>
      <c r="S282" s="26">
        <f t="shared" si="117"/>
        <v>10</v>
      </c>
      <c r="T282" s="35">
        <f t="shared" si="115"/>
        <v>10</v>
      </c>
      <c r="U282" s="37"/>
      <c r="V282" s="34">
        <f t="shared" si="125"/>
        <v>0</v>
      </c>
      <c r="W282" s="26">
        <f t="shared" si="118"/>
        <v>1</v>
      </c>
      <c r="X282" s="28">
        <f t="shared" si="119"/>
        <v>10</v>
      </c>
      <c r="Y282" s="35">
        <f t="shared" si="120"/>
        <v>10</v>
      </c>
      <c r="Z282" s="37"/>
      <c r="AA282" s="34">
        <f t="shared" si="121"/>
        <v>3.0102999566398121</v>
      </c>
      <c r="AB282" s="26">
        <f t="shared" si="122"/>
        <v>2</v>
      </c>
      <c r="AC282" s="147">
        <f t="shared" si="123"/>
        <v>13.010299956639813</v>
      </c>
      <c r="AD282" s="27">
        <f t="shared" si="124"/>
        <v>20.000000000000007</v>
      </c>
    </row>
    <row r="283" spans="16:30" x14ac:dyDescent="0.25">
      <c r="P283" s="31">
        <v>0.25</v>
      </c>
      <c r="Q283" s="32">
        <f>Q277</f>
        <v>0</v>
      </c>
      <c r="R283" s="26">
        <f t="shared" si="116"/>
        <v>1</v>
      </c>
      <c r="S283" s="26">
        <f t="shared" si="117"/>
        <v>10</v>
      </c>
      <c r="T283" s="35">
        <f t="shared" si="115"/>
        <v>10</v>
      </c>
      <c r="U283" s="37"/>
      <c r="V283" s="34">
        <f t="shared" si="125"/>
        <v>0</v>
      </c>
      <c r="W283" s="26">
        <f t="shared" si="118"/>
        <v>1</v>
      </c>
      <c r="X283" s="28">
        <f t="shared" si="119"/>
        <v>10</v>
      </c>
      <c r="Y283" s="35">
        <f t="shared" si="120"/>
        <v>10</v>
      </c>
      <c r="Z283" s="37"/>
      <c r="AA283" s="34">
        <f t="shared" si="121"/>
        <v>3.0102999566398121</v>
      </c>
      <c r="AB283" s="26">
        <f t="shared" si="122"/>
        <v>2</v>
      </c>
      <c r="AC283" s="147">
        <f t="shared" si="123"/>
        <v>13.010299956639813</v>
      </c>
      <c r="AD283" s="27">
        <f t="shared" si="124"/>
        <v>20.000000000000007</v>
      </c>
    </row>
    <row r="284" spans="16:30" x14ac:dyDescent="0.25">
      <c r="P284" s="31">
        <v>0.29166666666666702</v>
      </c>
      <c r="Q284" s="32">
        <f>G18</f>
        <v>0</v>
      </c>
      <c r="R284" s="26">
        <f t="shared" si="116"/>
        <v>1</v>
      </c>
      <c r="S284" s="26">
        <f>Q284</f>
        <v>0</v>
      </c>
      <c r="T284" s="35">
        <f t="shared" si="115"/>
        <v>1</v>
      </c>
      <c r="U284" s="37"/>
      <c r="V284" s="34">
        <f>H74</f>
        <v>0</v>
      </c>
      <c r="W284" s="26">
        <f t="shared" si="118"/>
        <v>1</v>
      </c>
      <c r="X284" s="26">
        <f>V284</f>
        <v>0</v>
      </c>
      <c r="Y284" s="35">
        <f t="shared" si="120"/>
        <v>1</v>
      </c>
      <c r="Z284" s="37"/>
      <c r="AA284" s="34">
        <f t="shared" si="121"/>
        <v>3.0102999566398121</v>
      </c>
      <c r="AB284" s="26">
        <f t="shared" si="122"/>
        <v>2</v>
      </c>
      <c r="AC284" s="26">
        <f>AA284</f>
        <v>3.0102999566398121</v>
      </c>
      <c r="AD284" s="27">
        <f t="shared" si="124"/>
        <v>2</v>
      </c>
    </row>
    <row r="285" spans="16:30" x14ac:dyDescent="0.25">
      <c r="P285" s="31">
        <v>0.33333333333333298</v>
      </c>
      <c r="Q285" s="32">
        <f>Q284</f>
        <v>0</v>
      </c>
      <c r="R285" s="26">
        <f t="shared" si="116"/>
        <v>1</v>
      </c>
      <c r="S285" s="26">
        <f t="shared" ref="S285:S298" si="126">Q285</f>
        <v>0</v>
      </c>
      <c r="T285" s="35">
        <f t="shared" si="115"/>
        <v>1</v>
      </c>
      <c r="U285" s="37"/>
      <c r="V285" s="34">
        <f t="shared" si="125"/>
        <v>0</v>
      </c>
      <c r="W285" s="26">
        <f t="shared" si="118"/>
        <v>1</v>
      </c>
      <c r="X285" s="26">
        <f t="shared" ref="X285:X295" si="127">V285</f>
        <v>0</v>
      </c>
      <c r="Y285" s="35">
        <f t="shared" si="120"/>
        <v>1</v>
      </c>
      <c r="Z285" s="37"/>
      <c r="AA285" s="34">
        <f t="shared" si="121"/>
        <v>3.0102999566398121</v>
      </c>
      <c r="AB285" s="26">
        <f t="shared" si="122"/>
        <v>2</v>
      </c>
      <c r="AC285" s="26">
        <f t="shared" ref="AC285:AC295" si="128">AA285</f>
        <v>3.0102999566398121</v>
      </c>
      <c r="AD285" s="27">
        <f t="shared" si="124"/>
        <v>2</v>
      </c>
    </row>
    <row r="286" spans="16:30" x14ac:dyDescent="0.25">
      <c r="P286" s="31">
        <v>0.375</v>
      </c>
      <c r="Q286" s="32">
        <f>Q284</f>
        <v>0</v>
      </c>
      <c r="R286" s="26">
        <f t="shared" si="116"/>
        <v>1</v>
      </c>
      <c r="S286" s="26">
        <f t="shared" si="126"/>
        <v>0</v>
      </c>
      <c r="T286" s="35">
        <f t="shared" si="115"/>
        <v>1</v>
      </c>
      <c r="U286" s="37"/>
      <c r="V286" s="34">
        <f t="shared" si="125"/>
        <v>0</v>
      </c>
      <c r="W286" s="26">
        <f t="shared" si="118"/>
        <v>1</v>
      </c>
      <c r="X286" s="26">
        <f t="shared" si="127"/>
        <v>0</v>
      </c>
      <c r="Y286" s="35">
        <f t="shared" si="120"/>
        <v>1</v>
      </c>
      <c r="Z286" s="37"/>
      <c r="AA286" s="34">
        <f t="shared" si="121"/>
        <v>3.0102999566398121</v>
      </c>
      <c r="AB286" s="26">
        <f t="shared" si="122"/>
        <v>2</v>
      </c>
      <c r="AC286" s="26">
        <f t="shared" si="128"/>
        <v>3.0102999566398121</v>
      </c>
      <c r="AD286" s="27">
        <f t="shared" si="124"/>
        <v>2</v>
      </c>
    </row>
    <row r="287" spans="16:30" x14ac:dyDescent="0.25">
      <c r="P287" s="31">
        <v>0.41666666666666702</v>
      </c>
      <c r="Q287" s="32">
        <f>Q284</f>
        <v>0</v>
      </c>
      <c r="R287" s="26">
        <f t="shared" si="116"/>
        <v>1</v>
      </c>
      <c r="S287" s="26">
        <f t="shared" si="126"/>
        <v>0</v>
      </c>
      <c r="T287" s="35">
        <f t="shared" si="115"/>
        <v>1</v>
      </c>
      <c r="U287" s="37"/>
      <c r="V287" s="34">
        <f t="shared" si="125"/>
        <v>0</v>
      </c>
      <c r="W287" s="26">
        <f t="shared" si="118"/>
        <v>1</v>
      </c>
      <c r="X287" s="26">
        <f t="shared" si="127"/>
        <v>0</v>
      </c>
      <c r="Y287" s="35">
        <f t="shared" si="120"/>
        <v>1</v>
      </c>
      <c r="Z287" s="37"/>
      <c r="AA287" s="34">
        <f t="shared" si="121"/>
        <v>3.0102999566398121</v>
      </c>
      <c r="AB287" s="26">
        <f t="shared" si="122"/>
        <v>2</v>
      </c>
      <c r="AC287" s="26">
        <f t="shared" si="128"/>
        <v>3.0102999566398121</v>
      </c>
      <c r="AD287" s="27">
        <f t="shared" si="124"/>
        <v>2</v>
      </c>
    </row>
    <row r="288" spans="16:30" x14ac:dyDescent="0.25">
      <c r="P288" s="31">
        <v>0.45833333333333298</v>
      </c>
      <c r="Q288" s="32">
        <f>Q284</f>
        <v>0</v>
      </c>
      <c r="R288" s="26">
        <f t="shared" si="116"/>
        <v>1</v>
      </c>
      <c r="S288" s="26">
        <f t="shared" si="126"/>
        <v>0</v>
      </c>
      <c r="T288" s="35">
        <f t="shared" si="115"/>
        <v>1</v>
      </c>
      <c r="U288" s="37"/>
      <c r="V288" s="34">
        <f t="shared" si="125"/>
        <v>0</v>
      </c>
      <c r="W288" s="26">
        <f t="shared" si="118"/>
        <v>1</v>
      </c>
      <c r="X288" s="26">
        <f t="shared" si="127"/>
        <v>0</v>
      </c>
      <c r="Y288" s="35">
        <f t="shared" si="120"/>
        <v>1</v>
      </c>
      <c r="Z288" s="37"/>
      <c r="AA288" s="34">
        <f t="shared" si="121"/>
        <v>3.0102999566398121</v>
      </c>
      <c r="AB288" s="26">
        <f t="shared" si="122"/>
        <v>2</v>
      </c>
      <c r="AC288" s="26">
        <f t="shared" si="128"/>
        <v>3.0102999566398121</v>
      </c>
      <c r="AD288" s="27">
        <f t="shared" si="124"/>
        <v>2</v>
      </c>
    </row>
    <row r="289" spans="16:30" x14ac:dyDescent="0.25">
      <c r="P289" s="31">
        <v>0.5</v>
      </c>
      <c r="Q289" s="32">
        <f>Q284</f>
        <v>0</v>
      </c>
      <c r="R289" s="26">
        <f t="shared" si="116"/>
        <v>1</v>
      </c>
      <c r="S289" s="26">
        <f t="shared" si="126"/>
        <v>0</v>
      </c>
      <c r="T289" s="35">
        <f t="shared" si="115"/>
        <v>1</v>
      </c>
      <c r="U289" s="37"/>
      <c r="V289" s="34">
        <f t="shared" si="125"/>
        <v>0</v>
      </c>
      <c r="W289" s="26">
        <f t="shared" si="118"/>
        <v>1</v>
      </c>
      <c r="X289" s="26">
        <f t="shared" si="127"/>
        <v>0</v>
      </c>
      <c r="Y289" s="35">
        <f t="shared" si="120"/>
        <v>1</v>
      </c>
      <c r="Z289" s="37"/>
      <c r="AA289" s="34">
        <f t="shared" si="121"/>
        <v>3.0102999566398121</v>
      </c>
      <c r="AB289" s="26">
        <f t="shared" si="122"/>
        <v>2</v>
      </c>
      <c r="AC289" s="26">
        <f t="shared" si="128"/>
        <v>3.0102999566398121</v>
      </c>
      <c r="AD289" s="27">
        <f t="shared" si="124"/>
        <v>2</v>
      </c>
    </row>
    <row r="290" spans="16:30" x14ac:dyDescent="0.25">
      <c r="P290" s="31">
        <v>0.54166666666666696</v>
      </c>
      <c r="Q290" s="32">
        <f>Q284</f>
        <v>0</v>
      </c>
      <c r="R290" s="26">
        <f t="shared" si="116"/>
        <v>1</v>
      </c>
      <c r="S290" s="26">
        <f t="shared" si="126"/>
        <v>0</v>
      </c>
      <c r="T290" s="35">
        <f t="shared" si="115"/>
        <v>1</v>
      </c>
      <c r="U290" s="37"/>
      <c r="V290" s="34">
        <f t="shared" si="125"/>
        <v>0</v>
      </c>
      <c r="W290" s="26">
        <f t="shared" si="118"/>
        <v>1</v>
      </c>
      <c r="X290" s="26">
        <f t="shared" si="127"/>
        <v>0</v>
      </c>
      <c r="Y290" s="35">
        <f t="shared" si="120"/>
        <v>1</v>
      </c>
      <c r="Z290" s="37"/>
      <c r="AA290" s="34">
        <f t="shared" si="121"/>
        <v>3.0102999566398121</v>
      </c>
      <c r="AB290" s="26">
        <f t="shared" si="122"/>
        <v>2</v>
      </c>
      <c r="AC290" s="26">
        <f t="shared" si="128"/>
        <v>3.0102999566398121</v>
      </c>
      <c r="AD290" s="27">
        <f t="shared" si="124"/>
        <v>2</v>
      </c>
    </row>
    <row r="291" spans="16:30" x14ac:dyDescent="0.25">
      <c r="P291" s="31">
        <v>0.58333333333333304</v>
      </c>
      <c r="Q291" s="32">
        <f>Q284</f>
        <v>0</v>
      </c>
      <c r="R291" s="26">
        <f t="shared" si="116"/>
        <v>1</v>
      </c>
      <c r="S291" s="26">
        <f t="shared" si="126"/>
        <v>0</v>
      </c>
      <c r="T291" s="35">
        <f t="shared" si="115"/>
        <v>1</v>
      </c>
      <c r="U291" s="37"/>
      <c r="V291" s="34">
        <f t="shared" si="125"/>
        <v>0</v>
      </c>
      <c r="W291" s="26">
        <f t="shared" si="118"/>
        <v>1</v>
      </c>
      <c r="X291" s="26">
        <f t="shared" si="127"/>
        <v>0</v>
      </c>
      <c r="Y291" s="35">
        <f t="shared" si="120"/>
        <v>1</v>
      </c>
      <c r="Z291" s="37"/>
      <c r="AA291" s="34">
        <f t="shared" si="121"/>
        <v>3.0102999566398121</v>
      </c>
      <c r="AB291" s="26">
        <f t="shared" si="122"/>
        <v>2</v>
      </c>
      <c r="AC291" s="26">
        <f t="shared" si="128"/>
        <v>3.0102999566398121</v>
      </c>
      <c r="AD291" s="27">
        <f t="shared" si="124"/>
        <v>2</v>
      </c>
    </row>
    <row r="292" spans="16:30" x14ac:dyDescent="0.25">
      <c r="P292" s="31">
        <v>0.625</v>
      </c>
      <c r="Q292" s="32">
        <f>Q284</f>
        <v>0</v>
      </c>
      <c r="R292" s="26">
        <f t="shared" si="116"/>
        <v>1</v>
      </c>
      <c r="S292" s="26">
        <f t="shared" si="126"/>
        <v>0</v>
      </c>
      <c r="T292" s="35">
        <f t="shared" si="115"/>
        <v>1</v>
      </c>
      <c r="U292" s="37"/>
      <c r="V292" s="34">
        <f t="shared" si="125"/>
        <v>0</v>
      </c>
      <c r="W292" s="26">
        <f t="shared" si="118"/>
        <v>1</v>
      </c>
      <c r="X292" s="26">
        <f t="shared" si="127"/>
        <v>0</v>
      </c>
      <c r="Y292" s="35">
        <f t="shared" si="120"/>
        <v>1</v>
      </c>
      <c r="Z292" s="37"/>
      <c r="AA292" s="34">
        <f t="shared" si="121"/>
        <v>3.0102999566398121</v>
      </c>
      <c r="AB292" s="26">
        <f t="shared" si="122"/>
        <v>2</v>
      </c>
      <c r="AC292" s="26">
        <f t="shared" si="128"/>
        <v>3.0102999566398121</v>
      </c>
      <c r="AD292" s="27">
        <f t="shared" si="124"/>
        <v>2</v>
      </c>
    </row>
    <row r="293" spans="16:30" x14ac:dyDescent="0.25">
      <c r="P293" s="31">
        <v>0.66666666666666696</v>
      </c>
      <c r="Q293" s="32">
        <f>Q284</f>
        <v>0</v>
      </c>
      <c r="R293" s="26">
        <f t="shared" si="116"/>
        <v>1</v>
      </c>
      <c r="S293" s="26">
        <f t="shared" si="126"/>
        <v>0</v>
      </c>
      <c r="T293" s="35">
        <f t="shared" si="115"/>
        <v>1</v>
      </c>
      <c r="U293" s="37"/>
      <c r="V293" s="34">
        <f t="shared" si="125"/>
        <v>0</v>
      </c>
      <c r="W293" s="26">
        <f t="shared" si="118"/>
        <v>1</v>
      </c>
      <c r="X293" s="26">
        <f t="shared" si="127"/>
        <v>0</v>
      </c>
      <c r="Y293" s="35">
        <f t="shared" si="120"/>
        <v>1</v>
      </c>
      <c r="Z293" s="37"/>
      <c r="AA293" s="34">
        <f t="shared" si="121"/>
        <v>3.0102999566398121</v>
      </c>
      <c r="AB293" s="26">
        <f t="shared" si="122"/>
        <v>2</v>
      </c>
      <c r="AC293" s="26">
        <f t="shared" si="128"/>
        <v>3.0102999566398121</v>
      </c>
      <c r="AD293" s="27">
        <f t="shared" si="124"/>
        <v>2</v>
      </c>
    </row>
    <row r="294" spans="16:30" x14ac:dyDescent="0.25">
      <c r="P294" s="31">
        <v>0.70833333333333304</v>
      </c>
      <c r="Q294" s="32">
        <f>Q284</f>
        <v>0</v>
      </c>
      <c r="R294" s="26">
        <f t="shared" si="116"/>
        <v>1</v>
      </c>
      <c r="S294" s="26">
        <f t="shared" si="126"/>
        <v>0</v>
      </c>
      <c r="T294" s="35">
        <f t="shared" si="115"/>
        <v>1</v>
      </c>
      <c r="U294" s="37"/>
      <c r="V294" s="34">
        <f t="shared" si="125"/>
        <v>0</v>
      </c>
      <c r="W294" s="26">
        <f t="shared" si="118"/>
        <v>1</v>
      </c>
      <c r="X294" s="26">
        <f t="shared" si="127"/>
        <v>0</v>
      </c>
      <c r="Y294" s="35">
        <f t="shared" si="120"/>
        <v>1</v>
      </c>
      <c r="Z294" s="37"/>
      <c r="AA294" s="34">
        <f t="shared" si="121"/>
        <v>3.0102999566398121</v>
      </c>
      <c r="AB294" s="26">
        <f t="shared" si="122"/>
        <v>2</v>
      </c>
      <c r="AC294" s="26">
        <f t="shared" si="128"/>
        <v>3.0102999566398121</v>
      </c>
      <c r="AD294" s="27">
        <f t="shared" si="124"/>
        <v>2</v>
      </c>
    </row>
    <row r="295" spans="16:30" x14ac:dyDescent="0.25">
      <c r="P295" s="31">
        <v>0.75</v>
      </c>
      <c r="Q295" s="32">
        <f>Q284</f>
        <v>0</v>
      </c>
      <c r="R295" s="26">
        <f t="shared" si="116"/>
        <v>1</v>
      </c>
      <c r="S295" s="26">
        <f t="shared" si="126"/>
        <v>0</v>
      </c>
      <c r="T295" s="35">
        <f t="shared" si="115"/>
        <v>1</v>
      </c>
      <c r="U295" s="37"/>
      <c r="V295" s="34">
        <f t="shared" si="125"/>
        <v>0</v>
      </c>
      <c r="W295" s="26">
        <f t="shared" si="118"/>
        <v>1</v>
      </c>
      <c r="X295" s="26">
        <f t="shared" si="127"/>
        <v>0</v>
      </c>
      <c r="Y295" s="35">
        <f t="shared" si="120"/>
        <v>1</v>
      </c>
      <c r="Z295" s="37"/>
      <c r="AA295" s="34">
        <f t="shared" si="121"/>
        <v>3.0102999566398121</v>
      </c>
      <c r="AB295" s="26">
        <f t="shared" si="122"/>
        <v>2</v>
      </c>
      <c r="AC295" s="26">
        <f t="shared" si="128"/>
        <v>3.0102999566398121</v>
      </c>
      <c r="AD295" s="27">
        <f t="shared" si="124"/>
        <v>2</v>
      </c>
    </row>
    <row r="296" spans="16:30" x14ac:dyDescent="0.25">
      <c r="P296" s="31">
        <v>0.79166666666666696</v>
      </c>
      <c r="Q296" s="32">
        <f>Q284</f>
        <v>0</v>
      </c>
      <c r="R296" s="26">
        <f t="shared" si="116"/>
        <v>1</v>
      </c>
      <c r="S296" s="26">
        <f t="shared" si="126"/>
        <v>0</v>
      </c>
      <c r="T296" s="35">
        <f t="shared" si="115"/>
        <v>1</v>
      </c>
      <c r="U296" s="37"/>
      <c r="V296" s="34">
        <v>0</v>
      </c>
      <c r="W296" s="26">
        <f t="shared" si="118"/>
        <v>1</v>
      </c>
      <c r="X296" s="26">
        <v>0</v>
      </c>
      <c r="Y296" s="35">
        <f t="shared" si="120"/>
        <v>1</v>
      </c>
      <c r="Z296" s="37"/>
      <c r="AA296" s="34">
        <f t="shared" si="121"/>
        <v>3.0102999566398121</v>
      </c>
      <c r="AB296" s="26">
        <f t="shared" si="122"/>
        <v>2</v>
      </c>
      <c r="AC296" s="26">
        <f>AA296</f>
        <v>3.0102999566398121</v>
      </c>
      <c r="AD296" s="27">
        <f t="shared" si="124"/>
        <v>2</v>
      </c>
    </row>
    <row r="297" spans="16:30" x14ac:dyDescent="0.25">
      <c r="P297" s="31">
        <v>0.83333333333333304</v>
      </c>
      <c r="Q297" s="32">
        <f>Q284</f>
        <v>0</v>
      </c>
      <c r="R297" s="26">
        <f t="shared" si="116"/>
        <v>1</v>
      </c>
      <c r="S297" s="26">
        <f t="shared" si="126"/>
        <v>0</v>
      </c>
      <c r="T297" s="35">
        <f t="shared" si="115"/>
        <v>1</v>
      </c>
      <c r="U297" s="37"/>
      <c r="V297" s="34">
        <f t="shared" si="125"/>
        <v>0</v>
      </c>
      <c r="W297" s="26">
        <f t="shared" si="118"/>
        <v>1</v>
      </c>
      <c r="X297" s="26">
        <v>0</v>
      </c>
      <c r="Y297" s="35">
        <f t="shared" si="120"/>
        <v>1</v>
      </c>
      <c r="Z297" s="37"/>
      <c r="AA297" s="34">
        <f t="shared" si="121"/>
        <v>3.0102999566398121</v>
      </c>
      <c r="AB297" s="26">
        <f>(10^(AA297/10))</f>
        <v>2</v>
      </c>
      <c r="AC297" s="26">
        <f>AA297</f>
        <v>3.0102999566398121</v>
      </c>
      <c r="AD297" s="27">
        <f t="shared" si="124"/>
        <v>2</v>
      </c>
    </row>
    <row r="298" spans="16:30" x14ac:dyDescent="0.25">
      <c r="P298" s="31">
        <v>0.875</v>
      </c>
      <c r="Q298" s="32">
        <f>Q284</f>
        <v>0</v>
      </c>
      <c r="R298" s="26">
        <f t="shared" si="116"/>
        <v>1</v>
      </c>
      <c r="S298" s="26">
        <f t="shared" si="126"/>
        <v>0</v>
      </c>
      <c r="T298" s="35">
        <f t="shared" si="115"/>
        <v>1</v>
      </c>
      <c r="U298" s="37"/>
      <c r="V298" s="34">
        <f>V297</f>
        <v>0</v>
      </c>
      <c r="W298" s="26">
        <f t="shared" si="118"/>
        <v>1</v>
      </c>
      <c r="X298" s="26">
        <v>0</v>
      </c>
      <c r="Y298" s="35">
        <f t="shared" si="120"/>
        <v>1</v>
      </c>
      <c r="Z298" s="37"/>
      <c r="AA298" s="34">
        <f t="shared" si="121"/>
        <v>3.0102999566398121</v>
      </c>
      <c r="AB298" s="26">
        <f t="shared" ref="AB298:AB300" si="129">(10^(AA298/10))</f>
        <v>2</v>
      </c>
      <c r="AC298" s="26">
        <f>AA298</f>
        <v>3.0102999566398121</v>
      </c>
      <c r="AD298" s="27">
        <f t="shared" si="124"/>
        <v>2</v>
      </c>
    </row>
    <row r="299" spans="16:30" x14ac:dyDescent="0.25">
      <c r="P299" s="31">
        <v>0.91666666666666696</v>
      </c>
      <c r="Q299" s="32">
        <f>Q277</f>
        <v>0</v>
      </c>
      <c r="R299" s="26">
        <f t="shared" si="116"/>
        <v>1</v>
      </c>
      <c r="S299" s="26">
        <f>Q299+10</f>
        <v>10</v>
      </c>
      <c r="T299" s="35">
        <f t="shared" si="115"/>
        <v>10</v>
      </c>
      <c r="U299" s="37"/>
      <c r="V299" s="34">
        <v>0</v>
      </c>
      <c r="W299" s="26">
        <f t="shared" si="118"/>
        <v>1</v>
      </c>
      <c r="X299" s="28">
        <f t="shared" ref="X299:X300" si="130">V299+10</f>
        <v>10</v>
      </c>
      <c r="Y299" s="35">
        <f t="shared" si="120"/>
        <v>10</v>
      </c>
      <c r="Z299" s="37"/>
      <c r="AA299" s="34">
        <f t="shared" si="121"/>
        <v>3.0102999566398121</v>
      </c>
      <c r="AB299" s="26">
        <f t="shared" si="129"/>
        <v>2</v>
      </c>
      <c r="AC299" s="26">
        <f>AA299+10</f>
        <v>13.010299956639813</v>
      </c>
      <c r="AD299" s="27">
        <f t="shared" si="124"/>
        <v>20.000000000000007</v>
      </c>
    </row>
    <row r="300" spans="16:30" ht="15.75" thickBot="1" x14ac:dyDescent="0.3">
      <c r="P300" s="44">
        <v>0.95833333333333304</v>
      </c>
      <c r="Q300" s="32">
        <f>Q277</f>
        <v>0</v>
      </c>
      <c r="R300" s="46">
        <f t="shared" si="116"/>
        <v>1</v>
      </c>
      <c r="S300" s="46">
        <f>Q300+10</f>
        <v>10</v>
      </c>
      <c r="T300" s="47">
        <f t="shared" si="115"/>
        <v>10</v>
      </c>
      <c r="U300" s="48"/>
      <c r="V300" s="45">
        <v>0</v>
      </c>
      <c r="W300" s="46">
        <f t="shared" si="118"/>
        <v>1</v>
      </c>
      <c r="X300" s="28">
        <f t="shared" si="130"/>
        <v>10</v>
      </c>
      <c r="Y300" s="47">
        <f t="shared" si="120"/>
        <v>10</v>
      </c>
      <c r="Z300" s="48"/>
      <c r="AA300" s="34">
        <f t="shared" si="121"/>
        <v>3.0102999566398121</v>
      </c>
      <c r="AB300" s="150">
        <f t="shared" si="129"/>
        <v>2</v>
      </c>
      <c r="AC300" s="150">
        <f>AA300+10</f>
        <v>13.010299956639813</v>
      </c>
      <c r="AD300" s="151">
        <f t="shared" si="124"/>
        <v>20.000000000000007</v>
      </c>
    </row>
    <row r="301" spans="16:30" ht="15.75" thickBot="1" x14ac:dyDescent="0.3">
      <c r="P301" s="50"/>
      <c r="Q301" s="51"/>
      <c r="R301" s="51"/>
      <c r="S301" s="51"/>
      <c r="T301" s="52"/>
      <c r="U301" s="51"/>
      <c r="V301" s="50"/>
      <c r="W301" s="51"/>
      <c r="X301" s="51"/>
      <c r="Y301" s="52"/>
      <c r="Z301" s="51"/>
      <c r="AA301" s="53" t="s">
        <v>13</v>
      </c>
      <c r="AB301" s="64">
        <f>10*LOG(1/(COUNT(AB284:AB297))*SUM(AB284:AB297))</f>
        <v>3.0102999566398121</v>
      </c>
      <c r="AC301" s="49"/>
      <c r="AD301" s="54"/>
    </row>
    <row r="302" spans="16:30" ht="15.75" thickBot="1" x14ac:dyDescent="0.3">
      <c r="P302" s="53"/>
      <c r="Q302" s="49"/>
      <c r="R302" s="49"/>
      <c r="S302" s="49"/>
      <c r="T302" s="54"/>
      <c r="U302" s="49"/>
      <c r="V302" s="53"/>
      <c r="W302" s="49"/>
      <c r="X302" s="49"/>
      <c r="Y302" s="54"/>
      <c r="Z302" s="49"/>
      <c r="AA302" s="53" t="s">
        <v>2</v>
      </c>
      <c r="AB302" s="64">
        <f>10*LOG(1/(COUNT(AB277:AB283,AB299:AB300))*SUM(AB277:AB283,AB299:AB300))</f>
        <v>3.0102999566398121</v>
      </c>
      <c r="AC302" s="49"/>
      <c r="AD302" s="54"/>
    </row>
    <row r="303" spans="16:30" x14ac:dyDescent="0.25">
      <c r="P303" s="53"/>
      <c r="Q303" s="49"/>
      <c r="R303" s="56" t="s">
        <v>12</v>
      </c>
      <c r="S303" s="57"/>
      <c r="T303" s="58" t="s">
        <v>11</v>
      </c>
      <c r="U303" s="57"/>
      <c r="V303" s="59"/>
      <c r="W303" s="56" t="s">
        <v>12</v>
      </c>
      <c r="X303" s="57"/>
      <c r="Y303" s="58" t="s">
        <v>11</v>
      </c>
      <c r="Z303" s="57"/>
      <c r="AA303" s="59"/>
      <c r="AB303" s="57" t="s">
        <v>12</v>
      </c>
      <c r="AC303" s="57"/>
      <c r="AD303" s="58" t="s">
        <v>11</v>
      </c>
    </row>
    <row r="304" spans="16:30" ht="15.75" thickBot="1" x14ac:dyDescent="0.3">
      <c r="P304" s="14"/>
      <c r="Q304" s="55"/>
      <c r="R304" s="60">
        <f>10*LOG(1/(COUNT(R277:R300))*SUM(R277:R300))</f>
        <v>0</v>
      </c>
      <c r="S304" s="61"/>
      <c r="T304" s="62">
        <f>10*LOG(1/(COUNT(T277:T300))*SUM(T277:T300))</f>
        <v>6.40978057358332</v>
      </c>
      <c r="U304" s="61"/>
      <c r="V304" s="63"/>
      <c r="W304" s="60">
        <f>10*LOG(1/(COUNT(W277:W300))*SUM(W277:W300))</f>
        <v>0</v>
      </c>
      <c r="X304" s="61"/>
      <c r="Y304" s="62">
        <f>10*LOG(1/(COUNT(Y277:Y300))*SUM(Y277:Y300))</f>
        <v>6.40978057358332</v>
      </c>
      <c r="Z304" s="61"/>
      <c r="AA304" s="63"/>
      <c r="AB304" s="64">
        <f>10*LOG(1/(COUNT(AB277:AB300))*SUM(AB277:AB300))</f>
        <v>3.0102999566398121</v>
      </c>
      <c r="AC304" s="61"/>
      <c r="AD304" s="62">
        <f>10*LOG(1/(COUNT(AD277:AD300))*SUM(AD277:AD300))</f>
        <v>9.4200805302231334</v>
      </c>
    </row>
  </sheetData>
  <mergeCells count="26">
    <mergeCell ref="P139:T139"/>
    <mergeCell ref="P173:T173"/>
    <mergeCell ref="P207:T207"/>
    <mergeCell ref="P241:T241"/>
    <mergeCell ref="P275:T275"/>
    <mergeCell ref="P105:T105"/>
    <mergeCell ref="A9:A11"/>
    <mergeCell ref="B9:B11"/>
    <mergeCell ref="C9:D9"/>
    <mergeCell ref="E9:H9"/>
    <mergeCell ref="A22:A24"/>
    <mergeCell ref="B22:C22"/>
    <mergeCell ref="E22:H22"/>
    <mergeCell ref="A38:A39"/>
    <mergeCell ref="B38:B39"/>
    <mergeCell ref="A58:A59"/>
    <mergeCell ref="P71:T71"/>
    <mergeCell ref="A77:A78"/>
    <mergeCell ref="A1:H1"/>
    <mergeCell ref="AA1:AB2"/>
    <mergeCell ref="AC1:AE1"/>
    <mergeCell ref="A2:H2"/>
    <mergeCell ref="A3:H3"/>
    <mergeCell ref="L3:L5"/>
    <mergeCell ref="AA3:AA6"/>
    <mergeCell ref="A4:H4"/>
  </mergeCells>
  <conditionalFormatting sqref="B60:B73 D60:H73">
    <cfRule type="expression" dxfId="23" priority="2">
      <formula>B60=0</formula>
    </cfRule>
  </conditionalFormatting>
  <dataValidations count="3">
    <dataValidation type="list" allowBlank="1" showInputMessage="1" showErrorMessage="1" sqref="B40:B53" xr:uid="{73A564CA-A5DF-471A-843C-8EAD62E0D588}">
      <formula1>$AP$1:$AP$16</formula1>
    </dataValidation>
    <dataValidation type="list" allowBlank="1" showInputMessage="1" showErrorMessage="1" sqref="B32:B35 B12:B20 B6" xr:uid="{0631F61E-4770-4B8E-A27C-646E37F856DB}">
      <formula1>$AB$3:$AB$6</formula1>
    </dataValidation>
    <dataValidation type="list" allowBlank="1" showInputMessage="1" showErrorMessage="1" sqref="A40:A53" xr:uid="{AF5CEFB5-48A3-4D28-9AA0-9E68EA723552}">
      <formula1>$AJ$2:$AJ$65</formula1>
    </dataValidation>
  </dataValidations>
  <pageMargins left="0.7" right="0.7" top="0.75" bottom="0.75" header="0.3" footer="0.3"/>
  <pageSetup scale="40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A4D48-D6C3-4E98-872F-F19958B41688}">
  <dimension ref="A1:AR304"/>
  <sheetViews>
    <sheetView zoomScaleNormal="100" workbookViewId="0">
      <selection activeCell="E26" sqref="E26"/>
    </sheetView>
  </sheetViews>
  <sheetFormatPr defaultRowHeight="15" x14ac:dyDescent="0.25"/>
  <cols>
    <col min="1" max="1" width="31.140625" customWidth="1"/>
    <col min="2" max="2" width="27" bestFit="1" customWidth="1"/>
    <col min="3" max="4" width="23.140625" customWidth="1"/>
    <col min="5" max="5" width="27.85546875" customWidth="1"/>
    <col min="6" max="6" width="30.28515625" customWidth="1"/>
    <col min="7" max="7" width="22.85546875" customWidth="1"/>
    <col min="8" max="8" width="24.7109375" customWidth="1"/>
    <col min="9" max="11" width="9.140625" customWidth="1"/>
    <col min="12" max="12" width="18.7109375" hidden="1" customWidth="1"/>
    <col min="13" max="14" width="20" hidden="1" customWidth="1"/>
    <col min="15" max="15" width="9.140625" hidden="1" customWidth="1"/>
    <col min="16" max="20" width="12.7109375" hidden="1" customWidth="1"/>
    <col min="21" max="21" width="2.7109375" hidden="1" customWidth="1"/>
    <col min="22" max="22" width="12.7109375" hidden="1" customWidth="1"/>
    <col min="23" max="23" width="15.42578125" hidden="1" customWidth="1"/>
    <col min="24" max="25" width="12.7109375" hidden="1" customWidth="1"/>
    <col min="26" max="26" width="2.5703125" hidden="1" customWidth="1"/>
    <col min="27" max="27" width="17" hidden="1" customWidth="1"/>
    <col min="28" max="28" width="17.42578125" hidden="1" customWidth="1"/>
    <col min="29" max="30" width="12.7109375" hidden="1" customWidth="1"/>
    <col min="31" max="35" width="9.140625" hidden="1" customWidth="1"/>
    <col min="36" max="36" width="33.42578125" hidden="1" customWidth="1"/>
    <col min="37" max="37" width="12.140625" hidden="1" customWidth="1"/>
    <col min="38" max="40" width="16.140625" hidden="1" customWidth="1"/>
    <col min="41" max="44" width="9.140625" hidden="1" customWidth="1"/>
    <col min="45" max="117" width="9.140625" customWidth="1"/>
  </cols>
  <sheetData>
    <row r="1" spans="1:42" ht="21.75" thickBot="1" x14ac:dyDescent="0.4">
      <c r="A1" s="304" t="s">
        <v>160</v>
      </c>
      <c r="B1" s="304"/>
      <c r="C1" s="304"/>
      <c r="D1" s="304"/>
      <c r="E1" s="304"/>
      <c r="F1" s="304"/>
      <c r="G1" s="304"/>
      <c r="H1" s="304"/>
      <c r="AA1" s="295" t="s">
        <v>36</v>
      </c>
      <c r="AB1" s="296"/>
      <c r="AC1" s="280" t="s">
        <v>35</v>
      </c>
      <c r="AD1" s="281"/>
      <c r="AE1" s="282"/>
      <c r="AJ1" s="188" t="s">
        <v>70</v>
      </c>
      <c r="AK1" s="189" t="s">
        <v>71</v>
      </c>
      <c r="AL1" s="189" t="s">
        <v>72</v>
      </c>
      <c r="AM1" s="189" t="s">
        <v>73</v>
      </c>
      <c r="AN1" s="190" t="s">
        <v>74</v>
      </c>
      <c r="AP1">
        <v>1</v>
      </c>
    </row>
    <row r="2" spans="1:42" ht="21.75" thickBot="1" x14ac:dyDescent="0.4">
      <c r="A2" s="304" t="s">
        <v>148</v>
      </c>
      <c r="B2" s="304"/>
      <c r="C2" s="304"/>
      <c r="D2" s="304"/>
      <c r="E2" s="304"/>
      <c r="F2" s="304"/>
      <c r="G2" s="304"/>
      <c r="H2" s="304"/>
      <c r="AA2" s="297"/>
      <c r="AB2" s="298"/>
      <c r="AC2" s="123" t="s">
        <v>3</v>
      </c>
      <c r="AD2" s="124" t="s">
        <v>32</v>
      </c>
      <c r="AE2" s="125" t="s">
        <v>33</v>
      </c>
      <c r="AJ2" s="186" t="s">
        <v>75</v>
      </c>
      <c r="AK2" s="187" t="s">
        <v>76</v>
      </c>
      <c r="AL2" s="187">
        <v>50</v>
      </c>
      <c r="AM2" s="187">
        <v>85</v>
      </c>
      <c r="AN2" s="29" t="s">
        <v>77</v>
      </c>
      <c r="AP2">
        <v>2</v>
      </c>
    </row>
    <row r="3" spans="1:42" ht="22.15" customHeight="1" x14ac:dyDescent="0.35">
      <c r="A3" s="304" t="s">
        <v>147</v>
      </c>
      <c r="B3" s="304"/>
      <c r="C3" s="304"/>
      <c r="D3" s="304"/>
      <c r="E3" s="304"/>
      <c r="F3" s="304"/>
      <c r="G3" s="304"/>
      <c r="H3" s="304"/>
      <c r="L3" s="306" t="s">
        <v>42</v>
      </c>
      <c r="M3" s="25" t="s">
        <v>25</v>
      </c>
      <c r="N3" s="15" t="s">
        <v>26</v>
      </c>
      <c r="O3" s="15" t="s">
        <v>27</v>
      </c>
      <c r="P3" s="15" t="s">
        <v>28</v>
      </c>
      <c r="Q3" s="15" t="s">
        <v>29</v>
      </c>
      <c r="R3" s="15" t="s">
        <v>30</v>
      </c>
      <c r="S3" s="16" t="s">
        <v>31</v>
      </c>
      <c r="AA3" s="283" t="s">
        <v>34</v>
      </c>
      <c r="AB3" s="120" t="s">
        <v>3</v>
      </c>
      <c r="AC3" s="127">
        <v>55</v>
      </c>
      <c r="AD3" s="128">
        <v>57</v>
      </c>
      <c r="AE3" s="129">
        <v>60</v>
      </c>
      <c r="AF3" s="119">
        <v>1</v>
      </c>
      <c r="AJ3" s="183" t="s">
        <v>78</v>
      </c>
      <c r="AK3" s="167" t="s">
        <v>76</v>
      </c>
      <c r="AL3" s="167">
        <v>20</v>
      </c>
      <c r="AM3" s="167">
        <v>85</v>
      </c>
      <c r="AN3" s="27">
        <v>84</v>
      </c>
      <c r="AP3">
        <v>3</v>
      </c>
    </row>
    <row r="4" spans="1:42" ht="19.5" customHeight="1" x14ac:dyDescent="0.35">
      <c r="A4" s="304" t="s">
        <v>144</v>
      </c>
      <c r="B4" s="304"/>
      <c r="C4" s="304"/>
      <c r="D4" s="304"/>
      <c r="E4" s="304"/>
      <c r="F4" s="304"/>
      <c r="G4" s="304"/>
      <c r="H4" s="304"/>
      <c r="L4" s="307"/>
      <c r="M4" s="135"/>
      <c r="N4" s="136"/>
      <c r="O4" s="136"/>
      <c r="P4" s="136"/>
      <c r="Q4" s="136"/>
      <c r="R4" s="136"/>
      <c r="S4" s="137"/>
      <c r="AA4" s="284"/>
      <c r="AB4" s="138"/>
      <c r="AC4" s="139"/>
      <c r="AD4" s="140"/>
      <c r="AE4" s="141"/>
      <c r="AF4" s="119"/>
      <c r="AJ4" s="183" t="s">
        <v>79</v>
      </c>
      <c r="AK4" s="167" t="s">
        <v>76</v>
      </c>
      <c r="AL4" s="167">
        <v>40</v>
      </c>
      <c r="AM4" s="167">
        <v>80</v>
      </c>
      <c r="AN4" s="27">
        <v>78</v>
      </c>
      <c r="AP4">
        <v>4</v>
      </c>
    </row>
    <row r="5" spans="1:42" ht="15" customHeight="1" thickBot="1" x14ac:dyDescent="0.4">
      <c r="A5" s="116"/>
      <c r="B5" s="116"/>
      <c r="C5" s="235"/>
      <c r="D5" s="235"/>
      <c r="E5" s="235"/>
      <c r="F5" s="235"/>
      <c r="G5" s="235"/>
      <c r="H5" s="235"/>
      <c r="L5" s="307"/>
      <c r="M5" s="13" t="s">
        <v>20</v>
      </c>
      <c r="N5" s="5" t="s">
        <v>20</v>
      </c>
      <c r="O5" s="5" t="s">
        <v>20</v>
      </c>
      <c r="P5" s="5" t="s">
        <v>20</v>
      </c>
      <c r="Q5" s="5" t="s">
        <v>20</v>
      </c>
      <c r="R5" s="5" t="s">
        <v>20</v>
      </c>
      <c r="S5" s="6" t="s">
        <v>20</v>
      </c>
      <c r="AA5" s="285"/>
      <c r="AB5" s="121" t="s">
        <v>32</v>
      </c>
      <c r="AC5" s="130">
        <v>57</v>
      </c>
      <c r="AD5" s="126">
        <v>60</v>
      </c>
      <c r="AE5" s="131">
        <v>65</v>
      </c>
      <c r="AF5" s="119">
        <v>2</v>
      </c>
      <c r="AJ5" s="183" t="s">
        <v>80</v>
      </c>
      <c r="AK5" s="167" t="s">
        <v>76</v>
      </c>
      <c r="AL5" s="167">
        <v>20</v>
      </c>
      <c r="AM5" s="167">
        <v>80</v>
      </c>
      <c r="AN5" s="27" t="s">
        <v>77</v>
      </c>
      <c r="AP5">
        <v>5</v>
      </c>
    </row>
    <row r="6" spans="1:42" ht="15" customHeight="1" thickBot="1" x14ac:dyDescent="0.4">
      <c r="A6" s="118" t="s">
        <v>49</v>
      </c>
      <c r="B6" s="117" t="s">
        <v>33</v>
      </c>
      <c r="C6" s="235"/>
      <c r="D6" s="235"/>
      <c r="E6" s="235"/>
      <c r="F6" s="235"/>
      <c r="G6" s="235"/>
      <c r="H6" s="235"/>
      <c r="L6" s="171" t="str">
        <f t="shared" ref="L6:L19" si="0">A60</f>
        <v>Crane</v>
      </c>
      <c r="M6" s="88">
        <f>IF(AND($E40&gt;=0.5,$C$12&gt;0),SQRT((($C$12-$B$25)^2)+(($C$25-$D$12)^2)),"")</f>
        <v>178.55618555527437</v>
      </c>
      <c r="N6" s="89" t="str">
        <f t="shared" ref="N6:N19" si="1">IF(AND($E40&gt;=0.5,$C$13&gt;0),SQRT((($C$13-$B$26)^2)+(($C$26-$D$13)^2)),"")</f>
        <v/>
      </c>
      <c r="O6" s="89" t="str">
        <f t="shared" ref="O6:P19" si="2">IF(AND($E40&gt;=0.5,$C$15&gt;0),SQRT((($C$15-$B$28)^2)+(($C$28-$D$15)^2)),"")</f>
        <v/>
      </c>
      <c r="P6" s="89" t="str">
        <f t="shared" si="2"/>
        <v/>
      </c>
      <c r="Q6" s="89" t="str">
        <f t="shared" ref="Q6:Q19" si="3">IF(AND($E40&gt;=0.5,$C$16&gt;0),SQRT((($C$16-$B$29)^2)+(($C$29-$D$16)^2)),"")</f>
        <v/>
      </c>
      <c r="R6" s="89" t="str">
        <f t="shared" ref="R6:R19" si="4">IF(AND($E40&gt;=0.5,$C$17&gt;0),SQRT((($C$17-$B$30)^2)+(($C$30-$D$17)^2)),"")</f>
        <v/>
      </c>
      <c r="S6" s="90" t="str">
        <f t="shared" ref="S6:S19" si="5">IF(AND($E40&gt;=0.5,$C$18&gt;0),SQRT((($C$18-$B$31)^2)+(($C$31-$D$18)^2)),"")</f>
        <v/>
      </c>
      <c r="AA6" s="286"/>
      <c r="AB6" s="122" t="s">
        <v>33</v>
      </c>
      <c r="AC6" s="132">
        <v>60</v>
      </c>
      <c r="AD6" s="133">
        <v>65</v>
      </c>
      <c r="AE6" s="134">
        <v>70</v>
      </c>
      <c r="AF6" s="119">
        <v>3</v>
      </c>
      <c r="AJ6" s="183" t="s">
        <v>81</v>
      </c>
      <c r="AK6" s="167" t="s">
        <v>82</v>
      </c>
      <c r="AL6" s="167">
        <v>100</v>
      </c>
      <c r="AM6" s="167">
        <v>94</v>
      </c>
      <c r="AN6" s="27" t="s">
        <v>77</v>
      </c>
      <c r="AP6">
        <v>6</v>
      </c>
    </row>
    <row r="7" spans="1:42" ht="15" customHeight="1" x14ac:dyDescent="0.35">
      <c r="A7" s="235"/>
      <c r="B7" s="235"/>
      <c r="C7" s="235"/>
      <c r="D7" s="235"/>
      <c r="E7" s="235"/>
      <c r="F7" s="235"/>
      <c r="G7" s="235"/>
      <c r="H7" s="235"/>
      <c r="L7" s="172" t="str">
        <f t="shared" si="0"/>
        <v>Vibratory Pile Driver</v>
      </c>
      <c r="M7" s="91">
        <f>IF(AND($E41&gt;=0.5,$C$12&gt;0),SQRT((($C$12-$B$25)^2)+(($C$25-$D$12)^2)),"")</f>
        <v>178.55618555527437</v>
      </c>
      <c r="N7" s="92" t="str">
        <f t="shared" si="1"/>
        <v/>
      </c>
      <c r="O7" s="92" t="str">
        <f t="shared" si="2"/>
        <v/>
      </c>
      <c r="P7" s="92" t="str">
        <f t="shared" si="2"/>
        <v/>
      </c>
      <c r="Q7" s="92" t="str">
        <f t="shared" si="3"/>
        <v/>
      </c>
      <c r="R7" s="92" t="str">
        <f t="shared" si="4"/>
        <v/>
      </c>
      <c r="S7" s="93" t="str">
        <f t="shared" si="5"/>
        <v/>
      </c>
      <c r="AC7" s="119">
        <v>1</v>
      </c>
      <c r="AD7" s="119">
        <v>2</v>
      </c>
      <c r="AE7" s="119">
        <v>3</v>
      </c>
      <c r="AF7" s="119"/>
      <c r="AJ7" s="183" t="s">
        <v>83</v>
      </c>
      <c r="AK7" s="167" t="s">
        <v>76</v>
      </c>
      <c r="AL7" s="167">
        <v>50</v>
      </c>
      <c r="AM7" s="167">
        <v>80</v>
      </c>
      <c r="AN7" s="27">
        <v>83</v>
      </c>
      <c r="AP7">
        <v>7</v>
      </c>
    </row>
    <row r="8" spans="1:42" ht="15" customHeight="1" thickBot="1" x14ac:dyDescent="0.3">
      <c r="A8" s="8" t="s">
        <v>45</v>
      </c>
      <c r="L8" s="172" t="str">
        <f t="shared" si="0"/>
        <v>Pickup Truck</v>
      </c>
      <c r="M8" s="91">
        <f>IF(AND($E42&gt;=0.5,$C$12&gt;0),SQRT((($C$12-$B$25)^2)+(($C$25-$D$12)^2)),"")</f>
        <v>178.55618555527437</v>
      </c>
      <c r="N8" s="92" t="str">
        <f t="shared" si="1"/>
        <v/>
      </c>
      <c r="O8" s="92" t="str">
        <f t="shared" si="2"/>
        <v/>
      </c>
      <c r="P8" s="92" t="str">
        <f t="shared" si="2"/>
        <v/>
      </c>
      <c r="Q8" s="92" t="str">
        <f t="shared" si="3"/>
        <v/>
      </c>
      <c r="R8" s="92" t="str">
        <f t="shared" si="4"/>
        <v/>
      </c>
      <c r="S8" s="93" t="str">
        <f t="shared" si="5"/>
        <v/>
      </c>
      <c r="AJ8" s="183" t="s">
        <v>84</v>
      </c>
      <c r="AK8" s="167" t="s">
        <v>76</v>
      </c>
      <c r="AL8" s="167">
        <v>20</v>
      </c>
      <c r="AM8" s="167">
        <v>85</v>
      </c>
      <c r="AN8" s="27">
        <v>84</v>
      </c>
      <c r="AP8">
        <v>8</v>
      </c>
    </row>
    <row r="9" spans="1:42" ht="15" customHeight="1" thickBot="1" x14ac:dyDescent="0.3">
      <c r="A9" s="293" t="s">
        <v>0</v>
      </c>
      <c r="B9" s="293" t="s">
        <v>1</v>
      </c>
      <c r="C9" s="289" t="s">
        <v>22</v>
      </c>
      <c r="D9" s="290"/>
      <c r="E9" s="291" t="s">
        <v>53</v>
      </c>
      <c r="F9" s="291"/>
      <c r="G9" s="291"/>
      <c r="H9" s="292"/>
      <c r="L9" s="172" t="str">
        <f t="shared" si="0"/>
        <v>Front End Loader</v>
      </c>
      <c r="M9" s="91">
        <f>IF(AND($E43&gt;=0.5,$C$12&gt;0),SQRT((($C$12-$B$25)^2)+(($C$25-$D$12)^2)),"")</f>
        <v>178.55618555527437</v>
      </c>
      <c r="N9" s="92" t="str">
        <f t="shared" si="1"/>
        <v/>
      </c>
      <c r="O9" s="92" t="str">
        <f t="shared" si="2"/>
        <v/>
      </c>
      <c r="P9" s="92" t="str">
        <f t="shared" si="2"/>
        <v/>
      </c>
      <c r="Q9" s="92" t="str">
        <f t="shared" si="3"/>
        <v/>
      </c>
      <c r="R9" s="92" t="str">
        <f t="shared" si="4"/>
        <v/>
      </c>
      <c r="S9" s="93" t="str">
        <f t="shared" si="5"/>
        <v/>
      </c>
      <c r="AB9" s="119">
        <f t="shared" ref="AB9:AB15" si="6">IF(B12="Residential",1,IF(B12="Commercial",2,IF(B12="industrial",3,0)))</f>
        <v>1</v>
      </c>
      <c r="AJ9" s="183" t="s">
        <v>85</v>
      </c>
      <c r="AK9" s="167" t="s">
        <v>82</v>
      </c>
      <c r="AL9" s="167">
        <v>20</v>
      </c>
      <c r="AM9" s="167">
        <v>93</v>
      </c>
      <c r="AN9" s="27">
        <v>87</v>
      </c>
      <c r="AP9">
        <v>9</v>
      </c>
    </row>
    <row r="10" spans="1:42" ht="15" customHeight="1" x14ac:dyDescent="0.25">
      <c r="A10" s="300"/>
      <c r="B10" s="300"/>
      <c r="C10" s="114" t="s">
        <v>23</v>
      </c>
      <c r="D10" s="115" t="s">
        <v>24</v>
      </c>
      <c r="E10" s="162" t="s">
        <v>12</v>
      </c>
      <c r="F10" s="163" t="s">
        <v>11</v>
      </c>
      <c r="G10" s="23" t="s">
        <v>13</v>
      </c>
      <c r="H10" s="24" t="s">
        <v>2</v>
      </c>
      <c r="L10" s="172" t="str">
        <f t="shared" si="0"/>
        <v>Trencher</v>
      </c>
      <c r="M10" s="91">
        <f>IF(AND($E44&gt;=0.5,$C$12&gt;0),SQRT((($C$12-$B$25)^2)+(($C$25-$D$12)^2)),"")</f>
        <v>178.55618555527437</v>
      </c>
      <c r="N10" s="92" t="str">
        <f t="shared" si="1"/>
        <v/>
      </c>
      <c r="O10" s="92" t="str">
        <f t="shared" si="2"/>
        <v/>
      </c>
      <c r="P10" s="92" t="str">
        <f t="shared" si="2"/>
        <v/>
      </c>
      <c r="Q10" s="92" t="str">
        <f t="shared" si="3"/>
        <v/>
      </c>
      <c r="R10" s="92" t="str">
        <f t="shared" si="4"/>
        <v/>
      </c>
      <c r="S10" s="93" t="str">
        <f t="shared" si="5"/>
        <v/>
      </c>
      <c r="AB10" s="119">
        <f t="shared" si="6"/>
        <v>0</v>
      </c>
      <c r="AJ10" s="183" t="s">
        <v>86</v>
      </c>
      <c r="AK10" s="167" t="s">
        <v>76</v>
      </c>
      <c r="AL10" s="167">
        <v>20</v>
      </c>
      <c r="AM10" s="167">
        <v>80</v>
      </c>
      <c r="AN10" s="27">
        <v>83</v>
      </c>
      <c r="AP10">
        <v>10</v>
      </c>
    </row>
    <row r="11" spans="1:42" ht="15" customHeight="1" thickBot="1" x14ac:dyDescent="0.3">
      <c r="A11" s="301"/>
      <c r="B11" s="301"/>
      <c r="C11" s="86" t="s">
        <v>20</v>
      </c>
      <c r="D11" s="87" t="s">
        <v>20</v>
      </c>
      <c r="E11" s="13" t="s">
        <v>5</v>
      </c>
      <c r="F11" s="6" t="s">
        <v>5</v>
      </c>
      <c r="G11" s="13" t="s">
        <v>5</v>
      </c>
      <c r="H11" s="6" t="s">
        <v>5</v>
      </c>
      <c r="L11" s="172" t="str">
        <f t="shared" si="0"/>
        <v>Crane</v>
      </c>
      <c r="M11" s="91">
        <f>IF(AND($E45&gt;=0.5,$C$12&gt;0),SQRT((($C$12-$B$26)^2)+(($C$26-$D$12)^2)),"")</f>
        <v>438.13315019476022</v>
      </c>
      <c r="N11" s="92" t="str">
        <f t="shared" si="1"/>
        <v/>
      </c>
      <c r="O11" s="92" t="str">
        <f t="shared" si="2"/>
        <v/>
      </c>
      <c r="P11" s="92" t="str">
        <f t="shared" si="2"/>
        <v/>
      </c>
      <c r="Q11" s="92" t="str">
        <f t="shared" si="3"/>
        <v/>
      </c>
      <c r="R11" s="92" t="str">
        <f t="shared" si="4"/>
        <v/>
      </c>
      <c r="S11" s="93" t="str">
        <f t="shared" si="5"/>
        <v/>
      </c>
      <c r="AB11" s="119">
        <f t="shared" si="6"/>
        <v>0</v>
      </c>
      <c r="AJ11" s="183" t="s">
        <v>87</v>
      </c>
      <c r="AK11" s="167" t="s">
        <v>76</v>
      </c>
      <c r="AL11" s="167">
        <v>40</v>
      </c>
      <c r="AM11" s="167">
        <v>80</v>
      </c>
      <c r="AN11" s="27">
        <v>78</v>
      </c>
      <c r="AP11">
        <v>11</v>
      </c>
    </row>
    <row r="12" spans="1:42" ht="15" customHeight="1" thickBot="1" x14ac:dyDescent="0.3">
      <c r="A12" s="240" t="s">
        <v>170</v>
      </c>
      <c r="B12" s="241" t="s">
        <v>3</v>
      </c>
      <c r="C12" s="242">
        <v>257852.56</v>
      </c>
      <c r="D12" s="243">
        <v>4256666.58</v>
      </c>
      <c r="E12" s="244">
        <v>38.6</v>
      </c>
      <c r="F12" s="245">
        <v>42</v>
      </c>
      <c r="G12" s="246">
        <v>40</v>
      </c>
      <c r="H12" s="247">
        <v>34</v>
      </c>
      <c r="L12" s="172" t="str">
        <f t="shared" si="0"/>
        <v>Vibratory Pile Driver</v>
      </c>
      <c r="M12" s="91">
        <f>IF(AND($E46&gt;=0.5,$C$12&gt;0),SQRT((($C$12-$B$26)^2)+(($C$26-$D$12)^2)),"")</f>
        <v>438.13315019476022</v>
      </c>
      <c r="N12" s="92" t="str">
        <f t="shared" si="1"/>
        <v/>
      </c>
      <c r="O12" s="92" t="str">
        <f t="shared" si="2"/>
        <v/>
      </c>
      <c r="P12" s="92" t="str">
        <f t="shared" si="2"/>
        <v/>
      </c>
      <c r="Q12" s="92" t="str">
        <f t="shared" si="3"/>
        <v/>
      </c>
      <c r="R12" s="92" t="str">
        <f t="shared" si="4"/>
        <v/>
      </c>
      <c r="S12" s="93" t="str">
        <f t="shared" si="5"/>
        <v/>
      </c>
      <c r="AB12" s="119">
        <f t="shared" si="6"/>
        <v>0</v>
      </c>
      <c r="AJ12" s="183" t="s">
        <v>88</v>
      </c>
      <c r="AK12" s="167" t="s">
        <v>76</v>
      </c>
      <c r="AL12" s="167">
        <v>15</v>
      </c>
      <c r="AM12" s="167">
        <v>83</v>
      </c>
      <c r="AN12" s="27" t="s">
        <v>77</v>
      </c>
      <c r="AP12">
        <v>12</v>
      </c>
    </row>
    <row r="13" spans="1:42" ht="15" hidden="1" customHeight="1" x14ac:dyDescent="0.25">
      <c r="A13" s="228"/>
      <c r="B13" s="238"/>
      <c r="C13" s="174"/>
      <c r="D13" s="211"/>
      <c r="E13" s="17"/>
      <c r="F13" s="160"/>
      <c r="G13" s="239"/>
      <c r="H13" s="78"/>
      <c r="L13" s="172" t="str">
        <f t="shared" si="0"/>
        <v>Pickup Truck</v>
      </c>
      <c r="M13" s="91">
        <f>IF(AND($E47&gt;=0.5,$C$12&gt;0),SQRT((($C$12-$B$26)^2)+(($C$26-$D$12)^2)),"")</f>
        <v>438.13315019476022</v>
      </c>
      <c r="N13" s="92" t="str">
        <f t="shared" si="1"/>
        <v/>
      </c>
      <c r="O13" s="92" t="str">
        <f t="shared" si="2"/>
        <v/>
      </c>
      <c r="P13" s="92" t="str">
        <f t="shared" si="2"/>
        <v/>
      </c>
      <c r="Q13" s="92" t="str">
        <f t="shared" si="3"/>
        <v/>
      </c>
      <c r="R13" s="92" t="str">
        <f t="shared" si="4"/>
        <v/>
      </c>
      <c r="S13" s="93" t="str">
        <f t="shared" si="5"/>
        <v/>
      </c>
      <c r="AB13" s="119">
        <f t="shared" si="6"/>
        <v>0</v>
      </c>
      <c r="AJ13" s="183" t="s">
        <v>89</v>
      </c>
      <c r="AK13" s="167" t="s">
        <v>76</v>
      </c>
      <c r="AL13" s="167">
        <v>40</v>
      </c>
      <c r="AM13" s="167">
        <v>85</v>
      </c>
      <c r="AN13" s="27">
        <v>79</v>
      </c>
      <c r="AP13">
        <v>13</v>
      </c>
    </row>
    <row r="14" spans="1:42" ht="15" hidden="1" customHeight="1" x14ac:dyDescent="0.25">
      <c r="A14" s="212"/>
      <c r="B14" s="84"/>
      <c r="C14" s="176"/>
      <c r="D14" s="213"/>
      <c r="E14" s="112"/>
      <c r="F14" s="109"/>
      <c r="G14" s="75"/>
      <c r="H14" s="2"/>
      <c r="L14" s="172" t="str">
        <f t="shared" si="0"/>
        <v>Front End Loader</v>
      </c>
      <c r="M14" s="91">
        <f>IF(AND($E48&gt;=0.5,$C$12&gt;0),SQRT((($C$12-$B$26)^2)+(($C$26-$D$12)^2)),"")</f>
        <v>438.13315019476022</v>
      </c>
      <c r="N14" s="92" t="str">
        <f t="shared" si="1"/>
        <v/>
      </c>
      <c r="O14" s="92" t="str">
        <f t="shared" si="2"/>
        <v/>
      </c>
      <c r="P14" s="92" t="str">
        <f t="shared" si="2"/>
        <v/>
      </c>
      <c r="Q14" s="92" t="str">
        <f t="shared" si="3"/>
        <v/>
      </c>
      <c r="R14" s="92" t="str">
        <f t="shared" si="4"/>
        <v/>
      </c>
      <c r="S14" s="93" t="str">
        <f t="shared" si="5"/>
        <v/>
      </c>
      <c r="AB14" s="119">
        <f t="shared" si="6"/>
        <v>0</v>
      </c>
      <c r="AJ14" s="183" t="s">
        <v>90</v>
      </c>
      <c r="AK14" s="167" t="s">
        <v>76</v>
      </c>
      <c r="AL14" s="167">
        <v>20</v>
      </c>
      <c r="AM14" s="167">
        <v>82</v>
      </c>
      <c r="AN14" s="27">
        <v>81</v>
      </c>
      <c r="AP14">
        <v>14</v>
      </c>
    </row>
    <row r="15" spans="1:42" ht="15" hidden="1" customHeight="1" x14ac:dyDescent="0.25">
      <c r="A15" s="212"/>
      <c r="B15" s="84"/>
      <c r="C15" s="176"/>
      <c r="D15" s="213"/>
      <c r="E15" s="112"/>
      <c r="F15" s="109"/>
      <c r="G15" s="75"/>
      <c r="H15" s="2"/>
      <c r="L15" s="172" t="str">
        <f t="shared" si="0"/>
        <v>Trencher</v>
      </c>
      <c r="M15" s="91">
        <f>IF(AND($E49&gt;=0.5,$C$12&gt;0),SQRT((($C$12-$B$26)^2)+(($C$26-$D$12)^2)),"")</f>
        <v>438.13315019476022</v>
      </c>
      <c r="N15" s="92" t="str">
        <f t="shared" si="1"/>
        <v/>
      </c>
      <c r="O15" s="92" t="str">
        <f t="shared" si="2"/>
        <v/>
      </c>
      <c r="P15" s="92" t="str">
        <f t="shared" si="2"/>
        <v/>
      </c>
      <c r="Q15" s="92" t="str">
        <f t="shared" si="3"/>
        <v/>
      </c>
      <c r="R15" s="92" t="str">
        <f t="shared" si="4"/>
        <v/>
      </c>
      <c r="S15" s="93" t="str">
        <f t="shared" si="5"/>
        <v/>
      </c>
      <c r="AB15" s="119">
        <f t="shared" si="6"/>
        <v>0</v>
      </c>
      <c r="AJ15" s="183" t="s">
        <v>91</v>
      </c>
      <c r="AK15" s="167" t="s">
        <v>76</v>
      </c>
      <c r="AL15" s="167">
        <v>20</v>
      </c>
      <c r="AM15" s="167">
        <v>90</v>
      </c>
      <c r="AN15" s="27">
        <v>90</v>
      </c>
      <c r="AP15">
        <v>15</v>
      </c>
    </row>
    <row r="16" spans="1:42" ht="15" hidden="1" customHeight="1" x14ac:dyDescent="0.25">
      <c r="A16" s="212"/>
      <c r="B16" s="84"/>
      <c r="C16" s="176"/>
      <c r="D16" s="213"/>
      <c r="E16" s="112"/>
      <c r="F16" s="109"/>
      <c r="G16" s="75"/>
      <c r="H16" s="2"/>
      <c r="L16" s="172" t="str">
        <f t="shared" si="0"/>
        <v/>
      </c>
      <c r="M16" s="91">
        <f>IF(AND($E50&gt;=0.5,$C$12&gt;0),SQRT((($C$12-$B$25)^2)+(($C$25-$D$12)^2)),"")</f>
        <v>178.55618555527437</v>
      </c>
      <c r="N16" s="92" t="str">
        <f t="shared" si="1"/>
        <v/>
      </c>
      <c r="O16" s="92" t="str">
        <f t="shared" si="2"/>
        <v/>
      </c>
      <c r="P16" s="92" t="str">
        <f t="shared" si="2"/>
        <v/>
      </c>
      <c r="Q16" s="92" t="str">
        <f t="shared" si="3"/>
        <v/>
      </c>
      <c r="R16" s="92" t="str">
        <f t="shared" si="4"/>
        <v/>
      </c>
      <c r="S16" s="93" t="str">
        <f t="shared" si="5"/>
        <v/>
      </c>
      <c r="AB16" s="119"/>
      <c r="AJ16" s="183" t="s">
        <v>92</v>
      </c>
      <c r="AK16" s="167" t="s">
        <v>76</v>
      </c>
      <c r="AL16" s="167">
        <v>16</v>
      </c>
      <c r="AM16" s="167">
        <v>85</v>
      </c>
      <c r="AN16" s="27">
        <v>81</v>
      </c>
      <c r="AP16">
        <v>0</v>
      </c>
    </row>
    <row r="17" spans="1:40" s="49" customFormat="1" hidden="1" x14ac:dyDescent="0.25">
      <c r="A17" s="212"/>
      <c r="B17" s="84"/>
      <c r="C17" s="176"/>
      <c r="D17" s="213"/>
      <c r="E17" s="112" t="str">
        <f>IF(G17&gt;0,R270,"")</f>
        <v/>
      </c>
      <c r="F17" s="109" t="str">
        <f>IF(G17&gt;0,T270,"")</f>
        <v/>
      </c>
      <c r="G17" s="75"/>
      <c r="H17" s="2"/>
      <c r="L17" s="172" t="str">
        <f t="shared" si="0"/>
        <v/>
      </c>
      <c r="M17" s="91">
        <f>IF(AND($E51&gt;=0.5,$C$12&gt;0),SQRT((($C$12-$B$25)^2)+(($C$25-$D$12)^2)),"")</f>
        <v>178.55618555527437</v>
      </c>
      <c r="N17" s="92" t="str">
        <f t="shared" si="1"/>
        <v/>
      </c>
      <c r="O17" s="92" t="str">
        <f t="shared" si="2"/>
        <v/>
      </c>
      <c r="P17" s="92" t="str">
        <f t="shared" si="2"/>
        <v/>
      </c>
      <c r="Q17" s="92" t="str">
        <f t="shared" si="3"/>
        <v/>
      </c>
      <c r="R17" s="92" t="str">
        <f t="shared" si="4"/>
        <v/>
      </c>
      <c r="S17" s="93" t="str">
        <f t="shared" si="5"/>
        <v/>
      </c>
      <c r="T17"/>
      <c r="AB17" s="119">
        <f>IF(B6="Residential",1,IF(B6="Commercial",2,IF(B6="industrial",3,0)))</f>
        <v>3</v>
      </c>
      <c r="AJ17" s="183" t="s">
        <v>93</v>
      </c>
      <c r="AK17" s="167" t="s">
        <v>76</v>
      </c>
      <c r="AL17" s="167">
        <v>40</v>
      </c>
      <c r="AM17" s="167">
        <v>85</v>
      </c>
      <c r="AN17" s="27">
        <v>82</v>
      </c>
    </row>
    <row r="18" spans="1:40" ht="15.75" hidden="1" thickBot="1" x14ac:dyDescent="0.3">
      <c r="A18" s="214"/>
      <c r="B18" s="85"/>
      <c r="C18" s="178"/>
      <c r="D18" s="215"/>
      <c r="E18" s="113" t="str">
        <f>IF(G18&gt;0,R304,"")</f>
        <v/>
      </c>
      <c r="F18" s="110" t="str">
        <f>IF(G18&gt;0,T304,"")</f>
        <v/>
      </c>
      <c r="G18" s="76"/>
      <c r="H18" s="3"/>
      <c r="L18" s="172" t="str">
        <f t="shared" si="0"/>
        <v/>
      </c>
      <c r="M18" s="91">
        <f>IF(AND($E52&gt;=0.5,$C$12&gt;0),SQRT((($C$12-$B$25)^2)+(($C$25-$D$12)^2)),"")</f>
        <v>178.55618555527437</v>
      </c>
      <c r="N18" s="92" t="str">
        <f t="shared" si="1"/>
        <v/>
      </c>
      <c r="O18" s="92" t="str">
        <f t="shared" si="2"/>
        <v/>
      </c>
      <c r="P18" s="92" t="str">
        <f t="shared" si="2"/>
        <v/>
      </c>
      <c r="Q18" s="92" t="str">
        <f t="shared" si="3"/>
        <v/>
      </c>
      <c r="R18" s="92" t="str">
        <f t="shared" si="4"/>
        <v/>
      </c>
      <c r="S18" s="93" t="str">
        <f t="shared" si="5"/>
        <v/>
      </c>
      <c r="AJ18" s="183" t="s">
        <v>94</v>
      </c>
      <c r="AK18" s="167" t="s">
        <v>76</v>
      </c>
      <c r="AL18" s="167">
        <v>20</v>
      </c>
      <c r="AM18" s="167">
        <v>84</v>
      </c>
      <c r="AN18" s="27">
        <v>79</v>
      </c>
    </row>
    <row r="19" spans="1:40" ht="15.75" x14ac:dyDescent="0.25">
      <c r="A19" s="19" t="s">
        <v>61</v>
      </c>
      <c r="B19" s="143"/>
      <c r="C19" s="144"/>
      <c r="D19" s="144"/>
      <c r="E19" s="145"/>
      <c r="F19" s="145"/>
      <c r="G19" s="82"/>
      <c r="H19" s="82"/>
      <c r="L19" s="172" t="str">
        <f t="shared" si="0"/>
        <v/>
      </c>
      <c r="M19" s="91">
        <f>IF(AND($E53&gt;=0.5,$C$12&gt;0),SQRT((($C$12-$B$25)^2)+(($C$25-$D$12)^2)),"")</f>
        <v>178.55618555527437</v>
      </c>
      <c r="N19" s="92" t="str">
        <f t="shared" si="1"/>
        <v/>
      </c>
      <c r="O19" s="92" t="str">
        <f t="shared" si="2"/>
        <v/>
      </c>
      <c r="P19" s="92" t="str">
        <f t="shared" si="2"/>
        <v/>
      </c>
      <c r="Q19" s="92" t="str">
        <f t="shared" si="3"/>
        <v/>
      </c>
      <c r="R19" s="92" t="str">
        <f t="shared" si="4"/>
        <v/>
      </c>
      <c r="S19" s="93" t="str">
        <f t="shared" si="5"/>
        <v/>
      </c>
      <c r="AJ19" s="183" t="s">
        <v>95</v>
      </c>
      <c r="AK19" s="167" t="s">
        <v>76</v>
      </c>
      <c r="AL19" s="167">
        <v>50</v>
      </c>
      <c r="AM19" s="167">
        <v>80</v>
      </c>
      <c r="AN19" s="27">
        <v>80</v>
      </c>
    </row>
    <row r="20" spans="1:40" ht="14.25" customHeight="1" thickBot="1" x14ac:dyDescent="0.3">
      <c r="A20" s="19"/>
      <c r="B20" s="143"/>
      <c r="C20" s="144"/>
      <c r="D20" s="144"/>
      <c r="E20" s="145"/>
      <c r="F20" s="145"/>
      <c r="G20" s="82"/>
      <c r="H20" s="82"/>
      <c r="L20" s="97"/>
      <c r="AJ20" s="183" t="s">
        <v>96</v>
      </c>
      <c r="AK20" s="167" t="s">
        <v>76</v>
      </c>
      <c r="AL20" s="167">
        <v>40</v>
      </c>
      <c r="AM20" s="167">
        <v>84</v>
      </c>
      <c r="AN20" s="27">
        <v>76</v>
      </c>
    </row>
    <row r="21" spans="1:40" ht="75.75" thickBot="1" x14ac:dyDescent="0.3">
      <c r="A21" s="8" t="s">
        <v>69</v>
      </c>
      <c r="L21" s="236" t="s">
        <v>42</v>
      </c>
      <c r="M21" s="25" t="s">
        <v>25</v>
      </c>
      <c r="N21" s="15" t="s">
        <v>26</v>
      </c>
      <c r="O21" s="15" t="s">
        <v>27</v>
      </c>
      <c r="P21" s="15" t="s">
        <v>28</v>
      </c>
      <c r="Q21" s="15" t="s">
        <v>29</v>
      </c>
      <c r="R21" s="15" t="s">
        <v>30</v>
      </c>
      <c r="S21" s="16" t="s">
        <v>31</v>
      </c>
      <c r="AJ21" s="183" t="s">
        <v>97</v>
      </c>
      <c r="AK21" s="167" t="s">
        <v>76</v>
      </c>
      <c r="AL21" s="167">
        <v>40</v>
      </c>
      <c r="AM21" s="167">
        <v>85</v>
      </c>
      <c r="AN21" s="27">
        <v>81</v>
      </c>
    </row>
    <row r="22" spans="1:40" ht="15.75" thickBot="1" x14ac:dyDescent="0.3">
      <c r="A22" s="293" t="s">
        <v>154</v>
      </c>
      <c r="B22" s="289" t="s">
        <v>22</v>
      </c>
      <c r="C22" s="290"/>
      <c r="E22" s="302"/>
      <c r="F22" s="302"/>
      <c r="G22" s="302"/>
      <c r="H22" s="302"/>
      <c r="L22" s="220"/>
      <c r="M22" s="13" t="s">
        <v>6</v>
      </c>
      <c r="N22" s="5" t="s">
        <v>6</v>
      </c>
      <c r="O22" s="5" t="s">
        <v>6</v>
      </c>
      <c r="P22" s="5" t="s">
        <v>6</v>
      </c>
      <c r="Q22" s="5" t="s">
        <v>6</v>
      </c>
      <c r="R22" s="5" t="s">
        <v>6</v>
      </c>
      <c r="S22" s="6" t="s">
        <v>6</v>
      </c>
      <c r="AJ22" s="183" t="s">
        <v>98</v>
      </c>
      <c r="AK22" s="167" t="s">
        <v>76</v>
      </c>
      <c r="AL22" s="167">
        <v>40</v>
      </c>
      <c r="AM22" s="167">
        <v>84</v>
      </c>
      <c r="AN22" s="27">
        <v>74</v>
      </c>
    </row>
    <row r="23" spans="1:40" x14ac:dyDescent="0.25">
      <c r="A23" s="300"/>
      <c r="B23" s="114" t="s">
        <v>23</v>
      </c>
      <c r="C23" s="115" t="s">
        <v>24</v>
      </c>
      <c r="E23" s="237"/>
      <c r="H23" s="237"/>
      <c r="L23" s="101" t="str">
        <f t="shared" ref="L23:L36" si="7">IF(ISBLANK(A40),"",A40)</f>
        <v>Crane</v>
      </c>
      <c r="M23" s="98">
        <f t="shared" ref="M23:S36" si="8">IFERROR(CONVERT(M6,"m","ft"),"")</f>
        <v>585.81425707111009</v>
      </c>
      <c r="N23" s="89" t="str">
        <f t="shared" si="8"/>
        <v/>
      </c>
      <c r="O23" s="89" t="str">
        <f t="shared" si="8"/>
        <v/>
      </c>
      <c r="P23" s="89" t="str">
        <f t="shared" si="8"/>
        <v/>
      </c>
      <c r="Q23" s="89" t="str">
        <f t="shared" si="8"/>
        <v/>
      </c>
      <c r="R23" s="89" t="str">
        <f t="shared" si="8"/>
        <v/>
      </c>
      <c r="S23" s="90" t="str">
        <f t="shared" si="8"/>
        <v/>
      </c>
      <c r="AJ23" s="183" t="s">
        <v>99</v>
      </c>
      <c r="AK23" s="167" t="s">
        <v>76</v>
      </c>
      <c r="AL23" s="167">
        <v>40</v>
      </c>
      <c r="AM23" s="167">
        <v>80</v>
      </c>
      <c r="AN23" s="27">
        <v>79</v>
      </c>
    </row>
    <row r="24" spans="1:40" ht="15.75" thickBot="1" x14ac:dyDescent="0.3">
      <c r="A24" s="301"/>
      <c r="B24" s="86" t="s">
        <v>20</v>
      </c>
      <c r="C24" s="87" t="s">
        <v>20</v>
      </c>
      <c r="E24" s="237"/>
      <c r="H24" s="237"/>
      <c r="L24" s="102" t="str">
        <f t="shared" si="7"/>
        <v>Vibratory Pile Driver</v>
      </c>
      <c r="M24" s="99">
        <f t="shared" si="8"/>
        <v>585.81425707111009</v>
      </c>
      <c r="N24" s="92" t="str">
        <f t="shared" si="8"/>
        <v/>
      </c>
      <c r="O24" s="92" t="str">
        <f t="shared" si="8"/>
        <v/>
      </c>
      <c r="P24" s="92" t="str">
        <f t="shared" si="8"/>
        <v/>
      </c>
      <c r="Q24" s="92" t="str">
        <f t="shared" si="8"/>
        <v/>
      </c>
      <c r="R24" s="92" t="str">
        <f t="shared" si="8"/>
        <v/>
      </c>
      <c r="S24" s="93" t="str">
        <f t="shared" si="8"/>
        <v/>
      </c>
      <c r="AJ24" s="183" t="s">
        <v>100</v>
      </c>
      <c r="AK24" s="167" t="s">
        <v>76</v>
      </c>
      <c r="AL24" s="167">
        <v>50</v>
      </c>
      <c r="AM24" s="167">
        <v>82</v>
      </c>
      <c r="AN24" s="27">
        <v>81</v>
      </c>
    </row>
    <row r="25" spans="1:40" x14ac:dyDescent="0.25">
      <c r="A25" s="168" t="s">
        <v>150</v>
      </c>
      <c r="B25" s="229">
        <v>257689.23</v>
      </c>
      <c r="C25" s="175">
        <v>4256738.7300000004</v>
      </c>
      <c r="E25" s="166"/>
      <c r="H25" s="20"/>
      <c r="L25" s="102" t="str">
        <f t="shared" si="7"/>
        <v>Pickup Truck</v>
      </c>
      <c r="M25" s="99">
        <f t="shared" si="8"/>
        <v>585.81425707111009</v>
      </c>
      <c r="N25" s="92" t="str">
        <f t="shared" si="8"/>
        <v/>
      </c>
      <c r="O25" s="92" t="str">
        <f t="shared" si="8"/>
        <v/>
      </c>
      <c r="P25" s="92" t="str">
        <f t="shared" si="8"/>
        <v/>
      </c>
      <c r="Q25" s="92" t="str">
        <f t="shared" si="8"/>
        <v/>
      </c>
      <c r="R25" s="92" t="str">
        <f t="shared" si="8"/>
        <v/>
      </c>
      <c r="S25" s="93" t="str">
        <f t="shared" si="8"/>
        <v/>
      </c>
      <c r="AJ25" s="183" t="s">
        <v>101</v>
      </c>
      <c r="AK25" s="167" t="s">
        <v>76</v>
      </c>
      <c r="AL25" s="167">
        <v>50</v>
      </c>
      <c r="AM25" s="167">
        <v>70</v>
      </c>
      <c r="AN25" s="27">
        <v>73</v>
      </c>
    </row>
    <row r="26" spans="1:40" x14ac:dyDescent="0.25">
      <c r="A26" s="169" t="s">
        <v>153</v>
      </c>
      <c r="B26" s="230">
        <v>257768.43</v>
      </c>
      <c r="C26" s="177">
        <v>4257096.5599999996</v>
      </c>
      <c r="E26" s="166"/>
      <c r="H26" s="20"/>
      <c r="L26" s="102" t="str">
        <f t="shared" si="7"/>
        <v>Front End Loader</v>
      </c>
      <c r="M26" s="99">
        <f t="shared" si="8"/>
        <v>585.81425707111009</v>
      </c>
      <c r="N26" s="92" t="str">
        <f t="shared" si="8"/>
        <v/>
      </c>
      <c r="O26" s="92" t="str">
        <f t="shared" si="8"/>
        <v/>
      </c>
      <c r="P26" s="92" t="str">
        <f t="shared" si="8"/>
        <v/>
      </c>
      <c r="Q26" s="92" t="str">
        <f t="shared" si="8"/>
        <v/>
      </c>
      <c r="R26" s="92" t="str">
        <f t="shared" si="8"/>
        <v/>
      </c>
      <c r="S26" s="93" t="str">
        <f t="shared" si="8"/>
        <v/>
      </c>
      <c r="AJ26" s="183" t="s">
        <v>102</v>
      </c>
      <c r="AK26" s="167" t="s">
        <v>76</v>
      </c>
      <c r="AL26" s="167">
        <v>40</v>
      </c>
      <c r="AM26" s="167">
        <v>85</v>
      </c>
      <c r="AN26" s="27">
        <v>83</v>
      </c>
    </row>
    <row r="27" spans="1:40" x14ac:dyDescent="0.25">
      <c r="A27" s="169"/>
      <c r="B27" s="230"/>
      <c r="C27" s="177"/>
      <c r="E27" s="166"/>
      <c r="H27" s="20"/>
      <c r="L27" s="102" t="str">
        <f t="shared" si="7"/>
        <v>Trencher</v>
      </c>
      <c r="M27" s="99">
        <f t="shared" si="8"/>
        <v>585.81425707111009</v>
      </c>
      <c r="N27" s="92" t="str">
        <f t="shared" si="8"/>
        <v/>
      </c>
      <c r="O27" s="92" t="str">
        <f t="shared" si="8"/>
        <v/>
      </c>
      <c r="P27" s="92" t="str">
        <f t="shared" si="8"/>
        <v/>
      </c>
      <c r="Q27" s="92" t="str">
        <f t="shared" si="8"/>
        <v/>
      </c>
      <c r="R27" s="92" t="str">
        <f t="shared" si="8"/>
        <v/>
      </c>
      <c r="S27" s="93" t="str">
        <f t="shared" si="8"/>
        <v/>
      </c>
      <c r="AJ27" s="183" t="s">
        <v>103</v>
      </c>
      <c r="AK27" s="167" t="s">
        <v>76</v>
      </c>
      <c r="AL27" s="167">
        <v>40</v>
      </c>
      <c r="AM27" s="167">
        <v>85</v>
      </c>
      <c r="AN27" s="27" t="s">
        <v>77</v>
      </c>
    </row>
    <row r="28" spans="1:40" x14ac:dyDescent="0.25">
      <c r="A28" s="169" t="str">
        <f t="shared" ref="A28:A31" si="9">IF(ISBLANK(A15),"",A15)</f>
        <v/>
      </c>
      <c r="B28" s="230"/>
      <c r="C28" s="177"/>
      <c r="E28" s="166"/>
      <c r="H28" s="20"/>
      <c r="L28" s="102" t="str">
        <f t="shared" si="7"/>
        <v>Crane</v>
      </c>
      <c r="M28" s="99">
        <f t="shared" si="8"/>
        <v>1437.4447184867461</v>
      </c>
      <c r="N28" s="92" t="str">
        <f t="shared" si="8"/>
        <v/>
      </c>
      <c r="O28" s="92" t="str">
        <f t="shared" si="8"/>
        <v/>
      </c>
      <c r="P28" s="92" t="str">
        <f t="shared" si="8"/>
        <v/>
      </c>
      <c r="Q28" s="92" t="str">
        <f t="shared" si="8"/>
        <v/>
      </c>
      <c r="R28" s="92" t="str">
        <f t="shared" si="8"/>
        <v/>
      </c>
      <c r="S28" s="93" t="str">
        <f t="shared" si="8"/>
        <v/>
      </c>
      <c r="AJ28" s="183" t="s">
        <v>104</v>
      </c>
      <c r="AK28" s="167" t="s">
        <v>76</v>
      </c>
      <c r="AL28" s="167">
        <v>40</v>
      </c>
      <c r="AM28" s="167">
        <v>85</v>
      </c>
      <c r="AN28" s="27">
        <v>87</v>
      </c>
    </row>
    <row r="29" spans="1:40" x14ac:dyDescent="0.25">
      <c r="A29" s="169" t="str">
        <f t="shared" si="9"/>
        <v/>
      </c>
      <c r="B29" s="230"/>
      <c r="C29" s="177"/>
      <c r="E29" s="166"/>
      <c r="H29" s="20"/>
      <c r="L29" s="102" t="str">
        <f t="shared" si="7"/>
        <v>Vibratory Pile Driver</v>
      </c>
      <c r="M29" s="99">
        <f t="shared" si="8"/>
        <v>1437.4447184867461</v>
      </c>
      <c r="N29" s="92" t="str">
        <f t="shared" si="8"/>
        <v/>
      </c>
      <c r="O29" s="92" t="str">
        <f t="shared" si="8"/>
        <v/>
      </c>
      <c r="P29" s="92" t="str">
        <f t="shared" si="8"/>
        <v/>
      </c>
      <c r="Q29" s="92" t="str">
        <f t="shared" si="8"/>
        <v/>
      </c>
      <c r="R29" s="92" t="str">
        <f t="shared" si="8"/>
        <v/>
      </c>
      <c r="S29" s="93" t="str">
        <f t="shared" si="8"/>
        <v/>
      </c>
      <c r="AJ29" s="183" t="s">
        <v>105</v>
      </c>
      <c r="AK29" s="167" t="s">
        <v>76</v>
      </c>
      <c r="AL29" s="167">
        <v>25</v>
      </c>
      <c r="AM29" s="167">
        <v>80</v>
      </c>
      <c r="AN29" s="27">
        <v>82</v>
      </c>
    </row>
    <row r="30" spans="1:40" x14ac:dyDescent="0.25">
      <c r="A30" s="169" t="str">
        <f t="shared" si="9"/>
        <v/>
      </c>
      <c r="B30" s="230"/>
      <c r="C30" s="177"/>
      <c r="E30" s="166"/>
      <c r="H30" s="20"/>
      <c r="L30" s="102" t="str">
        <f t="shared" si="7"/>
        <v>Pickup Truck</v>
      </c>
      <c r="M30" s="99">
        <f t="shared" si="8"/>
        <v>1437.4447184867461</v>
      </c>
      <c r="N30" s="92" t="str">
        <f t="shared" si="8"/>
        <v/>
      </c>
      <c r="O30" s="92" t="str">
        <f t="shared" si="8"/>
        <v/>
      </c>
      <c r="P30" s="92" t="str">
        <f t="shared" si="8"/>
        <v/>
      </c>
      <c r="Q30" s="92" t="str">
        <f t="shared" si="8"/>
        <v/>
      </c>
      <c r="R30" s="92" t="str">
        <f t="shared" si="8"/>
        <v/>
      </c>
      <c r="S30" s="93" t="str">
        <f t="shared" si="8"/>
        <v/>
      </c>
      <c r="AJ30" s="183" t="s">
        <v>106</v>
      </c>
      <c r="AK30" s="167" t="s">
        <v>82</v>
      </c>
      <c r="AL30" s="167">
        <v>10</v>
      </c>
      <c r="AM30" s="167">
        <v>90</v>
      </c>
      <c r="AN30" s="27" t="s">
        <v>77</v>
      </c>
    </row>
    <row r="31" spans="1:40" ht="15.75" thickBot="1" x14ac:dyDescent="0.3">
      <c r="A31" s="170" t="str">
        <f t="shared" si="9"/>
        <v/>
      </c>
      <c r="B31" s="231"/>
      <c r="C31" s="179"/>
      <c r="E31" s="166"/>
      <c r="H31" s="20"/>
      <c r="L31" s="102" t="str">
        <f t="shared" si="7"/>
        <v>Front End Loader</v>
      </c>
      <c r="M31" s="99">
        <f t="shared" si="8"/>
        <v>1437.4447184867461</v>
      </c>
      <c r="N31" s="92" t="str">
        <f t="shared" si="8"/>
        <v/>
      </c>
      <c r="O31" s="92" t="str">
        <f t="shared" si="8"/>
        <v/>
      </c>
      <c r="P31" s="92" t="str">
        <f t="shared" si="8"/>
        <v/>
      </c>
      <c r="Q31" s="92" t="str">
        <f t="shared" si="8"/>
        <v/>
      </c>
      <c r="R31" s="92" t="str">
        <f t="shared" si="8"/>
        <v/>
      </c>
      <c r="S31" s="93" t="str">
        <f t="shared" si="8"/>
        <v/>
      </c>
      <c r="AJ31" s="183" t="s">
        <v>107</v>
      </c>
      <c r="AK31" s="167" t="s">
        <v>82</v>
      </c>
      <c r="AL31" s="167">
        <v>20</v>
      </c>
      <c r="AM31" s="167">
        <v>95</v>
      </c>
      <c r="AN31" s="27">
        <v>101</v>
      </c>
    </row>
    <row r="32" spans="1:40" ht="15.75" x14ac:dyDescent="0.25">
      <c r="A32" s="19" t="s">
        <v>155</v>
      </c>
      <c r="B32" s="143"/>
      <c r="C32" s="144"/>
      <c r="D32" s="144"/>
      <c r="E32" s="145"/>
      <c r="H32" s="82"/>
      <c r="L32" s="102" t="str">
        <f t="shared" si="7"/>
        <v>Trencher</v>
      </c>
      <c r="M32" s="99">
        <f t="shared" si="8"/>
        <v>1437.4447184867461</v>
      </c>
      <c r="N32" s="92" t="str">
        <f t="shared" si="8"/>
        <v/>
      </c>
      <c r="O32" s="92" t="str">
        <f t="shared" si="8"/>
        <v/>
      </c>
      <c r="P32" s="92" t="str">
        <f t="shared" si="8"/>
        <v/>
      </c>
      <c r="Q32" s="92" t="str">
        <f t="shared" si="8"/>
        <v/>
      </c>
      <c r="R32" s="92" t="str">
        <f t="shared" si="8"/>
        <v/>
      </c>
      <c r="S32" s="93" t="str">
        <f t="shared" si="8"/>
        <v/>
      </c>
      <c r="AJ32" s="183" t="s">
        <v>108</v>
      </c>
      <c r="AK32" s="167" t="s">
        <v>82</v>
      </c>
      <c r="AL32" s="167">
        <v>20</v>
      </c>
      <c r="AM32" s="167">
        <v>85</v>
      </c>
      <c r="AN32" s="27">
        <v>89</v>
      </c>
    </row>
    <row r="33" spans="1:40" ht="15.75" x14ac:dyDescent="0.25">
      <c r="A33" s="19" t="s">
        <v>156</v>
      </c>
      <c r="B33" s="143"/>
      <c r="C33" s="144"/>
      <c r="D33" s="144"/>
      <c r="E33" s="145"/>
      <c r="F33" s="145"/>
      <c r="G33" s="82"/>
      <c r="H33" s="82"/>
      <c r="L33" s="102" t="str">
        <f t="shared" si="7"/>
        <v/>
      </c>
      <c r="M33" s="99">
        <f t="shared" si="8"/>
        <v>585.81425707111009</v>
      </c>
      <c r="N33" s="92" t="str">
        <f t="shared" si="8"/>
        <v/>
      </c>
      <c r="O33" s="92" t="str">
        <f t="shared" si="8"/>
        <v/>
      </c>
      <c r="P33" s="92" t="str">
        <f t="shared" si="8"/>
        <v/>
      </c>
      <c r="Q33" s="92" t="str">
        <f t="shared" si="8"/>
        <v/>
      </c>
      <c r="R33" s="92" t="str">
        <f t="shared" si="8"/>
        <v/>
      </c>
      <c r="S33" s="93" t="str">
        <f t="shared" si="8"/>
        <v/>
      </c>
      <c r="AJ33" s="183" t="s">
        <v>109</v>
      </c>
      <c r="AK33" s="167" t="s">
        <v>76</v>
      </c>
      <c r="AL33" s="167">
        <v>20</v>
      </c>
      <c r="AM33" s="167">
        <v>85</v>
      </c>
      <c r="AN33" s="27">
        <v>75</v>
      </c>
    </row>
    <row r="34" spans="1:40" ht="16.5" customHeight="1" x14ac:dyDescent="0.25">
      <c r="A34" s="9"/>
      <c r="B34" s="143"/>
      <c r="C34" s="144"/>
      <c r="D34" s="144"/>
      <c r="E34" s="145"/>
      <c r="F34" s="145"/>
      <c r="G34" s="82"/>
      <c r="H34" s="82"/>
      <c r="L34" s="102" t="str">
        <f t="shared" si="7"/>
        <v/>
      </c>
      <c r="M34" s="99">
        <f t="shared" si="8"/>
        <v>585.81425707111009</v>
      </c>
      <c r="N34" s="92" t="str">
        <f t="shared" si="8"/>
        <v/>
      </c>
      <c r="O34" s="92" t="str">
        <f t="shared" si="8"/>
        <v/>
      </c>
      <c r="P34" s="92" t="str">
        <f t="shared" si="8"/>
        <v/>
      </c>
      <c r="Q34" s="92" t="str">
        <f t="shared" si="8"/>
        <v/>
      </c>
      <c r="R34" s="92" t="str">
        <f t="shared" si="8"/>
        <v/>
      </c>
      <c r="S34" s="93" t="str">
        <f t="shared" si="8"/>
        <v/>
      </c>
      <c r="AJ34" s="183" t="s">
        <v>110</v>
      </c>
      <c r="AK34" s="167" t="s">
        <v>82</v>
      </c>
      <c r="AL34" s="167">
        <v>20</v>
      </c>
      <c r="AM34" s="167">
        <v>90</v>
      </c>
      <c r="AN34" s="27">
        <v>90</v>
      </c>
    </row>
    <row r="35" spans="1:40" x14ac:dyDescent="0.25">
      <c r="A35" s="19"/>
      <c r="B35" s="143"/>
      <c r="C35" s="144"/>
      <c r="D35" s="144"/>
      <c r="E35" s="145"/>
      <c r="F35" s="145"/>
      <c r="G35" s="82"/>
      <c r="H35" s="82"/>
      <c r="L35" s="102" t="str">
        <f t="shared" si="7"/>
        <v/>
      </c>
      <c r="M35" s="99">
        <f t="shared" si="8"/>
        <v>585.81425707111009</v>
      </c>
      <c r="N35" s="92" t="str">
        <f t="shared" si="8"/>
        <v/>
      </c>
      <c r="O35" s="92" t="str">
        <f t="shared" si="8"/>
        <v/>
      </c>
      <c r="P35" s="92" t="str">
        <f t="shared" si="8"/>
        <v/>
      </c>
      <c r="Q35" s="92" t="str">
        <f t="shared" si="8"/>
        <v/>
      </c>
      <c r="R35" s="92" t="str">
        <f t="shared" si="8"/>
        <v/>
      </c>
      <c r="S35" s="93" t="str">
        <f t="shared" si="8"/>
        <v/>
      </c>
      <c r="AJ35" s="183" t="s">
        <v>111</v>
      </c>
      <c r="AK35" s="167" t="s">
        <v>76</v>
      </c>
      <c r="AL35" s="167">
        <v>20</v>
      </c>
      <c r="AM35" s="167">
        <v>85</v>
      </c>
      <c r="AN35" s="27">
        <v>90</v>
      </c>
    </row>
    <row r="36" spans="1:40" ht="15.75" thickBot="1" x14ac:dyDescent="0.3">
      <c r="A36" s="82"/>
      <c r="B36" s="82"/>
      <c r="C36" s="82"/>
      <c r="D36" s="82"/>
      <c r="E36" s="82"/>
      <c r="F36" s="49"/>
      <c r="G36" s="49"/>
      <c r="H36" s="49"/>
      <c r="L36" s="103" t="str">
        <f t="shared" si="7"/>
        <v/>
      </c>
      <c r="M36" s="100">
        <f t="shared" si="8"/>
        <v>585.81425707111009</v>
      </c>
      <c r="N36" s="95" t="str">
        <f t="shared" si="8"/>
        <v/>
      </c>
      <c r="O36" s="95" t="str">
        <f t="shared" si="8"/>
        <v/>
      </c>
      <c r="P36" s="95" t="str">
        <f t="shared" si="8"/>
        <v/>
      </c>
      <c r="Q36" s="95" t="str">
        <f t="shared" si="8"/>
        <v/>
      </c>
      <c r="R36" s="95" t="str">
        <f t="shared" si="8"/>
        <v/>
      </c>
      <c r="S36" s="96" t="str">
        <f t="shared" si="8"/>
        <v/>
      </c>
      <c r="AJ36" s="183" t="s">
        <v>112</v>
      </c>
      <c r="AK36" s="167" t="s">
        <v>76</v>
      </c>
      <c r="AL36" s="167">
        <v>50</v>
      </c>
      <c r="AM36" s="167">
        <v>85</v>
      </c>
      <c r="AN36" s="27">
        <v>77</v>
      </c>
    </row>
    <row r="37" spans="1:40" ht="15.75" thickBot="1" x14ac:dyDescent="0.3">
      <c r="A37" s="9" t="s">
        <v>44</v>
      </c>
      <c r="B37" s="1"/>
      <c r="C37" s="1"/>
      <c r="D37" s="1"/>
      <c r="E37" s="82"/>
      <c r="F37" s="49"/>
      <c r="G37" s="49"/>
      <c r="H37" s="49"/>
      <c r="L37" s="221"/>
      <c r="M37" s="222"/>
      <c r="N37" s="222"/>
      <c r="O37" s="222"/>
      <c r="P37" s="222"/>
      <c r="Q37" s="222"/>
      <c r="R37" s="222"/>
      <c r="S37" s="222"/>
      <c r="AJ37" s="183" t="s">
        <v>113</v>
      </c>
      <c r="AK37" s="167" t="s">
        <v>76</v>
      </c>
      <c r="AL37" s="167">
        <v>40</v>
      </c>
      <c r="AM37" s="167">
        <v>55</v>
      </c>
      <c r="AN37" s="27">
        <v>75</v>
      </c>
    </row>
    <row r="38" spans="1:40" ht="32.25" x14ac:dyDescent="0.25">
      <c r="A38" s="293" t="s">
        <v>0</v>
      </c>
      <c r="B38" s="287" t="s">
        <v>63</v>
      </c>
      <c r="C38" s="162" t="s">
        <v>141</v>
      </c>
      <c r="D38" s="15" t="s">
        <v>55</v>
      </c>
      <c r="E38" s="16" t="s">
        <v>54</v>
      </c>
      <c r="H38" s="182"/>
      <c r="L38" s="221"/>
      <c r="M38" s="222"/>
      <c r="N38" s="222"/>
      <c r="O38" s="222"/>
      <c r="P38" s="222"/>
      <c r="Q38" s="222"/>
      <c r="R38" s="222"/>
      <c r="S38" s="222"/>
      <c r="AJ38" s="183" t="s">
        <v>114</v>
      </c>
      <c r="AK38" s="167" t="s">
        <v>76</v>
      </c>
      <c r="AL38" s="167">
        <v>50</v>
      </c>
      <c r="AM38" s="167">
        <v>85</v>
      </c>
      <c r="AN38" s="27">
        <v>85</v>
      </c>
    </row>
    <row r="39" spans="1:40" ht="15.75" thickBot="1" x14ac:dyDescent="0.3">
      <c r="A39" s="294"/>
      <c r="B39" s="299"/>
      <c r="C39" s="164" t="s">
        <v>68</v>
      </c>
      <c r="D39" s="209" t="s">
        <v>6</v>
      </c>
      <c r="E39" s="7" t="s">
        <v>5</v>
      </c>
      <c r="H39" s="180"/>
      <c r="L39" s="221"/>
      <c r="M39" s="222"/>
      <c r="N39" s="222"/>
      <c r="O39" s="222"/>
      <c r="P39" s="222"/>
      <c r="Q39" s="222"/>
      <c r="R39" s="222"/>
      <c r="S39" s="222"/>
      <c r="AJ39" s="183" t="s">
        <v>115</v>
      </c>
      <c r="AK39" s="167" t="s">
        <v>76</v>
      </c>
      <c r="AL39" s="167">
        <v>50</v>
      </c>
      <c r="AM39" s="167">
        <v>77</v>
      </c>
      <c r="AN39" s="27">
        <v>81</v>
      </c>
    </row>
    <row r="40" spans="1:40" x14ac:dyDescent="0.25">
      <c r="A40" s="77" t="s">
        <v>92</v>
      </c>
      <c r="B40" s="191">
        <v>1</v>
      </c>
      <c r="C40" s="201">
        <f t="shared" ref="C40:C46" si="10">IFERROR(VLOOKUP(A40,$AJ$1:$AN$64,3,FALSE),"")</f>
        <v>16</v>
      </c>
      <c r="D40" s="218">
        <f t="shared" ref="D40:D46" si="11">IF(ISBLANK(A40),"",50)</f>
        <v>50</v>
      </c>
      <c r="E40" s="202">
        <f>IFERROR(IF(VLOOKUP(A40,$AJ$1:$AN$64,5,FALSE)="N/A",VLOOKUP(A40,$AJ$1:$AN$64,4,FALSE),VLOOKUP(A40,$AJ$1:$AN$64,5,FALSE)),"")</f>
        <v>81</v>
      </c>
      <c r="H40" s="181"/>
      <c r="AJ40" s="183" t="s">
        <v>116</v>
      </c>
      <c r="AK40" s="167" t="s">
        <v>76</v>
      </c>
      <c r="AL40" s="167">
        <v>100</v>
      </c>
      <c r="AM40" s="167">
        <v>82</v>
      </c>
      <c r="AN40" s="27">
        <v>73</v>
      </c>
    </row>
    <row r="41" spans="1:40" x14ac:dyDescent="0.25">
      <c r="A41" s="77" t="s">
        <v>132</v>
      </c>
      <c r="B41" s="71">
        <v>1</v>
      </c>
      <c r="C41" s="201">
        <f t="shared" si="10"/>
        <v>20</v>
      </c>
      <c r="D41" s="198">
        <f t="shared" si="11"/>
        <v>50</v>
      </c>
      <c r="E41" s="202">
        <f>IFERROR(IF(VLOOKUP(A41,$AJ$1:$AN$64,5,FALSE)="N/A",VLOOKUP(A41,$AJ$1:$AN$64,4,FALSE),VLOOKUP(A41,$AJ$1:$AN$64,5,FALSE)),"")</f>
        <v>101</v>
      </c>
      <c r="G41" s="22"/>
      <c r="H41" s="181"/>
      <c r="AJ41" s="183" t="s">
        <v>117</v>
      </c>
      <c r="AK41" s="167" t="s">
        <v>82</v>
      </c>
      <c r="AL41" s="167">
        <v>20</v>
      </c>
      <c r="AM41" s="167">
        <v>85</v>
      </c>
      <c r="AN41" s="27">
        <v>79</v>
      </c>
    </row>
    <row r="42" spans="1:40" x14ac:dyDescent="0.25">
      <c r="A42" s="77" t="s">
        <v>113</v>
      </c>
      <c r="B42" s="71">
        <v>1</v>
      </c>
      <c r="C42" s="201">
        <f t="shared" si="10"/>
        <v>40</v>
      </c>
      <c r="D42" s="198">
        <f t="shared" si="11"/>
        <v>50</v>
      </c>
      <c r="E42" s="202">
        <f>IFERROR(IF(VLOOKUP(A42,$AJ$1:$AN$64,5,FALSE)="N/A",VLOOKUP(A42,$AJ$1:$AN$64,4,FALSE),VLOOKUP(A42,$AJ$1:$AN$64,5,FALSE)),"")</f>
        <v>75</v>
      </c>
      <c r="H42" s="181"/>
      <c r="AJ42" s="183" t="s">
        <v>118</v>
      </c>
      <c r="AK42" s="167" t="s">
        <v>76</v>
      </c>
      <c r="AL42" s="167">
        <v>20</v>
      </c>
      <c r="AM42" s="167">
        <v>85</v>
      </c>
      <c r="AN42" s="27">
        <v>81</v>
      </c>
    </row>
    <row r="43" spans="1:40" x14ac:dyDescent="0.25">
      <c r="A43" s="77" t="s">
        <v>99</v>
      </c>
      <c r="B43" s="71">
        <v>1</v>
      </c>
      <c r="C43" s="201">
        <f t="shared" si="10"/>
        <v>40</v>
      </c>
      <c r="D43" s="198">
        <f t="shared" si="11"/>
        <v>50</v>
      </c>
      <c r="E43" s="202">
        <f>IFERROR(IF(VLOOKUP(A43,$AJ$1:$AN$64,5,FALSE)="N/A",VLOOKUP(A43,$AJ$1:$AN$64,4,FALSE),VLOOKUP(A43,$AJ$1:$AN$64,5,FALSE)),"")</f>
        <v>79</v>
      </c>
      <c r="H43" s="181"/>
      <c r="AC43" s="22"/>
      <c r="AJ43" s="183" t="s">
        <v>119</v>
      </c>
      <c r="AK43" s="167" t="s">
        <v>76</v>
      </c>
      <c r="AL43" s="167">
        <v>20</v>
      </c>
      <c r="AM43" s="167">
        <v>85</v>
      </c>
      <c r="AN43" s="27">
        <v>80</v>
      </c>
    </row>
    <row r="44" spans="1:40" x14ac:dyDescent="0.25">
      <c r="A44" s="77" t="s">
        <v>152</v>
      </c>
      <c r="B44" s="71">
        <v>1</v>
      </c>
      <c r="C44" s="201">
        <f t="shared" si="10"/>
        <v>50</v>
      </c>
      <c r="D44" s="198">
        <f t="shared" si="11"/>
        <v>50</v>
      </c>
      <c r="E44" s="202">
        <f>IFERROR(IF(VLOOKUP(A44,$AJ$1:$AN$64,5,FALSE)="N/A",VLOOKUP(A44,$AJ$1:$AN$64,4,FALSE),VLOOKUP(A44,$AJ$1:$AN$64,5,FALSE)),"")</f>
        <v>80</v>
      </c>
      <c r="H44" s="181"/>
      <c r="AJ44" s="183" t="s">
        <v>120</v>
      </c>
      <c r="AK44" s="167" t="s">
        <v>76</v>
      </c>
      <c r="AL44" s="167">
        <v>20</v>
      </c>
      <c r="AM44" s="167">
        <v>85</v>
      </c>
      <c r="AN44" s="27">
        <v>96</v>
      </c>
    </row>
    <row r="45" spans="1:40" x14ac:dyDescent="0.25">
      <c r="A45" s="77" t="s">
        <v>92</v>
      </c>
      <c r="B45" s="71">
        <v>2</v>
      </c>
      <c r="C45" s="201">
        <f t="shared" si="10"/>
        <v>16</v>
      </c>
      <c r="D45" s="198">
        <f t="shared" si="11"/>
        <v>50</v>
      </c>
      <c r="E45" s="202">
        <f t="shared" ref="E45:E49" si="12">IFERROR(IF(VLOOKUP(A45,$AJ$1:$AN$64,5,FALSE)="N/A",VLOOKUP(A45,$AJ$1:$AN$64,4,FALSE),VLOOKUP(A45,$AJ$1:$AN$64,5,FALSE)),"")</f>
        <v>81</v>
      </c>
      <c r="H45" s="181"/>
      <c r="AJ45" s="183" t="s">
        <v>121</v>
      </c>
      <c r="AK45" s="167" t="s">
        <v>76</v>
      </c>
      <c r="AL45" s="167">
        <v>40</v>
      </c>
      <c r="AM45" s="167">
        <v>85</v>
      </c>
      <c r="AN45" s="27">
        <v>84</v>
      </c>
    </row>
    <row r="46" spans="1:40" x14ac:dyDescent="0.25">
      <c r="A46" s="77" t="s">
        <v>132</v>
      </c>
      <c r="B46" s="71">
        <v>2</v>
      </c>
      <c r="C46" s="201">
        <f t="shared" si="10"/>
        <v>20</v>
      </c>
      <c r="D46" s="198">
        <f t="shared" si="11"/>
        <v>50</v>
      </c>
      <c r="E46" s="202">
        <f t="shared" si="12"/>
        <v>101</v>
      </c>
      <c r="H46" s="181"/>
      <c r="AJ46" s="183" t="s">
        <v>122</v>
      </c>
      <c r="AK46" s="167" t="s">
        <v>76</v>
      </c>
      <c r="AL46" s="167">
        <v>40</v>
      </c>
      <c r="AM46" s="167">
        <v>85</v>
      </c>
      <c r="AN46" s="27">
        <v>96</v>
      </c>
    </row>
    <row r="47" spans="1:40" x14ac:dyDescent="0.25">
      <c r="A47" s="77" t="s">
        <v>113</v>
      </c>
      <c r="B47" s="71">
        <v>2</v>
      </c>
      <c r="C47" s="201">
        <v>40</v>
      </c>
      <c r="D47" s="198">
        <v>50</v>
      </c>
      <c r="E47" s="202">
        <f t="shared" si="12"/>
        <v>75</v>
      </c>
      <c r="H47" s="181"/>
      <c r="AJ47" s="183" t="s">
        <v>123</v>
      </c>
      <c r="AK47" s="167" t="s">
        <v>76</v>
      </c>
      <c r="AL47" s="167">
        <v>100</v>
      </c>
      <c r="AM47" s="167">
        <v>78</v>
      </c>
      <c r="AN47" s="27">
        <v>78</v>
      </c>
    </row>
    <row r="48" spans="1:40" x14ac:dyDescent="0.25">
      <c r="A48" s="77" t="s">
        <v>99</v>
      </c>
      <c r="B48" s="71">
        <v>2</v>
      </c>
      <c r="C48" s="201">
        <f t="shared" ref="C48:C53" si="13">IFERROR(VLOOKUP(A48,$AJ$1:$AN$64,3,FALSE),"")</f>
        <v>40</v>
      </c>
      <c r="D48" s="198">
        <f t="shared" ref="D48:D53" si="14">IF(ISBLANK(A48),"",50)</f>
        <v>50</v>
      </c>
      <c r="E48" s="202">
        <f t="shared" si="12"/>
        <v>79</v>
      </c>
      <c r="H48" s="181"/>
      <c r="AJ48" s="183" t="s">
        <v>152</v>
      </c>
      <c r="AK48" s="167" t="s">
        <v>76</v>
      </c>
      <c r="AL48" s="167">
        <v>50</v>
      </c>
      <c r="AM48" s="167">
        <v>82</v>
      </c>
      <c r="AN48" s="27">
        <v>80</v>
      </c>
    </row>
    <row r="49" spans="1:40" x14ac:dyDescent="0.25">
      <c r="A49" s="77" t="s">
        <v>152</v>
      </c>
      <c r="B49" s="71">
        <v>2</v>
      </c>
      <c r="C49" s="201">
        <f t="shared" si="13"/>
        <v>50</v>
      </c>
      <c r="D49" s="198">
        <f t="shared" si="14"/>
        <v>50</v>
      </c>
      <c r="E49" s="202">
        <f t="shared" si="12"/>
        <v>80</v>
      </c>
      <c r="H49" s="181"/>
      <c r="AJ49" s="183" t="s">
        <v>125</v>
      </c>
      <c r="AK49" s="167" t="s">
        <v>76</v>
      </c>
      <c r="AL49" s="167">
        <v>50</v>
      </c>
      <c r="AM49" s="167">
        <v>80</v>
      </c>
      <c r="AN49" s="27" t="s">
        <v>77</v>
      </c>
    </row>
    <row r="50" spans="1:40" x14ac:dyDescent="0.25">
      <c r="A50" s="77"/>
      <c r="B50" s="71"/>
      <c r="C50" s="201" t="str">
        <f t="shared" si="13"/>
        <v/>
      </c>
      <c r="D50" s="198" t="str">
        <f t="shared" si="14"/>
        <v/>
      </c>
      <c r="E50" s="202" t="str">
        <f>IFERROR(IF(VLOOKUP(A50,$AJ$1:$AN$64,5,FALSE)="N/A",VLOOKUP(A50,$AJ$1:$AN$64,4,FALSE),VLOOKUP(A50,$AJ$1:$AN$64,5,FALSE)),"")</f>
        <v/>
      </c>
      <c r="H50" s="181"/>
      <c r="AJ50" s="183" t="s">
        <v>126</v>
      </c>
      <c r="AK50" s="167" t="s">
        <v>76</v>
      </c>
      <c r="AL50" s="167">
        <v>40</v>
      </c>
      <c r="AM50" s="167">
        <v>84</v>
      </c>
      <c r="AN50" s="27" t="s">
        <v>77</v>
      </c>
    </row>
    <row r="51" spans="1:40" x14ac:dyDescent="0.25">
      <c r="A51" s="77"/>
      <c r="B51" s="71"/>
      <c r="C51" s="201" t="str">
        <f t="shared" si="13"/>
        <v/>
      </c>
      <c r="D51" s="198" t="str">
        <f t="shared" si="14"/>
        <v/>
      </c>
      <c r="E51" s="202" t="str">
        <f>IFERROR(IF(VLOOKUP(A51,$AJ$1:$AN$64,5,FALSE)="N/A",VLOOKUP(A51,$AJ$1:$AN$64,4,FALSE),VLOOKUP(A51,$AJ$1:$AN$64,5,FALSE)),"")</f>
        <v/>
      </c>
      <c r="H51" s="181"/>
      <c r="AJ51" s="183" t="s">
        <v>127</v>
      </c>
      <c r="AK51" s="167" t="s">
        <v>76</v>
      </c>
      <c r="AL51" s="167">
        <v>40</v>
      </c>
      <c r="AM51" s="167">
        <v>85</v>
      </c>
      <c r="AN51" s="27">
        <v>85</v>
      </c>
    </row>
    <row r="52" spans="1:40" x14ac:dyDescent="0.25">
      <c r="A52" s="77"/>
      <c r="B52" s="71"/>
      <c r="C52" s="201" t="str">
        <f t="shared" si="13"/>
        <v/>
      </c>
      <c r="D52" s="198" t="str">
        <f t="shared" si="14"/>
        <v/>
      </c>
      <c r="E52" s="202" t="str">
        <f>IFERROR(IF(VLOOKUP(A52,$AJ$1:$AN$64,5,FALSE)="N/A",VLOOKUP(A52,$AJ$1:$AN$64,4,FALSE),VLOOKUP(A52,$AJ$1:$AN$64,5,FALSE)),"")</f>
        <v/>
      </c>
      <c r="H52" s="181"/>
      <c r="AJ52" s="183" t="s">
        <v>128</v>
      </c>
      <c r="AK52" s="167" t="s">
        <v>76</v>
      </c>
      <c r="AL52" s="167">
        <v>10</v>
      </c>
      <c r="AM52" s="167">
        <v>80</v>
      </c>
      <c r="AN52" s="27">
        <v>82</v>
      </c>
    </row>
    <row r="53" spans="1:40" ht="15.75" thickBot="1" x14ac:dyDescent="0.3">
      <c r="A53" s="14"/>
      <c r="B53" s="72"/>
      <c r="C53" s="203" t="str">
        <f t="shared" si="13"/>
        <v/>
      </c>
      <c r="D53" s="204" t="str">
        <f t="shared" si="14"/>
        <v/>
      </c>
      <c r="E53" s="205" t="str">
        <f>IFERROR(IF(VLOOKUP(A53,$AJ$1:$AN$64,5,FALSE)="N/A",VLOOKUP(A53,$AJ$1:$AN$64,4,FALSE),VLOOKUP(A53,$AJ$1:$AN$64,5,FALSE)),"")</f>
        <v/>
      </c>
      <c r="H53" s="181"/>
      <c r="AJ53" s="183" t="s">
        <v>129</v>
      </c>
      <c r="AK53" s="167" t="s">
        <v>76</v>
      </c>
      <c r="AL53" s="167">
        <v>100</v>
      </c>
      <c r="AM53" s="167">
        <v>85</v>
      </c>
      <c r="AN53" s="27">
        <v>79</v>
      </c>
    </row>
    <row r="54" spans="1:40" ht="15.75" x14ac:dyDescent="0.25">
      <c r="A54" s="19" t="s">
        <v>142</v>
      </c>
      <c r="AJ54" s="183" t="s">
        <v>130</v>
      </c>
      <c r="AK54" s="167" t="s">
        <v>76</v>
      </c>
      <c r="AL54" s="167">
        <v>50</v>
      </c>
      <c r="AM54" s="167">
        <v>85</v>
      </c>
      <c r="AN54" s="27">
        <v>87</v>
      </c>
    </row>
    <row r="55" spans="1:40" x14ac:dyDescent="0.25">
      <c r="A55" s="19"/>
      <c r="AJ55" s="183" t="s">
        <v>131</v>
      </c>
      <c r="AK55" s="167" t="s">
        <v>76</v>
      </c>
      <c r="AL55" s="167">
        <v>20</v>
      </c>
      <c r="AM55" s="167">
        <v>80</v>
      </c>
      <c r="AN55" s="27">
        <v>80</v>
      </c>
    </row>
    <row r="56" spans="1:40" x14ac:dyDescent="0.25">
      <c r="AJ56" s="183" t="s">
        <v>132</v>
      </c>
      <c r="AK56" s="167" t="s">
        <v>76</v>
      </c>
      <c r="AL56" s="167">
        <v>20</v>
      </c>
      <c r="AM56" s="167">
        <v>95</v>
      </c>
      <c r="AN56" s="27">
        <v>101</v>
      </c>
    </row>
    <row r="57" spans="1:40" ht="15.75" thickBot="1" x14ac:dyDescent="0.3">
      <c r="A57" s="8" t="s">
        <v>7</v>
      </c>
      <c r="AJ57" s="183" t="s">
        <v>133</v>
      </c>
      <c r="AK57" s="167" t="s">
        <v>76</v>
      </c>
      <c r="AL57" s="167">
        <v>5</v>
      </c>
      <c r="AM57" s="167">
        <v>85</v>
      </c>
      <c r="AN57" s="27">
        <v>83</v>
      </c>
    </row>
    <row r="58" spans="1:40" ht="14.45" customHeight="1" x14ac:dyDescent="0.25">
      <c r="A58" s="293" t="s">
        <v>4</v>
      </c>
      <c r="B58" s="106" t="str">
        <f>IF(ISBLANK(A12),"",CONCATENATE("Leq - @ ",A12))</f>
        <v>Leq - @ NSA 3 - Residence</v>
      </c>
      <c r="C58" s="106" t="str">
        <f>IF(ISBLANK(A12),"",CONCATENATE("Leq - @ ",A12))</f>
        <v>Leq - @ NSA 3 - Residence</v>
      </c>
      <c r="D58" s="248"/>
      <c r="E58" s="248"/>
      <c r="F58" s="248"/>
      <c r="G58" s="248"/>
      <c r="H58" s="248"/>
      <c r="AJ58" s="183" t="s">
        <v>134</v>
      </c>
      <c r="AK58" s="167" t="s">
        <v>76</v>
      </c>
      <c r="AL58" s="167">
        <v>40</v>
      </c>
      <c r="AM58" s="167">
        <v>73</v>
      </c>
      <c r="AN58" s="27">
        <v>74</v>
      </c>
    </row>
    <row r="59" spans="1:40" ht="18.75" thickBot="1" x14ac:dyDescent="0.3">
      <c r="A59" s="301"/>
      <c r="B59" s="226" t="s">
        <v>185</v>
      </c>
      <c r="C59" s="226" t="s">
        <v>186</v>
      </c>
      <c r="D59" s="269"/>
      <c r="E59" s="269"/>
      <c r="F59" s="269"/>
      <c r="G59" s="269"/>
      <c r="H59" s="269"/>
      <c r="AJ59" s="183" t="s">
        <v>135</v>
      </c>
      <c r="AK59" s="167" t="s">
        <v>76</v>
      </c>
      <c r="AL59" s="167">
        <v>100</v>
      </c>
      <c r="AM59" s="167"/>
      <c r="AN59" s="27">
        <v>77</v>
      </c>
    </row>
    <row r="60" spans="1:40" x14ac:dyDescent="0.25">
      <c r="A60" s="223" t="str">
        <f>IF(ISBLANK(A40),"",A40)</f>
        <v>Crane</v>
      </c>
      <c r="B60" s="273">
        <f>IFERROR($E40-(20*LOG10(M23/$D40))+10*LOG($C40/100)+10*LOG($B40),0)</f>
        <v>51.665401173675455</v>
      </c>
      <c r="C60" s="274">
        <f>IFERROR($E40-(20*LOG10(M23/$D40))+10*LOG(100/100)+10*LOG($B40),0)</f>
        <v>59.624201347116205</v>
      </c>
      <c r="D60" s="166"/>
      <c r="E60" s="166"/>
      <c r="F60" s="166"/>
      <c r="G60" s="166"/>
      <c r="H60" s="166"/>
      <c r="AJ60" s="183" t="s">
        <v>136</v>
      </c>
      <c r="AK60" s="167"/>
      <c r="AL60" s="167">
        <v>100</v>
      </c>
      <c r="AM60" s="167"/>
      <c r="AN60" s="27">
        <v>84</v>
      </c>
    </row>
    <row r="61" spans="1:40" x14ac:dyDescent="0.25">
      <c r="A61" s="224" t="str">
        <f>IF(ISBLANK(A41),"",A41)</f>
        <v>Vibratory Pile Driver</v>
      </c>
      <c r="B61" s="275">
        <f t="shared" ref="B61:C69" si="15">IFERROR($E41-(20*LOG10(M24/$D41))+10*LOG($C41/100)+10*LOG($B41),0)</f>
        <v>72.634501303756025</v>
      </c>
      <c r="C61" s="276">
        <f t="shared" ref="C61:C64" si="16">IFERROR($E41-(20*LOG10(M24/$D41))+10*LOG(100/100)+10*LOG($B41),0)</f>
        <v>79.624201347116212</v>
      </c>
      <c r="D61" s="166"/>
      <c r="E61" s="166"/>
      <c r="F61" s="166"/>
      <c r="G61" s="166"/>
      <c r="H61" s="166"/>
      <c r="AJ61" s="183" t="s">
        <v>137</v>
      </c>
      <c r="AK61" s="167"/>
      <c r="AL61" s="167">
        <v>100</v>
      </c>
      <c r="AM61" s="167"/>
      <c r="AN61" s="27">
        <v>80</v>
      </c>
    </row>
    <row r="62" spans="1:40" x14ac:dyDescent="0.25">
      <c r="A62" s="224" t="str">
        <f t="shared" ref="A62:A73" si="17">IF(ISBLANK(A42),"",A42)</f>
        <v>Pickup Truck</v>
      </c>
      <c r="B62" s="275">
        <f t="shared" si="15"/>
        <v>49.64480126039583</v>
      </c>
      <c r="C62" s="276">
        <f t="shared" si="16"/>
        <v>53.624201347116205</v>
      </c>
      <c r="D62" s="166"/>
      <c r="E62" s="166"/>
      <c r="F62" s="166"/>
      <c r="G62" s="166"/>
      <c r="H62" s="166"/>
      <c r="AJ62" s="183" t="s">
        <v>138</v>
      </c>
      <c r="AK62" s="167"/>
      <c r="AL62" s="167">
        <v>100</v>
      </c>
      <c r="AM62" s="167"/>
      <c r="AN62" s="27">
        <v>85</v>
      </c>
    </row>
    <row r="63" spans="1:40" x14ac:dyDescent="0.25">
      <c r="A63" s="224" t="str">
        <f t="shared" si="17"/>
        <v>Front End Loader</v>
      </c>
      <c r="B63" s="275">
        <f t="shared" si="15"/>
        <v>53.64480126039583</v>
      </c>
      <c r="C63" s="276">
        <f t="shared" si="16"/>
        <v>57.624201347116205</v>
      </c>
      <c r="D63" s="166"/>
      <c r="E63" s="166"/>
      <c r="F63" s="166"/>
      <c r="G63" s="166"/>
      <c r="H63" s="166"/>
      <c r="AJ63" s="183" t="s">
        <v>139</v>
      </c>
      <c r="AK63" s="167"/>
      <c r="AL63" s="167">
        <v>100</v>
      </c>
      <c r="AM63" s="167"/>
      <c r="AN63" s="27">
        <v>82</v>
      </c>
    </row>
    <row r="64" spans="1:40" ht="15" customHeight="1" thickBot="1" x14ac:dyDescent="0.3">
      <c r="A64" s="224" t="str">
        <f t="shared" si="17"/>
        <v>Trencher</v>
      </c>
      <c r="B64" s="275">
        <f t="shared" si="15"/>
        <v>55.613901390476393</v>
      </c>
      <c r="C64" s="276">
        <f t="shared" si="16"/>
        <v>58.624201347116205</v>
      </c>
      <c r="D64" s="166"/>
      <c r="E64" s="166"/>
      <c r="F64" s="166"/>
      <c r="G64" s="166"/>
      <c r="H64" s="166"/>
      <c r="AJ64" s="184" t="s">
        <v>140</v>
      </c>
      <c r="AK64" s="185"/>
      <c r="AL64" s="185">
        <v>100</v>
      </c>
      <c r="AM64" s="185"/>
      <c r="AN64" s="151">
        <v>83</v>
      </c>
    </row>
    <row r="65" spans="1:30" x14ac:dyDescent="0.25">
      <c r="A65" s="224" t="str">
        <f t="shared" si="17"/>
        <v>Crane</v>
      </c>
      <c r="B65" s="275">
        <f t="shared" si="15"/>
        <v>46.879076839803467</v>
      </c>
      <c r="C65" s="276">
        <f>IFERROR($E45-(20*LOG10(N28/$D45))+10*LOG($C45/100)+10*LOG($B45),0)</f>
        <v>0</v>
      </c>
      <c r="D65" s="166"/>
      <c r="E65" s="166"/>
      <c r="F65" s="166"/>
      <c r="G65" s="166"/>
      <c r="H65" s="166"/>
    </row>
    <row r="66" spans="1:30" x14ac:dyDescent="0.25">
      <c r="A66" s="224" t="str">
        <f t="shared" si="17"/>
        <v>Vibratory Pile Driver</v>
      </c>
      <c r="B66" s="275">
        <f t="shared" si="15"/>
        <v>67.848176969884037</v>
      </c>
      <c r="C66" s="276">
        <f t="shared" si="15"/>
        <v>0</v>
      </c>
      <c r="D66" s="166"/>
      <c r="E66" s="166"/>
      <c r="F66" s="166"/>
      <c r="G66" s="166"/>
      <c r="H66" s="166"/>
    </row>
    <row r="67" spans="1:30" x14ac:dyDescent="0.25">
      <c r="A67" s="224" t="str">
        <f t="shared" si="17"/>
        <v>Pickup Truck</v>
      </c>
      <c r="B67" s="275">
        <f t="shared" si="15"/>
        <v>44.858476926523842</v>
      </c>
      <c r="C67" s="276">
        <f t="shared" si="15"/>
        <v>0</v>
      </c>
      <c r="D67" s="166"/>
      <c r="E67" s="166"/>
      <c r="F67" s="166"/>
      <c r="G67" s="166"/>
      <c r="H67" s="166"/>
    </row>
    <row r="68" spans="1:30" x14ac:dyDescent="0.25">
      <c r="A68" s="224" t="str">
        <f t="shared" si="17"/>
        <v>Front End Loader</v>
      </c>
      <c r="B68" s="275">
        <f t="shared" si="15"/>
        <v>48.858476926523842</v>
      </c>
      <c r="C68" s="276">
        <f t="shared" si="15"/>
        <v>0</v>
      </c>
      <c r="D68" s="166"/>
      <c r="E68" s="166"/>
      <c r="F68" s="166"/>
      <c r="G68" s="166"/>
      <c r="H68" s="166"/>
    </row>
    <row r="69" spans="1:30" x14ac:dyDescent="0.25">
      <c r="A69" s="224" t="str">
        <f t="shared" si="17"/>
        <v>Trencher</v>
      </c>
      <c r="B69" s="275">
        <f t="shared" si="15"/>
        <v>50.827577056604405</v>
      </c>
      <c r="C69" s="276">
        <f t="shared" si="15"/>
        <v>0</v>
      </c>
      <c r="D69" s="166"/>
      <c r="E69" s="166"/>
      <c r="F69" s="166"/>
      <c r="G69" s="166"/>
      <c r="H69" s="166"/>
      <c r="P69" t="str">
        <f>A12</f>
        <v>NSA 3 - Residence</v>
      </c>
    </row>
    <row r="70" spans="1:30" x14ac:dyDescent="0.25">
      <c r="A70" s="224" t="str">
        <f t="shared" si="17"/>
        <v/>
      </c>
      <c r="B70" s="275">
        <f>IFERROR($E50-(20*LOG10(M33/$D50))+10*LOG($C50/100)+10*LOG(#REF!/12)+10*LOG($B50),0)</f>
        <v>0</v>
      </c>
      <c r="C70" s="278">
        <f>IFERROR($E50-(20*LOG10(N33/$D50))+10*LOG($C50/100)+10*LOG(#REF!/12)+10*LOG($B50),0)</f>
        <v>0</v>
      </c>
      <c r="D70" s="166"/>
      <c r="E70" s="166"/>
      <c r="F70" s="166"/>
      <c r="G70" s="166"/>
      <c r="H70" s="166"/>
    </row>
    <row r="71" spans="1:30" ht="15.75" thickBot="1" x14ac:dyDescent="0.3">
      <c r="A71" s="224" t="str">
        <f t="shared" si="17"/>
        <v/>
      </c>
      <c r="B71" s="275">
        <f>IFERROR($E51-(20*LOG10(M34/$D51))+10*LOG($C51/100)+10*LOG(#REF!/12)+10*LOG($B51),0)</f>
        <v>0</v>
      </c>
      <c r="C71" s="278">
        <f>IFERROR($E51-(20*LOG10(N34/$D51))+10*LOG($C51/100)+10*LOG(#REF!/12)+10*LOG($B51),0)</f>
        <v>0</v>
      </c>
      <c r="D71" s="166"/>
      <c r="E71" s="166"/>
      <c r="F71" s="166"/>
      <c r="G71" s="166"/>
      <c r="H71" s="166"/>
      <c r="P71" s="303" t="s">
        <v>21</v>
      </c>
      <c r="Q71" s="303"/>
      <c r="R71" s="303"/>
      <c r="S71" s="303"/>
      <c r="T71" s="303"/>
    </row>
    <row r="72" spans="1:30" ht="17.25" customHeight="1" thickBot="1" x14ac:dyDescent="0.3">
      <c r="A72" s="224" t="str">
        <f t="shared" si="17"/>
        <v/>
      </c>
      <c r="B72" s="275">
        <f>IFERROR($E52-(20*LOG10(M35/$D52))+10*LOG($C52/100)+10*LOG(#REF!/12)+10*LOG($B52),0)</f>
        <v>0</v>
      </c>
      <c r="C72" s="278">
        <f>IFERROR($E52-(20*LOG10(N35/$D52))+10*LOG($C52/100)+10*LOG(#REF!/12)+10*LOG($B52),0)</f>
        <v>0</v>
      </c>
      <c r="D72" s="166"/>
      <c r="E72" s="166"/>
      <c r="F72" s="166"/>
      <c r="G72" s="166"/>
      <c r="H72" s="166"/>
      <c r="P72" s="38" t="s">
        <v>14</v>
      </c>
      <c r="Q72" s="39" t="s">
        <v>15</v>
      </c>
      <c r="R72" s="40" t="s">
        <v>17</v>
      </c>
      <c r="S72" s="40" t="s">
        <v>16</v>
      </c>
      <c r="T72" s="41" t="s">
        <v>17</v>
      </c>
      <c r="U72" s="42"/>
      <c r="V72" s="39" t="s">
        <v>18</v>
      </c>
      <c r="W72" s="40" t="s">
        <v>17</v>
      </c>
      <c r="X72" s="40" t="s">
        <v>16</v>
      </c>
      <c r="Y72" s="41" t="s">
        <v>17</v>
      </c>
      <c r="Z72" s="43"/>
      <c r="AA72" s="39" t="s">
        <v>19</v>
      </c>
      <c r="AB72" s="40" t="s">
        <v>17</v>
      </c>
      <c r="AC72" s="40" t="s">
        <v>16</v>
      </c>
      <c r="AD72" s="41" t="s">
        <v>17</v>
      </c>
    </row>
    <row r="73" spans="1:30" ht="15.75" thickBot="1" x14ac:dyDescent="0.3">
      <c r="A73" s="225" t="str">
        <f t="shared" si="17"/>
        <v/>
      </c>
      <c r="B73" s="277">
        <f>IFERROR($E53-(20*LOG10(M36/$D53))+10*LOG($C53/100)+10*LOG(#REF!/12)+10*LOG($B53),0)</f>
        <v>0</v>
      </c>
      <c r="C73" s="279">
        <f>IFERROR($E53-(20*LOG10(N36/$D53))+10*LOG($C53/100)+10*LOG(#REF!/12)+10*LOG($B53),0)</f>
        <v>0</v>
      </c>
      <c r="D73" s="166"/>
      <c r="E73" s="166"/>
      <c r="F73" s="166"/>
      <c r="G73" s="166"/>
      <c r="H73" s="166"/>
      <c r="P73" s="30">
        <v>0</v>
      </c>
      <c r="Q73" s="32">
        <f>H12</f>
        <v>34</v>
      </c>
      <c r="R73" s="28">
        <f>(10^(Q73/10))</f>
        <v>2511.8864315095811</v>
      </c>
      <c r="S73" s="28">
        <f>Q73+10</f>
        <v>44</v>
      </c>
      <c r="T73" s="33">
        <f t="shared" ref="T73:T96" si="18">(10^(S73/10))</f>
        <v>25118.86431509586</v>
      </c>
      <c r="U73" s="36"/>
      <c r="V73" s="32">
        <v>0</v>
      </c>
      <c r="W73" s="28">
        <f>(10^(V73/10))</f>
        <v>1</v>
      </c>
      <c r="X73" s="28">
        <f>V73+10</f>
        <v>10</v>
      </c>
      <c r="Y73" s="33">
        <f>(10^(X73/10))</f>
        <v>10</v>
      </c>
      <c r="Z73" s="36"/>
      <c r="AA73" s="34">
        <f>10*LOG10(10^(Q73/10)+10^(V73/10))</f>
        <v>34.001728613409902</v>
      </c>
      <c r="AB73" s="147">
        <f>(10^(AA73/10))</f>
        <v>2512.8864315095802</v>
      </c>
      <c r="AC73" s="147">
        <f>AA73+10</f>
        <v>44.001728613409902</v>
      </c>
      <c r="AD73" s="148">
        <f>(10^(AC73/10))</f>
        <v>25128.864315095783</v>
      </c>
    </row>
    <row r="74" spans="1:30" ht="18" thickBot="1" x14ac:dyDescent="0.3">
      <c r="A74" s="219" t="s">
        <v>43</v>
      </c>
      <c r="B74" s="227">
        <f>IF(B60=0,0,10*LOG10(10^(B60/10)+10^(B61/10)+10^(B62/10)+10^(B63/10)+10^(B64/10)+10^(B65/10)+10^(B66/10)+10^(B67/10)+10^(B68/10)+10^(B69/10)+10^(B70/10)+10^(B71/10)+10^(B72/10)+10^(B73/10)))</f>
        <v>74.073361377283973</v>
      </c>
      <c r="C74" s="227">
        <f>MAX(C60:C73)</f>
        <v>79.624201347116212</v>
      </c>
      <c r="D74" s="249"/>
      <c r="E74" s="249"/>
      <c r="F74" s="249"/>
      <c r="G74" s="249"/>
      <c r="H74" s="249"/>
      <c r="P74" s="31">
        <v>4.1666666666666699E-2</v>
      </c>
      <c r="Q74" s="34">
        <f>H12</f>
        <v>34</v>
      </c>
      <c r="R74" s="26">
        <f t="shared" ref="R74:R96" si="19">(10^(Q74/10))</f>
        <v>2511.8864315095811</v>
      </c>
      <c r="S74" s="26">
        <f t="shared" ref="S74:S79" si="20">Q74+10</f>
        <v>44</v>
      </c>
      <c r="T74" s="35">
        <f t="shared" si="18"/>
        <v>25118.86431509586</v>
      </c>
      <c r="U74" s="37"/>
      <c r="V74" s="34">
        <f>V73</f>
        <v>0</v>
      </c>
      <c r="W74" s="26">
        <f t="shared" ref="W74:W96" si="21">(10^(V74/10))</f>
        <v>1</v>
      </c>
      <c r="X74" s="28">
        <f t="shared" ref="X74:X79" si="22">V74+10</f>
        <v>10</v>
      </c>
      <c r="Y74" s="35">
        <f t="shared" ref="Y74:Y96" si="23">(10^(X74/10))</f>
        <v>10</v>
      </c>
      <c r="Z74" s="37"/>
      <c r="AA74" s="34">
        <f t="shared" ref="AA74:AA96" si="24">10*LOG10(10^(Q74/10)+10^(V74/10))</f>
        <v>34.001728613409902</v>
      </c>
      <c r="AB74" s="26">
        <f t="shared" ref="AB74:AB96" si="25">(10^(AA74/10))</f>
        <v>2512.8864315095802</v>
      </c>
      <c r="AC74" s="147">
        <f t="shared" ref="AC74:AC79" si="26">AA74+10</f>
        <v>44.001728613409902</v>
      </c>
      <c r="AD74" s="27">
        <f t="shared" ref="AD74:AD96" si="27">(10^(AC74/10))</f>
        <v>25128.864315095783</v>
      </c>
    </row>
    <row r="75" spans="1:30" ht="16.5" thickBot="1" x14ac:dyDescent="0.3">
      <c r="A75" s="19" t="s">
        <v>57</v>
      </c>
      <c r="P75" s="31">
        <v>8.3333333333333301E-2</v>
      </c>
      <c r="Q75" s="34">
        <f>H12</f>
        <v>34</v>
      </c>
      <c r="R75" s="26">
        <f t="shared" si="19"/>
        <v>2511.8864315095811</v>
      </c>
      <c r="S75" s="26">
        <f t="shared" si="20"/>
        <v>44</v>
      </c>
      <c r="T75" s="35">
        <f t="shared" si="18"/>
        <v>25118.86431509586</v>
      </c>
      <c r="U75" s="37"/>
      <c r="V75" s="34">
        <f>V74</f>
        <v>0</v>
      </c>
      <c r="W75" s="26">
        <f t="shared" si="21"/>
        <v>1</v>
      </c>
      <c r="X75" s="28">
        <f t="shared" si="22"/>
        <v>10</v>
      </c>
      <c r="Y75" s="35">
        <f t="shared" si="23"/>
        <v>10</v>
      </c>
      <c r="Z75" s="37"/>
      <c r="AA75" s="34">
        <f t="shared" si="24"/>
        <v>34.001728613409902</v>
      </c>
      <c r="AB75" s="26">
        <f t="shared" si="25"/>
        <v>2512.8864315095802</v>
      </c>
      <c r="AC75" s="147">
        <f t="shared" si="26"/>
        <v>44.001728613409902</v>
      </c>
      <c r="AD75" s="27">
        <f t="shared" si="27"/>
        <v>25128.864315095783</v>
      </c>
    </row>
    <row r="76" spans="1:30" ht="15.75" thickBot="1" x14ac:dyDescent="0.3">
      <c r="P76" s="31">
        <v>0.125</v>
      </c>
      <c r="Q76" s="34">
        <f>H12</f>
        <v>34</v>
      </c>
      <c r="R76" s="26">
        <f t="shared" si="19"/>
        <v>2511.8864315095811</v>
      </c>
      <c r="S76" s="26">
        <f t="shared" si="20"/>
        <v>44</v>
      </c>
      <c r="T76" s="35">
        <f t="shared" si="18"/>
        <v>25118.86431509586</v>
      </c>
      <c r="U76" s="37"/>
      <c r="V76" s="34">
        <f t="shared" ref="V76:V93" si="28">V75</f>
        <v>0</v>
      </c>
      <c r="W76" s="26">
        <f t="shared" si="21"/>
        <v>1</v>
      </c>
      <c r="X76" s="28">
        <f t="shared" si="22"/>
        <v>10</v>
      </c>
      <c r="Y76" s="35">
        <f t="shared" si="23"/>
        <v>10</v>
      </c>
      <c r="Z76" s="37"/>
      <c r="AA76" s="34">
        <f t="shared" si="24"/>
        <v>34.001728613409902</v>
      </c>
      <c r="AB76" s="26">
        <f t="shared" si="25"/>
        <v>2512.8864315095802</v>
      </c>
      <c r="AC76" s="147">
        <f t="shared" si="26"/>
        <v>44.001728613409902</v>
      </c>
      <c r="AD76" s="27">
        <f t="shared" si="27"/>
        <v>25128.864315095783</v>
      </c>
    </row>
    <row r="77" spans="1:30" ht="45.75" thickBot="1" x14ac:dyDescent="0.3">
      <c r="A77" s="287" t="s">
        <v>10</v>
      </c>
      <c r="B77" s="162" t="s">
        <v>145</v>
      </c>
      <c r="C77" s="163" t="s">
        <v>146</v>
      </c>
      <c r="D77" s="73" t="s">
        <v>48</v>
      </c>
      <c r="E77" s="73" t="s">
        <v>59</v>
      </c>
      <c r="F77" s="73" t="s">
        <v>158</v>
      </c>
      <c r="G77" s="15" t="s">
        <v>47</v>
      </c>
      <c r="H77" s="16" t="s">
        <v>46</v>
      </c>
      <c r="P77" s="31">
        <v>0.16666666666666699</v>
      </c>
      <c r="Q77" s="34">
        <f>H12</f>
        <v>34</v>
      </c>
      <c r="R77" s="26">
        <f t="shared" si="19"/>
        <v>2511.8864315095811</v>
      </c>
      <c r="S77" s="26">
        <f t="shared" si="20"/>
        <v>44</v>
      </c>
      <c r="T77" s="35">
        <f t="shared" si="18"/>
        <v>25118.86431509586</v>
      </c>
      <c r="U77" s="37"/>
      <c r="V77" s="34">
        <f t="shared" si="28"/>
        <v>0</v>
      </c>
      <c r="W77" s="26">
        <f t="shared" si="21"/>
        <v>1</v>
      </c>
      <c r="X77" s="28">
        <f t="shared" si="22"/>
        <v>10</v>
      </c>
      <c r="Y77" s="35">
        <f t="shared" si="23"/>
        <v>10</v>
      </c>
      <c r="Z77" s="37"/>
      <c r="AA77" s="34">
        <f t="shared" si="24"/>
        <v>34.001728613409902</v>
      </c>
      <c r="AB77" s="26">
        <f t="shared" si="25"/>
        <v>2512.8864315095802</v>
      </c>
      <c r="AC77" s="147">
        <f t="shared" si="26"/>
        <v>44.001728613409902</v>
      </c>
      <c r="AD77" s="27">
        <f t="shared" si="27"/>
        <v>25128.864315095783</v>
      </c>
    </row>
    <row r="78" spans="1:30" ht="15.75" thickBot="1" x14ac:dyDescent="0.3">
      <c r="A78" s="288"/>
      <c r="B78" s="80" t="s">
        <v>5</v>
      </c>
      <c r="C78" s="81" t="s">
        <v>5</v>
      </c>
      <c r="D78" s="156" t="s">
        <v>5</v>
      </c>
      <c r="E78" s="156" t="s">
        <v>5</v>
      </c>
      <c r="F78" s="156" t="s">
        <v>5</v>
      </c>
      <c r="G78" s="155" t="s">
        <v>5</v>
      </c>
      <c r="H78" s="81" t="s">
        <v>5</v>
      </c>
      <c r="P78" s="31">
        <v>0.20833333333333301</v>
      </c>
      <c r="Q78" s="34">
        <f>H12</f>
        <v>34</v>
      </c>
      <c r="R78" s="26">
        <f t="shared" si="19"/>
        <v>2511.8864315095811</v>
      </c>
      <c r="S78" s="26">
        <f t="shared" si="20"/>
        <v>44</v>
      </c>
      <c r="T78" s="35">
        <f t="shared" si="18"/>
        <v>25118.86431509586</v>
      </c>
      <c r="U78" s="37"/>
      <c r="V78" s="34">
        <f t="shared" si="28"/>
        <v>0</v>
      </c>
      <c r="W78" s="26">
        <f t="shared" si="21"/>
        <v>1</v>
      </c>
      <c r="X78" s="28">
        <f t="shared" si="22"/>
        <v>10</v>
      </c>
      <c r="Y78" s="35">
        <f t="shared" si="23"/>
        <v>10</v>
      </c>
      <c r="Z78" s="37"/>
      <c r="AA78" s="34">
        <f t="shared" si="24"/>
        <v>34.001728613409902</v>
      </c>
      <c r="AB78" s="26">
        <f t="shared" si="25"/>
        <v>2512.8864315095802</v>
      </c>
      <c r="AC78" s="147">
        <f t="shared" si="26"/>
        <v>44.001728613409902</v>
      </c>
      <c r="AD78" s="27">
        <f t="shared" si="27"/>
        <v>25128.864315095783</v>
      </c>
    </row>
    <row r="79" spans="1:30" x14ac:dyDescent="0.25">
      <c r="A79" s="77" t="str">
        <f t="shared" ref="A79:A85" si="29">IF(ISBLANK(A12),"",A12)</f>
        <v>NSA 3 - Residence</v>
      </c>
      <c r="B79" s="17">
        <f>IF(B$74&lt;=0,"",B$74)</f>
        <v>74.073361377283973</v>
      </c>
      <c r="C79" s="160">
        <f>C74</f>
        <v>79.624201347116212</v>
      </c>
      <c r="D79" s="157">
        <f>IF(G12&gt;0,AB100,"")</f>
        <v>71.065506163723356</v>
      </c>
      <c r="E79" s="157">
        <f>IF(G12&gt;0,AB97,"")</f>
        <v>73.405876386482134</v>
      </c>
      <c r="F79" s="157">
        <f>IF(G12&gt;0,AB98,"")</f>
        <v>34.001728613409902</v>
      </c>
      <c r="G79" s="154">
        <f>IF(G12&gt;0,AD100,"")</f>
        <v>71.068387117416904</v>
      </c>
      <c r="H79" s="160">
        <f t="shared" ref="H79:H85" si="30">IF(B79="","",G79-F12)</f>
        <v>29.068387117416904</v>
      </c>
      <c r="P79" s="31">
        <v>0.25</v>
      </c>
      <c r="Q79" s="34">
        <f>H12</f>
        <v>34</v>
      </c>
      <c r="R79" s="26">
        <f t="shared" si="19"/>
        <v>2511.8864315095811</v>
      </c>
      <c r="S79" s="26">
        <f t="shared" si="20"/>
        <v>44</v>
      </c>
      <c r="T79" s="35">
        <f t="shared" si="18"/>
        <v>25118.86431509586</v>
      </c>
      <c r="U79" s="37"/>
      <c r="V79" s="34">
        <f t="shared" si="28"/>
        <v>0</v>
      </c>
      <c r="W79" s="26">
        <f t="shared" si="21"/>
        <v>1</v>
      </c>
      <c r="X79" s="28">
        <f t="shared" si="22"/>
        <v>10</v>
      </c>
      <c r="Y79" s="35">
        <f t="shared" si="23"/>
        <v>10</v>
      </c>
      <c r="Z79" s="37"/>
      <c r="AA79" s="34">
        <f t="shared" si="24"/>
        <v>34.001728613409902</v>
      </c>
      <c r="AB79" s="26">
        <f t="shared" si="25"/>
        <v>2512.8864315095802</v>
      </c>
      <c r="AC79" s="147">
        <f t="shared" si="26"/>
        <v>44.001728613409902</v>
      </c>
      <c r="AD79" s="27">
        <f t="shared" si="27"/>
        <v>25128.864315095783</v>
      </c>
    </row>
    <row r="80" spans="1:30" ht="14.45" hidden="1" customHeight="1" x14ac:dyDescent="0.25">
      <c r="A80" s="11" t="str">
        <f t="shared" si="29"/>
        <v/>
      </c>
      <c r="B80" s="112">
        <f>IF(C$74&lt;=0,"",C$74)</f>
        <v>79.624201347116212</v>
      </c>
      <c r="C80" s="109">
        <f>IF(C$74=0,"",MAX(C60:C73))</f>
        <v>79.624201347116212</v>
      </c>
      <c r="D80" s="158" t="str">
        <f>IF(G13&gt;0,AB134,"")</f>
        <v/>
      </c>
      <c r="E80" s="158" t="str">
        <f>IF(G13&gt;0,AB131,"")</f>
        <v/>
      </c>
      <c r="F80" s="157" t="str">
        <f>IF(G13&gt;0,AB132,"")</f>
        <v/>
      </c>
      <c r="G80" s="152" t="str">
        <f>IF(G13&gt;0,AD134,"")</f>
        <v/>
      </c>
      <c r="H80" s="109" t="e">
        <f t="shared" si="30"/>
        <v>#VALUE!</v>
      </c>
      <c r="P80" s="31">
        <v>0.29166666666666702</v>
      </c>
      <c r="Q80" s="34">
        <f>G12</f>
        <v>40</v>
      </c>
      <c r="R80" s="26">
        <f t="shared" si="19"/>
        <v>10000</v>
      </c>
      <c r="S80" s="26">
        <f>Q80</f>
        <v>40</v>
      </c>
      <c r="T80" s="35">
        <f t="shared" si="18"/>
        <v>10000</v>
      </c>
      <c r="U80" s="37"/>
      <c r="V80" s="34">
        <f>B74</f>
        <v>74.073361377283973</v>
      </c>
      <c r="W80" s="26">
        <f t="shared" si="21"/>
        <v>25546778.218237076</v>
      </c>
      <c r="X80" s="26">
        <f>V80</f>
        <v>74.073361377283973</v>
      </c>
      <c r="Y80" s="35">
        <f t="shared" si="23"/>
        <v>25546778.218237076</v>
      </c>
      <c r="Z80" s="37"/>
      <c r="AA80" s="34">
        <f t="shared" si="24"/>
        <v>74.07506104172117</v>
      </c>
      <c r="AB80" s="26">
        <f t="shared" si="25"/>
        <v>25556778.218237087</v>
      </c>
      <c r="AC80" s="26">
        <f>AA80</f>
        <v>74.07506104172117</v>
      </c>
      <c r="AD80" s="27">
        <f t="shared" si="27"/>
        <v>25556778.218237087</v>
      </c>
    </row>
    <row r="81" spans="1:30" ht="14.45" hidden="1" customHeight="1" x14ac:dyDescent="0.25">
      <c r="A81" s="11" t="str">
        <f t="shared" si="29"/>
        <v/>
      </c>
      <c r="B81" s="112" t="str">
        <f>IF(D$74&lt;=0,"",D$74)</f>
        <v/>
      </c>
      <c r="C81" s="109" t="str">
        <f>IF(D$74=0,"",MAX(D60:D73))</f>
        <v/>
      </c>
      <c r="D81" s="158" t="str">
        <f>IF(G14&gt;0,AB168,"")</f>
        <v/>
      </c>
      <c r="E81" s="158" t="str">
        <f>IF(G14&gt;0,AB165,"")</f>
        <v/>
      </c>
      <c r="F81" s="157" t="str">
        <f>IF(G14&gt;0,AB166,"")</f>
        <v/>
      </c>
      <c r="G81" s="152" t="str">
        <f>IF(G14&gt;0,AD168,"")</f>
        <v/>
      </c>
      <c r="H81" s="109" t="str">
        <f t="shared" si="30"/>
        <v/>
      </c>
      <c r="P81" s="31">
        <v>0.33333333333333298</v>
      </c>
      <c r="Q81" s="34">
        <f>G12</f>
        <v>40</v>
      </c>
      <c r="R81" s="26">
        <f t="shared" si="19"/>
        <v>10000</v>
      </c>
      <c r="S81" s="26">
        <f t="shared" ref="S81:S94" si="31">Q81</f>
        <v>40</v>
      </c>
      <c r="T81" s="35">
        <f t="shared" si="18"/>
        <v>10000</v>
      </c>
      <c r="U81" s="37"/>
      <c r="V81" s="34">
        <f t="shared" si="28"/>
        <v>74.073361377283973</v>
      </c>
      <c r="W81" s="26">
        <f t="shared" si="21"/>
        <v>25546778.218237076</v>
      </c>
      <c r="X81" s="26">
        <f t="shared" ref="X81:X91" si="32">V81</f>
        <v>74.073361377283973</v>
      </c>
      <c r="Y81" s="35">
        <f t="shared" si="23"/>
        <v>25546778.218237076</v>
      </c>
      <c r="Z81" s="37"/>
      <c r="AA81" s="34">
        <f t="shared" si="24"/>
        <v>74.07506104172117</v>
      </c>
      <c r="AB81" s="26">
        <f t="shared" si="25"/>
        <v>25556778.218237087</v>
      </c>
      <c r="AC81" s="26">
        <f t="shared" ref="AC81:AC91" si="33">AA81</f>
        <v>74.07506104172117</v>
      </c>
      <c r="AD81" s="27">
        <f t="shared" si="27"/>
        <v>25556778.218237087</v>
      </c>
    </row>
    <row r="82" spans="1:30" ht="14.45" hidden="1" customHeight="1" x14ac:dyDescent="0.25">
      <c r="A82" s="11" t="str">
        <f t="shared" si="29"/>
        <v/>
      </c>
      <c r="B82" s="112" t="str">
        <f>IF(E$74&lt;=0,"",E$74)</f>
        <v/>
      </c>
      <c r="C82" s="109" t="str">
        <f>IF(E$74=0,"",MAX(E60:E73))</f>
        <v/>
      </c>
      <c r="D82" s="158" t="str">
        <f>IF(G15&gt;0,AB202,"")</f>
        <v/>
      </c>
      <c r="E82" s="158" t="str">
        <f>IF(G15&gt;0,AB199,"")</f>
        <v/>
      </c>
      <c r="F82" s="157" t="str">
        <f>IF(G15&gt;0,AB200,"")</f>
        <v/>
      </c>
      <c r="G82" s="152" t="str">
        <f>IF(G15&gt;0,AD202,"")</f>
        <v/>
      </c>
      <c r="H82" s="109" t="str">
        <f t="shared" si="30"/>
        <v/>
      </c>
      <c r="P82" s="31">
        <v>0.375</v>
      </c>
      <c r="Q82" s="34">
        <f>G12</f>
        <v>40</v>
      </c>
      <c r="R82" s="26">
        <f t="shared" si="19"/>
        <v>10000</v>
      </c>
      <c r="S82" s="26">
        <f t="shared" si="31"/>
        <v>40</v>
      </c>
      <c r="T82" s="35">
        <f t="shared" si="18"/>
        <v>10000</v>
      </c>
      <c r="U82" s="37"/>
      <c r="V82" s="34">
        <f t="shared" si="28"/>
        <v>74.073361377283973</v>
      </c>
      <c r="W82" s="26">
        <f t="shared" si="21"/>
        <v>25546778.218237076</v>
      </c>
      <c r="X82" s="26">
        <f t="shared" si="32"/>
        <v>74.073361377283973</v>
      </c>
      <c r="Y82" s="35">
        <f t="shared" si="23"/>
        <v>25546778.218237076</v>
      </c>
      <c r="Z82" s="37"/>
      <c r="AA82" s="34">
        <f t="shared" si="24"/>
        <v>74.07506104172117</v>
      </c>
      <c r="AB82" s="26">
        <f t="shared" si="25"/>
        <v>25556778.218237087</v>
      </c>
      <c r="AC82" s="26">
        <f t="shared" si="33"/>
        <v>74.07506104172117</v>
      </c>
      <c r="AD82" s="27">
        <f t="shared" si="27"/>
        <v>25556778.218237087</v>
      </c>
    </row>
    <row r="83" spans="1:30" ht="14.45" hidden="1" customHeight="1" x14ac:dyDescent="0.25">
      <c r="A83" s="11" t="str">
        <f t="shared" si="29"/>
        <v/>
      </c>
      <c r="B83" s="112" t="str">
        <f>IF(F$74&lt;=0,"",F$74)</f>
        <v/>
      </c>
      <c r="C83" s="109" t="str">
        <f>IF(F$74=0,"",MAX(F60:F73))</f>
        <v/>
      </c>
      <c r="D83" s="158" t="str">
        <f>IF(G16&gt;0,AB236,"")</f>
        <v/>
      </c>
      <c r="E83" s="158" t="str">
        <f>IF(G16&gt;0,AB233,"")</f>
        <v/>
      </c>
      <c r="F83" s="157" t="str">
        <f>IF(G16&gt;0,AB234,"")</f>
        <v/>
      </c>
      <c r="G83" s="152" t="str">
        <f>IF(G16&gt;0,AD236,"")</f>
        <v/>
      </c>
      <c r="H83" s="109" t="str">
        <f t="shared" si="30"/>
        <v/>
      </c>
      <c r="P83" s="31">
        <v>0.41666666666666702</v>
      </c>
      <c r="Q83" s="34">
        <f>G12</f>
        <v>40</v>
      </c>
      <c r="R83" s="26">
        <f t="shared" si="19"/>
        <v>10000</v>
      </c>
      <c r="S83" s="26">
        <f t="shared" si="31"/>
        <v>40</v>
      </c>
      <c r="T83" s="35">
        <f t="shared" si="18"/>
        <v>10000</v>
      </c>
      <c r="U83" s="37"/>
      <c r="V83" s="34">
        <f t="shared" si="28"/>
        <v>74.073361377283973</v>
      </c>
      <c r="W83" s="26">
        <f t="shared" si="21"/>
        <v>25546778.218237076</v>
      </c>
      <c r="X83" s="26">
        <f t="shared" si="32"/>
        <v>74.073361377283973</v>
      </c>
      <c r="Y83" s="35">
        <f t="shared" si="23"/>
        <v>25546778.218237076</v>
      </c>
      <c r="Z83" s="37"/>
      <c r="AA83" s="34">
        <f t="shared" si="24"/>
        <v>74.07506104172117</v>
      </c>
      <c r="AB83" s="26">
        <f t="shared" si="25"/>
        <v>25556778.218237087</v>
      </c>
      <c r="AC83" s="26">
        <f t="shared" si="33"/>
        <v>74.07506104172117</v>
      </c>
      <c r="AD83" s="27">
        <f t="shared" si="27"/>
        <v>25556778.218237087</v>
      </c>
    </row>
    <row r="84" spans="1:30" ht="14.45" hidden="1" customHeight="1" x14ac:dyDescent="0.25">
      <c r="A84" s="11" t="str">
        <f t="shared" si="29"/>
        <v/>
      </c>
      <c r="B84" s="112" t="str">
        <f>IF(G$74&lt;=0,"",G$74)</f>
        <v/>
      </c>
      <c r="C84" s="109" t="str">
        <f>IF(G$74&lt;=0,"",MAX(G60:G73))</f>
        <v/>
      </c>
      <c r="D84" s="158" t="str">
        <f>IF(G17&gt;0,AB270,"")</f>
        <v/>
      </c>
      <c r="E84" s="158" t="str">
        <f>IF(G17&gt;0,AB267,"")</f>
        <v/>
      </c>
      <c r="F84" s="157" t="str">
        <f>IF(G17&gt;0,AB268,"")</f>
        <v/>
      </c>
      <c r="G84" s="152" t="str">
        <f>IF(G17&gt;0,AD270,"")</f>
        <v/>
      </c>
      <c r="H84" s="109" t="str">
        <f t="shared" si="30"/>
        <v/>
      </c>
      <c r="P84" s="31">
        <v>0.45833333333333298</v>
      </c>
      <c r="Q84" s="34">
        <f>G12</f>
        <v>40</v>
      </c>
      <c r="R84" s="26">
        <f t="shared" si="19"/>
        <v>10000</v>
      </c>
      <c r="S84" s="26">
        <f t="shared" si="31"/>
        <v>40</v>
      </c>
      <c r="T84" s="35">
        <f t="shared" si="18"/>
        <v>10000</v>
      </c>
      <c r="U84" s="37"/>
      <c r="V84" s="34">
        <f t="shared" si="28"/>
        <v>74.073361377283973</v>
      </c>
      <c r="W84" s="26">
        <f t="shared" si="21"/>
        <v>25546778.218237076</v>
      </c>
      <c r="X84" s="26">
        <f t="shared" si="32"/>
        <v>74.073361377283973</v>
      </c>
      <c r="Y84" s="35">
        <f t="shared" si="23"/>
        <v>25546778.218237076</v>
      </c>
      <c r="Z84" s="37"/>
      <c r="AA84" s="34">
        <f t="shared" si="24"/>
        <v>74.07506104172117</v>
      </c>
      <c r="AB84" s="26">
        <f t="shared" si="25"/>
        <v>25556778.218237087</v>
      </c>
      <c r="AC84" s="26">
        <f t="shared" si="33"/>
        <v>74.07506104172117</v>
      </c>
      <c r="AD84" s="27">
        <f t="shared" si="27"/>
        <v>25556778.218237087</v>
      </c>
    </row>
    <row r="85" spans="1:30" ht="15" hidden="1" customHeight="1" thickBot="1" x14ac:dyDescent="0.3">
      <c r="A85" s="12" t="str">
        <f t="shared" si="29"/>
        <v/>
      </c>
      <c r="B85" s="113" t="str">
        <f>IF(H$74&lt;=0,"",H$74)</f>
        <v/>
      </c>
      <c r="C85" s="110" t="str">
        <f>IF(H$74=0,"",MAX(H60:H73))</f>
        <v/>
      </c>
      <c r="D85" s="159" t="str">
        <f>IF(G18&gt;0,AB304,"")</f>
        <v/>
      </c>
      <c r="E85" s="159" t="str">
        <f>IF(G18&gt;0,AB301,"")</f>
        <v/>
      </c>
      <c r="F85" s="161" t="str">
        <f>IF(G18&gt;0,AB302,"")</f>
        <v/>
      </c>
      <c r="G85" s="153" t="str">
        <f>IF(G18&gt;0,AD304,"")</f>
        <v/>
      </c>
      <c r="H85" s="110" t="str">
        <f t="shared" si="30"/>
        <v/>
      </c>
      <c r="P85" s="31">
        <v>0.5</v>
      </c>
      <c r="Q85" s="34">
        <f>G12</f>
        <v>40</v>
      </c>
      <c r="R85" s="26">
        <f t="shared" si="19"/>
        <v>10000</v>
      </c>
      <c r="S85" s="26">
        <f t="shared" si="31"/>
        <v>40</v>
      </c>
      <c r="T85" s="35">
        <f t="shared" si="18"/>
        <v>10000</v>
      </c>
      <c r="U85" s="37"/>
      <c r="V85" s="34">
        <f t="shared" si="28"/>
        <v>74.073361377283973</v>
      </c>
      <c r="W85" s="26">
        <f t="shared" si="21"/>
        <v>25546778.218237076</v>
      </c>
      <c r="X85" s="26">
        <f t="shared" si="32"/>
        <v>74.073361377283973</v>
      </c>
      <c r="Y85" s="35">
        <f t="shared" si="23"/>
        <v>25546778.218237076</v>
      </c>
      <c r="Z85" s="37"/>
      <c r="AA85" s="34">
        <f t="shared" si="24"/>
        <v>74.07506104172117</v>
      </c>
      <c r="AB85" s="26">
        <f t="shared" si="25"/>
        <v>25556778.218237087</v>
      </c>
      <c r="AC85" s="26">
        <f t="shared" si="33"/>
        <v>74.07506104172117</v>
      </c>
      <c r="AD85" s="27">
        <f t="shared" si="27"/>
        <v>25556778.218237087</v>
      </c>
    </row>
    <row r="86" spans="1:30" ht="15.75" x14ac:dyDescent="0.25">
      <c r="A86" s="142" t="s">
        <v>58</v>
      </c>
      <c r="P86" s="31">
        <v>0.54166666666666696</v>
      </c>
      <c r="Q86" s="34">
        <f>G12</f>
        <v>40</v>
      </c>
      <c r="R86" s="26">
        <f t="shared" si="19"/>
        <v>10000</v>
      </c>
      <c r="S86" s="26">
        <f t="shared" si="31"/>
        <v>40</v>
      </c>
      <c r="T86" s="35">
        <f t="shared" si="18"/>
        <v>10000</v>
      </c>
      <c r="U86" s="37"/>
      <c r="V86" s="34">
        <f t="shared" si="28"/>
        <v>74.073361377283973</v>
      </c>
      <c r="W86" s="26">
        <f t="shared" si="21"/>
        <v>25546778.218237076</v>
      </c>
      <c r="X86" s="26">
        <f t="shared" si="32"/>
        <v>74.073361377283973</v>
      </c>
      <c r="Y86" s="35">
        <f t="shared" si="23"/>
        <v>25546778.218237076</v>
      </c>
      <c r="Z86" s="37"/>
      <c r="AA86" s="34">
        <f t="shared" si="24"/>
        <v>74.07506104172117</v>
      </c>
      <c r="AB86" s="26">
        <f t="shared" si="25"/>
        <v>25556778.218237087</v>
      </c>
      <c r="AC86" s="26">
        <f t="shared" si="33"/>
        <v>74.07506104172117</v>
      </c>
      <c r="AD86" s="27">
        <f t="shared" si="27"/>
        <v>25556778.218237087</v>
      </c>
    </row>
    <row r="87" spans="1:30" ht="15.75" x14ac:dyDescent="0.25">
      <c r="A87" s="142" t="s">
        <v>157</v>
      </c>
      <c r="P87" s="31">
        <v>0.58333333333333304</v>
      </c>
      <c r="Q87" s="34">
        <f>G12</f>
        <v>40</v>
      </c>
      <c r="R87" s="26">
        <f t="shared" si="19"/>
        <v>10000</v>
      </c>
      <c r="S87" s="26">
        <f t="shared" si="31"/>
        <v>40</v>
      </c>
      <c r="T87" s="35">
        <f t="shared" si="18"/>
        <v>10000</v>
      </c>
      <c r="U87" s="37"/>
      <c r="V87" s="34">
        <f t="shared" si="28"/>
        <v>74.073361377283973</v>
      </c>
      <c r="W87" s="26">
        <f t="shared" si="21"/>
        <v>25546778.218237076</v>
      </c>
      <c r="X87" s="26">
        <f t="shared" si="32"/>
        <v>74.073361377283973</v>
      </c>
      <c r="Y87" s="35">
        <f t="shared" si="23"/>
        <v>25546778.218237076</v>
      </c>
      <c r="Z87" s="37"/>
      <c r="AA87" s="34">
        <f t="shared" si="24"/>
        <v>74.07506104172117</v>
      </c>
      <c r="AB87" s="26">
        <f t="shared" si="25"/>
        <v>25556778.218237087</v>
      </c>
      <c r="AC87" s="26">
        <f t="shared" si="33"/>
        <v>74.07506104172117</v>
      </c>
      <c r="AD87" s="27">
        <f t="shared" si="27"/>
        <v>25556778.218237087</v>
      </c>
    </row>
    <row r="88" spans="1:30" x14ac:dyDescent="0.25">
      <c r="P88" s="31">
        <v>0.625</v>
      </c>
      <c r="Q88" s="34">
        <f>G12</f>
        <v>40</v>
      </c>
      <c r="R88" s="26">
        <f t="shared" si="19"/>
        <v>10000</v>
      </c>
      <c r="S88" s="26">
        <f t="shared" si="31"/>
        <v>40</v>
      </c>
      <c r="T88" s="35">
        <f t="shared" si="18"/>
        <v>10000</v>
      </c>
      <c r="U88" s="37"/>
      <c r="V88" s="34">
        <f t="shared" si="28"/>
        <v>74.073361377283973</v>
      </c>
      <c r="W88" s="26">
        <f t="shared" si="21"/>
        <v>25546778.218237076</v>
      </c>
      <c r="X88" s="26">
        <f t="shared" si="32"/>
        <v>74.073361377283973</v>
      </c>
      <c r="Y88" s="35">
        <f t="shared" si="23"/>
        <v>25546778.218237076</v>
      </c>
      <c r="Z88" s="37"/>
      <c r="AA88" s="34">
        <f t="shared" si="24"/>
        <v>74.07506104172117</v>
      </c>
      <c r="AB88" s="26">
        <f t="shared" si="25"/>
        <v>25556778.218237087</v>
      </c>
      <c r="AC88" s="26">
        <f t="shared" si="33"/>
        <v>74.07506104172117</v>
      </c>
      <c r="AD88" s="27">
        <f t="shared" si="27"/>
        <v>25556778.218237087</v>
      </c>
    </row>
    <row r="89" spans="1:30" x14ac:dyDescent="0.25">
      <c r="P89" s="31">
        <v>0.66666666666666696</v>
      </c>
      <c r="Q89" s="34">
        <f>G12</f>
        <v>40</v>
      </c>
      <c r="R89" s="26">
        <f t="shared" si="19"/>
        <v>10000</v>
      </c>
      <c r="S89" s="26">
        <f t="shared" si="31"/>
        <v>40</v>
      </c>
      <c r="T89" s="35">
        <f t="shared" si="18"/>
        <v>10000</v>
      </c>
      <c r="U89" s="37"/>
      <c r="V89" s="34">
        <f t="shared" si="28"/>
        <v>74.073361377283973</v>
      </c>
      <c r="W89" s="26">
        <f t="shared" si="21"/>
        <v>25546778.218237076</v>
      </c>
      <c r="X89" s="26">
        <f t="shared" si="32"/>
        <v>74.073361377283973</v>
      </c>
      <c r="Y89" s="35">
        <f t="shared" si="23"/>
        <v>25546778.218237076</v>
      </c>
      <c r="Z89" s="37"/>
      <c r="AA89" s="34">
        <f t="shared" si="24"/>
        <v>74.07506104172117</v>
      </c>
      <c r="AB89" s="26">
        <f t="shared" si="25"/>
        <v>25556778.218237087</v>
      </c>
      <c r="AC89" s="26">
        <f t="shared" si="33"/>
        <v>74.07506104172117</v>
      </c>
      <c r="AD89" s="27">
        <f t="shared" si="27"/>
        <v>25556778.218237087</v>
      </c>
    </row>
    <row r="90" spans="1:30" x14ac:dyDescent="0.25">
      <c r="F90" s="22"/>
      <c r="P90" s="31">
        <v>0.70833333333333304</v>
      </c>
      <c r="Q90" s="34">
        <f>G12</f>
        <v>40</v>
      </c>
      <c r="R90" s="26">
        <f t="shared" si="19"/>
        <v>10000</v>
      </c>
      <c r="S90" s="26">
        <f t="shared" si="31"/>
        <v>40</v>
      </c>
      <c r="T90" s="35">
        <f t="shared" si="18"/>
        <v>10000</v>
      </c>
      <c r="U90" s="37"/>
      <c r="V90" s="34">
        <f t="shared" si="28"/>
        <v>74.073361377283973</v>
      </c>
      <c r="W90" s="26">
        <f t="shared" si="21"/>
        <v>25546778.218237076</v>
      </c>
      <c r="X90" s="26">
        <f t="shared" si="32"/>
        <v>74.073361377283973</v>
      </c>
      <c r="Y90" s="35">
        <f t="shared" si="23"/>
        <v>25546778.218237076</v>
      </c>
      <c r="Z90" s="37"/>
      <c r="AA90" s="34">
        <f t="shared" si="24"/>
        <v>74.07506104172117</v>
      </c>
      <c r="AB90" s="26">
        <f t="shared" si="25"/>
        <v>25556778.218237087</v>
      </c>
      <c r="AC90" s="26">
        <f t="shared" si="33"/>
        <v>74.07506104172117</v>
      </c>
      <c r="AD90" s="27">
        <f t="shared" si="27"/>
        <v>25556778.218237087</v>
      </c>
    </row>
    <row r="91" spans="1:30" x14ac:dyDescent="0.25">
      <c r="P91" s="31">
        <v>0.75</v>
      </c>
      <c r="Q91" s="34">
        <f>G12</f>
        <v>40</v>
      </c>
      <c r="R91" s="26">
        <f t="shared" si="19"/>
        <v>10000</v>
      </c>
      <c r="S91" s="26">
        <f t="shared" si="31"/>
        <v>40</v>
      </c>
      <c r="T91" s="35">
        <f t="shared" si="18"/>
        <v>10000</v>
      </c>
      <c r="U91" s="37"/>
      <c r="V91" s="34">
        <f t="shared" si="28"/>
        <v>74.073361377283973</v>
      </c>
      <c r="W91" s="26">
        <f t="shared" si="21"/>
        <v>25546778.218237076</v>
      </c>
      <c r="X91" s="26">
        <f t="shared" si="32"/>
        <v>74.073361377283973</v>
      </c>
      <c r="Y91" s="35">
        <f t="shared" si="23"/>
        <v>25546778.218237076</v>
      </c>
      <c r="Z91" s="37"/>
      <c r="AA91" s="34">
        <f t="shared" si="24"/>
        <v>74.07506104172117</v>
      </c>
      <c r="AB91" s="26">
        <f t="shared" si="25"/>
        <v>25556778.218237087</v>
      </c>
      <c r="AC91" s="26">
        <f t="shared" si="33"/>
        <v>74.07506104172117</v>
      </c>
      <c r="AD91" s="27">
        <f t="shared" si="27"/>
        <v>25556778.218237087</v>
      </c>
    </row>
    <row r="92" spans="1:30" x14ac:dyDescent="0.25">
      <c r="P92" s="31">
        <v>0.79166666666666696</v>
      </c>
      <c r="Q92" s="34">
        <f>G12</f>
        <v>40</v>
      </c>
      <c r="R92" s="26">
        <f t="shared" si="19"/>
        <v>10000</v>
      </c>
      <c r="S92" s="26">
        <f t="shared" si="31"/>
        <v>40</v>
      </c>
      <c r="T92" s="35">
        <f t="shared" si="18"/>
        <v>10000</v>
      </c>
      <c r="U92" s="37"/>
      <c r="V92" s="34">
        <v>0</v>
      </c>
      <c r="W92" s="26">
        <f t="shared" si="21"/>
        <v>1</v>
      </c>
      <c r="X92" s="26">
        <v>0</v>
      </c>
      <c r="Y92" s="35">
        <f t="shared" si="23"/>
        <v>1</v>
      </c>
      <c r="Z92" s="37"/>
      <c r="AA92" s="34">
        <f t="shared" si="24"/>
        <v>40.000434272768629</v>
      </c>
      <c r="AB92" s="26">
        <f t="shared" si="25"/>
        <v>10001.000000000009</v>
      </c>
      <c r="AC92" s="26">
        <f>AA92</f>
        <v>40.000434272768629</v>
      </c>
      <c r="AD92" s="27">
        <f t="shared" si="27"/>
        <v>10001.000000000009</v>
      </c>
    </row>
    <row r="93" spans="1:30" x14ac:dyDescent="0.25">
      <c r="P93" s="31">
        <v>0.83333333333333304</v>
      </c>
      <c r="Q93" s="34">
        <f>G12</f>
        <v>40</v>
      </c>
      <c r="R93" s="26">
        <f t="shared" si="19"/>
        <v>10000</v>
      </c>
      <c r="S93" s="26">
        <f t="shared" si="31"/>
        <v>40</v>
      </c>
      <c r="T93" s="35">
        <f t="shared" si="18"/>
        <v>10000</v>
      </c>
      <c r="U93" s="37"/>
      <c r="V93" s="34">
        <f t="shared" si="28"/>
        <v>0</v>
      </c>
      <c r="W93" s="26">
        <f t="shared" si="21"/>
        <v>1</v>
      </c>
      <c r="X93" s="26">
        <v>0</v>
      </c>
      <c r="Y93" s="35">
        <f t="shared" si="23"/>
        <v>1</v>
      </c>
      <c r="Z93" s="37"/>
      <c r="AA93" s="34">
        <f t="shared" si="24"/>
        <v>40.000434272768629</v>
      </c>
      <c r="AB93" s="26">
        <f>(10^(AA93/10))</f>
        <v>10001.000000000009</v>
      </c>
      <c r="AC93" s="26">
        <f>AA93</f>
        <v>40.000434272768629</v>
      </c>
      <c r="AD93" s="27">
        <f t="shared" si="27"/>
        <v>10001.000000000009</v>
      </c>
    </row>
    <row r="94" spans="1:30" x14ac:dyDescent="0.25">
      <c r="P94" s="31">
        <v>0.875</v>
      </c>
      <c r="Q94" s="34">
        <f>G12</f>
        <v>40</v>
      </c>
      <c r="R94" s="26">
        <f t="shared" si="19"/>
        <v>10000</v>
      </c>
      <c r="S94" s="26">
        <f t="shared" si="31"/>
        <v>40</v>
      </c>
      <c r="T94" s="35">
        <f t="shared" si="18"/>
        <v>10000</v>
      </c>
      <c r="U94" s="37"/>
      <c r="V94" s="34">
        <f>V93</f>
        <v>0</v>
      </c>
      <c r="W94" s="26">
        <f t="shared" si="21"/>
        <v>1</v>
      </c>
      <c r="X94" s="26">
        <v>0</v>
      </c>
      <c r="Y94" s="35">
        <f t="shared" si="23"/>
        <v>1</v>
      </c>
      <c r="Z94" s="37"/>
      <c r="AA94" s="34">
        <f t="shared" si="24"/>
        <v>40.000434272768629</v>
      </c>
      <c r="AB94" s="26">
        <f t="shared" si="25"/>
        <v>10001.000000000009</v>
      </c>
      <c r="AC94" s="26">
        <f>AA94</f>
        <v>40.000434272768629</v>
      </c>
      <c r="AD94" s="27">
        <f t="shared" si="27"/>
        <v>10001.000000000009</v>
      </c>
    </row>
    <row r="95" spans="1:30" x14ac:dyDescent="0.25">
      <c r="P95" s="31">
        <v>0.91666666666666696</v>
      </c>
      <c r="Q95" s="34">
        <f>H12</f>
        <v>34</v>
      </c>
      <c r="R95" s="26">
        <f t="shared" si="19"/>
        <v>2511.8864315095811</v>
      </c>
      <c r="S95" s="26">
        <f>Q95+10</f>
        <v>44</v>
      </c>
      <c r="T95" s="35">
        <f t="shared" si="18"/>
        <v>25118.86431509586</v>
      </c>
      <c r="U95" s="37"/>
      <c r="V95" s="34">
        <v>0</v>
      </c>
      <c r="W95" s="26">
        <f t="shared" si="21"/>
        <v>1</v>
      </c>
      <c r="X95" s="28">
        <f t="shared" ref="X95:X96" si="34">V95+10</f>
        <v>10</v>
      </c>
      <c r="Y95" s="35">
        <f t="shared" si="23"/>
        <v>10</v>
      </c>
      <c r="Z95" s="37"/>
      <c r="AA95" s="34">
        <f t="shared" si="24"/>
        <v>34.001728613409902</v>
      </c>
      <c r="AB95" s="26">
        <f t="shared" si="25"/>
        <v>2512.8864315095802</v>
      </c>
      <c r="AC95" s="26">
        <f>AA95+10</f>
        <v>44.001728613409902</v>
      </c>
      <c r="AD95" s="27">
        <f t="shared" si="27"/>
        <v>25128.864315095783</v>
      </c>
    </row>
    <row r="96" spans="1:30" ht="15.75" thickBot="1" x14ac:dyDescent="0.3">
      <c r="P96" s="44">
        <v>0.95833333333333304</v>
      </c>
      <c r="Q96" s="45">
        <f>H12</f>
        <v>34</v>
      </c>
      <c r="R96" s="46">
        <f t="shared" si="19"/>
        <v>2511.8864315095811</v>
      </c>
      <c r="S96" s="46">
        <f>Q96+10</f>
        <v>44</v>
      </c>
      <c r="T96" s="47">
        <f t="shared" si="18"/>
        <v>25118.86431509586</v>
      </c>
      <c r="U96" s="48"/>
      <c r="V96" s="45">
        <v>0</v>
      </c>
      <c r="W96" s="46">
        <f t="shared" si="21"/>
        <v>1</v>
      </c>
      <c r="X96" s="28">
        <f t="shared" si="34"/>
        <v>10</v>
      </c>
      <c r="Y96" s="47">
        <f t="shared" si="23"/>
        <v>10</v>
      </c>
      <c r="Z96" s="48"/>
      <c r="AA96" s="34">
        <f t="shared" si="24"/>
        <v>34.001728613409902</v>
      </c>
      <c r="AB96" s="150">
        <f t="shared" si="25"/>
        <v>2512.8864315095802</v>
      </c>
      <c r="AC96" s="150">
        <f>AA96+10</f>
        <v>44.001728613409902</v>
      </c>
      <c r="AD96" s="151">
        <f t="shared" si="27"/>
        <v>25128.864315095783</v>
      </c>
    </row>
    <row r="97" spans="16:30" ht="15.75" thickBot="1" x14ac:dyDescent="0.3">
      <c r="P97" s="50"/>
      <c r="Q97" s="51"/>
      <c r="R97" s="51"/>
      <c r="S97" s="51"/>
      <c r="T97" s="52"/>
      <c r="U97" s="51"/>
      <c r="V97" s="50"/>
      <c r="W97" s="51"/>
      <c r="X97" s="51"/>
      <c r="Y97" s="52"/>
      <c r="Z97" s="51"/>
      <c r="AA97" s="53" t="s">
        <v>13</v>
      </c>
      <c r="AB97" s="64">
        <f>10*LOG(1/(COUNT(AB80:AB93))*SUM(AB80:AB93))</f>
        <v>73.405876386482134</v>
      </c>
      <c r="AC97" s="49"/>
      <c r="AD97" s="54"/>
    </row>
    <row r="98" spans="16:30" ht="15.75" thickBot="1" x14ac:dyDescent="0.3">
      <c r="P98" s="53"/>
      <c r="Q98" s="49"/>
      <c r="R98" s="49"/>
      <c r="S98" s="49"/>
      <c r="T98" s="54"/>
      <c r="U98" s="49"/>
      <c r="V98" s="53"/>
      <c r="W98" s="49"/>
      <c r="X98" s="49"/>
      <c r="Y98" s="54"/>
      <c r="Z98" s="49"/>
      <c r="AA98" s="53" t="s">
        <v>2</v>
      </c>
      <c r="AB98" s="64">
        <f>10*LOG(1/(COUNT(AB73:AB79,AB95:AB96))*SUM(AB73:AB79,AB95:AB96))</f>
        <v>34.001728613409902</v>
      </c>
      <c r="AC98" s="49"/>
      <c r="AD98" s="54"/>
    </row>
    <row r="99" spans="16:30" x14ac:dyDescent="0.25">
      <c r="P99" s="53"/>
      <c r="Q99" s="49"/>
      <c r="R99" s="56" t="s">
        <v>12</v>
      </c>
      <c r="S99" s="57"/>
      <c r="T99" s="58" t="s">
        <v>11</v>
      </c>
      <c r="U99" s="57"/>
      <c r="V99" s="59"/>
      <c r="W99" s="56" t="s">
        <v>12</v>
      </c>
      <c r="X99" s="57"/>
      <c r="Y99" s="58" t="s">
        <v>11</v>
      </c>
      <c r="Z99" s="57"/>
      <c r="AA99" s="59"/>
      <c r="AB99" s="57" t="s">
        <v>12</v>
      </c>
      <c r="AC99" s="57"/>
      <c r="AD99" s="58" t="s">
        <v>11</v>
      </c>
    </row>
    <row r="100" spans="16:30" ht="15.75" thickBot="1" x14ac:dyDescent="0.3">
      <c r="P100" s="14"/>
      <c r="Q100" s="55"/>
      <c r="R100" s="60">
        <f>10*LOG(1/(COUNT(R73:R96))*SUM(R73:R96))</f>
        <v>38.568471069971373</v>
      </c>
      <c r="S100" s="61"/>
      <c r="T100" s="62">
        <f>10*LOG(1/(COUNT(T73:T96))*SUM(T73:T96))</f>
        <v>41.950571929812824</v>
      </c>
      <c r="U100" s="61"/>
      <c r="V100" s="63"/>
      <c r="W100" s="60">
        <f>10*LOG(1/(COUNT(W73:W96))*SUM(W73:W96))</f>
        <v>71.063061590643869</v>
      </c>
      <c r="X100" s="61"/>
      <c r="Y100" s="62">
        <f>10*LOG(1/(COUNT(Y73:Y96))*SUM(Y73:Y96))</f>
        <v>71.063062738141696</v>
      </c>
      <c r="Z100" s="61"/>
      <c r="AA100" s="63"/>
      <c r="AB100" s="64">
        <f>10*LOG(1/(COUNT(AB73:AB96))*SUM(AB73:AB96))</f>
        <v>71.065506163723356</v>
      </c>
      <c r="AC100" s="61"/>
      <c r="AD100" s="62">
        <f>10*LOG(1/(COUNT(AD73:AD96))*SUM(AD73:AD96))</f>
        <v>71.068387117416904</v>
      </c>
    </row>
    <row r="103" spans="16:30" x14ac:dyDescent="0.25">
      <c r="P103">
        <f>A13</f>
        <v>0</v>
      </c>
    </row>
    <row r="105" spans="16:30" ht="15.75" thickBot="1" x14ac:dyDescent="0.3">
      <c r="P105" s="303" t="s">
        <v>21</v>
      </c>
      <c r="Q105" s="303"/>
      <c r="R105" s="303"/>
      <c r="S105" s="303"/>
      <c r="T105" s="303"/>
    </row>
    <row r="106" spans="16:30" ht="45.75" thickBot="1" x14ac:dyDescent="0.3">
      <c r="P106" s="38" t="s">
        <v>14</v>
      </c>
      <c r="Q106" s="39" t="s">
        <v>15</v>
      </c>
      <c r="R106" s="40" t="s">
        <v>17</v>
      </c>
      <c r="S106" s="40" t="s">
        <v>16</v>
      </c>
      <c r="T106" s="41" t="s">
        <v>17</v>
      </c>
      <c r="U106" s="42"/>
      <c r="V106" s="39" t="s">
        <v>18</v>
      </c>
      <c r="W106" s="40" t="s">
        <v>17</v>
      </c>
      <c r="X106" s="40" t="s">
        <v>16</v>
      </c>
      <c r="Y106" s="41" t="s">
        <v>17</v>
      </c>
      <c r="Z106" s="43"/>
      <c r="AA106" s="39" t="s">
        <v>19</v>
      </c>
      <c r="AB106" s="40" t="s">
        <v>17</v>
      </c>
      <c r="AC106" s="40" t="s">
        <v>16</v>
      </c>
      <c r="AD106" s="41" t="s">
        <v>17</v>
      </c>
    </row>
    <row r="107" spans="16:30" ht="15.75" thickBot="1" x14ac:dyDescent="0.3">
      <c r="P107" s="30">
        <v>0</v>
      </c>
      <c r="Q107" s="32">
        <f>H13</f>
        <v>0</v>
      </c>
      <c r="R107" s="28">
        <f>(10^(Q107/10))</f>
        <v>1</v>
      </c>
      <c r="S107" s="28">
        <f>Q107+10</f>
        <v>10</v>
      </c>
      <c r="T107" s="33">
        <f t="shared" ref="T107:T130" si="35">(10^(S107/10))</f>
        <v>10</v>
      </c>
      <c r="U107" s="36"/>
      <c r="V107" s="32">
        <v>0</v>
      </c>
      <c r="W107" s="28">
        <f>(10^(V107/10))</f>
        <v>1</v>
      </c>
      <c r="X107" s="28">
        <f>V107+10</f>
        <v>10</v>
      </c>
      <c r="Y107" s="33">
        <f>(10^(X107/10))</f>
        <v>10</v>
      </c>
      <c r="Z107" s="36"/>
      <c r="AA107" s="34">
        <f>10*LOG10(10^(Q107/10)+10^(V107/10))</f>
        <v>3.0102999566398121</v>
      </c>
      <c r="AB107" s="147">
        <f>(10^(AA107/10))</f>
        <v>2</v>
      </c>
      <c r="AC107" s="147">
        <f>AA107+10</f>
        <v>13.010299956639813</v>
      </c>
      <c r="AD107" s="148">
        <f>(10^(AC107/10))</f>
        <v>20.000000000000007</v>
      </c>
    </row>
    <row r="108" spans="16:30" ht="15.75" thickBot="1" x14ac:dyDescent="0.3">
      <c r="P108" s="31">
        <v>4.1666666666666699E-2</v>
      </c>
      <c r="Q108" s="32">
        <f>Q107</f>
        <v>0</v>
      </c>
      <c r="R108" s="26">
        <f t="shared" ref="R108:R130" si="36">(10^(Q108/10))</f>
        <v>1</v>
      </c>
      <c r="S108" s="26">
        <f t="shared" ref="S108:S113" si="37">Q108+10</f>
        <v>10</v>
      </c>
      <c r="T108" s="35">
        <f t="shared" si="35"/>
        <v>10</v>
      </c>
      <c r="U108" s="37"/>
      <c r="V108" s="34">
        <f>V107</f>
        <v>0</v>
      </c>
      <c r="W108" s="26">
        <f t="shared" ref="W108:W130" si="38">(10^(V108/10))</f>
        <v>1</v>
      </c>
      <c r="X108" s="28">
        <f t="shared" ref="X108:X113" si="39">V108+10</f>
        <v>10</v>
      </c>
      <c r="Y108" s="35">
        <f t="shared" ref="Y108:Y130" si="40">(10^(X108/10))</f>
        <v>10</v>
      </c>
      <c r="Z108" s="37"/>
      <c r="AA108" s="34">
        <f t="shared" ref="AA108:AA130" si="41">10*LOG10(10^(Q108/10)+10^(V108/10))</f>
        <v>3.0102999566398121</v>
      </c>
      <c r="AB108" s="26">
        <f t="shared" ref="AB108:AB126" si="42">(10^(AA108/10))</f>
        <v>2</v>
      </c>
      <c r="AC108" s="147">
        <f t="shared" ref="AC108:AC113" si="43">AA108+10</f>
        <v>13.010299956639813</v>
      </c>
      <c r="AD108" s="27">
        <f t="shared" ref="AD108:AD130" si="44">(10^(AC108/10))</f>
        <v>20.000000000000007</v>
      </c>
    </row>
    <row r="109" spans="16:30" ht="15.75" thickBot="1" x14ac:dyDescent="0.3">
      <c r="P109" s="31">
        <v>8.3333333333333301E-2</v>
      </c>
      <c r="Q109" s="32">
        <f>Q107</f>
        <v>0</v>
      </c>
      <c r="R109" s="26">
        <f t="shared" si="36"/>
        <v>1</v>
      </c>
      <c r="S109" s="26">
        <f t="shared" si="37"/>
        <v>10</v>
      </c>
      <c r="T109" s="35">
        <f t="shared" si="35"/>
        <v>10</v>
      </c>
      <c r="U109" s="37"/>
      <c r="V109" s="34">
        <f t="shared" ref="V109:V127" si="45">V108</f>
        <v>0</v>
      </c>
      <c r="W109" s="26">
        <f t="shared" si="38"/>
        <v>1</v>
      </c>
      <c r="X109" s="28">
        <f t="shared" si="39"/>
        <v>10</v>
      </c>
      <c r="Y109" s="35">
        <f t="shared" si="40"/>
        <v>10</v>
      </c>
      <c r="Z109" s="37"/>
      <c r="AA109" s="34">
        <f t="shared" si="41"/>
        <v>3.0102999566398121</v>
      </c>
      <c r="AB109" s="26">
        <f t="shared" si="42"/>
        <v>2</v>
      </c>
      <c r="AC109" s="147">
        <f t="shared" si="43"/>
        <v>13.010299956639813</v>
      </c>
      <c r="AD109" s="27">
        <f t="shared" si="44"/>
        <v>20.000000000000007</v>
      </c>
    </row>
    <row r="110" spans="16:30" ht="15.75" thickBot="1" x14ac:dyDescent="0.3">
      <c r="P110" s="31">
        <v>0.125</v>
      </c>
      <c r="Q110" s="32">
        <f>Q107</f>
        <v>0</v>
      </c>
      <c r="R110" s="26">
        <f t="shared" si="36"/>
        <v>1</v>
      </c>
      <c r="S110" s="26">
        <f t="shared" si="37"/>
        <v>10</v>
      </c>
      <c r="T110" s="35">
        <f t="shared" si="35"/>
        <v>10</v>
      </c>
      <c r="U110" s="37"/>
      <c r="V110" s="34">
        <f t="shared" si="45"/>
        <v>0</v>
      </c>
      <c r="W110" s="26">
        <f t="shared" si="38"/>
        <v>1</v>
      </c>
      <c r="X110" s="28">
        <f t="shared" si="39"/>
        <v>10</v>
      </c>
      <c r="Y110" s="35">
        <f t="shared" si="40"/>
        <v>10</v>
      </c>
      <c r="Z110" s="37"/>
      <c r="AA110" s="34">
        <f t="shared" si="41"/>
        <v>3.0102999566398121</v>
      </c>
      <c r="AB110" s="26">
        <f t="shared" si="42"/>
        <v>2</v>
      </c>
      <c r="AC110" s="147">
        <f t="shared" si="43"/>
        <v>13.010299956639813</v>
      </c>
      <c r="AD110" s="27">
        <f t="shared" si="44"/>
        <v>20.000000000000007</v>
      </c>
    </row>
    <row r="111" spans="16:30" ht="15.75" thickBot="1" x14ac:dyDescent="0.3">
      <c r="P111" s="31">
        <v>0.16666666666666699</v>
      </c>
      <c r="Q111" s="32">
        <f>Q107</f>
        <v>0</v>
      </c>
      <c r="R111" s="26">
        <f t="shared" si="36"/>
        <v>1</v>
      </c>
      <c r="S111" s="26">
        <f t="shared" si="37"/>
        <v>10</v>
      </c>
      <c r="T111" s="35">
        <f t="shared" si="35"/>
        <v>10</v>
      </c>
      <c r="U111" s="37"/>
      <c r="V111" s="34">
        <f t="shared" si="45"/>
        <v>0</v>
      </c>
      <c r="W111" s="26">
        <f t="shared" si="38"/>
        <v>1</v>
      </c>
      <c r="X111" s="28">
        <f t="shared" si="39"/>
        <v>10</v>
      </c>
      <c r="Y111" s="35">
        <f t="shared" si="40"/>
        <v>10</v>
      </c>
      <c r="Z111" s="37"/>
      <c r="AA111" s="34">
        <f t="shared" si="41"/>
        <v>3.0102999566398121</v>
      </c>
      <c r="AB111" s="26">
        <f t="shared" si="42"/>
        <v>2</v>
      </c>
      <c r="AC111" s="147">
        <f t="shared" si="43"/>
        <v>13.010299956639813</v>
      </c>
      <c r="AD111" s="27">
        <f t="shared" si="44"/>
        <v>20.000000000000007</v>
      </c>
    </row>
    <row r="112" spans="16:30" ht="15.75" thickBot="1" x14ac:dyDescent="0.3">
      <c r="P112" s="31">
        <v>0.20833333333333301</v>
      </c>
      <c r="Q112" s="32">
        <f>Q107</f>
        <v>0</v>
      </c>
      <c r="R112" s="26">
        <f t="shared" si="36"/>
        <v>1</v>
      </c>
      <c r="S112" s="26">
        <f t="shared" si="37"/>
        <v>10</v>
      </c>
      <c r="T112" s="35">
        <f t="shared" si="35"/>
        <v>10</v>
      </c>
      <c r="U112" s="37"/>
      <c r="V112" s="34">
        <f t="shared" si="45"/>
        <v>0</v>
      </c>
      <c r="W112" s="26">
        <f t="shared" si="38"/>
        <v>1</v>
      </c>
      <c r="X112" s="28">
        <f t="shared" si="39"/>
        <v>10</v>
      </c>
      <c r="Y112" s="35">
        <f t="shared" si="40"/>
        <v>10</v>
      </c>
      <c r="Z112" s="37"/>
      <c r="AA112" s="34">
        <f t="shared" si="41"/>
        <v>3.0102999566398121</v>
      </c>
      <c r="AB112" s="26">
        <f t="shared" si="42"/>
        <v>2</v>
      </c>
      <c r="AC112" s="147">
        <f t="shared" si="43"/>
        <v>13.010299956639813</v>
      </c>
      <c r="AD112" s="27">
        <f t="shared" si="44"/>
        <v>20.000000000000007</v>
      </c>
    </row>
    <row r="113" spans="16:30" x14ac:dyDescent="0.25">
      <c r="P113" s="31">
        <v>0.25</v>
      </c>
      <c r="Q113" s="32">
        <f>Q107</f>
        <v>0</v>
      </c>
      <c r="R113" s="26">
        <f t="shared" si="36"/>
        <v>1</v>
      </c>
      <c r="S113" s="26">
        <f t="shared" si="37"/>
        <v>10</v>
      </c>
      <c r="T113" s="35">
        <f t="shared" si="35"/>
        <v>10</v>
      </c>
      <c r="U113" s="37"/>
      <c r="V113" s="34">
        <f t="shared" si="45"/>
        <v>0</v>
      </c>
      <c r="W113" s="26">
        <f t="shared" si="38"/>
        <v>1</v>
      </c>
      <c r="X113" s="28">
        <f t="shared" si="39"/>
        <v>10</v>
      </c>
      <c r="Y113" s="35">
        <f t="shared" si="40"/>
        <v>10</v>
      </c>
      <c r="Z113" s="37"/>
      <c r="AA113" s="34">
        <f t="shared" si="41"/>
        <v>3.0102999566398121</v>
      </c>
      <c r="AB113" s="26">
        <f t="shared" si="42"/>
        <v>2</v>
      </c>
      <c r="AC113" s="147">
        <f t="shared" si="43"/>
        <v>13.010299956639813</v>
      </c>
      <c r="AD113" s="27">
        <f t="shared" si="44"/>
        <v>20.000000000000007</v>
      </c>
    </row>
    <row r="114" spans="16:30" x14ac:dyDescent="0.25">
      <c r="P114" s="31">
        <v>0.29166666666666702</v>
      </c>
      <c r="Q114" s="32">
        <f>G13</f>
        <v>0</v>
      </c>
      <c r="R114" s="26">
        <f t="shared" si="36"/>
        <v>1</v>
      </c>
      <c r="S114" s="26">
        <f>Q114</f>
        <v>0</v>
      </c>
      <c r="T114" s="35">
        <f t="shared" si="35"/>
        <v>1</v>
      </c>
      <c r="U114" s="37"/>
      <c r="V114" s="34">
        <f>C74</f>
        <v>79.624201347116212</v>
      </c>
      <c r="W114" s="26">
        <f t="shared" si="38"/>
        <v>91710726.695264325</v>
      </c>
      <c r="X114" s="26">
        <f>V114</f>
        <v>79.624201347116212</v>
      </c>
      <c r="Y114" s="35">
        <f t="shared" si="40"/>
        <v>91710726.695264325</v>
      </c>
      <c r="Z114" s="37"/>
      <c r="AA114" s="34">
        <f t="shared" si="41"/>
        <v>79.624201394471029</v>
      </c>
      <c r="AB114" s="26">
        <f t="shared" si="42"/>
        <v>91710727.695264369</v>
      </c>
      <c r="AC114" s="26">
        <f>AA114</f>
        <v>79.624201394471029</v>
      </c>
      <c r="AD114" s="27">
        <f t="shared" si="44"/>
        <v>91710727.695264369</v>
      </c>
    </row>
    <row r="115" spans="16:30" x14ac:dyDescent="0.25">
      <c r="P115" s="31">
        <v>0.33333333333333298</v>
      </c>
      <c r="Q115" s="32">
        <f>Q114</f>
        <v>0</v>
      </c>
      <c r="R115" s="26">
        <f t="shared" si="36"/>
        <v>1</v>
      </c>
      <c r="S115" s="26">
        <f t="shared" ref="S115:S128" si="46">Q115</f>
        <v>0</v>
      </c>
      <c r="T115" s="35">
        <f t="shared" si="35"/>
        <v>1</v>
      </c>
      <c r="U115" s="37"/>
      <c r="V115" s="34">
        <f t="shared" si="45"/>
        <v>79.624201347116212</v>
      </c>
      <c r="W115" s="26">
        <f t="shared" si="38"/>
        <v>91710726.695264325</v>
      </c>
      <c r="X115" s="26">
        <f t="shared" ref="X115:X125" si="47">V115</f>
        <v>79.624201347116212</v>
      </c>
      <c r="Y115" s="35">
        <f t="shared" si="40"/>
        <v>91710726.695264325</v>
      </c>
      <c r="Z115" s="37"/>
      <c r="AA115" s="34">
        <f t="shared" si="41"/>
        <v>79.624201394471029</v>
      </c>
      <c r="AB115" s="26">
        <f t="shared" si="42"/>
        <v>91710727.695264369</v>
      </c>
      <c r="AC115" s="26">
        <f t="shared" ref="AC115:AC125" si="48">AA115</f>
        <v>79.624201394471029</v>
      </c>
      <c r="AD115" s="27">
        <f t="shared" si="44"/>
        <v>91710727.695264369</v>
      </c>
    </row>
    <row r="116" spans="16:30" x14ac:dyDescent="0.25">
      <c r="P116" s="31">
        <v>0.375</v>
      </c>
      <c r="Q116" s="32">
        <f>Q114</f>
        <v>0</v>
      </c>
      <c r="R116" s="26">
        <f t="shared" si="36"/>
        <v>1</v>
      </c>
      <c r="S116" s="26">
        <f t="shared" si="46"/>
        <v>0</v>
      </c>
      <c r="T116" s="35">
        <f t="shared" si="35"/>
        <v>1</v>
      </c>
      <c r="U116" s="37"/>
      <c r="V116" s="34">
        <f t="shared" si="45"/>
        <v>79.624201347116212</v>
      </c>
      <c r="W116" s="26">
        <f t="shared" si="38"/>
        <v>91710726.695264325</v>
      </c>
      <c r="X116" s="26">
        <f t="shared" si="47"/>
        <v>79.624201347116212</v>
      </c>
      <c r="Y116" s="35">
        <f t="shared" si="40"/>
        <v>91710726.695264325</v>
      </c>
      <c r="Z116" s="37"/>
      <c r="AA116" s="34">
        <f t="shared" si="41"/>
        <v>79.624201394471029</v>
      </c>
      <c r="AB116" s="26">
        <f t="shared" si="42"/>
        <v>91710727.695264369</v>
      </c>
      <c r="AC116" s="26">
        <f t="shared" si="48"/>
        <v>79.624201394471029</v>
      </c>
      <c r="AD116" s="27">
        <f t="shared" si="44"/>
        <v>91710727.695264369</v>
      </c>
    </row>
    <row r="117" spans="16:30" x14ac:dyDescent="0.25">
      <c r="P117" s="31">
        <v>0.41666666666666702</v>
      </c>
      <c r="Q117" s="32">
        <f>Q114</f>
        <v>0</v>
      </c>
      <c r="R117" s="26">
        <f t="shared" si="36"/>
        <v>1</v>
      </c>
      <c r="S117" s="26">
        <f t="shared" si="46"/>
        <v>0</v>
      </c>
      <c r="T117" s="35">
        <f t="shared" si="35"/>
        <v>1</v>
      </c>
      <c r="U117" s="37"/>
      <c r="V117" s="34">
        <f t="shared" si="45"/>
        <v>79.624201347116212</v>
      </c>
      <c r="W117" s="26">
        <f t="shared" si="38"/>
        <v>91710726.695264325</v>
      </c>
      <c r="X117" s="26">
        <f t="shared" si="47"/>
        <v>79.624201347116212</v>
      </c>
      <c r="Y117" s="35">
        <f t="shared" si="40"/>
        <v>91710726.695264325</v>
      </c>
      <c r="Z117" s="37"/>
      <c r="AA117" s="34">
        <f t="shared" si="41"/>
        <v>79.624201394471029</v>
      </c>
      <c r="AB117" s="26">
        <f t="shared" si="42"/>
        <v>91710727.695264369</v>
      </c>
      <c r="AC117" s="26">
        <f t="shared" si="48"/>
        <v>79.624201394471029</v>
      </c>
      <c r="AD117" s="27">
        <f t="shared" si="44"/>
        <v>91710727.695264369</v>
      </c>
    </row>
    <row r="118" spans="16:30" x14ac:dyDescent="0.25">
      <c r="P118" s="31">
        <v>0.45833333333333298</v>
      </c>
      <c r="Q118" s="32">
        <f>Q114</f>
        <v>0</v>
      </c>
      <c r="R118" s="26">
        <f t="shared" si="36"/>
        <v>1</v>
      </c>
      <c r="S118" s="26">
        <f t="shared" si="46"/>
        <v>0</v>
      </c>
      <c r="T118" s="35">
        <f t="shared" si="35"/>
        <v>1</v>
      </c>
      <c r="U118" s="37"/>
      <c r="V118" s="34">
        <f t="shared" si="45"/>
        <v>79.624201347116212</v>
      </c>
      <c r="W118" s="26">
        <f t="shared" si="38"/>
        <v>91710726.695264325</v>
      </c>
      <c r="X118" s="26">
        <f t="shared" si="47"/>
        <v>79.624201347116212</v>
      </c>
      <c r="Y118" s="35">
        <f t="shared" si="40"/>
        <v>91710726.695264325</v>
      </c>
      <c r="Z118" s="37"/>
      <c r="AA118" s="34">
        <f t="shared" si="41"/>
        <v>79.624201394471029</v>
      </c>
      <c r="AB118" s="26">
        <f t="shared" si="42"/>
        <v>91710727.695264369</v>
      </c>
      <c r="AC118" s="26">
        <f t="shared" si="48"/>
        <v>79.624201394471029</v>
      </c>
      <c r="AD118" s="27">
        <f t="shared" si="44"/>
        <v>91710727.695264369</v>
      </c>
    </row>
    <row r="119" spans="16:30" x14ac:dyDescent="0.25">
      <c r="P119" s="31">
        <v>0.5</v>
      </c>
      <c r="Q119" s="32">
        <f>Q114</f>
        <v>0</v>
      </c>
      <c r="R119" s="26">
        <f t="shared" si="36"/>
        <v>1</v>
      </c>
      <c r="S119" s="26">
        <f t="shared" si="46"/>
        <v>0</v>
      </c>
      <c r="T119" s="35">
        <f t="shared" si="35"/>
        <v>1</v>
      </c>
      <c r="U119" s="37"/>
      <c r="V119" s="34">
        <f t="shared" si="45"/>
        <v>79.624201347116212</v>
      </c>
      <c r="W119" s="26">
        <f t="shared" si="38"/>
        <v>91710726.695264325</v>
      </c>
      <c r="X119" s="26">
        <f t="shared" si="47"/>
        <v>79.624201347116212</v>
      </c>
      <c r="Y119" s="35">
        <f t="shared" si="40"/>
        <v>91710726.695264325</v>
      </c>
      <c r="Z119" s="37"/>
      <c r="AA119" s="34">
        <f t="shared" si="41"/>
        <v>79.624201394471029</v>
      </c>
      <c r="AB119" s="26">
        <f t="shared" si="42"/>
        <v>91710727.695264369</v>
      </c>
      <c r="AC119" s="26">
        <f t="shared" si="48"/>
        <v>79.624201394471029</v>
      </c>
      <c r="AD119" s="27">
        <f t="shared" si="44"/>
        <v>91710727.695264369</v>
      </c>
    </row>
    <row r="120" spans="16:30" x14ac:dyDescent="0.25">
      <c r="P120" s="31">
        <v>0.54166666666666696</v>
      </c>
      <c r="Q120" s="32">
        <f>Q114</f>
        <v>0</v>
      </c>
      <c r="R120" s="26">
        <f t="shared" si="36"/>
        <v>1</v>
      </c>
      <c r="S120" s="26">
        <f t="shared" si="46"/>
        <v>0</v>
      </c>
      <c r="T120" s="35">
        <f t="shared" si="35"/>
        <v>1</v>
      </c>
      <c r="U120" s="37"/>
      <c r="V120" s="34">
        <f t="shared" si="45"/>
        <v>79.624201347116212</v>
      </c>
      <c r="W120" s="26">
        <f t="shared" si="38"/>
        <v>91710726.695264325</v>
      </c>
      <c r="X120" s="26">
        <f t="shared" si="47"/>
        <v>79.624201347116212</v>
      </c>
      <c r="Y120" s="35">
        <f t="shared" si="40"/>
        <v>91710726.695264325</v>
      </c>
      <c r="Z120" s="37"/>
      <c r="AA120" s="34">
        <f t="shared" si="41"/>
        <v>79.624201394471029</v>
      </c>
      <c r="AB120" s="26">
        <f t="shared" si="42"/>
        <v>91710727.695264369</v>
      </c>
      <c r="AC120" s="26">
        <f t="shared" si="48"/>
        <v>79.624201394471029</v>
      </c>
      <c r="AD120" s="27">
        <f t="shared" si="44"/>
        <v>91710727.695264369</v>
      </c>
    </row>
    <row r="121" spans="16:30" x14ac:dyDescent="0.25">
      <c r="P121" s="31">
        <v>0.58333333333333304</v>
      </c>
      <c r="Q121" s="32">
        <f>Q114</f>
        <v>0</v>
      </c>
      <c r="R121" s="26">
        <f t="shared" si="36"/>
        <v>1</v>
      </c>
      <c r="S121" s="26">
        <f t="shared" si="46"/>
        <v>0</v>
      </c>
      <c r="T121" s="35">
        <f t="shared" si="35"/>
        <v>1</v>
      </c>
      <c r="U121" s="37"/>
      <c r="V121" s="34">
        <f t="shared" si="45"/>
        <v>79.624201347116212</v>
      </c>
      <c r="W121" s="26">
        <f t="shared" si="38"/>
        <v>91710726.695264325</v>
      </c>
      <c r="X121" s="26">
        <f t="shared" si="47"/>
        <v>79.624201347116212</v>
      </c>
      <c r="Y121" s="35">
        <f t="shared" si="40"/>
        <v>91710726.695264325</v>
      </c>
      <c r="Z121" s="37"/>
      <c r="AA121" s="34">
        <f t="shared" si="41"/>
        <v>79.624201394471029</v>
      </c>
      <c r="AB121" s="26">
        <f t="shared" si="42"/>
        <v>91710727.695264369</v>
      </c>
      <c r="AC121" s="26">
        <f t="shared" si="48"/>
        <v>79.624201394471029</v>
      </c>
      <c r="AD121" s="27">
        <f t="shared" si="44"/>
        <v>91710727.695264369</v>
      </c>
    </row>
    <row r="122" spans="16:30" x14ac:dyDescent="0.25">
      <c r="P122" s="31">
        <v>0.625</v>
      </c>
      <c r="Q122" s="32">
        <f>Q114</f>
        <v>0</v>
      </c>
      <c r="R122" s="26">
        <f t="shared" si="36"/>
        <v>1</v>
      </c>
      <c r="S122" s="26">
        <f t="shared" si="46"/>
        <v>0</v>
      </c>
      <c r="T122" s="35">
        <f t="shared" si="35"/>
        <v>1</v>
      </c>
      <c r="U122" s="37"/>
      <c r="V122" s="34">
        <f t="shared" si="45"/>
        <v>79.624201347116212</v>
      </c>
      <c r="W122" s="26">
        <f t="shared" si="38"/>
        <v>91710726.695264325</v>
      </c>
      <c r="X122" s="26">
        <f t="shared" si="47"/>
        <v>79.624201347116212</v>
      </c>
      <c r="Y122" s="35">
        <f t="shared" si="40"/>
        <v>91710726.695264325</v>
      </c>
      <c r="Z122" s="37"/>
      <c r="AA122" s="34">
        <f t="shared" si="41"/>
        <v>79.624201394471029</v>
      </c>
      <c r="AB122" s="26">
        <f t="shared" si="42"/>
        <v>91710727.695264369</v>
      </c>
      <c r="AC122" s="26">
        <f t="shared" si="48"/>
        <v>79.624201394471029</v>
      </c>
      <c r="AD122" s="27">
        <f t="shared" si="44"/>
        <v>91710727.695264369</v>
      </c>
    </row>
    <row r="123" spans="16:30" x14ac:dyDescent="0.25">
      <c r="P123" s="31">
        <v>0.66666666666666696</v>
      </c>
      <c r="Q123" s="32">
        <f>Q114</f>
        <v>0</v>
      </c>
      <c r="R123" s="26">
        <f t="shared" si="36"/>
        <v>1</v>
      </c>
      <c r="S123" s="26">
        <f t="shared" si="46"/>
        <v>0</v>
      </c>
      <c r="T123" s="35">
        <f t="shared" si="35"/>
        <v>1</v>
      </c>
      <c r="U123" s="37"/>
      <c r="V123" s="34">
        <f t="shared" si="45"/>
        <v>79.624201347116212</v>
      </c>
      <c r="W123" s="26">
        <f t="shared" si="38"/>
        <v>91710726.695264325</v>
      </c>
      <c r="X123" s="26">
        <f t="shared" si="47"/>
        <v>79.624201347116212</v>
      </c>
      <c r="Y123" s="35">
        <f t="shared" si="40"/>
        <v>91710726.695264325</v>
      </c>
      <c r="Z123" s="37"/>
      <c r="AA123" s="34">
        <f t="shared" si="41"/>
        <v>79.624201394471029</v>
      </c>
      <c r="AB123" s="26">
        <f t="shared" si="42"/>
        <v>91710727.695264369</v>
      </c>
      <c r="AC123" s="26">
        <f t="shared" si="48"/>
        <v>79.624201394471029</v>
      </c>
      <c r="AD123" s="27">
        <f t="shared" si="44"/>
        <v>91710727.695264369</v>
      </c>
    </row>
    <row r="124" spans="16:30" x14ac:dyDescent="0.25">
      <c r="P124" s="31">
        <v>0.70833333333333304</v>
      </c>
      <c r="Q124" s="32">
        <f>Q114</f>
        <v>0</v>
      </c>
      <c r="R124" s="26">
        <f t="shared" si="36"/>
        <v>1</v>
      </c>
      <c r="S124" s="26">
        <f t="shared" si="46"/>
        <v>0</v>
      </c>
      <c r="T124" s="35">
        <f t="shared" si="35"/>
        <v>1</v>
      </c>
      <c r="U124" s="37"/>
      <c r="V124" s="34">
        <f t="shared" si="45"/>
        <v>79.624201347116212</v>
      </c>
      <c r="W124" s="26">
        <f t="shared" si="38"/>
        <v>91710726.695264325</v>
      </c>
      <c r="X124" s="26">
        <f t="shared" si="47"/>
        <v>79.624201347116212</v>
      </c>
      <c r="Y124" s="35">
        <f t="shared" si="40"/>
        <v>91710726.695264325</v>
      </c>
      <c r="Z124" s="37"/>
      <c r="AA124" s="34">
        <f t="shared" si="41"/>
        <v>79.624201394471029</v>
      </c>
      <c r="AB124" s="26">
        <f t="shared" si="42"/>
        <v>91710727.695264369</v>
      </c>
      <c r="AC124" s="26">
        <f t="shared" si="48"/>
        <v>79.624201394471029</v>
      </c>
      <c r="AD124" s="27">
        <f t="shared" si="44"/>
        <v>91710727.695264369</v>
      </c>
    </row>
    <row r="125" spans="16:30" x14ac:dyDescent="0.25">
      <c r="P125" s="31">
        <v>0.75</v>
      </c>
      <c r="Q125" s="32">
        <f>Q114</f>
        <v>0</v>
      </c>
      <c r="R125" s="26">
        <f t="shared" si="36"/>
        <v>1</v>
      </c>
      <c r="S125" s="26">
        <f t="shared" si="46"/>
        <v>0</v>
      </c>
      <c r="T125" s="35">
        <f t="shared" si="35"/>
        <v>1</v>
      </c>
      <c r="U125" s="37"/>
      <c r="V125" s="34">
        <f t="shared" si="45"/>
        <v>79.624201347116212</v>
      </c>
      <c r="W125" s="26">
        <f t="shared" si="38"/>
        <v>91710726.695264325</v>
      </c>
      <c r="X125" s="26">
        <f t="shared" si="47"/>
        <v>79.624201347116212</v>
      </c>
      <c r="Y125" s="35">
        <f t="shared" si="40"/>
        <v>91710726.695264325</v>
      </c>
      <c r="Z125" s="37"/>
      <c r="AA125" s="34">
        <f t="shared" si="41"/>
        <v>79.624201394471029</v>
      </c>
      <c r="AB125" s="26">
        <f t="shared" si="42"/>
        <v>91710727.695264369</v>
      </c>
      <c r="AC125" s="26">
        <f t="shared" si="48"/>
        <v>79.624201394471029</v>
      </c>
      <c r="AD125" s="27">
        <f t="shared" si="44"/>
        <v>91710727.695264369</v>
      </c>
    </row>
    <row r="126" spans="16:30" x14ac:dyDescent="0.25">
      <c r="P126" s="31">
        <v>0.79166666666666696</v>
      </c>
      <c r="Q126" s="32">
        <f>Q114</f>
        <v>0</v>
      </c>
      <c r="R126" s="26">
        <f t="shared" si="36"/>
        <v>1</v>
      </c>
      <c r="S126" s="26">
        <f t="shared" si="46"/>
        <v>0</v>
      </c>
      <c r="T126" s="35">
        <f t="shared" si="35"/>
        <v>1</v>
      </c>
      <c r="U126" s="37"/>
      <c r="V126" s="34">
        <v>0</v>
      </c>
      <c r="W126" s="26">
        <f t="shared" si="38"/>
        <v>1</v>
      </c>
      <c r="X126" s="26">
        <v>0</v>
      </c>
      <c r="Y126" s="35">
        <f t="shared" si="40"/>
        <v>1</v>
      </c>
      <c r="Z126" s="37"/>
      <c r="AA126" s="34">
        <f t="shared" si="41"/>
        <v>3.0102999566398121</v>
      </c>
      <c r="AB126" s="26">
        <f t="shared" si="42"/>
        <v>2</v>
      </c>
      <c r="AC126" s="26">
        <f>AA126</f>
        <v>3.0102999566398121</v>
      </c>
      <c r="AD126" s="27">
        <f t="shared" si="44"/>
        <v>2</v>
      </c>
    </row>
    <row r="127" spans="16:30" x14ac:dyDescent="0.25">
      <c r="P127" s="31">
        <v>0.83333333333333304</v>
      </c>
      <c r="Q127" s="32">
        <f>Q114</f>
        <v>0</v>
      </c>
      <c r="R127" s="26">
        <f t="shared" si="36"/>
        <v>1</v>
      </c>
      <c r="S127" s="26">
        <f t="shared" si="46"/>
        <v>0</v>
      </c>
      <c r="T127" s="35">
        <f t="shared" si="35"/>
        <v>1</v>
      </c>
      <c r="U127" s="37"/>
      <c r="V127" s="34">
        <f t="shared" si="45"/>
        <v>0</v>
      </c>
      <c r="W127" s="26">
        <f t="shared" si="38"/>
        <v>1</v>
      </c>
      <c r="X127" s="26">
        <v>0</v>
      </c>
      <c r="Y127" s="35">
        <f t="shared" si="40"/>
        <v>1</v>
      </c>
      <c r="Z127" s="37"/>
      <c r="AA127" s="34">
        <f t="shared" si="41"/>
        <v>3.0102999566398121</v>
      </c>
      <c r="AB127" s="26">
        <f>(10^(AA127/10))</f>
        <v>2</v>
      </c>
      <c r="AC127" s="26">
        <f>AA127</f>
        <v>3.0102999566398121</v>
      </c>
      <c r="AD127" s="27">
        <f t="shared" si="44"/>
        <v>2</v>
      </c>
    </row>
    <row r="128" spans="16:30" x14ac:dyDescent="0.25">
      <c r="P128" s="31">
        <v>0.875</v>
      </c>
      <c r="Q128" s="32">
        <f>Q114</f>
        <v>0</v>
      </c>
      <c r="R128" s="26">
        <f t="shared" si="36"/>
        <v>1</v>
      </c>
      <c r="S128" s="26">
        <f t="shared" si="46"/>
        <v>0</v>
      </c>
      <c r="T128" s="35">
        <f t="shared" si="35"/>
        <v>1</v>
      </c>
      <c r="U128" s="37"/>
      <c r="V128" s="34">
        <f>V127</f>
        <v>0</v>
      </c>
      <c r="W128" s="26">
        <f t="shared" si="38"/>
        <v>1</v>
      </c>
      <c r="X128" s="26">
        <v>0</v>
      </c>
      <c r="Y128" s="35">
        <f t="shared" si="40"/>
        <v>1</v>
      </c>
      <c r="Z128" s="37"/>
      <c r="AA128" s="34">
        <f t="shared" si="41"/>
        <v>3.0102999566398121</v>
      </c>
      <c r="AB128" s="26">
        <f t="shared" ref="AB128:AB130" si="49">(10^(AA128/10))</f>
        <v>2</v>
      </c>
      <c r="AC128" s="26">
        <f>AA128</f>
        <v>3.0102999566398121</v>
      </c>
      <c r="AD128" s="27">
        <f t="shared" si="44"/>
        <v>2</v>
      </c>
    </row>
    <row r="129" spans="16:30" x14ac:dyDescent="0.25">
      <c r="P129" s="31">
        <v>0.91666666666666696</v>
      </c>
      <c r="Q129" s="32">
        <f>Q107</f>
        <v>0</v>
      </c>
      <c r="R129" s="26">
        <f t="shared" si="36"/>
        <v>1</v>
      </c>
      <c r="S129" s="26">
        <f>Q129+10</f>
        <v>10</v>
      </c>
      <c r="T129" s="35">
        <f t="shared" si="35"/>
        <v>10</v>
      </c>
      <c r="U129" s="37"/>
      <c r="V129" s="34">
        <v>0</v>
      </c>
      <c r="W129" s="26">
        <f t="shared" si="38"/>
        <v>1</v>
      </c>
      <c r="X129" s="28">
        <f t="shared" ref="X129:X130" si="50">V129+10</f>
        <v>10</v>
      </c>
      <c r="Y129" s="35">
        <f t="shared" si="40"/>
        <v>10</v>
      </c>
      <c r="Z129" s="37"/>
      <c r="AA129" s="34">
        <f t="shared" si="41"/>
        <v>3.0102999566398121</v>
      </c>
      <c r="AB129" s="26">
        <f t="shared" si="49"/>
        <v>2</v>
      </c>
      <c r="AC129" s="26">
        <f>AA129+10</f>
        <v>13.010299956639813</v>
      </c>
      <c r="AD129" s="27">
        <f t="shared" si="44"/>
        <v>20.000000000000007</v>
      </c>
    </row>
    <row r="130" spans="16:30" ht="15.75" thickBot="1" x14ac:dyDescent="0.3">
      <c r="P130" s="44">
        <v>0.95833333333333304</v>
      </c>
      <c r="Q130" s="32">
        <f>Q107</f>
        <v>0</v>
      </c>
      <c r="R130" s="46">
        <f t="shared" si="36"/>
        <v>1</v>
      </c>
      <c r="S130" s="46">
        <f>Q130+10</f>
        <v>10</v>
      </c>
      <c r="T130" s="47">
        <f t="shared" si="35"/>
        <v>10</v>
      </c>
      <c r="U130" s="48"/>
      <c r="V130" s="45">
        <v>0</v>
      </c>
      <c r="W130" s="46">
        <f t="shared" si="38"/>
        <v>1</v>
      </c>
      <c r="X130" s="28">
        <f t="shared" si="50"/>
        <v>10</v>
      </c>
      <c r="Y130" s="47">
        <f t="shared" si="40"/>
        <v>10</v>
      </c>
      <c r="Z130" s="48"/>
      <c r="AA130" s="34">
        <f t="shared" si="41"/>
        <v>3.0102999566398121</v>
      </c>
      <c r="AB130" s="150">
        <f t="shared" si="49"/>
        <v>2</v>
      </c>
      <c r="AC130" s="150">
        <f>AA130+10</f>
        <v>13.010299956639813</v>
      </c>
      <c r="AD130" s="151">
        <f t="shared" si="44"/>
        <v>20.000000000000007</v>
      </c>
    </row>
    <row r="131" spans="16:30" ht="15.75" thickBot="1" x14ac:dyDescent="0.3">
      <c r="P131" s="50"/>
      <c r="Q131" s="51"/>
      <c r="R131" s="51"/>
      <c r="S131" s="51"/>
      <c r="T131" s="52"/>
      <c r="U131" s="51"/>
      <c r="V131" s="50"/>
      <c r="W131" s="51"/>
      <c r="X131" s="51"/>
      <c r="Y131" s="52"/>
      <c r="Z131" s="51"/>
      <c r="AA131" s="53" t="s">
        <v>13</v>
      </c>
      <c r="AB131" s="64">
        <f>10*LOG(1/(COUNT(AB114:AB127))*SUM(AB114:AB127))</f>
        <v>78.954733513949847</v>
      </c>
      <c r="AC131" s="49"/>
      <c r="AD131" s="54"/>
    </row>
    <row r="132" spans="16:30" ht="15.75" thickBot="1" x14ac:dyDescent="0.3">
      <c r="P132" s="53"/>
      <c r="Q132" s="49"/>
      <c r="R132" s="49"/>
      <c r="S132" s="49"/>
      <c r="T132" s="54"/>
      <c r="U132" s="49"/>
      <c r="V132" s="53"/>
      <c r="W132" s="49"/>
      <c r="X132" s="49"/>
      <c r="Y132" s="54"/>
      <c r="Z132" s="49"/>
      <c r="AA132" s="53" t="s">
        <v>2</v>
      </c>
      <c r="AB132" s="64">
        <f>10*LOG(1/(COUNT(AB107:AB113,AB129:AB130))*SUM(AB107:AB113,AB129:AB130))</f>
        <v>3.0102999566398121</v>
      </c>
      <c r="AC132" s="49"/>
      <c r="AD132" s="54"/>
    </row>
    <row r="133" spans="16:30" x14ac:dyDescent="0.25">
      <c r="P133" s="53"/>
      <c r="Q133" s="49"/>
      <c r="R133" s="56" t="s">
        <v>12</v>
      </c>
      <c r="S133" s="57"/>
      <c r="T133" s="58" t="s">
        <v>11</v>
      </c>
      <c r="U133" s="57"/>
      <c r="V133" s="59"/>
      <c r="W133" s="56" t="s">
        <v>12</v>
      </c>
      <c r="X133" s="57"/>
      <c r="Y133" s="58" t="s">
        <v>11</v>
      </c>
      <c r="Z133" s="57"/>
      <c r="AA133" s="59"/>
      <c r="AB133" s="57" t="s">
        <v>12</v>
      </c>
      <c r="AC133" s="57"/>
      <c r="AD133" s="58" t="s">
        <v>11</v>
      </c>
    </row>
    <row r="134" spans="16:30" ht="15.75" thickBot="1" x14ac:dyDescent="0.3">
      <c r="P134" s="14"/>
      <c r="Q134" s="55"/>
      <c r="R134" s="60">
        <f>10*LOG(1/(COUNT(R107:R130))*SUM(R107:R130))</f>
        <v>0</v>
      </c>
      <c r="S134" s="61"/>
      <c r="T134" s="62">
        <f>10*LOG(1/(COUNT(T107:T130))*SUM(T107:T130))</f>
        <v>6.40978057358332</v>
      </c>
      <c r="U134" s="61"/>
      <c r="V134" s="63"/>
      <c r="W134" s="60">
        <f>10*LOG(1/(COUNT(W107:W130))*SUM(W107:W130))</f>
        <v>76.613901437831217</v>
      </c>
      <c r="X134" s="61"/>
      <c r="Y134" s="62">
        <f>10*LOG(1/(COUNT(Y107:Y130))*SUM(Y107:Y130))</f>
        <v>76.613901757476228</v>
      </c>
      <c r="Z134" s="61"/>
      <c r="AA134" s="63"/>
      <c r="AB134" s="64">
        <f>10*LOG(1/(COUNT(AB107:AB130))*SUM(AB107:AB130))</f>
        <v>76.613901532540865</v>
      </c>
      <c r="AC134" s="61"/>
      <c r="AD134" s="62">
        <f>10*LOG(1/(COUNT(AD107:AD130))*SUM(AD107:AD130))</f>
        <v>76.613902171830844</v>
      </c>
    </row>
    <row r="137" spans="16:30" x14ac:dyDescent="0.25">
      <c r="P137">
        <f>A14</f>
        <v>0</v>
      </c>
    </row>
    <row r="139" spans="16:30" ht="15.75" thickBot="1" x14ac:dyDescent="0.3">
      <c r="P139" s="303" t="s">
        <v>21</v>
      </c>
      <c r="Q139" s="303"/>
      <c r="R139" s="303"/>
      <c r="S139" s="303"/>
      <c r="T139" s="303"/>
    </row>
    <row r="140" spans="16:30" ht="45.75" thickBot="1" x14ac:dyDescent="0.3">
      <c r="P140" s="38" t="s">
        <v>14</v>
      </c>
      <c r="Q140" s="39" t="s">
        <v>15</v>
      </c>
      <c r="R140" s="40" t="s">
        <v>17</v>
      </c>
      <c r="S140" s="40" t="s">
        <v>16</v>
      </c>
      <c r="T140" s="41" t="s">
        <v>17</v>
      </c>
      <c r="U140" s="42"/>
      <c r="V140" s="39" t="s">
        <v>18</v>
      </c>
      <c r="W140" s="40" t="s">
        <v>17</v>
      </c>
      <c r="X140" s="40" t="s">
        <v>16</v>
      </c>
      <c r="Y140" s="41" t="s">
        <v>17</v>
      </c>
      <c r="Z140" s="43"/>
      <c r="AA140" s="39" t="s">
        <v>19</v>
      </c>
      <c r="AB140" s="40" t="s">
        <v>17</v>
      </c>
      <c r="AC140" s="40" t="s">
        <v>16</v>
      </c>
      <c r="AD140" s="41" t="s">
        <v>17</v>
      </c>
    </row>
    <row r="141" spans="16:30" ht="15.75" thickBot="1" x14ac:dyDescent="0.3">
      <c r="P141" s="30">
        <v>0</v>
      </c>
      <c r="Q141" s="32">
        <f>H14</f>
        <v>0</v>
      </c>
      <c r="R141" s="28">
        <f>(10^(Q141/10))</f>
        <v>1</v>
      </c>
      <c r="S141" s="28">
        <f>Q141+10</f>
        <v>10</v>
      </c>
      <c r="T141" s="33">
        <f t="shared" ref="T141:T164" si="51">(10^(S141/10))</f>
        <v>10</v>
      </c>
      <c r="U141" s="36"/>
      <c r="V141" s="32">
        <v>0</v>
      </c>
      <c r="W141" s="28">
        <f>(10^(V141/10))</f>
        <v>1</v>
      </c>
      <c r="X141" s="28">
        <f>V141+10</f>
        <v>10</v>
      </c>
      <c r="Y141" s="33">
        <f>(10^(X141/10))</f>
        <v>10</v>
      </c>
      <c r="Z141" s="36"/>
      <c r="AA141" s="34">
        <f>10*LOG10(10^(Q141/10)+10^(V141/10))</f>
        <v>3.0102999566398121</v>
      </c>
      <c r="AB141" s="147">
        <f>(10^(AA141/10))</f>
        <v>2</v>
      </c>
      <c r="AC141" s="147">
        <f>AA141+10</f>
        <v>13.010299956639813</v>
      </c>
      <c r="AD141" s="148">
        <f>(10^(AC141/10))</f>
        <v>20.000000000000007</v>
      </c>
    </row>
    <row r="142" spans="16:30" ht="15.75" thickBot="1" x14ac:dyDescent="0.3">
      <c r="P142" s="31">
        <v>4.1666666666666699E-2</v>
      </c>
      <c r="Q142" s="32">
        <f>Q141</f>
        <v>0</v>
      </c>
      <c r="R142" s="26">
        <f t="shared" ref="R142:R164" si="52">(10^(Q142/10))</f>
        <v>1</v>
      </c>
      <c r="S142" s="26">
        <f t="shared" ref="S142:S147" si="53">Q142+10</f>
        <v>10</v>
      </c>
      <c r="T142" s="35">
        <f t="shared" si="51"/>
        <v>10</v>
      </c>
      <c r="U142" s="37"/>
      <c r="V142" s="34">
        <f>V141</f>
        <v>0</v>
      </c>
      <c r="W142" s="26">
        <f t="shared" ref="W142:W164" si="54">(10^(V142/10))</f>
        <v>1</v>
      </c>
      <c r="X142" s="28">
        <f t="shared" ref="X142:X147" si="55">V142+10</f>
        <v>10</v>
      </c>
      <c r="Y142" s="35">
        <f t="shared" ref="Y142:Y164" si="56">(10^(X142/10))</f>
        <v>10</v>
      </c>
      <c r="Z142" s="37"/>
      <c r="AA142" s="34">
        <f t="shared" ref="AA142:AA164" si="57">10*LOG10(10^(Q142/10)+10^(V142/10))</f>
        <v>3.0102999566398121</v>
      </c>
      <c r="AB142" s="26">
        <f t="shared" ref="AB142:AB160" si="58">(10^(AA142/10))</f>
        <v>2</v>
      </c>
      <c r="AC142" s="147">
        <f t="shared" ref="AC142:AC147" si="59">AA142+10</f>
        <v>13.010299956639813</v>
      </c>
      <c r="AD142" s="27">
        <f t="shared" ref="AD142:AD164" si="60">(10^(AC142/10))</f>
        <v>20.000000000000007</v>
      </c>
    </row>
    <row r="143" spans="16:30" ht="15.75" thickBot="1" x14ac:dyDescent="0.3">
      <c r="P143" s="31">
        <v>8.3333333333333301E-2</v>
      </c>
      <c r="Q143" s="32">
        <f>Q141</f>
        <v>0</v>
      </c>
      <c r="R143" s="26">
        <f t="shared" si="52"/>
        <v>1</v>
      </c>
      <c r="S143" s="26">
        <f t="shared" si="53"/>
        <v>10</v>
      </c>
      <c r="T143" s="35">
        <f t="shared" si="51"/>
        <v>10</v>
      </c>
      <c r="U143" s="37"/>
      <c r="V143" s="34">
        <f t="shared" ref="V143:V161" si="61">V142</f>
        <v>0</v>
      </c>
      <c r="W143" s="26">
        <f t="shared" si="54"/>
        <v>1</v>
      </c>
      <c r="X143" s="28">
        <f t="shared" si="55"/>
        <v>10</v>
      </c>
      <c r="Y143" s="35">
        <f t="shared" si="56"/>
        <v>10</v>
      </c>
      <c r="Z143" s="37"/>
      <c r="AA143" s="34">
        <f t="shared" si="57"/>
        <v>3.0102999566398121</v>
      </c>
      <c r="AB143" s="26">
        <f t="shared" si="58"/>
        <v>2</v>
      </c>
      <c r="AC143" s="147">
        <f t="shared" si="59"/>
        <v>13.010299956639813</v>
      </c>
      <c r="AD143" s="27">
        <f t="shared" si="60"/>
        <v>20.000000000000007</v>
      </c>
    </row>
    <row r="144" spans="16:30" ht="15.75" thickBot="1" x14ac:dyDescent="0.3">
      <c r="P144" s="31">
        <v>0.125</v>
      </c>
      <c r="Q144" s="32">
        <f>Q141</f>
        <v>0</v>
      </c>
      <c r="R144" s="26">
        <f t="shared" si="52"/>
        <v>1</v>
      </c>
      <c r="S144" s="26">
        <f t="shared" si="53"/>
        <v>10</v>
      </c>
      <c r="T144" s="35">
        <f t="shared" si="51"/>
        <v>10</v>
      </c>
      <c r="U144" s="37"/>
      <c r="V144" s="34">
        <f t="shared" si="61"/>
        <v>0</v>
      </c>
      <c r="W144" s="26">
        <f t="shared" si="54"/>
        <v>1</v>
      </c>
      <c r="X144" s="28">
        <f t="shared" si="55"/>
        <v>10</v>
      </c>
      <c r="Y144" s="35">
        <f t="shared" si="56"/>
        <v>10</v>
      </c>
      <c r="Z144" s="37"/>
      <c r="AA144" s="34">
        <f t="shared" si="57"/>
        <v>3.0102999566398121</v>
      </c>
      <c r="AB144" s="26">
        <f t="shared" si="58"/>
        <v>2</v>
      </c>
      <c r="AC144" s="147">
        <f t="shared" si="59"/>
        <v>13.010299956639813</v>
      </c>
      <c r="AD144" s="27">
        <f t="shared" si="60"/>
        <v>20.000000000000007</v>
      </c>
    </row>
    <row r="145" spans="16:30" ht="15.75" thickBot="1" x14ac:dyDescent="0.3">
      <c r="P145" s="31">
        <v>0.16666666666666699</v>
      </c>
      <c r="Q145" s="32">
        <f>Q141</f>
        <v>0</v>
      </c>
      <c r="R145" s="26">
        <f t="shared" si="52"/>
        <v>1</v>
      </c>
      <c r="S145" s="26">
        <f t="shared" si="53"/>
        <v>10</v>
      </c>
      <c r="T145" s="35">
        <f t="shared" si="51"/>
        <v>10</v>
      </c>
      <c r="U145" s="37"/>
      <c r="V145" s="34">
        <f t="shared" si="61"/>
        <v>0</v>
      </c>
      <c r="W145" s="26">
        <f t="shared" si="54"/>
        <v>1</v>
      </c>
      <c r="X145" s="28">
        <f t="shared" si="55"/>
        <v>10</v>
      </c>
      <c r="Y145" s="35">
        <f t="shared" si="56"/>
        <v>10</v>
      </c>
      <c r="Z145" s="37"/>
      <c r="AA145" s="34">
        <f t="shared" si="57"/>
        <v>3.0102999566398121</v>
      </c>
      <c r="AB145" s="26">
        <f t="shared" si="58"/>
        <v>2</v>
      </c>
      <c r="AC145" s="147">
        <f t="shared" si="59"/>
        <v>13.010299956639813</v>
      </c>
      <c r="AD145" s="27">
        <f t="shared" si="60"/>
        <v>20.000000000000007</v>
      </c>
    </row>
    <row r="146" spans="16:30" ht="15.75" thickBot="1" x14ac:dyDescent="0.3">
      <c r="P146" s="31">
        <v>0.20833333333333301</v>
      </c>
      <c r="Q146" s="32">
        <f>Q141</f>
        <v>0</v>
      </c>
      <c r="R146" s="26">
        <f t="shared" si="52"/>
        <v>1</v>
      </c>
      <c r="S146" s="26">
        <f t="shared" si="53"/>
        <v>10</v>
      </c>
      <c r="T146" s="35">
        <f t="shared" si="51"/>
        <v>10</v>
      </c>
      <c r="U146" s="37"/>
      <c r="V146" s="34">
        <f t="shared" si="61"/>
        <v>0</v>
      </c>
      <c r="W146" s="26">
        <f t="shared" si="54"/>
        <v>1</v>
      </c>
      <c r="X146" s="28">
        <f t="shared" si="55"/>
        <v>10</v>
      </c>
      <c r="Y146" s="35">
        <f t="shared" si="56"/>
        <v>10</v>
      </c>
      <c r="Z146" s="37"/>
      <c r="AA146" s="34">
        <f t="shared" si="57"/>
        <v>3.0102999566398121</v>
      </c>
      <c r="AB146" s="26">
        <f t="shared" si="58"/>
        <v>2</v>
      </c>
      <c r="AC146" s="147">
        <f t="shared" si="59"/>
        <v>13.010299956639813</v>
      </c>
      <c r="AD146" s="27">
        <f t="shared" si="60"/>
        <v>20.000000000000007</v>
      </c>
    </row>
    <row r="147" spans="16:30" x14ac:dyDescent="0.25">
      <c r="P147" s="31">
        <v>0.25</v>
      </c>
      <c r="Q147" s="32">
        <f>Q141</f>
        <v>0</v>
      </c>
      <c r="R147" s="26">
        <f t="shared" si="52"/>
        <v>1</v>
      </c>
      <c r="S147" s="26">
        <f t="shared" si="53"/>
        <v>10</v>
      </c>
      <c r="T147" s="35">
        <f t="shared" si="51"/>
        <v>10</v>
      </c>
      <c r="U147" s="37"/>
      <c r="V147" s="34">
        <f t="shared" si="61"/>
        <v>0</v>
      </c>
      <c r="W147" s="26">
        <f t="shared" si="54"/>
        <v>1</v>
      </c>
      <c r="X147" s="28">
        <f t="shared" si="55"/>
        <v>10</v>
      </c>
      <c r="Y147" s="35">
        <f t="shared" si="56"/>
        <v>10</v>
      </c>
      <c r="Z147" s="37"/>
      <c r="AA147" s="34">
        <f t="shared" si="57"/>
        <v>3.0102999566398121</v>
      </c>
      <c r="AB147" s="26">
        <f t="shared" si="58"/>
        <v>2</v>
      </c>
      <c r="AC147" s="147">
        <f t="shared" si="59"/>
        <v>13.010299956639813</v>
      </c>
      <c r="AD147" s="27">
        <f t="shared" si="60"/>
        <v>20.000000000000007</v>
      </c>
    </row>
    <row r="148" spans="16:30" x14ac:dyDescent="0.25">
      <c r="P148" s="31">
        <v>0.29166666666666702</v>
      </c>
      <c r="Q148" s="32">
        <f>G14</f>
        <v>0</v>
      </c>
      <c r="R148" s="26">
        <f t="shared" si="52"/>
        <v>1</v>
      </c>
      <c r="S148" s="26">
        <f>Q148</f>
        <v>0</v>
      </c>
      <c r="T148" s="35">
        <f t="shared" si="51"/>
        <v>1</v>
      </c>
      <c r="U148" s="37"/>
      <c r="V148" s="34">
        <f>D74</f>
        <v>0</v>
      </c>
      <c r="W148" s="26">
        <f t="shared" si="54"/>
        <v>1</v>
      </c>
      <c r="X148" s="26">
        <f>V148</f>
        <v>0</v>
      </c>
      <c r="Y148" s="35">
        <f t="shared" si="56"/>
        <v>1</v>
      </c>
      <c r="Z148" s="37"/>
      <c r="AA148" s="34">
        <f t="shared" si="57"/>
        <v>3.0102999566398121</v>
      </c>
      <c r="AB148" s="26">
        <f t="shared" si="58"/>
        <v>2</v>
      </c>
      <c r="AC148" s="26">
        <f>AA148</f>
        <v>3.0102999566398121</v>
      </c>
      <c r="AD148" s="27">
        <f t="shared" si="60"/>
        <v>2</v>
      </c>
    </row>
    <row r="149" spans="16:30" x14ac:dyDescent="0.25">
      <c r="P149" s="31">
        <v>0.33333333333333298</v>
      </c>
      <c r="Q149" s="32">
        <f>Q148</f>
        <v>0</v>
      </c>
      <c r="R149" s="26">
        <f t="shared" si="52"/>
        <v>1</v>
      </c>
      <c r="S149" s="26">
        <f t="shared" ref="S149:S162" si="62">Q149</f>
        <v>0</v>
      </c>
      <c r="T149" s="35">
        <f t="shared" si="51"/>
        <v>1</v>
      </c>
      <c r="U149" s="37"/>
      <c r="V149" s="34">
        <f t="shared" si="61"/>
        <v>0</v>
      </c>
      <c r="W149" s="26">
        <f t="shared" si="54"/>
        <v>1</v>
      </c>
      <c r="X149" s="26">
        <f t="shared" ref="X149:X159" si="63">V149</f>
        <v>0</v>
      </c>
      <c r="Y149" s="35">
        <f t="shared" si="56"/>
        <v>1</v>
      </c>
      <c r="Z149" s="37"/>
      <c r="AA149" s="34">
        <f t="shared" si="57"/>
        <v>3.0102999566398121</v>
      </c>
      <c r="AB149" s="26">
        <f t="shared" si="58"/>
        <v>2</v>
      </c>
      <c r="AC149" s="26">
        <f t="shared" ref="AC149:AC159" si="64">AA149</f>
        <v>3.0102999566398121</v>
      </c>
      <c r="AD149" s="27">
        <f t="shared" si="60"/>
        <v>2</v>
      </c>
    </row>
    <row r="150" spans="16:30" x14ac:dyDescent="0.25">
      <c r="P150" s="31">
        <v>0.375</v>
      </c>
      <c r="Q150" s="32">
        <f>Q148</f>
        <v>0</v>
      </c>
      <c r="R150" s="26">
        <f t="shared" si="52"/>
        <v>1</v>
      </c>
      <c r="S150" s="26">
        <f t="shared" si="62"/>
        <v>0</v>
      </c>
      <c r="T150" s="35">
        <f t="shared" si="51"/>
        <v>1</v>
      </c>
      <c r="U150" s="37"/>
      <c r="V150" s="34">
        <f t="shared" si="61"/>
        <v>0</v>
      </c>
      <c r="W150" s="26">
        <f t="shared" si="54"/>
        <v>1</v>
      </c>
      <c r="X150" s="26">
        <f t="shared" si="63"/>
        <v>0</v>
      </c>
      <c r="Y150" s="35">
        <f t="shared" si="56"/>
        <v>1</v>
      </c>
      <c r="Z150" s="37"/>
      <c r="AA150" s="34">
        <f t="shared" si="57"/>
        <v>3.0102999566398121</v>
      </c>
      <c r="AB150" s="26">
        <f t="shared" si="58"/>
        <v>2</v>
      </c>
      <c r="AC150" s="26">
        <f t="shared" si="64"/>
        <v>3.0102999566398121</v>
      </c>
      <c r="AD150" s="27">
        <f t="shared" si="60"/>
        <v>2</v>
      </c>
    </row>
    <row r="151" spans="16:30" x14ac:dyDescent="0.25">
      <c r="P151" s="31">
        <v>0.41666666666666702</v>
      </c>
      <c r="Q151" s="32">
        <f>Q148</f>
        <v>0</v>
      </c>
      <c r="R151" s="26">
        <f t="shared" si="52"/>
        <v>1</v>
      </c>
      <c r="S151" s="26">
        <f t="shared" si="62"/>
        <v>0</v>
      </c>
      <c r="T151" s="35">
        <f t="shared" si="51"/>
        <v>1</v>
      </c>
      <c r="U151" s="37"/>
      <c r="V151" s="34">
        <f t="shared" si="61"/>
        <v>0</v>
      </c>
      <c r="W151" s="26">
        <f t="shared" si="54"/>
        <v>1</v>
      </c>
      <c r="X151" s="26">
        <f t="shared" si="63"/>
        <v>0</v>
      </c>
      <c r="Y151" s="35">
        <f t="shared" si="56"/>
        <v>1</v>
      </c>
      <c r="Z151" s="37"/>
      <c r="AA151" s="34">
        <f t="shared" si="57"/>
        <v>3.0102999566398121</v>
      </c>
      <c r="AB151" s="26">
        <f t="shared" si="58"/>
        <v>2</v>
      </c>
      <c r="AC151" s="26">
        <f t="shared" si="64"/>
        <v>3.0102999566398121</v>
      </c>
      <c r="AD151" s="27">
        <f t="shared" si="60"/>
        <v>2</v>
      </c>
    </row>
    <row r="152" spans="16:30" x14ac:dyDescent="0.25">
      <c r="P152" s="31">
        <v>0.45833333333333298</v>
      </c>
      <c r="Q152" s="32">
        <f>Q148</f>
        <v>0</v>
      </c>
      <c r="R152" s="26">
        <f t="shared" si="52"/>
        <v>1</v>
      </c>
      <c r="S152" s="26">
        <f t="shared" si="62"/>
        <v>0</v>
      </c>
      <c r="T152" s="35">
        <f t="shared" si="51"/>
        <v>1</v>
      </c>
      <c r="U152" s="37"/>
      <c r="V152" s="34">
        <f t="shared" si="61"/>
        <v>0</v>
      </c>
      <c r="W152" s="26">
        <f t="shared" si="54"/>
        <v>1</v>
      </c>
      <c r="X152" s="26">
        <f t="shared" si="63"/>
        <v>0</v>
      </c>
      <c r="Y152" s="35">
        <f t="shared" si="56"/>
        <v>1</v>
      </c>
      <c r="Z152" s="37"/>
      <c r="AA152" s="34">
        <f t="shared" si="57"/>
        <v>3.0102999566398121</v>
      </c>
      <c r="AB152" s="26">
        <f t="shared" si="58"/>
        <v>2</v>
      </c>
      <c r="AC152" s="26">
        <f t="shared" si="64"/>
        <v>3.0102999566398121</v>
      </c>
      <c r="AD152" s="27">
        <f t="shared" si="60"/>
        <v>2</v>
      </c>
    </row>
    <row r="153" spans="16:30" x14ac:dyDescent="0.25">
      <c r="P153" s="31">
        <v>0.5</v>
      </c>
      <c r="Q153" s="32">
        <f>Q148</f>
        <v>0</v>
      </c>
      <c r="R153" s="26">
        <f t="shared" si="52"/>
        <v>1</v>
      </c>
      <c r="S153" s="26">
        <f t="shared" si="62"/>
        <v>0</v>
      </c>
      <c r="T153" s="35">
        <f t="shared" si="51"/>
        <v>1</v>
      </c>
      <c r="U153" s="37"/>
      <c r="V153" s="34">
        <f t="shared" si="61"/>
        <v>0</v>
      </c>
      <c r="W153" s="26">
        <f t="shared" si="54"/>
        <v>1</v>
      </c>
      <c r="X153" s="26">
        <f t="shared" si="63"/>
        <v>0</v>
      </c>
      <c r="Y153" s="35">
        <f t="shared" si="56"/>
        <v>1</v>
      </c>
      <c r="Z153" s="37"/>
      <c r="AA153" s="34">
        <f t="shared" si="57"/>
        <v>3.0102999566398121</v>
      </c>
      <c r="AB153" s="26">
        <f t="shared" si="58"/>
        <v>2</v>
      </c>
      <c r="AC153" s="26">
        <f t="shared" si="64"/>
        <v>3.0102999566398121</v>
      </c>
      <c r="AD153" s="27">
        <f t="shared" si="60"/>
        <v>2</v>
      </c>
    </row>
    <row r="154" spans="16:30" x14ac:dyDescent="0.25">
      <c r="P154" s="31">
        <v>0.54166666666666696</v>
      </c>
      <c r="Q154" s="32">
        <f>Q148</f>
        <v>0</v>
      </c>
      <c r="R154" s="26">
        <f t="shared" si="52"/>
        <v>1</v>
      </c>
      <c r="S154" s="26">
        <f t="shared" si="62"/>
        <v>0</v>
      </c>
      <c r="T154" s="35">
        <f t="shared" si="51"/>
        <v>1</v>
      </c>
      <c r="U154" s="37"/>
      <c r="V154" s="34">
        <f t="shared" si="61"/>
        <v>0</v>
      </c>
      <c r="W154" s="26">
        <f t="shared" si="54"/>
        <v>1</v>
      </c>
      <c r="X154" s="26">
        <f t="shared" si="63"/>
        <v>0</v>
      </c>
      <c r="Y154" s="35">
        <f t="shared" si="56"/>
        <v>1</v>
      </c>
      <c r="Z154" s="37"/>
      <c r="AA154" s="34">
        <f t="shared" si="57"/>
        <v>3.0102999566398121</v>
      </c>
      <c r="AB154" s="26">
        <f t="shared" si="58"/>
        <v>2</v>
      </c>
      <c r="AC154" s="26">
        <f t="shared" si="64"/>
        <v>3.0102999566398121</v>
      </c>
      <c r="AD154" s="27">
        <f t="shared" si="60"/>
        <v>2</v>
      </c>
    </row>
    <row r="155" spans="16:30" x14ac:dyDescent="0.25">
      <c r="P155" s="31">
        <v>0.58333333333333304</v>
      </c>
      <c r="Q155" s="32">
        <f>Q148</f>
        <v>0</v>
      </c>
      <c r="R155" s="26">
        <f t="shared" si="52"/>
        <v>1</v>
      </c>
      <c r="S155" s="26">
        <f t="shared" si="62"/>
        <v>0</v>
      </c>
      <c r="T155" s="35">
        <f t="shared" si="51"/>
        <v>1</v>
      </c>
      <c r="U155" s="37"/>
      <c r="V155" s="34">
        <f t="shared" si="61"/>
        <v>0</v>
      </c>
      <c r="W155" s="26">
        <f t="shared" si="54"/>
        <v>1</v>
      </c>
      <c r="X155" s="26">
        <f t="shared" si="63"/>
        <v>0</v>
      </c>
      <c r="Y155" s="35">
        <f t="shared" si="56"/>
        <v>1</v>
      </c>
      <c r="Z155" s="37"/>
      <c r="AA155" s="34">
        <f t="shared" si="57"/>
        <v>3.0102999566398121</v>
      </c>
      <c r="AB155" s="26">
        <f t="shared" si="58"/>
        <v>2</v>
      </c>
      <c r="AC155" s="26">
        <f t="shared" si="64"/>
        <v>3.0102999566398121</v>
      </c>
      <c r="AD155" s="27">
        <f t="shared" si="60"/>
        <v>2</v>
      </c>
    </row>
    <row r="156" spans="16:30" x14ac:dyDescent="0.25">
      <c r="P156" s="31">
        <v>0.625</v>
      </c>
      <c r="Q156" s="32">
        <f>Q148</f>
        <v>0</v>
      </c>
      <c r="R156" s="26">
        <f t="shared" si="52"/>
        <v>1</v>
      </c>
      <c r="S156" s="26">
        <f t="shared" si="62"/>
        <v>0</v>
      </c>
      <c r="T156" s="35">
        <f t="shared" si="51"/>
        <v>1</v>
      </c>
      <c r="U156" s="37"/>
      <c r="V156" s="34">
        <f t="shared" si="61"/>
        <v>0</v>
      </c>
      <c r="W156" s="26">
        <f t="shared" si="54"/>
        <v>1</v>
      </c>
      <c r="X156" s="26">
        <f t="shared" si="63"/>
        <v>0</v>
      </c>
      <c r="Y156" s="35">
        <f t="shared" si="56"/>
        <v>1</v>
      </c>
      <c r="Z156" s="37"/>
      <c r="AA156" s="34">
        <f t="shared" si="57"/>
        <v>3.0102999566398121</v>
      </c>
      <c r="AB156" s="26">
        <f t="shared" si="58"/>
        <v>2</v>
      </c>
      <c r="AC156" s="26">
        <f t="shared" si="64"/>
        <v>3.0102999566398121</v>
      </c>
      <c r="AD156" s="27">
        <f t="shared" si="60"/>
        <v>2</v>
      </c>
    </row>
    <row r="157" spans="16:30" x14ac:dyDescent="0.25">
      <c r="P157" s="31">
        <v>0.66666666666666696</v>
      </c>
      <c r="Q157" s="32">
        <f>Q148</f>
        <v>0</v>
      </c>
      <c r="R157" s="26">
        <f t="shared" si="52"/>
        <v>1</v>
      </c>
      <c r="S157" s="26">
        <f t="shared" si="62"/>
        <v>0</v>
      </c>
      <c r="T157" s="35">
        <f t="shared" si="51"/>
        <v>1</v>
      </c>
      <c r="U157" s="37"/>
      <c r="V157" s="34">
        <f t="shared" si="61"/>
        <v>0</v>
      </c>
      <c r="W157" s="26">
        <f t="shared" si="54"/>
        <v>1</v>
      </c>
      <c r="X157" s="26">
        <f t="shared" si="63"/>
        <v>0</v>
      </c>
      <c r="Y157" s="35">
        <f t="shared" si="56"/>
        <v>1</v>
      </c>
      <c r="Z157" s="37"/>
      <c r="AA157" s="34">
        <f t="shared" si="57"/>
        <v>3.0102999566398121</v>
      </c>
      <c r="AB157" s="26">
        <f t="shared" si="58"/>
        <v>2</v>
      </c>
      <c r="AC157" s="26">
        <f t="shared" si="64"/>
        <v>3.0102999566398121</v>
      </c>
      <c r="AD157" s="27">
        <f t="shared" si="60"/>
        <v>2</v>
      </c>
    </row>
    <row r="158" spans="16:30" x14ac:dyDescent="0.25">
      <c r="P158" s="31">
        <v>0.70833333333333304</v>
      </c>
      <c r="Q158" s="32">
        <f>Q148</f>
        <v>0</v>
      </c>
      <c r="R158" s="26">
        <f t="shared" si="52"/>
        <v>1</v>
      </c>
      <c r="S158" s="26">
        <f t="shared" si="62"/>
        <v>0</v>
      </c>
      <c r="T158" s="35">
        <f t="shared" si="51"/>
        <v>1</v>
      </c>
      <c r="U158" s="37"/>
      <c r="V158" s="34">
        <f t="shared" si="61"/>
        <v>0</v>
      </c>
      <c r="W158" s="26">
        <f t="shared" si="54"/>
        <v>1</v>
      </c>
      <c r="X158" s="26">
        <f t="shared" si="63"/>
        <v>0</v>
      </c>
      <c r="Y158" s="35">
        <f t="shared" si="56"/>
        <v>1</v>
      </c>
      <c r="Z158" s="37"/>
      <c r="AA158" s="34">
        <f t="shared" si="57"/>
        <v>3.0102999566398121</v>
      </c>
      <c r="AB158" s="26">
        <f t="shared" si="58"/>
        <v>2</v>
      </c>
      <c r="AC158" s="26">
        <f t="shared" si="64"/>
        <v>3.0102999566398121</v>
      </c>
      <c r="AD158" s="27">
        <f t="shared" si="60"/>
        <v>2</v>
      </c>
    </row>
    <row r="159" spans="16:30" x14ac:dyDescent="0.25">
      <c r="P159" s="31">
        <v>0.75</v>
      </c>
      <c r="Q159" s="32">
        <f>Q148</f>
        <v>0</v>
      </c>
      <c r="R159" s="26">
        <f t="shared" si="52"/>
        <v>1</v>
      </c>
      <c r="S159" s="26">
        <f t="shared" si="62"/>
        <v>0</v>
      </c>
      <c r="T159" s="35">
        <f t="shared" si="51"/>
        <v>1</v>
      </c>
      <c r="U159" s="37"/>
      <c r="V159" s="34">
        <f t="shared" si="61"/>
        <v>0</v>
      </c>
      <c r="W159" s="26">
        <f t="shared" si="54"/>
        <v>1</v>
      </c>
      <c r="X159" s="26">
        <f t="shared" si="63"/>
        <v>0</v>
      </c>
      <c r="Y159" s="35">
        <f t="shared" si="56"/>
        <v>1</v>
      </c>
      <c r="Z159" s="37"/>
      <c r="AA159" s="34">
        <f t="shared" si="57"/>
        <v>3.0102999566398121</v>
      </c>
      <c r="AB159" s="26">
        <f t="shared" si="58"/>
        <v>2</v>
      </c>
      <c r="AC159" s="26">
        <f t="shared" si="64"/>
        <v>3.0102999566398121</v>
      </c>
      <c r="AD159" s="27">
        <f t="shared" si="60"/>
        <v>2</v>
      </c>
    </row>
    <row r="160" spans="16:30" x14ac:dyDescent="0.25">
      <c r="P160" s="31">
        <v>0.79166666666666696</v>
      </c>
      <c r="Q160" s="32">
        <f>Q148</f>
        <v>0</v>
      </c>
      <c r="R160" s="26">
        <f t="shared" si="52"/>
        <v>1</v>
      </c>
      <c r="S160" s="26">
        <f t="shared" si="62"/>
        <v>0</v>
      </c>
      <c r="T160" s="35">
        <f t="shared" si="51"/>
        <v>1</v>
      </c>
      <c r="U160" s="37"/>
      <c r="V160" s="34">
        <v>0</v>
      </c>
      <c r="W160" s="26">
        <f t="shared" si="54"/>
        <v>1</v>
      </c>
      <c r="X160" s="26">
        <v>0</v>
      </c>
      <c r="Y160" s="35">
        <f t="shared" si="56"/>
        <v>1</v>
      </c>
      <c r="Z160" s="37"/>
      <c r="AA160" s="34">
        <f t="shared" si="57"/>
        <v>3.0102999566398121</v>
      </c>
      <c r="AB160" s="26">
        <f t="shared" si="58"/>
        <v>2</v>
      </c>
      <c r="AC160" s="26">
        <f>AA160</f>
        <v>3.0102999566398121</v>
      </c>
      <c r="AD160" s="27">
        <f t="shared" si="60"/>
        <v>2</v>
      </c>
    </row>
    <row r="161" spans="16:30" x14ac:dyDescent="0.25">
      <c r="P161" s="31">
        <v>0.83333333333333304</v>
      </c>
      <c r="Q161" s="32">
        <f>Q148</f>
        <v>0</v>
      </c>
      <c r="R161" s="26">
        <f t="shared" si="52"/>
        <v>1</v>
      </c>
      <c r="S161" s="26">
        <f t="shared" si="62"/>
        <v>0</v>
      </c>
      <c r="T161" s="35">
        <f t="shared" si="51"/>
        <v>1</v>
      </c>
      <c r="U161" s="37"/>
      <c r="V161" s="34">
        <f t="shared" si="61"/>
        <v>0</v>
      </c>
      <c r="W161" s="26">
        <f t="shared" si="54"/>
        <v>1</v>
      </c>
      <c r="X161" s="26">
        <v>0</v>
      </c>
      <c r="Y161" s="35">
        <f t="shared" si="56"/>
        <v>1</v>
      </c>
      <c r="Z161" s="37"/>
      <c r="AA161" s="34">
        <f t="shared" si="57"/>
        <v>3.0102999566398121</v>
      </c>
      <c r="AB161" s="26">
        <f>(10^(AA161/10))</f>
        <v>2</v>
      </c>
      <c r="AC161" s="26">
        <f>AA161</f>
        <v>3.0102999566398121</v>
      </c>
      <c r="AD161" s="27">
        <f t="shared" si="60"/>
        <v>2</v>
      </c>
    </row>
    <row r="162" spans="16:30" x14ac:dyDescent="0.25">
      <c r="P162" s="31">
        <v>0.875</v>
      </c>
      <c r="Q162" s="32">
        <f>Q148</f>
        <v>0</v>
      </c>
      <c r="R162" s="26">
        <f t="shared" si="52"/>
        <v>1</v>
      </c>
      <c r="S162" s="26">
        <f t="shared" si="62"/>
        <v>0</v>
      </c>
      <c r="T162" s="35">
        <f t="shared" si="51"/>
        <v>1</v>
      </c>
      <c r="U162" s="37"/>
      <c r="V162" s="34">
        <f>V161</f>
        <v>0</v>
      </c>
      <c r="W162" s="26">
        <f t="shared" si="54"/>
        <v>1</v>
      </c>
      <c r="X162" s="26">
        <v>0</v>
      </c>
      <c r="Y162" s="35">
        <f t="shared" si="56"/>
        <v>1</v>
      </c>
      <c r="Z162" s="37"/>
      <c r="AA162" s="34">
        <f t="shared" si="57"/>
        <v>3.0102999566398121</v>
      </c>
      <c r="AB162" s="26">
        <f t="shared" ref="AB162:AB164" si="65">(10^(AA162/10))</f>
        <v>2</v>
      </c>
      <c r="AC162" s="26">
        <f>AA162</f>
        <v>3.0102999566398121</v>
      </c>
      <c r="AD162" s="27">
        <f t="shared" si="60"/>
        <v>2</v>
      </c>
    </row>
    <row r="163" spans="16:30" x14ac:dyDescent="0.25">
      <c r="P163" s="31">
        <v>0.91666666666666696</v>
      </c>
      <c r="Q163" s="32">
        <f>Q141</f>
        <v>0</v>
      </c>
      <c r="R163" s="26">
        <f t="shared" si="52"/>
        <v>1</v>
      </c>
      <c r="S163" s="26">
        <f>Q163+10</f>
        <v>10</v>
      </c>
      <c r="T163" s="35">
        <f t="shared" si="51"/>
        <v>10</v>
      </c>
      <c r="U163" s="37"/>
      <c r="V163" s="34">
        <v>0</v>
      </c>
      <c r="W163" s="26">
        <f t="shared" si="54"/>
        <v>1</v>
      </c>
      <c r="X163" s="28">
        <f t="shared" ref="X163:X164" si="66">V163+10</f>
        <v>10</v>
      </c>
      <c r="Y163" s="35">
        <f t="shared" si="56"/>
        <v>10</v>
      </c>
      <c r="Z163" s="37"/>
      <c r="AA163" s="34">
        <f t="shared" si="57"/>
        <v>3.0102999566398121</v>
      </c>
      <c r="AB163" s="26">
        <f t="shared" si="65"/>
        <v>2</v>
      </c>
      <c r="AC163" s="26">
        <f>AA163+10</f>
        <v>13.010299956639813</v>
      </c>
      <c r="AD163" s="27">
        <f t="shared" si="60"/>
        <v>20.000000000000007</v>
      </c>
    </row>
    <row r="164" spans="16:30" ht="15.75" thickBot="1" x14ac:dyDescent="0.3">
      <c r="P164" s="44">
        <v>0.95833333333333304</v>
      </c>
      <c r="Q164" s="32">
        <f>Q141</f>
        <v>0</v>
      </c>
      <c r="R164" s="46">
        <f t="shared" si="52"/>
        <v>1</v>
      </c>
      <c r="S164" s="46">
        <f>Q164+10</f>
        <v>10</v>
      </c>
      <c r="T164" s="47">
        <f t="shared" si="51"/>
        <v>10</v>
      </c>
      <c r="U164" s="48"/>
      <c r="V164" s="45">
        <v>0</v>
      </c>
      <c r="W164" s="46">
        <f t="shared" si="54"/>
        <v>1</v>
      </c>
      <c r="X164" s="28">
        <f t="shared" si="66"/>
        <v>10</v>
      </c>
      <c r="Y164" s="47">
        <f t="shared" si="56"/>
        <v>10</v>
      </c>
      <c r="Z164" s="48"/>
      <c r="AA164" s="34">
        <f t="shared" si="57"/>
        <v>3.0102999566398121</v>
      </c>
      <c r="AB164" s="150">
        <f t="shared" si="65"/>
        <v>2</v>
      </c>
      <c r="AC164" s="150">
        <f>AA164+10</f>
        <v>13.010299956639813</v>
      </c>
      <c r="AD164" s="151">
        <f t="shared" si="60"/>
        <v>20.000000000000007</v>
      </c>
    </row>
    <row r="165" spans="16:30" ht="15.75" thickBot="1" x14ac:dyDescent="0.3">
      <c r="P165" s="50"/>
      <c r="Q165" s="51"/>
      <c r="R165" s="51"/>
      <c r="S165" s="51"/>
      <c r="T165" s="52"/>
      <c r="U165" s="51"/>
      <c r="V165" s="50"/>
      <c r="W165" s="51"/>
      <c r="X165" s="51"/>
      <c r="Y165" s="52"/>
      <c r="Z165" s="51"/>
      <c r="AA165" s="53" t="s">
        <v>13</v>
      </c>
      <c r="AB165" s="64">
        <f>10*LOG(1/(COUNT(AB148:AB161))*SUM(AB148:AB161))</f>
        <v>3.0102999566398121</v>
      </c>
      <c r="AC165" s="49"/>
      <c r="AD165" s="54"/>
    </row>
    <row r="166" spans="16:30" ht="15.75" thickBot="1" x14ac:dyDescent="0.3">
      <c r="P166" s="53"/>
      <c r="Q166" s="49"/>
      <c r="R166" s="49"/>
      <c r="S166" s="49"/>
      <c r="T166" s="54"/>
      <c r="U166" s="49"/>
      <c r="V166" s="53"/>
      <c r="W166" s="49"/>
      <c r="X166" s="49"/>
      <c r="Y166" s="54"/>
      <c r="Z166" s="49"/>
      <c r="AA166" s="53" t="s">
        <v>2</v>
      </c>
      <c r="AB166" s="64">
        <f>10*LOG(1/(COUNT(AB141:AB147,AB163:AB164))*SUM(AB141:AB147,AB163:AB164))</f>
        <v>3.0102999566398121</v>
      </c>
      <c r="AC166" s="49"/>
      <c r="AD166" s="54"/>
    </row>
    <row r="167" spans="16:30" x14ac:dyDescent="0.25">
      <c r="P167" s="53"/>
      <c r="Q167" s="49"/>
      <c r="R167" s="56" t="s">
        <v>12</v>
      </c>
      <c r="S167" s="57"/>
      <c r="T167" s="58" t="s">
        <v>11</v>
      </c>
      <c r="U167" s="57"/>
      <c r="V167" s="59"/>
      <c r="W167" s="56" t="s">
        <v>12</v>
      </c>
      <c r="X167" s="57"/>
      <c r="Y167" s="58" t="s">
        <v>11</v>
      </c>
      <c r="Z167" s="57"/>
      <c r="AA167" s="59"/>
      <c r="AB167" s="57" t="s">
        <v>12</v>
      </c>
      <c r="AC167" s="57"/>
      <c r="AD167" s="58" t="s">
        <v>11</v>
      </c>
    </row>
    <row r="168" spans="16:30" ht="15.75" thickBot="1" x14ac:dyDescent="0.3">
      <c r="P168" s="14"/>
      <c r="Q168" s="55"/>
      <c r="R168" s="60">
        <f>10*LOG(1/(COUNT(R141:R164))*SUM(R141:R164))</f>
        <v>0</v>
      </c>
      <c r="S168" s="61"/>
      <c r="T168" s="62">
        <f>10*LOG(1/(COUNT(T141:T164))*SUM(T141:T164))</f>
        <v>6.40978057358332</v>
      </c>
      <c r="U168" s="61"/>
      <c r="V168" s="63"/>
      <c r="W168" s="60">
        <f>10*LOG(1/(COUNT(W141:W164))*SUM(W141:W164))</f>
        <v>0</v>
      </c>
      <c r="X168" s="61"/>
      <c r="Y168" s="62">
        <f>10*LOG(1/(COUNT(Y141:Y164))*SUM(Y141:Y164))</f>
        <v>6.40978057358332</v>
      </c>
      <c r="Z168" s="61"/>
      <c r="AA168" s="63"/>
      <c r="AB168" s="64">
        <f>10*LOG(1/(COUNT(AB141:AB164))*SUM(AB141:AB164))</f>
        <v>3.0102999566398121</v>
      </c>
      <c r="AC168" s="61"/>
      <c r="AD168" s="62">
        <f>10*LOG(1/(COUNT(AD141:AD164))*SUM(AD141:AD164))</f>
        <v>9.4200805302231334</v>
      </c>
    </row>
    <row r="171" spans="16:30" x14ac:dyDescent="0.25">
      <c r="P171">
        <f>A15</f>
        <v>0</v>
      </c>
    </row>
    <row r="173" spans="16:30" ht="15.75" thickBot="1" x14ac:dyDescent="0.3">
      <c r="P173" s="303" t="s">
        <v>21</v>
      </c>
      <c r="Q173" s="303"/>
      <c r="R173" s="303"/>
      <c r="S173" s="303"/>
      <c r="T173" s="303"/>
    </row>
    <row r="174" spans="16:30" ht="45.75" thickBot="1" x14ac:dyDescent="0.3">
      <c r="P174" s="38" t="s">
        <v>14</v>
      </c>
      <c r="Q174" s="39" t="s">
        <v>15</v>
      </c>
      <c r="R174" s="40" t="s">
        <v>17</v>
      </c>
      <c r="S174" s="40" t="s">
        <v>16</v>
      </c>
      <c r="T174" s="41" t="s">
        <v>17</v>
      </c>
      <c r="U174" s="42"/>
      <c r="V174" s="39" t="s">
        <v>18</v>
      </c>
      <c r="W174" s="40" t="s">
        <v>17</v>
      </c>
      <c r="X174" s="40" t="s">
        <v>16</v>
      </c>
      <c r="Y174" s="41" t="s">
        <v>17</v>
      </c>
      <c r="Z174" s="43"/>
      <c r="AA174" s="39" t="s">
        <v>19</v>
      </c>
      <c r="AB174" s="40" t="s">
        <v>17</v>
      </c>
      <c r="AC174" s="40" t="s">
        <v>16</v>
      </c>
      <c r="AD174" s="41" t="s">
        <v>17</v>
      </c>
    </row>
    <row r="175" spans="16:30" ht="15.75" thickBot="1" x14ac:dyDescent="0.3">
      <c r="P175" s="30">
        <v>0</v>
      </c>
      <c r="Q175" s="32">
        <f>H15</f>
        <v>0</v>
      </c>
      <c r="R175" s="28">
        <f>(10^(Q175/10))</f>
        <v>1</v>
      </c>
      <c r="S175" s="28">
        <f>Q175+10</f>
        <v>10</v>
      </c>
      <c r="T175" s="33">
        <f t="shared" ref="T175:T198" si="67">(10^(S175/10))</f>
        <v>10</v>
      </c>
      <c r="U175" s="36"/>
      <c r="V175" s="32">
        <v>0</v>
      </c>
      <c r="W175" s="28">
        <f>(10^(V175/10))</f>
        <v>1</v>
      </c>
      <c r="X175" s="28">
        <f>V175+10</f>
        <v>10</v>
      </c>
      <c r="Y175" s="33">
        <f>(10^(X175/10))</f>
        <v>10</v>
      </c>
      <c r="Z175" s="36"/>
      <c r="AA175" s="34">
        <f>10*LOG10(10^(Q175/10)+10^(V175/10))</f>
        <v>3.0102999566398121</v>
      </c>
      <c r="AB175" s="147">
        <f>(10^(AA175/10))</f>
        <v>2</v>
      </c>
      <c r="AC175" s="147">
        <f>AA175+10</f>
        <v>13.010299956639813</v>
      </c>
      <c r="AD175" s="148">
        <f>(10^(AC175/10))</f>
        <v>20.000000000000007</v>
      </c>
    </row>
    <row r="176" spans="16:30" ht="15.75" thickBot="1" x14ac:dyDescent="0.3">
      <c r="P176" s="31">
        <v>4.1666666666666699E-2</v>
      </c>
      <c r="Q176" s="32">
        <f>Q175</f>
        <v>0</v>
      </c>
      <c r="R176" s="26">
        <f t="shared" ref="R176:R198" si="68">(10^(Q176/10))</f>
        <v>1</v>
      </c>
      <c r="S176" s="26">
        <f t="shared" ref="S176:S181" si="69">Q176+10</f>
        <v>10</v>
      </c>
      <c r="T176" s="35">
        <f t="shared" si="67"/>
        <v>10</v>
      </c>
      <c r="U176" s="37"/>
      <c r="V176" s="34">
        <f>V175</f>
        <v>0</v>
      </c>
      <c r="W176" s="26">
        <f t="shared" ref="W176:W198" si="70">(10^(V176/10))</f>
        <v>1</v>
      </c>
      <c r="X176" s="28">
        <f t="shared" ref="X176:X181" si="71">V176+10</f>
        <v>10</v>
      </c>
      <c r="Y176" s="35">
        <f t="shared" ref="Y176:Y198" si="72">(10^(X176/10))</f>
        <v>10</v>
      </c>
      <c r="Z176" s="37"/>
      <c r="AA176" s="34">
        <f t="shared" ref="AA176:AA198" si="73">10*LOG10(10^(Q176/10)+10^(V176/10))</f>
        <v>3.0102999566398121</v>
      </c>
      <c r="AB176" s="26">
        <f t="shared" ref="AB176:AB194" si="74">(10^(AA176/10))</f>
        <v>2</v>
      </c>
      <c r="AC176" s="147">
        <f t="shared" ref="AC176:AC181" si="75">AA176+10</f>
        <v>13.010299956639813</v>
      </c>
      <c r="AD176" s="27">
        <f t="shared" ref="AD176:AD198" si="76">(10^(AC176/10))</f>
        <v>20.000000000000007</v>
      </c>
    </row>
    <row r="177" spans="16:30" ht="15.75" thickBot="1" x14ac:dyDescent="0.3">
      <c r="P177" s="31">
        <v>8.3333333333333301E-2</v>
      </c>
      <c r="Q177" s="32">
        <f>Q175</f>
        <v>0</v>
      </c>
      <c r="R177" s="26">
        <f t="shared" si="68"/>
        <v>1</v>
      </c>
      <c r="S177" s="26">
        <f t="shared" si="69"/>
        <v>10</v>
      </c>
      <c r="T177" s="35">
        <f t="shared" si="67"/>
        <v>10</v>
      </c>
      <c r="U177" s="37"/>
      <c r="V177" s="34">
        <f t="shared" ref="V177:V195" si="77">V176</f>
        <v>0</v>
      </c>
      <c r="W177" s="26">
        <f t="shared" si="70"/>
        <v>1</v>
      </c>
      <c r="X177" s="28">
        <f t="shared" si="71"/>
        <v>10</v>
      </c>
      <c r="Y177" s="35">
        <f t="shared" si="72"/>
        <v>10</v>
      </c>
      <c r="Z177" s="37"/>
      <c r="AA177" s="34">
        <f t="shared" si="73"/>
        <v>3.0102999566398121</v>
      </c>
      <c r="AB177" s="26">
        <f t="shared" si="74"/>
        <v>2</v>
      </c>
      <c r="AC177" s="147">
        <f t="shared" si="75"/>
        <v>13.010299956639813</v>
      </c>
      <c r="AD177" s="27">
        <f t="shared" si="76"/>
        <v>20.000000000000007</v>
      </c>
    </row>
    <row r="178" spans="16:30" ht="15.75" thickBot="1" x14ac:dyDescent="0.3">
      <c r="P178" s="31">
        <v>0.125</v>
      </c>
      <c r="Q178" s="32">
        <f>Q175</f>
        <v>0</v>
      </c>
      <c r="R178" s="26">
        <f t="shared" si="68"/>
        <v>1</v>
      </c>
      <c r="S178" s="26">
        <f t="shared" si="69"/>
        <v>10</v>
      </c>
      <c r="T178" s="35">
        <f t="shared" si="67"/>
        <v>10</v>
      </c>
      <c r="U178" s="37"/>
      <c r="V178" s="34">
        <f t="shared" si="77"/>
        <v>0</v>
      </c>
      <c r="W178" s="26">
        <f t="shared" si="70"/>
        <v>1</v>
      </c>
      <c r="X178" s="28">
        <f t="shared" si="71"/>
        <v>10</v>
      </c>
      <c r="Y178" s="35">
        <f t="shared" si="72"/>
        <v>10</v>
      </c>
      <c r="Z178" s="37"/>
      <c r="AA178" s="34">
        <f t="shared" si="73"/>
        <v>3.0102999566398121</v>
      </c>
      <c r="AB178" s="26">
        <f t="shared" si="74"/>
        <v>2</v>
      </c>
      <c r="AC178" s="147">
        <f t="shared" si="75"/>
        <v>13.010299956639813</v>
      </c>
      <c r="AD178" s="27">
        <f t="shared" si="76"/>
        <v>20.000000000000007</v>
      </c>
    </row>
    <row r="179" spans="16:30" ht="15.75" thickBot="1" x14ac:dyDescent="0.3">
      <c r="P179" s="31">
        <v>0.16666666666666699</v>
      </c>
      <c r="Q179" s="32">
        <f>Q175</f>
        <v>0</v>
      </c>
      <c r="R179" s="26">
        <f t="shared" si="68"/>
        <v>1</v>
      </c>
      <c r="S179" s="26">
        <f t="shared" si="69"/>
        <v>10</v>
      </c>
      <c r="T179" s="35">
        <f t="shared" si="67"/>
        <v>10</v>
      </c>
      <c r="U179" s="37"/>
      <c r="V179" s="34">
        <f t="shared" si="77"/>
        <v>0</v>
      </c>
      <c r="W179" s="26">
        <f t="shared" si="70"/>
        <v>1</v>
      </c>
      <c r="X179" s="28">
        <f t="shared" si="71"/>
        <v>10</v>
      </c>
      <c r="Y179" s="35">
        <f t="shared" si="72"/>
        <v>10</v>
      </c>
      <c r="Z179" s="37"/>
      <c r="AA179" s="34">
        <f t="shared" si="73"/>
        <v>3.0102999566398121</v>
      </c>
      <c r="AB179" s="26">
        <f t="shared" si="74"/>
        <v>2</v>
      </c>
      <c r="AC179" s="147">
        <f t="shared" si="75"/>
        <v>13.010299956639813</v>
      </c>
      <c r="AD179" s="27">
        <f t="shared" si="76"/>
        <v>20.000000000000007</v>
      </c>
    </row>
    <row r="180" spans="16:30" ht="15.75" thickBot="1" x14ac:dyDescent="0.3">
      <c r="P180" s="31">
        <v>0.20833333333333301</v>
      </c>
      <c r="Q180" s="32">
        <f>Q175</f>
        <v>0</v>
      </c>
      <c r="R180" s="26">
        <f t="shared" si="68"/>
        <v>1</v>
      </c>
      <c r="S180" s="26">
        <f t="shared" si="69"/>
        <v>10</v>
      </c>
      <c r="T180" s="35">
        <f t="shared" si="67"/>
        <v>10</v>
      </c>
      <c r="U180" s="37"/>
      <c r="V180" s="34">
        <f t="shared" si="77"/>
        <v>0</v>
      </c>
      <c r="W180" s="26">
        <f t="shared" si="70"/>
        <v>1</v>
      </c>
      <c r="X180" s="28">
        <f t="shared" si="71"/>
        <v>10</v>
      </c>
      <c r="Y180" s="35">
        <f t="shared" si="72"/>
        <v>10</v>
      </c>
      <c r="Z180" s="37"/>
      <c r="AA180" s="34">
        <f t="shared" si="73"/>
        <v>3.0102999566398121</v>
      </c>
      <c r="AB180" s="26">
        <f t="shared" si="74"/>
        <v>2</v>
      </c>
      <c r="AC180" s="147">
        <f t="shared" si="75"/>
        <v>13.010299956639813</v>
      </c>
      <c r="AD180" s="27">
        <f t="shared" si="76"/>
        <v>20.000000000000007</v>
      </c>
    </row>
    <row r="181" spans="16:30" x14ac:dyDescent="0.25">
      <c r="P181" s="31">
        <v>0.25</v>
      </c>
      <c r="Q181" s="32">
        <f>Q175</f>
        <v>0</v>
      </c>
      <c r="R181" s="26">
        <f t="shared" si="68"/>
        <v>1</v>
      </c>
      <c r="S181" s="26">
        <f t="shared" si="69"/>
        <v>10</v>
      </c>
      <c r="T181" s="35">
        <f t="shared" si="67"/>
        <v>10</v>
      </c>
      <c r="U181" s="37"/>
      <c r="V181" s="34">
        <f t="shared" si="77"/>
        <v>0</v>
      </c>
      <c r="W181" s="26">
        <f t="shared" si="70"/>
        <v>1</v>
      </c>
      <c r="X181" s="28">
        <f t="shared" si="71"/>
        <v>10</v>
      </c>
      <c r="Y181" s="35">
        <f t="shared" si="72"/>
        <v>10</v>
      </c>
      <c r="Z181" s="37"/>
      <c r="AA181" s="34">
        <f t="shared" si="73"/>
        <v>3.0102999566398121</v>
      </c>
      <c r="AB181" s="26">
        <f t="shared" si="74"/>
        <v>2</v>
      </c>
      <c r="AC181" s="147">
        <f t="shared" si="75"/>
        <v>13.010299956639813</v>
      </c>
      <c r="AD181" s="27">
        <f t="shared" si="76"/>
        <v>20.000000000000007</v>
      </c>
    </row>
    <row r="182" spans="16:30" x14ac:dyDescent="0.25">
      <c r="P182" s="31">
        <v>0.29166666666666702</v>
      </c>
      <c r="Q182" s="32">
        <f>G15</f>
        <v>0</v>
      </c>
      <c r="R182" s="26">
        <f t="shared" si="68"/>
        <v>1</v>
      </c>
      <c r="S182" s="26">
        <f>Q182</f>
        <v>0</v>
      </c>
      <c r="T182" s="35">
        <f t="shared" si="67"/>
        <v>1</v>
      </c>
      <c r="U182" s="37"/>
      <c r="V182" s="34">
        <f>E74</f>
        <v>0</v>
      </c>
      <c r="W182" s="26">
        <f t="shared" si="70"/>
        <v>1</v>
      </c>
      <c r="X182" s="26">
        <f>V182</f>
        <v>0</v>
      </c>
      <c r="Y182" s="35">
        <f t="shared" si="72"/>
        <v>1</v>
      </c>
      <c r="Z182" s="37"/>
      <c r="AA182" s="34">
        <f t="shared" si="73"/>
        <v>3.0102999566398121</v>
      </c>
      <c r="AB182" s="26">
        <f t="shared" si="74"/>
        <v>2</v>
      </c>
      <c r="AC182" s="26">
        <f>AA182</f>
        <v>3.0102999566398121</v>
      </c>
      <c r="AD182" s="27">
        <f t="shared" si="76"/>
        <v>2</v>
      </c>
    </row>
    <row r="183" spans="16:30" x14ac:dyDescent="0.25">
      <c r="P183" s="31">
        <v>0.33333333333333298</v>
      </c>
      <c r="Q183" s="32">
        <f>Q182</f>
        <v>0</v>
      </c>
      <c r="R183" s="26">
        <f t="shared" si="68"/>
        <v>1</v>
      </c>
      <c r="S183" s="26">
        <f t="shared" ref="S183:S196" si="78">Q183</f>
        <v>0</v>
      </c>
      <c r="T183" s="35">
        <f t="shared" si="67"/>
        <v>1</v>
      </c>
      <c r="U183" s="37"/>
      <c r="V183" s="34">
        <f t="shared" si="77"/>
        <v>0</v>
      </c>
      <c r="W183" s="26">
        <f t="shared" si="70"/>
        <v>1</v>
      </c>
      <c r="X183" s="26">
        <f t="shared" ref="X183:X193" si="79">V183</f>
        <v>0</v>
      </c>
      <c r="Y183" s="35">
        <f t="shared" si="72"/>
        <v>1</v>
      </c>
      <c r="Z183" s="37"/>
      <c r="AA183" s="34">
        <f t="shared" si="73"/>
        <v>3.0102999566398121</v>
      </c>
      <c r="AB183" s="26">
        <f t="shared" si="74"/>
        <v>2</v>
      </c>
      <c r="AC183" s="26">
        <f t="shared" ref="AC183:AC193" si="80">AA183</f>
        <v>3.0102999566398121</v>
      </c>
      <c r="AD183" s="27">
        <f t="shared" si="76"/>
        <v>2</v>
      </c>
    </row>
    <row r="184" spans="16:30" x14ac:dyDescent="0.25">
      <c r="P184" s="31">
        <v>0.375</v>
      </c>
      <c r="Q184" s="32">
        <f>Q182</f>
        <v>0</v>
      </c>
      <c r="R184" s="26">
        <f t="shared" si="68"/>
        <v>1</v>
      </c>
      <c r="S184" s="26">
        <f t="shared" si="78"/>
        <v>0</v>
      </c>
      <c r="T184" s="35">
        <f t="shared" si="67"/>
        <v>1</v>
      </c>
      <c r="U184" s="37"/>
      <c r="V184" s="34">
        <f t="shared" si="77"/>
        <v>0</v>
      </c>
      <c r="W184" s="26">
        <f t="shared" si="70"/>
        <v>1</v>
      </c>
      <c r="X184" s="26">
        <f t="shared" si="79"/>
        <v>0</v>
      </c>
      <c r="Y184" s="35">
        <f t="shared" si="72"/>
        <v>1</v>
      </c>
      <c r="Z184" s="37"/>
      <c r="AA184" s="34">
        <f t="shared" si="73"/>
        <v>3.0102999566398121</v>
      </c>
      <c r="AB184" s="26">
        <f t="shared" si="74"/>
        <v>2</v>
      </c>
      <c r="AC184" s="26">
        <f t="shared" si="80"/>
        <v>3.0102999566398121</v>
      </c>
      <c r="AD184" s="27">
        <f t="shared" si="76"/>
        <v>2</v>
      </c>
    </row>
    <row r="185" spans="16:30" x14ac:dyDescent="0.25">
      <c r="P185" s="31">
        <v>0.41666666666666702</v>
      </c>
      <c r="Q185" s="32">
        <f>Q182</f>
        <v>0</v>
      </c>
      <c r="R185" s="26">
        <f t="shared" si="68"/>
        <v>1</v>
      </c>
      <c r="S185" s="26">
        <f t="shared" si="78"/>
        <v>0</v>
      </c>
      <c r="T185" s="35">
        <f t="shared" si="67"/>
        <v>1</v>
      </c>
      <c r="U185" s="37"/>
      <c r="V185" s="34">
        <f t="shared" si="77"/>
        <v>0</v>
      </c>
      <c r="W185" s="26">
        <f t="shared" si="70"/>
        <v>1</v>
      </c>
      <c r="X185" s="26">
        <f t="shared" si="79"/>
        <v>0</v>
      </c>
      <c r="Y185" s="35">
        <f t="shared" si="72"/>
        <v>1</v>
      </c>
      <c r="Z185" s="37"/>
      <c r="AA185" s="34">
        <f t="shared" si="73"/>
        <v>3.0102999566398121</v>
      </c>
      <c r="AB185" s="26">
        <f t="shared" si="74"/>
        <v>2</v>
      </c>
      <c r="AC185" s="26">
        <f t="shared" si="80"/>
        <v>3.0102999566398121</v>
      </c>
      <c r="AD185" s="27">
        <f t="shared" si="76"/>
        <v>2</v>
      </c>
    </row>
    <row r="186" spans="16:30" x14ac:dyDescent="0.25">
      <c r="P186" s="31">
        <v>0.45833333333333298</v>
      </c>
      <c r="Q186" s="32">
        <f>Q182</f>
        <v>0</v>
      </c>
      <c r="R186" s="26">
        <f t="shared" si="68"/>
        <v>1</v>
      </c>
      <c r="S186" s="26">
        <f t="shared" si="78"/>
        <v>0</v>
      </c>
      <c r="T186" s="35">
        <f t="shared" si="67"/>
        <v>1</v>
      </c>
      <c r="U186" s="37"/>
      <c r="V186" s="34">
        <f t="shared" si="77"/>
        <v>0</v>
      </c>
      <c r="W186" s="26">
        <f t="shared" si="70"/>
        <v>1</v>
      </c>
      <c r="X186" s="26">
        <f t="shared" si="79"/>
        <v>0</v>
      </c>
      <c r="Y186" s="35">
        <f t="shared" si="72"/>
        <v>1</v>
      </c>
      <c r="Z186" s="37"/>
      <c r="AA186" s="34">
        <f t="shared" si="73"/>
        <v>3.0102999566398121</v>
      </c>
      <c r="AB186" s="26">
        <f t="shared" si="74"/>
        <v>2</v>
      </c>
      <c r="AC186" s="26">
        <f t="shared" si="80"/>
        <v>3.0102999566398121</v>
      </c>
      <c r="AD186" s="27">
        <f t="shared" si="76"/>
        <v>2</v>
      </c>
    </row>
    <row r="187" spans="16:30" x14ac:dyDescent="0.25">
      <c r="P187" s="31">
        <v>0.5</v>
      </c>
      <c r="Q187" s="32">
        <f>Q182</f>
        <v>0</v>
      </c>
      <c r="R187" s="26">
        <f t="shared" si="68"/>
        <v>1</v>
      </c>
      <c r="S187" s="26">
        <f t="shared" si="78"/>
        <v>0</v>
      </c>
      <c r="T187" s="35">
        <f t="shared" si="67"/>
        <v>1</v>
      </c>
      <c r="U187" s="37"/>
      <c r="V187" s="34">
        <f t="shared" si="77"/>
        <v>0</v>
      </c>
      <c r="W187" s="26">
        <f t="shared" si="70"/>
        <v>1</v>
      </c>
      <c r="X187" s="26">
        <f t="shared" si="79"/>
        <v>0</v>
      </c>
      <c r="Y187" s="35">
        <f t="shared" si="72"/>
        <v>1</v>
      </c>
      <c r="Z187" s="37"/>
      <c r="AA187" s="34">
        <f t="shared" si="73"/>
        <v>3.0102999566398121</v>
      </c>
      <c r="AB187" s="26">
        <f t="shared" si="74"/>
        <v>2</v>
      </c>
      <c r="AC187" s="26">
        <f t="shared" si="80"/>
        <v>3.0102999566398121</v>
      </c>
      <c r="AD187" s="27">
        <f t="shared" si="76"/>
        <v>2</v>
      </c>
    </row>
    <row r="188" spans="16:30" x14ac:dyDescent="0.25">
      <c r="P188" s="31">
        <v>0.54166666666666696</v>
      </c>
      <c r="Q188" s="32">
        <f>Q182</f>
        <v>0</v>
      </c>
      <c r="R188" s="26">
        <f t="shared" si="68"/>
        <v>1</v>
      </c>
      <c r="S188" s="26">
        <f t="shared" si="78"/>
        <v>0</v>
      </c>
      <c r="T188" s="35">
        <f t="shared" si="67"/>
        <v>1</v>
      </c>
      <c r="U188" s="37"/>
      <c r="V188" s="34">
        <f t="shared" si="77"/>
        <v>0</v>
      </c>
      <c r="W188" s="26">
        <f t="shared" si="70"/>
        <v>1</v>
      </c>
      <c r="X188" s="26">
        <f t="shared" si="79"/>
        <v>0</v>
      </c>
      <c r="Y188" s="35">
        <f t="shared" si="72"/>
        <v>1</v>
      </c>
      <c r="Z188" s="37"/>
      <c r="AA188" s="34">
        <f t="shared" si="73"/>
        <v>3.0102999566398121</v>
      </c>
      <c r="AB188" s="26">
        <f t="shared" si="74"/>
        <v>2</v>
      </c>
      <c r="AC188" s="26">
        <f t="shared" si="80"/>
        <v>3.0102999566398121</v>
      </c>
      <c r="AD188" s="27">
        <f t="shared" si="76"/>
        <v>2</v>
      </c>
    </row>
    <row r="189" spans="16:30" x14ac:dyDescent="0.25">
      <c r="P189" s="31">
        <v>0.58333333333333304</v>
      </c>
      <c r="Q189" s="32">
        <f>Q182</f>
        <v>0</v>
      </c>
      <c r="R189" s="26">
        <f t="shared" si="68"/>
        <v>1</v>
      </c>
      <c r="S189" s="26">
        <f t="shared" si="78"/>
        <v>0</v>
      </c>
      <c r="T189" s="35">
        <f t="shared" si="67"/>
        <v>1</v>
      </c>
      <c r="U189" s="37"/>
      <c r="V189" s="34">
        <f t="shared" si="77"/>
        <v>0</v>
      </c>
      <c r="W189" s="26">
        <f t="shared" si="70"/>
        <v>1</v>
      </c>
      <c r="X189" s="26">
        <f t="shared" si="79"/>
        <v>0</v>
      </c>
      <c r="Y189" s="35">
        <f t="shared" si="72"/>
        <v>1</v>
      </c>
      <c r="Z189" s="37"/>
      <c r="AA189" s="34">
        <f t="shared" si="73"/>
        <v>3.0102999566398121</v>
      </c>
      <c r="AB189" s="26">
        <f t="shared" si="74"/>
        <v>2</v>
      </c>
      <c r="AC189" s="26">
        <f t="shared" si="80"/>
        <v>3.0102999566398121</v>
      </c>
      <c r="AD189" s="27">
        <f t="shared" si="76"/>
        <v>2</v>
      </c>
    </row>
    <row r="190" spans="16:30" x14ac:dyDescent="0.25">
      <c r="P190" s="31">
        <v>0.625</v>
      </c>
      <c r="Q190" s="32">
        <f>Q182</f>
        <v>0</v>
      </c>
      <c r="R190" s="26">
        <f t="shared" si="68"/>
        <v>1</v>
      </c>
      <c r="S190" s="26">
        <f t="shared" si="78"/>
        <v>0</v>
      </c>
      <c r="T190" s="35">
        <f t="shared" si="67"/>
        <v>1</v>
      </c>
      <c r="U190" s="37"/>
      <c r="V190" s="34">
        <f t="shared" si="77"/>
        <v>0</v>
      </c>
      <c r="W190" s="26">
        <f t="shared" si="70"/>
        <v>1</v>
      </c>
      <c r="X190" s="26">
        <f t="shared" si="79"/>
        <v>0</v>
      </c>
      <c r="Y190" s="35">
        <f t="shared" si="72"/>
        <v>1</v>
      </c>
      <c r="Z190" s="37"/>
      <c r="AA190" s="34">
        <f t="shared" si="73"/>
        <v>3.0102999566398121</v>
      </c>
      <c r="AB190" s="26">
        <f t="shared" si="74"/>
        <v>2</v>
      </c>
      <c r="AC190" s="26">
        <f t="shared" si="80"/>
        <v>3.0102999566398121</v>
      </c>
      <c r="AD190" s="27">
        <f t="shared" si="76"/>
        <v>2</v>
      </c>
    </row>
    <row r="191" spans="16:30" x14ac:dyDescent="0.25">
      <c r="P191" s="31">
        <v>0.66666666666666696</v>
      </c>
      <c r="Q191" s="32">
        <f>Q182</f>
        <v>0</v>
      </c>
      <c r="R191" s="26">
        <f t="shared" si="68"/>
        <v>1</v>
      </c>
      <c r="S191" s="26">
        <f t="shared" si="78"/>
        <v>0</v>
      </c>
      <c r="T191" s="35">
        <f t="shared" si="67"/>
        <v>1</v>
      </c>
      <c r="U191" s="37"/>
      <c r="V191" s="34">
        <f t="shared" si="77"/>
        <v>0</v>
      </c>
      <c r="W191" s="26">
        <f t="shared" si="70"/>
        <v>1</v>
      </c>
      <c r="X191" s="26">
        <f t="shared" si="79"/>
        <v>0</v>
      </c>
      <c r="Y191" s="35">
        <f t="shared" si="72"/>
        <v>1</v>
      </c>
      <c r="Z191" s="37"/>
      <c r="AA191" s="34">
        <f t="shared" si="73"/>
        <v>3.0102999566398121</v>
      </c>
      <c r="AB191" s="26">
        <f t="shared" si="74"/>
        <v>2</v>
      </c>
      <c r="AC191" s="26">
        <f t="shared" si="80"/>
        <v>3.0102999566398121</v>
      </c>
      <c r="AD191" s="27">
        <f t="shared" si="76"/>
        <v>2</v>
      </c>
    </row>
    <row r="192" spans="16:30" x14ac:dyDescent="0.25">
      <c r="P192" s="31">
        <v>0.70833333333333304</v>
      </c>
      <c r="Q192" s="32">
        <f>Q182</f>
        <v>0</v>
      </c>
      <c r="R192" s="26">
        <f t="shared" si="68"/>
        <v>1</v>
      </c>
      <c r="S192" s="26">
        <f t="shared" si="78"/>
        <v>0</v>
      </c>
      <c r="T192" s="35">
        <f t="shared" si="67"/>
        <v>1</v>
      </c>
      <c r="U192" s="37"/>
      <c r="V192" s="34">
        <f t="shared" si="77"/>
        <v>0</v>
      </c>
      <c r="W192" s="26">
        <f t="shared" si="70"/>
        <v>1</v>
      </c>
      <c r="X192" s="26">
        <f t="shared" si="79"/>
        <v>0</v>
      </c>
      <c r="Y192" s="35">
        <f t="shared" si="72"/>
        <v>1</v>
      </c>
      <c r="Z192" s="37"/>
      <c r="AA192" s="34">
        <f t="shared" si="73"/>
        <v>3.0102999566398121</v>
      </c>
      <c r="AB192" s="26">
        <f t="shared" si="74"/>
        <v>2</v>
      </c>
      <c r="AC192" s="26">
        <f t="shared" si="80"/>
        <v>3.0102999566398121</v>
      </c>
      <c r="AD192" s="27">
        <f t="shared" si="76"/>
        <v>2</v>
      </c>
    </row>
    <row r="193" spans="16:30" x14ac:dyDescent="0.25">
      <c r="P193" s="31">
        <v>0.75</v>
      </c>
      <c r="Q193" s="32">
        <f>Q182</f>
        <v>0</v>
      </c>
      <c r="R193" s="26">
        <f t="shared" si="68"/>
        <v>1</v>
      </c>
      <c r="S193" s="26">
        <f t="shared" si="78"/>
        <v>0</v>
      </c>
      <c r="T193" s="35">
        <f t="shared" si="67"/>
        <v>1</v>
      </c>
      <c r="U193" s="37"/>
      <c r="V193" s="34">
        <f t="shared" si="77"/>
        <v>0</v>
      </c>
      <c r="W193" s="26">
        <f t="shared" si="70"/>
        <v>1</v>
      </c>
      <c r="X193" s="26">
        <f t="shared" si="79"/>
        <v>0</v>
      </c>
      <c r="Y193" s="35">
        <f t="shared" si="72"/>
        <v>1</v>
      </c>
      <c r="Z193" s="37"/>
      <c r="AA193" s="34">
        <f t="shared" si="73"/>
        <v>3.0102999566398121</v>
      </c>
      <c r="AB193" s="26">
        <f t="shared" si="74"/>
        <v>2</v>
      </c>
      <c r="AC193" s="26">
        <f t="shared" si="80"/>
        <v>3.0102999566398121</v>
      </c>
      <c r="AD193" s="27">
        <f t="shared" si="76"/>
        <v>2</v>
      </c>
    </row>
    <row r="194" spans="16:30" x14ac:dyDescent="0.25">
      <c r="P194" s="31">
        <v>0.79166666666666696</v>
      </c>
      <c r="Q194" s="32">
        <f>Q182</f>
        <v>0</v>
      </c>
      <c r="R194" s="26">
        <f t="shared" si="68"/>
        <v>1</v>
      </c>
      <c r="S194" s="26">
        <f t="shared" si="78"/>
        <v>0</v>
      </c>
      <c r="T194" s="35">
        <f t="shared" si="67"/>
        <v>1</v>
      </c>
      <c r="U194" s="37"/>
      <c r="V194" s="34">
        <v>0</v>
      </c>
      <c r="W194" s="26">
        <f t="shared" si="70"/>
        <v>1</v>
      </c>
      <c r="X194" s="26">
        <v>0</v>
      </c>
      <c r="Y194" s="35">
        <f t="shared" si="72"/>
        <v>1</v>
      </c>
      <c r="Z194" s="37"/>
      <c r="AA194" s="34">
        <f t="shared" si="73"/>
        <v>3.0102999566398121</v>
      </c>
      <c r="AB194" s="26">
        <f t="shared" si="74"/>
        <v>2</v>
      </c>
      <c r="AC194" s="26">
        <f>AA194</f>
        <v>3.0102999566398121</v>
      </c>
      <c r="AD194" s="27">
        <f t="shared" si="76"/>
        <v>2</v>
      </c>
    </row>
    <row r="195" spans="16:30" x14ac:dyDescent="0.25">
      <c r="P195" s="31">
        <v>0.83333333333333304</v>
      </c>
      <c r="Q195" s="32">
        <f>Q182</f>
        <v>0</v>
      </c>
      <c r="R195" s="26">
        <f t="shared" si="68"/>
        <v>1</v>
      </c>
      <c r="S195" s="26">
        <f t="shared" si="78"/>
        <v>0</v>
      </c>
      <c r="T195" s="35">
        <f t="shared" si="67"/>
        <v>1</v>
      </c>
      <c r="U195" s="37"/>
      <c r="V195" s="34">
        <f t="shared" si="77"/>
        <v>0</v>
      </c>
      <c r="W195" s="26">
        <f t="shared" si="70"/>
        <v>1</v>
      </c>
      <c r="X195" s="26">
        <v>0</v>
      </c>
      <c r="Y195" s="35">
        <f t="shared" si="72"/>
        <v>1</v>
      </c>
      <c r="Z195" s="37"/>
      <c r="AA195" s="34">
        <f t="shared" si="73"/>
        <v>3.0102999566398121</v>
      </c>
      <c r="AB195" s="26">
        <f>(10^(AA195/10))</f>
        <v>2</v>
      </c>
      <c r="AC195" s="26">
        <f>AA195</f>
        <v>3.0102999566398121</v>
      </c>
      <c r="AD195" s="27">
        <f t="shared" si="76"/>
        <v>2</v>
      </c>
    </row>
    <row r="196" spans="16:30" x14ac:dyDescent="0.25">
      <c r="P196" s="31">
        <v>0.875</v>
      </c>
      <c r="Q196" s="32">
        <f>Q182</f>
        <v>0</v>
      </c>
      <c r="R196" s="26">
        <f t="shared" si="68"/>
        <v>1</v>
      </c>
      <c r="S196" s="26">
        <f t="shared" si="78"/>
        <v>0</v>
      </c>
      <c r="T196" s="35">
        <f t="shared" si="67"/>
        <v>1</v>
      </c>
      <c r="U196" s="37"/>
      <c r="V196" s="34">
        <f>V195</f>
        <v>0</v>
      </c>
      <c r="W196" s="26">
        <f t="shared" si="70"/>
        <v>1</v>
      </c>
      <c r="X196" s="26">
        <v>0</v>
      </c>
      <c r="Y196" s="35">
        <f t="shared" si="72"/>
        <v>1</v>
      </c>
      <c r="Z196" s="37"/>
      <c r="AA196" s="34">
        <f t="shared" si="73"/>
        <v>3.0102999566398121</v>
      </c>
      <c r="AB196" s="26">
        <f t="shared" ref="AB196:AB198" si="81">(10^(AA196/10))</f>
        <v>2</v>
      </c>
      <c r="AC196" s="26">
        <f>AA196</f>
        <v>3.0102999566398121</v>
      </c>
      <c r="AD196" s="27">
        <f t="shared" si="76"/>
        <v>2</v>
      </c>
    </row>
    <row r="197" spans="16:30" x14ac:dyDescent="0.25">
      <c r="P197" s="31">
        <v>0.91666666666666696</v>
      </c>
      <c r="Q197" s="32">
        <f>Q175</f>
        <v>0</v>
      </c>
      <c r="R197" s="26">
        <f t="shared" si="68"/>
        <v>1</v>
      </c>
      <c r="S197" s="26">
        <f>Q197+10</f>
        <v>10</v>
      </c>
      <c r="T197" s="35">
        <f t="shared" si="67"/>
        <v>10</v>
      </c>
      <c r="U197" s="37"/>
      <c r="V197" s="34">
        <v>0</v>
      </c>
      <c r="W197" s="26">
        <f t="shared" si="70"/>
        <v>1</v>
      </c>
      <c r="X197" s="28">
        <f t="shared" ref="X197:X198" si="82">V197+10</f>
        <v>10</v>
      </c>
      <c r="Y197" s="35">
        <f t="shared" si="72"/>
        <v>10</v>
      </c>
      <c r="Z197" s="37"/>
      <c r="AA197" s="34">
        <f t="shared" si="73"/>
        <v>3.0102999566398121</v>
      </c>
      <c r="AB197" s="26">
        <f t="shared" si="81"/>
        <v>2</v>
      </c>
      <c r="AC197" s="26">
        <f>AA197+10</f>
        <v>13.010299956639813</v>
      </c>
      <c r="AD197" s="27">
        <f t="shared" si="76"/>
        <v>20.000000000000007</v>
      </c>
    </row>
    <row r="198" spans="16:30" ht="15.75" thickBot="1" x14ac:dyDescent="0.3">
      <c r="P198" s="44">
        <v>0.95833333333333304</v>
      </c>
      <c r="Q198" s="32">
        <f>Q175</f>
        <v>0</v>
      </c>
      <c r="R198" s="46">
        <f t="shared" si="68"/>
        <v>1</v>
      </c>
      <c r="S198" s="46">
        <f>Q198+10</f>
        <v>10</v>
      </c>
      <c r="T198" s="47">
        <f t="shared" si="67"/>
        <v>10</v>
      </c>
      <c r="U198" s="48"/>
      <c r="V198" s="45">
        <v>0</v>
      </c>
      <c r="W198" s="46">
        <f t="shared" si="70"/>
        <v>1</v>
      </c>
      <c r="X198" s="28">
        <f t="shared" si="82"/>
        <v>10</v>
      </c>
      <c r="Y198" s="47">
        <f t="shared" si="72"/>
        <v>10</v>
      </c>
      <c r="Z198" s="48"/>
      <c r="AA198" s="34">
        <f t="shared" si="73"/>
        <v>3.0102999566398121</v>
      </c>
      <c r="AB198" s="150">
        <f t="shared" si="81"/>
        <v>2</v>
      </c>
      <c r="AC198" s="150">
        <f>AA198+10</f>
        <v>13.010299956639813</v>
      </c>
      <c r="AD198" s="151">
        <f t="shared" si="76"/>
        <v>20.000000000000007</v>
      </c>
    </row>
    <row r="199" spans="16:30" ht="15.75" thickBot="1" x14ac:dyDescent="0.3">
      <c r="P199" s="50"/>
      <c r="Q199" s="51"/>
      <c r="R199" s="51"/>
      <c r="S199" s="51"/>
      <c r="T199" s="52"/>
      <c r="U199" s="51"/>
      <c r="V199" s="50"/>
      <c r="W199" s="51"/>
      <c r="X199" s="51"/>
      <c r="Y199" s="52"/>
      <c r="Z199" s="51"/>
      <c r="AA199" s="53" t="s">
        <v>13</v>
      </c>
      <c r="AB199" s="64">
        <f>10*LOG(1/(COUNT(AB182:AB195))*SUM(AB182:AB195))</f>
        <v>3.0102999566398121</v>
      </c>
      <c r="AC199" s="49"/>
      <c r="AD199" s="54"/>
    </row>
    <row r="200" spans="16:30" ht="15.75" thickBot="1" x14ac:dyDescent="0.3">
      <c r="P200" s="53"/>
      <c r="Q200" s="49"/>
      <c r="R200" s="49"/>
      <c r="S200" s="49"/>
      <c r="T200" s="54"/>
      <c r="U200" s="49"/>
      <c r="V200" s="53"/>
      <c r="W200" s="49"/>
      <c r="X200" s="49"/>
      <c r="Y200" s="54"/>
      <c r="Z200" s="49"/>
      <c r="AA200" s="53" t="s">
        <v>2</v>
      </c>
      <c r="AB200" s="64">
        <f>10*LOG(1/(COUNT(AB175:AB181,AB197:AB198))*SUM(AB175:AB181,AB197:AB198))</f>
        <v>3.0102999566398121</v>
      </c>
      <c r="AC200" s="49"/>
      <c r="AD200" s="54"/>
    </row>
    <row r="201" spans="16:30" x14ac:dyDescent="0.25">
      <c r="P201" s="53"/>
      <c r="Q201" s="49"/>
      <c r="R201" s="56" t="s">
        <v>12</v>
      </c>
      <c r="S201" s="57"/>
      <c r="T201" s="58" t="s">
        <v>11</v>
      </c>
      <c r="U201" s="57"/>
      <c r="V201" s="59"/>
      <c r="W201" s="56" t="s">
        <v>12</v>
      </c>
      <c r="X201" s="57"/>
      <c r="Y201" s="58" t="s">
        <v>11</v>
      </c>
      <c r="Z201" s="57"/>
      <c r="AA201" s="59"/>
      <c r="AB201" s="57" t="s">
        <v>12</v>
      </c>
      <c r="AC201" s="57"/>
      <c r="AD201" s="58" t="s">
        <v>11</v>
      </c>
    </row>
    <row r="202" spans="16:30" ht="15.75" thickBot="1" x14ac:dyDescent="0.3">
      <c r="P202" s="14"/>
      <c r="Q202" s="55"/>
      <c r="R202" s="60">
        <f>10*LOG(1/(COUNT(R175:R198))*SUM(R175:R198))</f>
        <v>0</v>
      </c>
      <c r="S202" s="61"/>
      <c r="T202" s="62">
        <f>10*LOG(1/(COUNT(T175:T198))*SUM(T175:T198))</f>
        <v>6.40978057358332</v>
      </c>
      <c r="U202" s="61"/>
      <c r="V202" s="63"/>
      <c r="W202" s="60">
        <f>10*LOG(1/(COUNT(W175:W198))*SUM(W175:W198))</f>
        <v>0</v>
      </c>
      <c r="X202" s="61"/>
      <c r="Y202" s="62">
        <f>10*LOG(1/(COUNT(Y175:Y198))*SUM(Y175:Y198))</f>
        <v>6.40978057358332</v>
      </c>
      <c r="Z202" s="61"/>
      <c r="AA202" s="63"/>
      <c r="AB202" s="64">
        <f>10*LOG(1/(COUNT(AB175:AB198))*SUM(AB175:AB198))</f>
        <v>3.0102999566398121</v>
      </c>
      <c r="AC202" s="61"/>
      <c r="AD202" s="62">
        <f>10*LOG(1/(COUNT(AD175:AD198))*SUM(AD175:AD198))</f>
        <v>9.4200805302231334</v>
      </c>
    </row>
    <row r="205" spans="16:30" x14ac:dyDescent="0.25">
      <c r="P205">
        <f>A16</f>
        <v>0</v>
      </c>
    </row>
    <row r="207" spans="16:30" ht="15.75" thickBot="1" x14ac:dyDescent="0.3">
      <c r="P207" s="303" t="s">
        <v>21</v>
      </c>
      <c r="Q207" s="303"/>
      <c r="R207" s="303"/>
      <c r="S207" s="303"/>
      <c r="T207" s="303"/>
    </row>
    <row r="208" spans="16:30" ht="45.75" thickBot="1" x14ac:dyDescent="0.3">
      <c r="P208" s="38" t="s">
        <v>14</v>
      </c>
      <c r="Q208" s="39" t="s">
        <v>15</v>
      </c>
      <c r="R208" s="40" t="s">
        <v>17</v>
      </c>
      <c r="S208" s="40" t="s">
        <v>16</v>
      </c>
      <c r="T208" s="41" t="s">
        <v>17</v>
      </c>
      <c r="U208" s="42"/>
      <c r="V208" s="39" t="s">
        <v>18</v>
      </c>
      <c r="W208" s="40" t="s">
        <v>17</v>
      </c>
      <c r="X208" s="40" t="s">
        <v>16</v>
      </c>
      <c r="Y208" s="41" t="s">
        <v>17</v>
      </c>
      <c r="Z208" s="43"/>
      <c r="AA208" s="39" t="s">
        <v>19</v>
      </c>
      <c r="AB208" s="40" t="s">
        <v>17</v>
      </c>
      <c r="AC208" s="40" t="s">
        <v>16</v>
      </c>
      <c r="AD208" s="41" t="s">
        <v>17</v>
      </c>
    </row>
    <row r="209" spans="16:30" ht="15.75" thickBot="1" x14ac:dyDescent="0.3">
      <c r="P209" s="30">
        <v>0</v>
      </c>
      <c r="Q209" s="32">
        <f>H16</f>
        <v>0</v>
      </c>
      <c r="R209" s="28">
        <f>(10^(Q209/10))</f>
        <v>1</v>
      </c>
      <c r="S209" s="28">
        <f>Q209+10</f>
        <v>10</v>
      </c>
      <c r="T209" s="33">
        <f t="shared" ref="T209:T232" si="83">(10^(S209/10))</f>
        <v>10</v>
      </c>
      <c r="U209" s="36"/>
      <c r="V209" s="32">
        <v>0</v>
      </c>
      <c r="W209" s="28">
        <f>(10^(V209/10))</f>
        <v>1</v>
      </c>
      <c r="X209" s="28">
        <f>V209+10</f>
        <v>10</v>
      </c>
      <c r="Y209" s="33">
        <f>(10^(X209/10))</f>
        <v>10</v>
      </c>
      <c r="Z209" s="36"/>
      <c r="AA209" s="34">
        <f>10*LOG10(10^(Q209/10)+10^(V209/10))</f>
        <v>3.0102999566398121</v>
      </c>
      <c r="AB209" s="147">
        <f>(10^(AA209/10))</f>
        <v>2</v>
      </c>
      <c r="AC209" s="147">
        <f>AA209+10</f>
        <v>13.010299956639813</v>
      </c>
      <c r="AD209" s="148">
        <f>(10^(AC209/10))</f>
        <v>20.000000000000007</v>
      </c>
    </row>
    <row r="210" spans="16:30" ht="15.75" thickBot="1" x14ac:dyDescent="0.3">
      <c r="P210" s="31">
        <v>4.1666666666666699E-2</v>
      </c>
      <c r="Q210" s="32">
        <f>Q209</f>
        <v>0</v>
      </c>
      <c r="R210" s="26">
        <f t="shared" ref="R210:R232" si="84">(10^(Q210/10))</f>
        <v>1</v>
      </c>
      <c r="S210" s="26">
        <f t="shared" ref="S210:S215" si="85">Q210+10</f>
        <v>10</v>
      </c>
      <c r="T210" s="35">
        <f t="shared" si="83"/>
        <v>10</v>
      </c>
      <c r="U210" s="37"/>
      <c r="V210" s="34">
        <f>V209</f>
        <v>0</v>
      </c>
      <c r="W210" s="26">
        <f t="shared" ref="W210:W232" si="86">(10^(V210/10))</f>
        <v>1</v>
      </c>
      <c r="X210" s="28">
        <f t="shared" ref="X210:X215" si="87">V210+10</f>
        <v>10</v>
      </c>
      <c r="Y210" s="35">
        <f t="shared" ref="Y210:Y232" si="88">(10^(X210/10))</f>
        <v>10</v>
      </c>
      <c r="Z210" s="37"/>
      <c r="AA210" s="34">
        <f t="shared" ref="AA210:AA232" si="89">10*LOG10(10^(Q210/10)+10^(V210/10))</f>
        <v>3.0102999566398121</v>
      </c>
      <c r="AB210" s="26">
        <f t="shared" ref="AB210:AB228" si="90">(10^(AA210/10))</f>
        <v>2</v>
      </c>
      <c r="AC210" s="147">
        <f t="shared" ref="AC210:AC215" si="91">AA210+10</f>
        <v>13.010299956639813</v>
      </c>
      <c r="AD210" s="27">
        <f t="shared" ref="AD210:AD232" si="92">(10^(AC210/10))</f>
        <v>20.000000000000007</v>
      </c>
    </row>
    <row r="211" spans="16:30" ht="15.75" thickBot="1" x14ac:dyDescent="0.3">
      <c r="P211" s="31">
        <v>8.3333333333333301E-2</v>
      </c>
      <c r="Q211" s="32">
        <f>Q209</f>
        <v>0</v>
      </c>
      <c r="R211" s="26">
        <f t="shared" si="84"/>
        <v>1</v>
      </c>
      <c r="S211" s="26">
        <f t="shared" si="85"/>
        <v>10</v>
      </c>
      <c r="T211" s="35">
        <f t="shared" si="83"/>
        <v>10</v>
      </c>
      <c r="U211" s="37"/>
      <c r="V211" s="34">
        <f t="shared" ref="V211:V229" si="93">V210</f>
        <v>0</v>
      </c>
      <c r="W211" s="26">
        <f t="shared" si="86"/>
        <v>1</v>
      </c>
      <c r="X211" s="28">
        <f t="shared" si="87"/>
        <v>10</v>
      </c>
      <c r="Y211" s="35">
        <f t="shared" si="88"/>
        <v>10</v>
      </c>
      <c r="Z211" s="37"/>
      <c r="AA211" s="34">
        <f t="shared" si="89"/>
        <v>3.0102999566398121</v>
      </c>
      <c r="AB211" s="26">
        <f t="shared" si="90"/>
        <v>2</v>
      </c>
      <c r="AC211" s="147">
        <f t="shared" si="91"/>
        <v>13.010299956639813</v>
      </c>
      <c r="AD211" s="27">
        <f t="shared" si="92"/>
        <v>20.000000000000007</v>
      </c>
    </row>
    <row r="212" spans="16:30" ht="15.75" thickBot="1" x14ac:dyDescent="0.3">
      <c r="P212" s="31">
        <v>0.125</v>
      </c>
      <c r="Q212" s="32">
        <f>Q209</f>
        <v>0</v>
      </c>
      <c r="R212" s="26">
        <f t="shared" si="84"/>
        <v>1</v>
      </c>
      <c r="S212" s="26">
        <f t="shared" si="85"/>
        <v>10</v>
      </c>
      <c r="T212" s="35">
        <f t="shared" si="83"/>
        <v>10</v>
      </c>
      <c r="U212" s="37"/>
      <c r="V212" s="34">
        <f t="shared" si="93"/>
        <v>0</v>
      </c>
      <c r="W212" s="26">
        <f t="shared" si="86"/>
        <v>1</v>
      </c>
      <c r="X212" s="28">
        <f t="shared" si="87"/>
        <v>10</v>
      </c>
      <c r="Y212" s="35">
        <f t="shared" si="88"/>
        <v>10</v>
      </c>
      <c r="Z212" s="37"/>
      <c r="AA212" s="34">
        <f t="shared" si="89"/>
        <v>3.0102999566398121</v>
      </c>
      <c r="AB212" s="26">
        <f t="shared" si="90"/>
        <v>2</v>
      </c>
      <c r="AC212" s="147">
        <f t="shared" si="91"/>
        <v>13.010299956639813</v>
      </c>
      <c r="AD212" s="27">
        <f t="shared" si="92"/>
        <v>20.000000000000007</v>
      </c>
    </row>
    <row r="213" spans="16:30" ht="15.75" thickBot="1" x14ac:dyDescent="0.3">
      <c r="P213" s="31">
        <v>0.16666666666666699</v>
      </c>
      <c r="Q213" s="32">
        <f>Q209</f>
        <v>0</v>
      </c>
      <c r="R213" s="26">
        <f t="shared" si="84"/>
        <v>1</v>
      </c>
      <c r="S213" s="26">
        <f t="shared" si="85"/>
        <v>10</v>
      </c>
      <c r="T213" s="35">
        <f t="shared" si="83"/>
        <v>10</v>
      </c>
      <c r="U213" s="37"/>
      <c r="V213" s="34">
        <f t="shared" si="93"/>
        <v>0</v>
      </c>
      <c r="W213" s="26">
        <f t="shared" si="86"/>
        <v>1</v>
      </c>
      <c r="X213" s="28">
        <f t="shared" si="87"/>
        <v>10</v>
      </c>
      <c r="Y213" s="35">
        <f t="shared" si="88"/>
        <v>10</v>
      </c>
      <c r="Z213" s="37"/>
      <c r="AA213" s="34">
        <f t="shared" si="89"/>
        <v>3.0102999566398121</v>
      </c>
      <c r="AB213" s="26">
        <f t="shared" si="90"/>
        <v>2</v>
      </c>
      <c r="AC213" s="147">
        <f t="shared" si="91"/>
        <v>13.010299956639813</v>
      </c>
      <c r="AD213" s="27">
        <f t="shared" si="92"/>
        <v>20.000000000000007</v>
      </c>
    </row>
    <row r="214" spans="16:30" ht="15.75" thickBot="1" x14ac:dyDescent="0.3">
      <c r="P214" s="31">
        <v>0.20833333333333301</v>
      </c>
      <c r="Q214" s="32">
        <f>Q209</f>
        <v>0</v>
      </c>
      <c r="R214" s="26">
        <f t="shared" si="84"/>
        <v>1</v>
      </c>
      <c r="S214" s="26">
        <f t="shared" si="85"/>
        <v>10</v>
      </c>
      <c r="T214" s="35">
        <f t="shared" si="83"/>
        <v>10</v>
      </c>
      <c r="U214" s="37"/>
      <c r="V214" s="34">
        <f t="shared" si="93"/>
        <v>0</v>
      </c>
      <c r="W214" s="26">
        <f t="shared" si="86"/>
        <v>1</v>
      </c>
      <c r="X214" s="28">
        <f t="shared" si="87"/>
        <v>10</v>
      </c>
      <c r="Y214" s="35">
        <f t="shared" si="88"/>
        <v>10</v>
      </c>
      <c r="Z214" s="37"/>
      <c r="AA214" s="34">
        <f t="shared" si="89"/>
        <v>3.0102999566398121</v>
      </c>
      <c r="AB214" s="26">
        <f t="shared" si="90"/>
        <v>2</v>
      </c>
      <c r="AC214" s="147">
        <f t="shared" si="91"/>
        <v>13.010299956639813</v>
      </c>
      <c r="AD214" s="27">
        <f t="shared" si="92"/>
        <v>20.000000000000007</v>
      </c>
    </row>
    <row r="215" spans="16:30" x14ac:dyDescent="0.25">
      <c r="P215" s="31">
        <v>0.25</v>
      </c>
      <c r="Q215" s="32">
        <f>Q209</f>
        <v>0</v>
      </c>
      <c r="R215" s="26">
        <f t="shared" si="84"/>
        <v>1</v>
      </c>
      <c r="S215" s="26">
        <f t="shared" si="85"/>
        <v>10</v>
      </c>
      <c r="T215" s="35">
        <f t="shared" si="83"/>
        <v>10</v>
      </c>
      <c r="U215" s="37"/>
      <c r="V215" s="34">
        <f t="shared" si="93"/>
        <v>0</v>
      </c>
      <c r="W215" s="26">
        <f t="shared" si="86"/>
        <v>1</v>
      </c>
      <c r="X215" s="28">
        <f t="shared" si="87"/>
        <v>10</v>
      </c>
      <c r="Y215" s="35">
        <f t="shared" si="88"/>
        <v>10</v>
      </c>
      <c r="Z215" s="37"/>
      <c r="AA215" s="34">
        <f t="shared" si="89"/>
        <v>3.0102999566398121</v>
      </c>
      <c r="AB215" s="26">
        <f t="shared" si="90"/>
        <v>2</v>
      </c>
      <c r="AC215" s="147">
        <f t="shared" si="91"/>
        <v>13.010299956639813</v>
      </c>
      <c r="AD215" s="27">
        <f t="shared" si="92"/>
        <v>20.000000000000007</v>
      </c>
    </row>
    <row r="216" spans="16:30" x14ac:dyDescent="0.25">
      <c r="P216" s="31">
        <v>0.29166666666666702</v>
      </c>
      <c r="Q216" s="32">
        <f>G16</f>
        <v>0</v>
      </c>
      <c r="R216" s="26">
        <f t="shared" si="84"/>
        <v>1</v>
      </c>
      <c r="S216" s="26">
        <f>Q216</f>
        <v>0</v>
      </c>
      <c r="T216" s="35">
        <f t="shared" si="83"/>
        <v>1</v>
      </c>
      <c r="U216" s="37"/>
      <c r="V216" s="34">
        <f>F74</f>
        <v>0</v>
      </c>
      <c r="W216" s="26">
        <f t="shared" si="86"/>
        <v>1</v>
      </c>
      <c r="X216" s="26">
        <f>V216</f>
        <v>0</v>
      </c>
      <c r="Y216" s="35">
        <f t="shared" si="88"/>
        <v>1</v>
      </c>
      <c r="Z216" s="37"/>
      <c r="AA216" s="34">
        <f t="shared" si="89"/>
        <v>3.0102999566398121</v>
      </c>
      <c r="AB216" s="26">
        <f t="shared" si="90"/>
        <v>2</v>
      </c>
      <c r="AC216" s="26">
        <f>AA216</f>
        <v>3.0102999566398121</v>
      </c>
      <c r="AD216" s="27">
        <f t="shared" si="92"/>
        <v>2</v>
      </c>
    </row>
    <row r="217" spans="16:30" x14ac:dyDescent="0.25">
      <c r="P217" s="31">
        <v>0.33333333333333298</v>
      </c>
      <c r="Q217" s="32">
        <f>Q216</f>
        <v>0</v>
      </c>
      <c r="R217" s="26">
        <f t="shared" si="84"/>
        <v>1</v>
      </c>
      <c r="S217" s="26">
        <f t="shared" ref="S217:S230" si="94">Q217</f>
        <v>0</v>
      </c>
      <c r="T217" s="35">
        <f t="shared" si="83"/>
        <v>1</v>
      </c>
      <c r="U217" s="37"/>
      <c r="V217" s="34">
        <f t="shared" si="93"/>
        <v>0</v>
      </c>
      <c r="W217" s="26">
        <f t="shared" si="86"/>
        <v>1</v>
      </c>
      <c r="X217" s="26">
        <f t="shared" ref="X217:X227" si="95">V217</f>
        <v>0</v>
      </c>
      <c r="Y217" s="35">
        <f t="shared" si="88"/>
        <v>1</v>
      </c>
      <c r="Z217" s="37"/>
      <c r="AA217" s="34">
        <f t="shared" si="89"/>
        <v>3.0102999566398121</v>
      </c>
      <c r="AB217" s="26">
        <f t="shared" si="90"/>
        <v>2</v>
      </c>
      <c r="AC217" s="26">
        <f t="shared" ref="AC217:AC227" si="96">AA217</f>
        <v>3.0102999566398121</v>
      </c>
      <c r="AD217" s="27">
        <f t="shared" si="92"/>
        <v>2</v>
      </c>
    </row>
    <row r="218" spans="16:30" x14ac:dyDescent="0.25">
      <c r="P218" s="31">
        <v>0.375</v>
      </c>
      <c r="Q218" s="32">
        <f>Q216</f>
        <v>0</v>
      </c>
      <c r="R218" s="26">
        <f t="shared" si="84"/>
        <v>1</v>
      </c>
      <c r="S218" s="26">
        <f t="shared" si="94"/>
        <v>0</v>
      </c>
      <c r="T218" s="35">
        <f t="shared" si="83"/>
        <v>1</v>
      </c>
      <c r="U218" s="37"/>
      <c r="V218" s="34">
        <f t="shared" si="93"/>
        <v>0</v>
      </c>
      <c r="W218" s="26">
        <f t="shared" si="86"/>
        <v>1</v>
      </c>
      <c r="X218" s="26">
        <f t="shared" si="95"/>
        <v>0</v>
      </c>
      <c r="Y218" s="35">
        <f t="shared" si="88"/>
        <v>1</v>
      </c>
      <c r="Z218" s="37"/>
      <c r="AA218" s="34">
        <f t="shared" si="89"/>
        <v>3.0102999566398121</v>
      </c>
      <c r="AB218" s="26">
        <f t="shared" si="90"/>
        <v>2</v>
      </c>
      <c r="AC218" s="26">
        <f t="shared" si="96"/>
        <v>3.0102999566398121</v>
      </c>
      <c r="AD218" s="27">
        <f t="shared" si="92"/>
        <v>2</v>
      </c>
    </row>
    <row r="219" spans="16:30" x14ac:dyDescent="0.25">
      <c r="P219" s="31">
        <v>0.41666666666666702</v>
      </c>
      <c r="Q219" s="32">
        <f>Q216</f>
        <v>0</v>
      </c>
      <c r="R219" s="26">
        <f t="shared" si="84"/>
        <v>1</v>
      </c>
      <c r="S219" s="26">
        <f t="shared" si="94"/>
        <v>0</v>
      </c>
      <c r="T219" s="35">
        <f t="shared" si="83"/>
        <v>1</v>
      </c>
      <c r="U219" s="37"/>
      <c r="V219" s="34">
        <f t="shared" si="93"/>
        <v>0</v>
      </c>
      <c r="W219" s="26">
        <f t="shared" si="86"/>
        <v>1</v>
      </c>
      <c r="X219" s="26">
        <f t="shared" si="95"/>
        <v>0</v>
      </c>
      <c r="Y219" s="35">
        <f t="shared" si="88"/>
        <v>1</v>
      </c>
      <c r="Z219" s="37"/>
      <c r="AA219" s="34">
        <f t="shared" si="89"/>
        <v>3.0102999566398121</v>
      </c>
      <c r="AB219" s="26">
        <f t="shared" si="90"/>
        <v>2</v>
      </c>
      <c r="AC219" s="26">
        <f t="shared" si="96"/>
        <v>3.0102999566398121</v>
      </c>
      <c r="AD219" s="27">
        <f t="shared" si="92"/>
        <v>2</v>
      </c>
    </row>
    <row r="220" spans="16:30" x14ac:dyDescent="0.25">
      <c r="P220" s="31">
        <v>0.45833333333333298</v>
      </c>
      <c r="Q220" s="32">
        <f>Q216</f>
        <v>0</v>
      </c>
      <c r="R220" s="26">
        <f t="shared" si="84"/>
        <v>1</v>
      </c>
      <c r="S220" s="26">
        <f t="shared" si="94"/>
        <v>0</v>
      </c>
      <c r="T220" s="35">
        <f t="shared" si="83"/>
        <v>1</v>
      </c>
      <c r="U220" s="37"/>
      <c r="V220" s="34">
        <f t="shared" si="93"/>
        <v>0</v>
      </c>
      <c r="W220" s="26">
        <f t="shared" si="86"/>
        <v>1</v>
      </c>
      <c r="X220" s="26">
        <f t="shared" si="95"/>
        <v>0</v>
      </c>
      <c r="Y220" s="35">
        <f t="shared" si="88"/>
        <v>1</v>
      </c>
      <c r="Z220" s="37"/>
      <c r="AA220" s="34">
        <f t="shared" si="89"/>
        <v>3.0102999566398121</v>
      </c>
      <c r="AB220" s="26">
        <f t="shared" si="90"/>
        <v>2</v>
      </c>
      <c r="AC220" s="26">
        <f t="shared" si="96"/>
        <v>3.0102999566398121</v>
      </c>
      <c r="AD220" s="27">
        <f t="shared" si="92"/>
        <v>2</v>
      </c>
    </row>
    <row r="221" spans="16:30" x14ac:dyDescent="0.25">
      <c r="P221" s="31">
        <v>0.5</v>
      </c>
      <c r="Q221" s="32">
        <f>Q216</f>
        <v>0</v>
      </c>
      <c r="R221" s="26">
        <f t="shared" si="84"/>
        <v>1</v>
      </c>
      <c r="S221" s="26">
        <f t="shared" si="94"/>
        <v>0</v>
      </c>
      <c r="T221" s="35">
        <f t="shared" si="83"/>
        <v>1</v>
      </c>
      <c r="U221" s="37"/>
      <c r="V221" s="34">
        <f t="shared" si="93"/>
        <v>0</v>
      </c>
      <c r="W221" s="26">
        <f t="shared" si="86"/>
        <v>1</v>
      </c>
      <c r="X221" s="26">
        <f t="shared" si="95"/>
        <v>0</v>
      </c>
      <c r="Y221" s="35">
        <f t="shared" si="88"/>
        <v>1</v>
      </c>
      <c r="Z221" s="37"/>
      <c r="AA221" s="34">
        <f t="shared" si="89"/>
        <v>3.0102999566398121</v>
      </c>
      <c r="AB221" s="26">
        <f t="shared" si="90"/>
        <v>2</v>
      </c>
      <c r="AC221" s="26">
        <f t="shared" si="96"/>
        <v>3.0102999566398121</v>
      </c>
      <c r="AD221" s="27">
        <f t="shared" si="92"/>
        <v>2</v>
      </c>
    </row>
    <row r="222" spans="16:30" x14ac:dyDescent="0.25">
      <c r="P222" s="31">
        <v>0.54166666666666696</v>
      </c>
      <c r="Q222" s="32">
        <f>Q216</f>
        <v>0</v>
      </c>
      <c r="R222" s="26">
        <f t="shared" si="84"/>
        <v>1</v>
      </c>
      <c r="S222" s="26">
        <f t="shared" si="94"/>
        <v>0</v>
      </c>
      <c r="T222" s="35">
        <f t="shared" si="83"/>
        <v>1</v>
      </c>
      <c r="U222" s="37"/>
      <c r="V222" s="34">
        <f t="shared" si="93"/>
        <v>0</v>
      </c>
      <c r="W222" s="26">
        <f t="shared" si="86"/>
        <v>1</v>
      </c>
      <c r="X222" s="26">
        <f t="shared" si="95"/>
        <v>0</v>
      </c>
      <c r="Y222" s="35">
        <f t="shared" si="88"/>
        <v>1</v>
      </c>
      <c r="Z222" s="37"/>
      <c r="AA222" s="34">
        <f t="shared" si="89"/>
        <v>3.0102999566398121</v>
      </c>
      <c r="AB222" s="26">
        <f t="shared" si="90"/>
        <v>2</v>
      </c>
      <c r="AC222" s="26">
        <f t="shared" si="96"/>
        <v>3.0102999566398121</v>
      </c>
      <c r="AD222" s="27">
        <f t="shared" si="92"/>
        <v>2</v>
      </c>
    </row>
    <row r="223" spans="16:30" x14ac:dyDescent="0.25">
      <c r="P223" s="31">
        <v>0.58333333333333304</v>
      </c>
      <c r="Q223" s="32">
        <f>Q216</f>
        <v>0</v>
      </c>
      <c r="R223" s="26">
        <f t="shared" si="84"/>
        <v>1</v>
      </c>
      <c r="S223" s="26">
        <f t="shared" si="94"/>
        <v>0</v>
      </c>
      <c r="T223" s="35">
        <f t="shared" si="83"/>
        <v>1</v>
      </c>
      <c r="U223" s="37"/>
      <c r="V223" s="34">
        <f t="shared" si="93"/>
        <v>0</v>
      </c>
      <c r="W223" s="26">
        <f t="shared" si="86"/>
        <v>1</v>
      </c>
      <c r="X223" s="26">
        <f t="shared" si="95"/>
        <v>0</v>
      </c>
      <c r="Y223" s="35">
        <f t="shared" si="88"/>
        <v>1</v>
      </c>
      <c r="Z223" s="37"/>
      <c r="AA223" s="34">
        <f t="shared" si="89"/>
        <v>3.0102999566398121</v>
      </c>
      <c r="AB223" s="26">
        <f t="shared" si="90"/>
        <v>2</v>
      </c>
      <c r="AC223" s="26">
        <f t="shared" si="96"/>
        <v>3.0102999566398121</v>
      </c>
      <c r="AD223" s="27">
        <f t="shared" si="92"/>
        <v>2</v>
      </c>
    </row>
    <row r="224" spans="16:30" x14ac:dyDescent="0.25">
      <c r="P224" s="31">
        <v>0.625</v>
      </c>
      <c r="Q224" s="32">
        <f>Q216</f>
        <v>0</v>
      </c>
      <c r="R224" s="26">
        <f t="shared" si="84"/>
        <v>1</v>
      </c>
      <c r="S224" s="26">
        <f t="shared" si="94"/>
        <v>0</v>
      </c>
      <c r="T224" s="35">
        <f t="shared" si="83"/>
        <v>1</v>
      </c>
      <c r="U224" s="37"/>
      <c r="V224" s="34">
        <f t="shared" si="93"/>
        <v>0</v>
      </c>
      <c r="W224" s="26">
        <f t="shared" si="86"/>
        <v>1</v>
      </c>
      <c r="X224" s="26">
        <f t="shared" si="95"/>
        <v>0</v>
      </c>
      <c r="Y224" s="35">
        <f t="shared" si="88"/>
        <v>1</v>
      </c>
      <c r="Z224" s="37"/>
      <c r="AA224" s="34">
        <f t="shared" si="89"/>
        <v>3.0102999566398121</v>
      </c>
      <c r="AB224" s="26">
        <f t="shared" si="90"/>
        <v>2</v>
      </c>
      <c r="AC224" s="26">
        <f t="shared" si="96"/>
        <v>3.0102999566398121</v>
      </c>
      <c r="AD224" s="27">
        <f t="shared" si="92"/>
        <v>2</v>
      </c>
    </row>
    <row r="225" spans="16:30" x14ac:dyDescent="0.25">
      <c r="P225" s="31">
        <v>0.66666666666666696</v>
      </c>
      <c r="Q225" s="32">
        <f>Q216</f>
        <v>0</v>
      </c>
      <c r="R225" s="26">
        <f t="shared" si="84"/>
        <v>1</v>
      </c>
      <c r="S225" s="26">
        <f t="shared" si="94"/>
        <v>0</v>
      </c>
      <c r="T225" s="35">
        <f t="shared" si="83"/>
        <v>1</v>
      </c>
      <c r="U225" s="37"/>
      <c r="V225" s="34">
        <f t="shared" si="93"/>
        <v>0</v>
      </c>
      <c r="W225" s="26">
        <f t="shared" si="86"/>
        <v>1</v>
      </c>
      <c r="X225" s="26">
        <f t="shared" si="95"/>
        <v>0</v>
      </c>
      <c r="Y225" s="35">
        <f t="shared" si="88"/>
        <v>1</v>
      </c>
      <c r="Z225" s="37"/>
      <c r="AA225" s="34">
        <f t="shared" si="89"/>
        <v>3.0102999566398121</v>
      </c>
      <c r="AB225" s="26">
        <f t="shared" si="90"/>
        <v>2</v>
      </c>
      <c r="AC225" s="26">
        <f t="shared" si="96"/>
        <v>3.0102999566398121</v>
      </c>
      <c r="AD225" s="27">
        <f t="shared" si="92"/>
        <v>2</v>
      </c>
    </row>
    <row r="226" spans="16:30" x14ac:dyDescent="0.25">
      <c r="P226" s="31">
        <v>0.70833333333333304</v>
      </c>
      <c r="Q226" s="32">
        <f>Q216</f>
        <v>0</v>
      </c>
      <c r="R226" s="26">
        <f t="shared" si="84"/>
        <v>1</v>
      </c>
      <c r="S226" s="26">
        <f t="shared" si="94"/>
        <v>0</v>
      </c>
      <c r="T226" s="35">
        <f t="shared" si="83"/>
        <v>1</v>
      </c>
      <c r="U226" s="37"/>
      <c r="V226" s="34">
        <f t="shared" si="93"/>
        <v>0</v>
      </c>
      <c r="W226" s="26">
        <f t="shared" si="86"/>
        <v>1</v>
      </c>
      <c r="X226" s="26">
        <f t="shared" si="95"/>
        <v>0</v>
      </c>
      <c r="Y226" s="35">
        <f t="shared" si="88"/>
        <v>1</v>
      </c>
      <c r="Z226" s="37"/>
      <c r="AA226" s="34">
        <f t="shared" si="89"/>
        <v>3.0102999566398121</v>
      </c>
      <c r="AB226" s="26">
        <f t="shared" si="90"/>
        <v>2</v>
      </c>
      <c r="AC226" s="26">
        <f t="shared" si="96"/>
        <v>3.0102999566398121</v>
      </c>
      <c r="AD226" s="27">
        <f t="shared" si="92"/>
        <v>2</v>
      </c>
    </row>
    <row r="227" spans="16:30" x14ac:dyDescent="0.25">
      <c r="P227" s="31">
        <v>0.75</v>
      </c>
      <c r="Q227" s="32">
        <f>Q216</f>
        <v>0</v>
      </c>
      <c r="R227" s="26">
        <f t="shared" si="84"/>
        <v>1</v>
      </c>
      <c r="S227" s="26">
        <f t="shared" si="94"/>
        <v>0</v>
      </c>
      <c r="T227" s="35">
        <f t="shared" si="83"/>
        <v>1</v>
      </c>
      <c r="U227" s="37"/>
      <c r="V227" s="34">
        <f t="shared" si="93"/>
        <v>0</v>
      </c>
      <c r="W227" s="26">
        <f t="shared" si="86"/>
        <v>1</v>
      </c>
      <c r="X227" s="26">
        <f t="shared" si="95"/>
        <v>0</v>
      </c>
      <c r="Y227" s="35">
        <f t="shared" si="88"/>
        <v>1</v>
      </c>
      <c r="Z227" s="37"/>
      <c r="AA227" s="34">
        <f t="shared" si="89"/>
        <v>3.0102999566398121</v>
      </c>
      <c r="AB227" s="26">
        <f t="shared" si="90"/>
        <v>2</v>
      </c>
      <c r="AC227" s="26">
        <f t="shared" si="96"/>
        <v>3.0102999566398121</v>
      </c>
      <c r="AD227" s="27">
        <f t="shared" si="92"/>
        <v>2</v>
      </c>
    </row>
    <row r="228" spans="16:30" x14ac:dyDescent="0.25">
      <c r="P228" s="31">
        <v>0.79166666666666696</v>
      </c>
      <c r="Q228" s="32">
        <f>Q216</f>
        <v>0</v>
      </c>
      <c r="R228" s="26">
        <f t="shared" si="84"/>
        <v>1</v>
      </c>
      <c r="S228" s="26">
        <f t="shared" si="94"/>
        <v>0</v>
      </c>
      <c r="T228" s="35">
        <f t="shared" si="83"/>
        <v>1</v>
      </c>
      <c r="U228" s="37"/>
      <c r="V228" s="34">
        <v>0</v>
      </c>
      <c r="W228" s="26">
        <f t="shared" si="86"/>
        <v>1</v>
      </c>
      <c r="X228" s="26">
        <v>0</v>
      </c>
      <c r="Y228" s="35">
        <f t="shared" si="88"/>
        <v>1</v>
      </c>
      <c r="Z228" s="37"/>
      <c r="AA228" s="34">
        <f t="shared" si="89"/>
        <v>3.0102999566398121</v>
      </c>
      <c r="AB228" s="26">
        <f t="shared" si="90"/>
        <v>2</v>
      </c>
      <c r="AC228" s="26">
        <f>AA228</f>
        <v>3.0102999566398121</v>
      </c>
      <c r="AD228" s="27">
        <f t="shared" si="92"/>
        <v>2</v>
      </c>
    </row>
    <row r="229" spans="16:30" x14ac:dyDescent="0.25">
      <c r="P229" s="31">
        <v>0.83333333333333304</v>
      </c>
      <c r="Q229" s="32">
        <f>Q216</f>
        <v>0</v>
      </c>
      <c r="R229" s="26">
        <f t="shared" si="84"/>
        <v>1</v>
      </c>
      <c r="S229" s="26">
        <f t="shared" si="94"/>
        <v>0</v>
      </c>
      <c r="T229" s="35">
        <f t="shared" si="83"/>
        <v>1</v>
      </c>
      <c r="U229" s="37"/>
      <c r="V229" s="34">
        <f t="shared" si="93"/>
        <v>0</v>
      </c>
      <c r="W229" s="26">
        <f t="shared" si="86"/>
        <v>1</v>
      </c>
      <c r="X229" s="26">
        <v>0</v>
      </c>
      <c r="Y229" s="35">
        <f t="shared" si="88"/>
        <v>1</v>
      </c>
      <c r="Z229" s="37"/>
      <c r="AA229" s="34">
        <f t="shared" si="89"/>
        <v>3.0102999566398121</v>
      </c>
      <c r="AB229" s="26">
        <f>(10^(AA229/10))</f>
        <v>2</v>
      </c>
      <c r="AC229" s="26">
        <f>AA229</f>
        <v>3.0102999566398121</v>
      </c>
      <c r="AD229" s="27">
        <f t="shared" si="92"/>
        <v>2</v>
      </c>
    </row>
    <row r="230" spans="16:30" x14ac:dyDescent="0.25">
      <c r="P230" s="31">
        <v>0.875</v>
      </c>
      <c r="Q230" s="32">
        <f>Q216</f>
        <v>0</v>
      </c>
      <c r="R230" s="26">
        <f t="shared" si="84"/>
        <v>1</v>
      </c>
      <c r="S230" s="26">
        <f t="shared" si="94"/>
        <v>0</v>
      </c>
      <c r="T230" s="35">
        <f t="shared" si="83"/>
        <v>1</v>
      </c>
      <c r="U230" s="37"/>
      <c r="V230" s="34">
        <f>V229</f>
        <v>0</v>
      </c>
      <c r="W230" s="26">
        <f t="shared" si="86"/>
        <v>1</v>
      </c>
      <c r="X230" s="26">
        <v>0</v>
      </c>
      <c r="Y230" s="35">
        <f t="shared" si="88"/>
        <v>1</v>
      </c>
      <c r="Z230" s="37"/>
      <c r="AA230" s="34">
        <f t="shared" si="89"/>
        <v>3.0102999566398121</v>
      </c>
      <c r="AB230" s="26">
        <f t="shared" ref="AB230:AB232" si="97">(10^(AA230/10))</f>
        <v>2</v>
      </c>
      <c r="AC230" s="26">
        <f>AA230</f>
        <v>3.0102999566398121</v>
      </c>
      <c r="AD230" s="27">
        <f t="shared" si="92"/>
        <v>2</v>
      </c>
    </row>
    <row r="231" spans="16:30" x14ac:dyDescent="0.25">
      <c r="P231" s="31">
        <v>0.91666666666666696</v>
      </c>
      <c r="Q231" s="32">
        <f>Q209</f>
        <v>0</v>
      </c>
      <c r="R231" s="26">
        <f t="shared" si="84"/>
        <v>1</v>
      </c>
      <c r="S231" s="26">
        <f>Q231+10</f>
        <v>10</v>
      </c>
      <c r="T231" s="35">
        <f t="shared" si="83"/>
        <v>10</v>
      </c>
      <c r="U231" s="37"/>
      <c r="V231" s="34">
        <v>0</v>
      </c>
      <c r="W231" s="26">
        <f t="shared" si="86"/>
        <v>1</v>
      </c>
      <c r="X231" s="28">
        <f t="shared" ref="X231:X232" si="98">V231+10</f>
        <v>10</v>
      </c>
      <c r="Y231" s="35">
        <f t="shared" si="88"/>
        <v>10</v>
      </c>
      <c r="Z231" s="37"/>
      <c r="AA231" s="34">
        <f t="shared" si="89"/>
        <v>3.0102999566398121</v>
      </c>
      <c r="AB231" s="26">
        <f t="shared" si="97"/>
        <v>2</v>
      </c>
      <c r="AC231" s="26">
        <f>AA231+10</f>
        <v>13.010299956639813</v>
      </c>
      <c r="AD231" s="27">
        <f t="shared" si="92"/>
        <v>20.000000000000007</v>
      </c>
    </row>
    <row r="232" spans="16:30" ht="15.75" thickBot="1" x14ac:dyDescent="0.3">
      <c r="P232" s="44">
        <v>0.95833333333333304</v>
      </c>
      <c r="Q232" s="32">
        <f>Q209</f>
        <v>0</v>
      </c>
      <c r="R232" s="46">
        <f t="shared" si="84"/>
        <v>1</v>
      </c>
      <c r="S232" s="46">
        <f>Q232+10</f>
        <v>10</v>
      </c>
      <c r="T232" s="47">
        <f t="shared" si="83"/>
        <v>10</v>
      </c>
      <c r="U232" s="48"/>
      <c r="V232" s="45">
        <v>0</v>
      </c>
      <c r="W232" s="46">
        <f t="shared" si="86"/>
        <v>1</v>
      </c>
      <c r="X232" s="28">
        <f t="shared" si="98"/>
        <v>10</v>
      </c>
      <c r="Y232" s="47">
        <f t="shared" si="88"/>
        <v>10</v>
      </c>
      <c r="Z232" s="48"/>
      <c r="AA232" s="34">
        <f t="shared" si="89"/>
        <v>3.0102999566398121</v>
      </c>
      <c r="AB232" s="150">
        <f t="shared" si="97"/>
        <v>2</v>
      </c>
      <c r="AC232" s="150">
        <f>AA232+10</f>
        <v>13.010299956639813</v>
      </c>
      <c r="AD232" s="151">
        <f t="shared" si="92"/>
        <v>20.000000000000007</v>
      </c>
    </row>
    <row r="233" spans="16:30" ht="15.75" thickBot="1" x14ac:dyDescent="0.3">
      <c r="P233" s="50"/>
      <c r="Q233" s="51"/>
      <c r="R233" s="51"/>
      <c r="S233" s="51"/>
      <c r="T233" s="52"/>
      <c r="U233" s="51"/>
      <c r="V233" s="50"/>
      <c r="W233" s="51"/>
      <c r="X233" s="51"/>
      <c r="Y233" s="52"/>
      <c r="Z233" s="51"/>
      <c r="AA233" s="53" t="s">
        <v>13</v>
      </c>
      <c r="AB233" s="64">
        <f>10*LOG(1/(COUNT(AB216:AB229))*SUM(AB216:AB229))</f>
        <v>3.0102999566398121</v>
      </c>
      <c r="AC233" s="49"/>
      <c r="AD233" s="54"/>
    </row>
    <row r="234" spans="16:30" ht="15.75" thickBot="1" x14ac:dyDescent="0.3">
      <c r="P234" s="53"/>
      <c r="Q234" s="49"/>
      <c r="R234" s="49"/>
      <c r="S234" s="49"/>
      <c r="T234" s="54"/>
      <c r="U234" s="49"/>
      <c r="V234" s="53"/>
      <c r="W234" s="49"/>
      <c r="X234" s="49"/>
      <c r="Y234" s="54"/>
      <c r="Z234" s="49"/>
      <c r="AA234" s="53" t="s">
        <v>2</v>
      </c>
      <c r="AB234" s="64">
        <f>10*LOG(1/(COUNT(AB209:AB215,AB231:AB232))*SUM(AB209:AB215,AB231:AB232))</f>
        <v>3.0102999566398121</v>
      </c>
      <c r="AC234" s="49"/>
      <c r="AD234" s="54"/>
    </row>
    <row r="235" spans="16:30" x14ac:dyDescent="0.25">
      <c r="P235" s="53"/>
      <c r="Q235" s="49"/>
      <c r="R235" s="56" t="s">
        <v>12</v>
      </c>
      <c r="S235" s="57"/>
      <c r="T235" s="58" t="s">
        <v>11</v>
      </c>
      <c r="U235" s="57"/>
      <c r="V235" s="59"/>
      <c r="W235" s="56" t="s">
        <v>12</v>
      </c>
      <c r="X235" s="57"/>
      <c r="Y235" s="58" t="s">
        <v>11</v>
      </c>
      <c r="Z235" s="57"/>
      <c r="AA235" s="59"/>
      <c r="AB235" s="57" t="s">
        <v>12</v>
      </c>
      <c r="AC235" s="57"/>
      <c r="AD235" s="58" t="s">
        <v>11</v>
      </c>
    </row>
    <row r="236" spans="16:30" ht="15.75" thickBot="1" x14ac:dyDescent="0.3">
      <c r="P236" s="14"/>
      <c r="Q236" s="55"/>
      <c r="R236" s="60">
        <f>10*LOG(1/(COUNT(R209:R232))*SUM(R209:R232))</f>
        <v>0</v>
      </c>
      <c r="S236" s="61"/>
      <c r="T236" s="62">
        <f>10*LOG(1/(COUNT(T209:T232))*SUM(T209:T232))</f>
        <v>6.40978057358332</v>
      </c>
      <c r="U236" s="61"/>
      <c r="V236" s="63"/>
      <c r="W236" s="60">
        <f>10*LOG(1/(COUNT(W209:W232))*SUM(W209:W232))</f>
        <v>0</v>
      </c>
      <c r="X236" s="61"/>
      <c r="Y236" s="62">
        <f>10*LOG(1/(COUNT(Y209:Y232))*SUM(Y209:Y232))</f>
        <v>6.40978057358332</v>
      </c>
      <c r="Z236" s="61"/>
      <c r="AA236" s="63"/>
      <c r="AB236" s="64">
        <f>10*LOG(1/(COUNT(AB209:AB232))*SUM(AB209:AB232))</f>
        <v>3.0102999566398121</v>
      </c>
      <c r="AC236" s="61"/>
      <c r="AD236" s="62">
        <f>10*LOG(1/(COUNT(AD209:AD232))*SUM(AD209:AD232))</f>
        <v>9.4200805302231334</v>
      </c>
    </row>
    <row r="239" spans="16:30" x14ac:dyDescent="0.25">
      <c r="P239">
        <f>A17</f>
        <v>0</v>
      </c>
    </row>
    <row r="241" spans="16:30" ht="15.75" thickBot="1" x14ac:dyDescent="0.3">
      <c r="P241" s="303" t="s">
        <v>21</v>
      </c>
      <c r="Q241" s="303"/>
      <c r="R241" s="303"/>
      <c r="S241" s="303"/>
      <c r="T241" s="303"/>
    </row>
    <row r="242" spans="16:30" ht="45.75" thickBot="1" x14ac:dyDescent="0.3">
      <c r="P242" s="38" t="s">
        <v>14</v>
      </c>
      <c r="Q242" s="39" t="s">
        <v>15</v>
      </c>
      <c r="R242" s="40" t="s">
        <v>17</v>
      </c>
      <c r="S242" s="40" t="s">
        <v>16</v>
      </c>
      <c r="T242" s="41" t="s">
        <v>17</v>
      </c>
      <c r="U242" s="42"/>
      <c r="V242" s="39" t="s">
        <v>18</v>
      </c>
      <c r="W242" s="40" t="s">
        <v>17</v>
      </c>
      <c r="X242" s="40" t="s">
        <v>16</v>
      </c>
      <c r="Y242" s="41" t="s">
        <v>17</v>
      </c>
      <c r="Z242" s="43"/>
      <c r="AA242" s="39" t="s">
        <v>19</v>
      </c>
      <c r="AB242" s="40" t="s">
        <v>17</v>
      </c>
      <c r="AC242" s="40" t="s">
        <v>16</v>
      </c>
      <c r="AD242" s="41" t="s">
        <v>17</v>
      </c>
    </row>
    <row r="243" spans="16:30" ht="15.75" thickBot="1" x14ac:dyDescent="0.3">
      <c r="P243" s="30">
        <v>0</v>
      </c>
      <c r="Q243" s="32">
        <f>H17</f>
        <v>0</v>
      </c>
      <c r="R243" s="28">
        <f>(10^(Q243/10))</f>
        <v>1</v>
      </c>
      <c r="S243" s="28">
        <f>Q243+10</f>
        <v>10</v>
      </c>
      <c r="T243" s="33">
        <f t="shared" ref="T243:T266" si="99">(10^(S243/10))</f>
        <v>10</v>
      </c>
      <c r="U243" s="36"/>
      <c r="V243" s="32">
        <v>0</v>
      </c>
      <c r="W243" s="28">
        <f>(10^(V243/10))</f>
        <v>1</v>
      </c>
      <c r="X243" s="28">
        <f>V243+10</f>
        <v>10</v>
      </c>
      <c r="Y243" s="33">
        <f>(10^(X243/10))</f>
        <v>10</v>
      </c>
      <c r="Z243" s="36"/>
      <c r="AA243" s="34">
        <f>10*LOG10(10^(Q243/10)+10^(V243/10))</f>
        <v>3.0102999566398121</v>
      </c>
      <c r="AB243" s="147">
        <f>(10^(AA243/10))</f>
        <v>2</v>
      </c>
      <c r="AC243" s="147">
        <f>AA243+10</f>
        <v>13.010299956639813</v>
      </c>
      <c r="AD243" s="148">
        <f>(10^(AC243/10))</f>
        <v>20.000000000000007</v>
      </c>
    </row>
    <row r="244" spans="16:30" ht="15.75" thickBot="1" x14ac:dyDescent="0.3">
      <c r="P244" s="31">
        <v>4.1666666666666699E-2</v>
      </c>
      <c r="Q244" s="32">
        <f>Q243</f>
        <v>0</v>
      </c>
      <c r="R244" s="26">
        <f t="shared" ref="R244:R266" si="100">(10^(Q244/10))</f>
        <v>1</v>
      </c>
      <c r="S244" s="26">
        <f t="shared" ref="S244:S249" si="101">Q244+10</f>
        <v>10</v>
      </c>
      <c r="T244" s="35">
        <f t="shared" si="99"/>
        <v>10</v>
      </c>
      <c r="U244" s="37"/>
      <c r="V244" s="34">
        <f>V243</f>
        <v>0</v>
      </c>
      <c r="W244" s="26">
        <f t="shared" ref="W244:W266" si="102">(10^(V244/10))</f>
        <v>1</v>
      </c>
      <c r="X244" s="28">
        <f t="shared" ref="X244:X249" si="103">V244+10</f>
        <v>10</v>
      </c>
      <c r="Y244" s="35">
        <f t="shared" ref="Y244:Y266" si="104">(10^(X244/10))</f>
        <v>10</v>
      </c>
      <c r="Z244" s="37"/>
      <c r="AA244" s="34">
        <f t="shared" ref="AA244:AA266" si="105">10*LOG10(10^(Q244/10)+10^(V244/10))</f>
        <v>3.0102999566398121</v>
      </c>
      <c r="AB244" s="26">
        <f t="shared" ref="AB244:AB262" si="106">(10^(AA244/10))</f>
        <v>2</v>
      </c>
      <c r="AC244" s="147">
        <f t="shared" ref="AC244:AC249" si="107">AA244+10</f>
        <v>13.010299956639813</v>
      </c>
      <c r="AD244" s="27">
        <f t="shared" ref="AD244:AD266" si="108">(10^(AC244/10))</f>
        <v>20.000000000000007</v>
      </c>
    </row>
    <row r="245" spans="16:30" ht="15.75" thickBot="1" x14ac:dyDescent="0.3">
      <c r="P245" s="31">
        <v>8.3333333333333301E-2</v>
      </c>
      <c r="Q245" s="32">
        <f>Q243</f>
        <v>0</v>
      </c>
      <c r="R245" s="26">
        <f t="shared" si="100"/>
        <v>1</v>
      </c>
      <c r="S245" s="26">
        <f t="shared" si="101"/>
        <v>10</v>
      </c>
      <c r="T245" s="35">
        <f t="shared" si="99"/>
        <v>10</v>
      </c>
      <c r="U245" s="37"/>
      <c r="V245" s="34">
        <f t="shared" ref="V245:V263" si="109">V244</f>
        <v>0</v>
      </c>
      <c r="W245" s="26">
        <f t="shared" si="102"/>
        <v>1</v>
      </c>
      <c r="X245" s="28">
        <f t="shared" si="103"/>
        <v>10</v>
      </c>
      <c r="Y245" s="35">
        <f t="shared" si="104"/>
        <v>10</v>
      </c>
      <c r="Z245" s="37"/>
      <c r="AA245" s="34">
        <f t="shared" si="105"/>
        <v>3.0102999566398121</v>
      </c>
      <c r="AB245" s="26">
        <f t="shared" si="106"/>
        <v>2</v>
      </c>
      <c r="AC245" s="147">
        <f t="shared" si="107"/>
        <v>13.010299956639813</v>
      </c>
      <c r="AD245" s="27">
        <f t="shared" si="108"/>
        <v>20.000000000000007</v>
      </c>
    </row>
    <row r="246" spans="16:30" ht="15.75" thickBot="1" x14ac:dyDescent="0.3">
      <c r="P246" s="31">
        <v>0.125</v>
      </c>
      <c r="Q246" s="32">
        <f>Q243</f>
        <v>0</v>
      </c>
      <c r="R246" s="26">
        <f t="shared" si="100"/>
        <v>1</v>
      </c>
      <c r="S246" s="26">
        <f t="shared" si="101"/>
        <v>10</v>
      </c>
      <c r="T246" s="35">
        <f t="shared" si="99"/>
        <v>10</v>
      </c>
      <c r="U246" s="37"/>
      <c r="V246" s="34">
        <f t="shared" si="109"/>
        <v>0</v>
      </c>
      <c r="W246" s="26">
        <f t="shared" si="102"/>
        <v>1</v>
      </c>
      <c r="X246" s="28">
        <f t="shared" si="103"/>
        <v>10</v>
      </c>
      <c r="Y246" s="35">
        <f t="shared" si="104"/>
        <v>10</v>
      </c>
      <c r="Z246" s="37"/>
      <c r="AA246" s="34">
        <f t="shared" si="105"/>
        <v>3.0102999566398121</v>
      </c>
      <c r="AB246" s="26">
        <f t="shared" si="106"/>
        <v>2</v>
      </c>
      <c r="AC246" s="147">
        <f t="shared" si="107"/>
        <v>13.010299956639813</v>
      </c>
      <c r="AD246" s="27">
        <f t="shared" si="108"/>
        <v>20.000000000000007</v>
      </c>
    </row>
    <row r="247" spans="16:30" ht="15.75" thickBot="1" x14ac:dyDescent="0.3">
      <c r="P247" s="31">
        <v>0.16666666666666699</v>
      </c>
      <c r="Q247" s="32">
        <f>Q243</f>
        <v>0</v>
      </c>
      <c r="R247" s="26">
        <f t="shared" si="100"/>
        <v>1</v>
      </c>
      <c r="S247" s="26">
        <f t="shared" si="101"/>
        <v>10</v>
      </c>
      <c r="T247" s="35">
        <f t="shared" si="99"/>
        <v>10</v>
      </c>
      <c r="U247" s="37"/>
      <c r="V247" s="34">
        <f t="shared" si="109"/>
        <v>0</v>
      </c>
      <c r="W247" s="26">
        <f t="shared" si="102"/>
        <v>1</v>
      </c>
      <c r="X247" s="28">
        <f t="shared" si="103"/>
        <v>10</v>
      </c>
      <c r="Y247" s="35">
        <f t="shared" si="104"/>
        <v>10</v>
      </c>
      <c r="Z247" s="37"/>
      <c r="AA247" s="34">
        <f t="shared" si="105"/>
        <v>3.0102999566398121</v>
      </c>
      <c r="AB247" s="26">
        <f t="shared" si="106"/>
        <v>2</v>
      </c>
      <c r="AC247" s="147">
        <f t="shared" si="107"/>
        <v>13.010299956639813</v>
      </c>
      <c r="AD247" s="27">
        <f t="shared" si="108"/>
        <v>20.000000000000007</v>
      </c>
    </row>
    <row r="248" spans="16:30" ht="15.75" thickBot="1" x14ac:dyDescent="0.3">
      <c r="P248" s="31">
        <v>0.20833333333333301</v>
      </c>
      <c r="Q248" s="32">
        <f>Q243</f>
        <v>0</v>
      </c>
      <c r="R248" s="26">
        <f t="shared" si="100"/>
        <v>1</v>
      </c>
      <c r="S248" s="26">
        <f t="shared" si="101"/>
        <v>10</v>
      </c>
      <c r="T248" s="35">
        <f t="shared" si="99"/>
        <v>10</v>
      </c>
      <c r="U248" s="37"/>
      <c r="V248" s="34">
        <f t="shared" si="109"/>
        <v>0</v>
      </c>
      <c r="W248" s="26">
        <f t="shared" si="102"/>
        <v>1</v>
      </c>
      <c r="X248" s="28">
        <f t="shared" si="103"/>
        <v>10</v>
      </c>
      <c r="Y248" s="35">
        <f t="shared" si="104"/>
        <v>10</v>
      </c>
      <c r="Z248" s="37"/>
      <c r="AA248" s="34">
        <f t="shared" si="105"/>
        <v>3.0102999566398121</v>
      </c>
      <c r="AB248" s="26">
        <f t="shared" si="106"/>
        <v>2</v>
      </c>
      <c r="AC248" s="147">
        <f t="shared" si="107"/>
        <v>13.010299956639813</v>
      </c>
      <c r="AD248" s="27">
        <f t="shared" si="108"/>
        <v>20.000000000000007</v>
      </c>
    </row>
    <row r="249" spans="16:30" x14ac:dyDescent="0.25">
      <c r="P249" s="31">
        <v>0.25</v>
      </c>
      <c r="Q249" s="32">
        <f>Q243</f>
        <v>0</v>
      </c>
      <c r="R249" s="26">
        <f t="shared" si="100"/>
        <v>1</v>
      </c>
      <c r="S249" s="26">
        <f t="shared" si="101"/>
        <v>10</v>
      </c>
      <c r="T249" s="35">
        <f t="shared" si="99"/>
        <v>10</v>
      </c>
      <c r="U249" s="37"/>
      <c r="V249" s="34">
        <f t="shared" si="109"/>
        <v>0</v>
      </c>
      <c r="W249" s="26">
        <f t="shared" si="102"/>
        <v>1</v>
      </c>
      <c r="X249" s="28">
        <f t="shared" si="103"/>
        <v>10</v>
      </c>
      <c r="Y249" s="35">
        <f t="shared" si="104"/>
        <v>10</v>
      </c>
      <c r="Z249" s="37"/>
      <c r="AA249" s="34">
        <f t="shared" si="105"/>
        <v>3.0102999566398121</v>
      </c>
      <c r="AB249" s="26">
        <f t="shared" si="106"/>
        <v>2</v>
      </c>
      <c r="AC249" s="147">
        <f t="shared" si="107"/>
        <v>13.010299956639813</v>
      </c>
      <c r="AD249" s="27">
        <f t="shared" si="108"/>
        <v>20.000000000000007</v>
      </c>
    </row>
    <row r="250" spans="16:30" x14ac:dyDescent="0.25">
      <c r="P250" s="31">
        <v>0.29166666666666702</v>
      </c>
      <c r="Q250" s="32">
        <f>G17</f>
        <v>0</v>
      </c>
      <c r="R250" s="26">
        <f t="shared" si="100"/>
        <v>1</v>
      </c>
      <c r="S250" s="26">
        <f>Q250</f>
        <v>0</v>
      </c>
      <c r="T250" s="35">
        <f t="shared" si="99"/>
        <v>1</v>
      </c>
      <c r="U250" s="37"/>
      <c r="V250" s="34">
        <f>G74</f>
        <v>0</v>
      </c>
      <c r="W250" s="26">
        <f t="shared" si="102"/>
        <v>1</v>
      </c>
      <c r="X250" s="26">
        <f>V250</f>
        <v>0</v>
      </c>
      <c r="Y250" s="35">
        <f t="shared" si="104"/>
        <v>1</v>
      </c>
      <c r="Z250" s="37"/>
      <c r="AA250" s="34">
        <f t="shared" si="105"/>
        <v>3.0102999566398121</v>
      </c>
      <c r="AB250" s="26">
        <f t="shared" si="106"/>
        <v>2</v>
      </c>
      <c r="AC250" s="26">
        <f>AA250</f>
        <v>3.0102999566398121</v>
      </c>
      <c r="AD250" s="27">
        <f t="shared" si="108"/>
        <v>2</v>
      </c>
    </row>
    <row r="251" spans="16:30" x14ac:dyDescent="0.25">
      <c r="P251" s="31">
        <v>0.33333333333333298</v>
      </c>
      <c r="Q251" s="32">
        <f>Q250</f>
        <v>0</v>
      </c>
      <c r="R251" s="26">
        <f t="shared" si="100"/>
        <v>1</v>
      </c>
      <c r="S251" s="26">
        <f t="shared" ref="S251:S264" si="110">Q251</f>
        <v>0</v>
      </c>
      <c r="T251" s="35">
        <f t="shared" si="99"/>
        <v>1</v>
      </c>
      <c r="U251" s="37"/>
      <c r="V251" s="34">
        <f t="shared" si="109"/>
        <v>0</v>
      </c>
      <c r="W251" s="26">
        <f t="shared" si="102"/>
        <v>1</v>
      </c>
      <c r="X251" s="26">
        <f t="shared" ref="X251:X261" si="111">V251</f>
        <v>0</v>
      </c>
      <c r="Y251" s="35">
        <f t="shared" si="104"/>
        <v>1</v>
      </c>
      <c r="Z251" s="37"/>
      <c r="AA251" s="34">
        <f t="shared" si="105"/>
        <v>3.0102999566398121</v>
      </c>
      <c r="AB251" s="26">
        <f t="shared" si="106"/>
        <v>2</v>
      </c>
      <c r="AC251" s="26">
        <f t="shared" ref="AC251:AC261" si="112">AA251</f>
        <v>3.0102999566398121</v>
      </c>
      <c r="AD251" s="27">
        <f t="shared" si="108"/>
        <v>2</v>
      </c>
    </row>
    <row r="252" spans="16:30" x14ac:dyDescent="0.25">
      <c r="P252" s="31">
        <v>0.375</v>
      </c>
      <c r="Q252" s="32">
        <f>Q250</f>
        <v>0</v>
      </c>
      <c r="R252" s="26">
        <f t="shared" si="100"/>
        <v>1</v>
      </c>
      <c r="S252" s="26">
        <f t="shared" si="110"/>
        <v>0</v>
      </c>
      <c r="T252" s="35">
        <f t="shared" si="99"/>
        <v>1</v>
      </c>
      <c r="U252" s="37"/>
      <c r="V252" s="34">
        <f t="shared" si="109"/>
        <v>0</v>
      </c>
      <c r="W252" s="26">
        <f t="shared" si="102"/>
        <v>1</v>
      </c>
      <c r="X252" s="26">
        <f t="shared" si="111"/>
        <v>0</v>
      </c>
      <c r="Y252" s="35">
        <f t="shared" si="104"/>
        <v>1</v>
      </c>
      <c r="Z252" s="37"/>
      <c r="AA252" s="34">
        <f t="shared" si="105"/>
        <v>3.0102999566398121</v>
      </c>
      <c r="AB252" s="26">
        <f t="shared" si="106"/>
        <v>2</v>
      </c>
      <c r="AC252" s="26">
        <f t="shared" si="112"/>
        <v>3.0102999566398121</v>
      </c>
      <c r="AD252" s="27">
        <f t="shared" si="108"/>
        <v>2</v>
      </c>
    </row>
    <row r="253" spans="16:30" x14ac:dyDescent="0.25">
      <c r="P253" s="31">
        <v>0.41666666666666702</v>
      </c>
      <c r="Q253" s="32">
        <f>Q250</f>
        <v>0</v>
      </c>
      <c r="R253" s="26">
        <f t="shared" si="100"/>
        <v>1</v>
      </c>
      <c r="S253" s="26">
        <f t="shared" si="110"/>
        <v>0</v>
      </c>
      <c r="T253" s="35">
        <f t="shared" si="99"/>
        <v>1</v>
      </c>
      <c r="U253" s="37"/>
      <c r="V253" s="34">
        <f t="shared" si="109"/>
        <v>0</v>
      </c>
      <c r="W253" s="26">
        <f t="shared" si="102"/>
        <v>1</v>
      </c>
      <c r="X253" s="26">
        <f t="shared" si="111"/>
        <v>0</v>
      </c>
      <c r="Y253" s="35">
        <f t="shared" si="104"/>
        <v>1</v>
      </c>
      <c r="Z253" s="37"/>
      <c r="AA253" s="34">
        <f t="shared" si="105"/>
        <v>3.0102999566398121</v>
      </c>
      <c r="AB253" s="26">
        <f t="shared" si="106"/>
        <v>2</v>
      </c>
      <c r="AC253" s="26">
        <f t="shared" si="112"/>
        <v>3.0102999566398121</v>
      </c>
      <c r="AD253" s="27">
        <f t="shared" si="108"/>
        <v>2</v>
      </c>
    </row>
    <row r="254" spans="16:30" x14ac:dyDescent="0.25">
      <c r="P254" s="31">
        <v>0.45833333333333298</v>
      </c>
      <c r="Q254" s="32">
        <f>Q250</f>
        <v>0</v>
      </c>
      <c r="R254" s="26">
        <f t="shared" si="100"/>
        <v>1</v>
      </c>
      <c r="S254" s="26">
        <f t="shared" si="110"/>
        <v>0</v>
      </c>
      <c r="T254" s="35">
        <f t="shared" si="99"/>
        <v>1</v>
      </c>
      <c r="U254" s="37"/>
      <c r="V254" s="34">
        <f t="shared" si="109"/>
        <v>0</v>
      </c>
      <c r="W254" s="26">
        <f t="shared" si="102"/>
        <v>1</v>
      </c>
      <c r="X254" s="26">
        <f t="shared" si="111"/>
        <v>0</v>
      </c>
      <c r="Y254" s="35">
        <f t="shared" si="104"/>
        <v>1</v>
      </c>
      <c r="Z254" s="37"/>
      <c r="AA254" s="34">
        <f t="shared" si="105"/>
        <v>3.0102999566398121</v>
      </c>
      <c r="AB254" s="26">
        <f t="shared" si="106"/>
        <v>2</v>
      </c>
      <c r="AC254" s="26">
        <f t="shared" si="112"/>
        <v>3.0102999566398121</v>
      </c>
      <c r="AD254" s="27">
        <f t="shared" si="108"/>
        <v>2</v>
      </c>
    </row>
    <row r="255" spans="16:30" x14ac:dyDescent="0.25">
      <c r="P255" s="31">
        <v>0.5</v>
      </c>
      <c r="Q255" s="32">
        <f>Q250</f>
        <v>0</v>
      </c>
      <c r="R255" s="26">
        <f t="shared" si="100"/>
        <v>1</v>
      </c>
      <c r="S255" s="26">
        <f t="shared" si="110"/>
        <v>0</v>
      </c>
      <c r="T255" s="35">
        <f t="shared" si="99"/>
        <v>1</v>
      </c>
      <c r="U255" s="37"/>
      <c r="V255" s="34">
        <f t="shared" si="109"/>
        <v>0</v>
      </c>
      <c r="W255" s="26">
        <f t="shared" si="102"/>
        <v>1</v>
      </c>
      <c r="X255" s="26">
        <f t="shared" si="111"/>
        <v>0</v>
      </c>
      <c r="Y255" s="35">
        <f t="shared" si="104"/>
        <v>1</v>
      </c>
      <c r="Z255" s="37"/>
      <c r="AA255" s="34">
        <f t="shared" si="105"/>
        <v>3.0102999566398121</v>
      </c>
      <c r="AB255" s="26">
        <f t="shared" si="106"/>
        <v>2</v>
      </c>
      <c r="AC255" s="26">
        <f t="shared" si="112"/>
        <v>3.0102999566398121</v>
      </c>
      <c r="AD255" s="27">
        <f t="shared" si="108"/>
        <v>2</v>
      </c>
    </row>
    <row r="256" spans="16:30" x14ac:dyDescent="0.25">
      <c r="P256" s="31">
        <v>0.54166666666666696</v>
      </c>
      <c r="Q256" s="32">
        <f>Q250</f>
        <v>0</v>
      </c>
      <c r="R256" s="26">
        <f t="shared" si="100"/>
        <v>1</v>
      </c>
      <c r="S256" s="26">
        <f t="shared" si="110"/>
        <v>0</v>
      </c>
      <c r="T256" s="35">
        <f t="shared" si="99"/>
        <v>1</v>
      </c>
      <c r="U256" s="37"/>
      <c r="V256" s="34">
        <f t="shared" si="109"/>
        <v>0</v>
      </c>
      <c r="W256" s="26">
        <f t="shared" si="102"/>
        <v>1</v>
      </c>
      <c r="X256" s="26">
        <f t="shared" si="111"/>
        <v>0</v>
      </c>
      <c r="Y256" s="35">
        <f t="shared" si="104"/>
        <v>1</v>
      </c>
      <c r="Z256" s="37"/>
      <c r="AA256" s="34">
        <f t="shared" si="105"/>
        <v>3.0102999566398121</v>
      </c>
      <c r="AB256" s="26">
        <f t="shared" si="106"/>
        <v>2</v>
      </c>
      <c r="AC256" s="26">
        <f t="shared" si="112"/>
        <v>3.0102999566398121</v>
      </c>
      <c r="AD256" s="27">
        <f t="shared" si="108"/>
        <v>2</v>
      </c>
    </row>
    <row r="257" spans="16:30" x14ac:dyDescent="0.25">
      <c r="P257" s="31">
        <v>0.58333333333333304</v>
      </c>
      <c r="Q257" s="32">
        <f>Q250</f>
        <v>0</v>
      </c>
      <c r="R257" s="26">
        <f t="shared" si="100"/>
        <v>1</v>
      </c>
      <c r="S257" s="26">
        <f t="shared" si="110"/>
        <v>0</v>
      </c>
      <c r="T257" s="35">
        <f t="shared" si="99"/>
        <v>1</v>
      </c>
      <c r="U257" s="37"/>
      <c r="V257" s="34">
        <f t="shared" si="109"/>
        <v>0</v>
      </c>
      <c r="W257" s="26">
        <f t="shared" si="102"/>
        <v>1</v>
      </c>
      <c r="X257" s="26">
        <f t="shared" si="111"/>
        <v>0</v>
      </c>
      <c r="Y257" s="35">
        <f t="shared" si="104"/>
        <v>1</v>
      </c>
      <c r="Z257" s="37"/>
      <c r="AA257" s="34">
        <f t="shared" si="105"/>
        <v>3.0102999566398121</v>
      </c>
      <c r="AB257" s="26">
        <f t="shared" si="106"/>
        <v>2</v>
      </c>
      <c r="AC257" s="26">
        <f t="shared" si="112"/>
        <v>3.0102999566398121</v>
      </c>
      <c r="AD257" s="27">
        <f t="shared" si="108"/>
        <v>2</v>
      </c>
    </row>
    <row r="258" spans="16:30" x14ac:dyDescent="0.25">
      <c r="P258" s="31">
        <v>0.625</v>
      </c>
      <c r="Q258" s="32">
        <f>Q250</f>
        <v>0</v>
      </c>
      <c r="R258" s="26">
        <f t="shared" si="100"/>
        <v>1</v>
      </c>
      <c r="S258" s="26">
        <f t="shared" si="110"/>
        <v>0</v>
      </c>
      <c r="T258" s="35">
        <f t="shared" si="99"/>
        <v>1</v>
      </c>
      <c r="U258" s="37"/>
      <c r="V258" s="34">
        <f t="shared" si="109"/>
        <v>0</v>
      </c>
      <c r="W258" s="26">
        <f t="shared" si="102"/>
        <v>1</v>
      </c>
      <c r="X258" s="26">
        <f t="shared" si="111"/>
        <v>0</v>
      </c>
      <c r="Y258" s="35">
        <f t="shared" si="104"/>
        <v>1</v>
      </c>
      <c r="Z258" s="37"/>
      <c r="AA258" s="34">
        <f t="shared" si="105"/>
        <v>3.0102999566398121</v>
      </c>
      <c r="AB258" s="26">
        <f t="shared" si="106"/>
        <v>2</v>
      </c>
      <c r="AC258" s="26">
        <f t="shared" si="112"/>
        <v>3.0102999566398121</v>
      </c>
      <c r="AD258" s="27">
        <f t="shared" si="108"/>
        <v>2</v>
      </c>
    </row>
    <row r="259" spans="16:30" x14ac:dyDescent="0.25">
      <c r="P259" s="31">
        <v>0.66666666666666696</v>
      </c>
      <c r="Q259" s="32">
        <f>Q250</f>
        <v>0</v>
      </c>
      <c r="R259" s="26">
        <f t="shared" si="100"/>
        <v>1</v>
      </c>
      <c r="S259" s="26">
        <f t="shared" si="110"/>
        <v>0</v>
      </c>
      <c r="T259" s="35">
        <f t="shared" si="99"/>
        <v>1</v>
      </c>
      <c r="U259" s="37"/>
      <c r="V259" s="34">
        <f t="shared" si="109"/>
        <v>0</v>
      </c>
      <c r="W259" s="26">
        <f t="shared" si="102"/>
        <v>1</v>
      </c>
      <c r="X259" s="26">
        <f t="shared" si="111"/>
        <v>0</v>
      </c>
      <c r="Y259" s="35">
        <f t="shared" si="104"/>
        <v>1</v>
      </c>
      <c r="Z259" s="37"/>
      <c r="AA259" s="34">
        <f t="shared" si="105"/>
        <v>3.0102999566398121</v>
      </c>
      <c r="AB259" s="26">
        <f t="shared" si="106"/>
        <v>2</v>
      </c>
      <c r="AC259" s="26">
        <f t="shared" si="112"/>
        <v>3.0102999566398121</v>
      </c>
      <c r="AD259" s="27">
        <f t="shared" si="108"/>
        <v>2</v>
      </c>
    </row>
    <row r="260" spans="16:30" x14ac:dyDescent="0.25">
      <c r="P260" s="31">
        <v>0.70833333333333304</v>
      </c>
      <c r="Q260" s="32">
        <f>Q250</f>
        <v>0</v>
      </c>
      <c r="R260" s="26">
        <f t="shared" si="100"/>
        <v>1</v>
      </c>
      <c r="S260" s="26">
        <f t="shared" si="110"/>
        <v>0</v>
      </c>
      <c r="T260" s="35">
        <f t="shared" si="99"/>
        <v>1</v>
      </c>
      <c r="U260" s="37"/>
      <c r="V260" s="34">
        <f t="shared" si="109"/>
        <v>0</v>
      </c>
      <c r="W260" s="26">
        <f t="shared" si="102"/>
        <v>1</v>
      </c>
      <c r="X260" s="26">
        <f t="shared" si="111"/>
        <v>0</v>
      </c>
      <c r="Y260" s="35">
        <f t="shared" si="104"/>
        <v>1</v>
      </c>
      <c r="Z260" s="37"/>
      <c r="AA260" s="34">
        <f t="shared" si="105"/>
        <v>3.0102999566398121</v>
      </c>
      <c r="AB260" s="26">
        <f t="shared" si="106"/>
        <v>2</v>
      </c>
      <c r="AC260" s="26">
        <f t="shared" si="112"/>
        <v>3.0102999566398121</v>
      </c>
      <c r="AD260" s="27">
        <f t="shared" si="108"/>
        <v>2</v>
      </c>
    </row>
    <row r="261" spans="16:30" x14ac:dyDescent="0.25">
      <c r="P261" s="31">
        <v>0.75</v>
      </c>
      <c r="Q261" s="32">
        <f>Q250</f>
        <v>0</v>
      </c>
      <c r="R261" s="26">
        <f t="shared" si="100"/>
        <v>1</v>
      </c>
      <c r="S261" s="26">
        <f t="shared" si="110"/>
        <v>0</v>
      </c>
      <c r="T261" s="35">
        <f t="shared" si="99"/>
        <v>1</v>
      </c>
      <c r="U261" s="37"/>
      <c r="V261" s="34">
        <f t="shared" si="109"/>
        <v>0</v>
      </c>
      <c r="W261" s="26">
        <f t="shared" si="102"/>
        <v>1</v>
      </c>
      <c r="X261" s="26">
        <f t="shared" si="111"/>
        <v>0</v>
      </c>
      <c r="Y261" s="35">
        <f t="shared" si="104"/>
        <v>1</v>
      </c>
      <c r="Z261" s="37"/>
      <c r="AA261" s="34">
        <f t="shared" si="105"/>
        <v>3.0102999566398121</v>
      </c>
      <c r="AB261" s="26">
        <f t="shared" si="106"/>
        <v>2</v>
      </c>
      <c r="AC261" s="26">
        <f t="shared" si="112"/>
        <v>3.0102999566398121</v>
      </c>
      <c r="AD261" s="27">
        <f t="shared" si="108"/>
        <v>2</v>
      </c>
    </row>
    <row r="262" spans="16:30" x14ac:dyDescent="0.25">
      <c r="P262" s="31">
        <v>0.79166666666666696</v>
      </c>
      <c r="Q262" s="32">
        <f>Q250</f>
        <v>0</v>
      </c>
      <c r="R262" s="26">
        <f t="shared" si="100"/>
        <v>1</v>
      </c>
      <c r="S262" s="26">
        <f t="shared" si="110"/>
        <v>0</v>
      </c>
      <c r="T262" s="35">
        <f t="shared" si="99"/>
        <v>1</v>
      </c>
      <c r="U262" s="37"/>
      <c r="V262" s="34">
        <v>0</v>
      </c>
      <c r="W262" s="26">
        <f t="shared" si="102"/>
        <v>1</v>
      </c>
      <c r="X262" s="26">
        <v>0</v>
      </c>
      <c r="Y262" s="35">
        <f t="shared" si="104"/>
        <v>1</v>
      </c>
      <c r="Z262" s="37"/>
      <c r="AA262" s="34">
        <f t="shared" si="105"/>
        <v>3.0102999566398121</v>
      </c>
      <c r="AB262" s="26">
        <f t="shared" si="106"/>
        <v>2</v>
      </c>
      <c r="AC262" s="26">
        <f>AA262</f>
        <v>3.0102999566398121</v>
      </c>
      <c r="AD262" s="27">
        <f t="shared" si="108"/>
        <v>2</v>
      </c>
    </row>
    <row r="263" spans="16:30" x14ac:dyDescent="0.25">
      <c r="P263" s="31">
        <v>0.83333333333333304</v>
      </c>
      <c r="Q263" s="32">
        <f>Q250</f>
        <v>0</v>
      </c>
      <c r="R263" s="26">
        <f t="shared" si="100"/>
        <v>1</v>
      </c>
      <c r="S263" s="26">
        <f t="shared" si="110"/>
        <v>0</v>
      </c>
      <c r="T263" s="35">
        <f t="shared" si="99"/>
        <v>1</v>
      </c>
      <c r="U263" s="37"/>
      <c r="V263" s="34">
        <f t="shared" si="109"/>
        <v>0</v>
      </c>
      <c r="W263" s="26">
        <f t="shared" si="102"/>
        <v>1</v>
      </c>
      <c r="X263" s="26">
        <v>0</v>
      </c>
      <c r="Y263" s="35">
        <f t="shared" si="104"/>
        <v>1</v>
      </c>
      <c r="Z263" s="37"/>
      <c r="AA263" s="34">
        <f t="shared" si="105"/>
        <v>3.0102999566398121</v>
      </c>
      <c r="AB263" s="26">
        <f>(10^(AA263/10))</f>
        <v>2</v>
      </c>
      <c r="AC263" s="26">
        <f>AA263</f>
        <v>3.0102999566398121</v>
      </c>
      <c r="AD263" s="27">
        <f t="shared" si="108"/>
        <v>2</v>
      </c>
    </row>
    <row r="264" spans="16:30" x14ac:dyDescent="0.25">
      <c r="P264" s="31">
        <v>0.875</v>
      </c>
      <c r="Q264" s="32">
        <f>Q250</f>
        <v>0</v>
      </c>
      <c r="R264" s="26">
        <f t="shared" si="100"/>
        <v>1</v>
      </c>
      <c r="S264" s="26">
        <f t="shared" si="110"/>
        <v>0</v>
      </c>
      <c r="T264" s="35">
        <f t="shared" si="99"/>
        <v>1</v>
      </c>
      <c r="U264" s="37"/>
      <c r="V264" s="34">
        <f>V263</f>
        <v>0</v>
      </c>
      <c r="W264" s="26">
        <f t="shared" si="102"/>
        <v>1</v>
      </c>
      <c r="X264" s="26">
        <v>0</v>
      </c>
      <c r="Y264" s="35">
        <f t="shared" si="104"/>
        <v>1</v>
      </c>
      <c r="Z264" s="37"/>
      <c r="AA264" s="34">
        <f t="shared" si="105"/>
        <v>3.0102999566398121</v>
      </c>
      <c r="AB264" s="26">
        <f t="shared" ref="AB264:AB266" si="113">(10^(AA264/10))</f>
        <v>2</v>
      </c>
      <c r="AC264" s="26">
        <f>AA264</f>
        <v>3.0102999566398121</v>
      </c>
      <c r="AD264" s="27">
        <f t="shared" si="108"/>
        <v>2</v>
      </c>
    </row>
    <row r="265" spans="16:30" x14ac:dyDescent="0.25">
      <c r="P265" s="31">
        <v>0.91666666666666696</v>
      </c>
      <c r="Q265" s="32">
        <f>Q243</f>
        <v>0</v>
      </c>
      <c r="R265" s="26">
        <f t="shared" si="100"/>
        <v>1</v>
      </c>
      <c r="S265" s="26">
        <f>Q265+10</f>
        <v>10</v>
      </c>
      <c r="T265" s="35">
        <f t="shared" si="99"/>
        <v>10</v>
      </c>
      <c r="U265" s="37"/>
      <c r="V265" s="34">
        <v>0</v>
      </c>
      <c r="W265" s="26">
        <f t="shared" si="102"/>
        <v>1</v>
      </c>
      <c r="X265" s="28">
        <f t="shared" ref="X265:X266" si="114">V265+10</f>
        <v>10</v>
      </c>
      <c r="Y265" s="35">
        <f t="shared" si="104"/>
        <v>10</v>
      </c>
      <c r="Z265" s="37"/>
      <c r="AA265" s="34">
        <f t="shared" si="105"/>
        <v>3.0102999566398121</v>
      </c>
      <c r="AB265" s="26">
        <f t="shared" si="113"/>
        <v>2</v>
      </c>
      <c r="AC265" s="26">
        <f>AA265+10</f>
        <v>13.010299956639813</v>
      </c>
      <c r="AD265" s="27">
        <f t="shared" si="108"/>
        <v>20.000000000000007</v>
      </c>
    </row>
    <row r="266" spans="16:30" ht="15.75" thickBot="1" x14ac:dyDescent="0.3">
      <c r="P266" s="44">
        <v>0.95833333333333304</v>
      </c>
      <c r="Q266" s="32">
        <f>Q243</f>
        <v>0</v>
      </c>
      <c r="R266" s="46">
        <f t="shared" si="100"/>
        <v>1</v>
      </c>
      <c r="S266" s="46">
        <f>Q266+10</f>
        <v>10</v>
      </c>
      <c r="T266" s="47">
        <f t="shared" si="99"/>
        <v>10</v>
      </c>
      <c r="U266" s="48"/>
      <c r="V266" s="45">
        <v>0</v>
      </c>
      <c r="W266" s="46">
        <f t="shared" si="102"/>
        <v>1</v>
      </c>
      <c r="X266" s="28">
        <f t="shared" si="114"/>
        <v>10</v>
      </c>
      <c r="Y266" s="47">
        <f t="shared" si="104"/>
        <v>10</v>
      </c>
      <c r="Z266" s="48"/>
      <c r="AA266" s="34">
        <f t="shared" si="105"/>
        <v>3.0102999566398121</v>
      </c>
      <c r="AB266" s="150">
        <f t="shared" si="113"/>
        <v>2</v>
      </c>
      <c r="AC266" s="150">
        <f>AA266+10</f>
        <v>13.010299956639813</v>
      </c>
      <c r="AD266" s="151">
        <f t="shared" si="108"/>
        <v>20.000000000000007</v>
      </c>
    </row>
    <row r="267" spans="16:30" ht="15.75" thickBot="1" x14ac:dyDescent="0.3">
      <c r="P267" s="50"/>
      <c r="Q267" s="51"/>
      <c r="R267" s="51"/>
      <c r="S267" s="51"/>
      <c r="T267" s="52"/>
      <c r="U267" s="51"/>
      <c r="V267" s="50"/>
      <c r="W267" s="51"/>
      <c r="X267" s="51"/>
      <c r="Y267" s="52"/>
      <c r="Z267" s="51"/>
      <c r="AA267" s="53" t="s">
        <v>13</v>
      </c>
      <c r="AB267" s="64">
        <f>10*LOG(1/(COUNT(AB250:AB263))*SUM(AB250:AB263))</f>
        <v>3.0102999566398121</v>
      </c>
      <c r="AC267" s="49"/>
      <c r="AD267" s="54"/>
    </row>
    <row r="268" spans="16:30" ht="15.75" thickBot="1" x14ac:dyDescent="0.3">
      <c r="P268" s="53"/>
      <c r="Q268" s="49"/>
      <c r="R268" s="49"/>
      <c r="S268" s="49"/>
      <c r="T268" s="54"/>
      <c r="U268" s="49"/>
      <c r="V268" s="53"/>
      <c r="W268" s="49"/>
      <c r="X268" s="49"/>
      <c r="Y268" s="54"/>
      <c r="Z268" s="49"/>
      <c r="AA268" s="53" t="s">
        <v>2</v>
      </c>
      <c r="AB268" s="64">
        <f>10*LOG(1/(COUNT(AB243:AB249,AB265:AB266))*SUM(AB243:AB249,AB265:AB266))</f>
        <v>3.0102999566398121</v>
      </c>
      <c r="AC268" s="49"/>
      <c r="AD268" s="54"/>
    </row>
    <row r="269" spans="16:30" x14ac:dyDescent="0.25">
      <c r="P269" s="53"/>
      <c r="Q269" s="49"/>
      <c r="R269" s="56" t="s">
        <v>12</v>
      </c>
      <c r="S269" s="57"/>
      <c r="T269" s="58" t="s">
        <v>11</v>
      </c>
      <c r="U269" s="57"/>
      <c r="V269" s="59"/>
      <c r="W269" s="56" t="s">
        <v>12</v>
      </c>
      <c r="X269" s="57"/>
      <c r="Y269" s="58" t="s">
        <v>11</v>
      </c>
      <c r="Z269" s="57"/>
      <c r="AA269" s="59"/>
      <c r="AB269" s="57" t="s">
        <v>12</v>
      </c>
      <c r="AC269" s="57"/>
      <c r="AD269" s="58" t="s">
        <v>11</v>
      </c>
    </row>
    <row r="270" spans="16:30" ht="15.75" thickBot="1" x14ac:dyDescent="0.3">
      <c r="P270" s="14"/>
      <c r="Q270" s="55"/>
      <c r="R270" s="60">
        <f>10*LOG(1/(COUNT(R243:R266))*SUM(R243:R266))</f>
        <v>0</v>
      </c>
      <c r="S270" s="61"/>
      <c r="T270" s="62">
        <f>10*LOG(1/(COUNT(T243:T266))*SUM(T243:T266))</f>
        <v>6.40978057358332</v>
      </c>
      <c r="U270" s="61"/>
      <c r="V270" s="63"/>
      <c r="W270" s="60">
        <f>10*LOG(1/(COUNT(W243:W266))*SUM(W243:W266))</f>
        <v>0</v>
      </c>
      <c r="X270" s="61"/>
      <c r="Y270" s="62">
        <f>10*LOG(1/(COUNT(Y243:Y266))*SUM(Y243:Y266))</f>
        <v>6.40978057358332</v>
      </c>
      <c r="Z270" s="61"/>
      <c r="AA270" s="63"/>
      <c r="AB270" s="64">
        <f>10*LOG(1/(COUNT(AB243:AB266))*SUM(AB243:AB266))</f>
        <v>3.0102999566398121</v>
      </c>
      <c r="AC270" s="61"/>
      <c r="AD270" s="62">
        <f>10*LOG(1/(COUNT(AD243:AD266))*SUM(AD243:AD266))</f>
        <v>9.4200805302231334</v>
      </c>
    </row>
    <row r="273" spans="16:30" x14ac:dyDescent="0.25">
      <c r="P273">
        <f>A18</f>
        <v>0</v>
      </c>
    </row>
    <row r="275" spans="16:30" ht="15.75" thickBot="1" x14ac:dyDescent="0.3">
      <c r="P275" s="303" t="s">
        <v>21</v>
      </c>
      <c r="Q275" s="303"/>
      <c r="R275" s="303"/>
      <c r="S275" s="303"/>
      <c r="T275" s="303"/>
    </row>
    <row r="276" spans="16:30" ht="45.75" thickBot="1" x14ac:dyDescent="0.3">
      <c r="P276" s="38" t="s">
        <v>14</v>
      </c>
      <c r="Q276" s="39" t="s">
        <v>15</v>
      </c>
      <c r="R276" s="40" t="s">
        <v>17</v>
      </c>
      <c r="S276" s="40" t="s">
        <v>16</v>
      </c>
      <c r="T276" s="41" t="s">
        <v>17</v>
      </c>
      <c r="U276" s="42"/>
      <c r="V276" s="39" t="s">
        <v>18</v>
      </c>
      <c r="W276" s="40" t="s">
        <v>17</v>
      </c>
      <c r="X276" s="40" t="s">
        <v>16</v>
      </c>
      <c r="Y276" s="41" t="s">
        <v>17</v>
      </c>
      <c r="Z276" s="43"/>
      <c r="AA276" s="39" t="s">
        <v>19</v>
      </c>
      <c r="AB276" s="40" t="s">
        <v>17</v>
      </c>
      <c r="AC276" s="40" t="s">
        <v>16</v>
      </c>
      <c r="AD276" s="41" t="s">
        <v>17</v>
      </c>
    </row>
    <row r="277" spans="16:30" ht="15.75" thickBot="1" x14ac:dyDescent="0.3">
      <c r="P277" s="30">
        <v>0</v>
      </c>
      <c r="Q277" s="32">
        <f>H18</f>
        <v>0</v>
      </c>
      <c r="R277" s="28">
        <f>(10^(Q277/10))</f>
        <v>1</v>
      </c>
      <c r="S277" s="28">
        <f>Q277+10</f>
        <v>10</v>
      </c>
      <c r="T277" s="33">
        <f t="shared" ref="T277:T300" si="115">(10^(S277/10))</f>
        <v>10</v>
      </c>
      <c r="U277" s="36"/>
      <c r="V277" s="32">
        <v>0</v>
      </c>
      <c r="W277" s="28">
        <f>(10^(V277/10))</f>
        <v>1</v>
      </c>
      <c r="X277" s="28">
        <f>V277+10</f>
        <v>10</v>
      </c>
      <c r="Y277" s="33">
        <f>(10^(X277/10))</f>
        <v>10</v>
      </c>
      <c r="Z277" s="36"/>
      <c r="AA277" s="34">
        <f>10*LOG10(10^(Q277/10)+10^(V277/10))</f>
        <v>3.0102999566398121</v>
      </c>
      <c r="AB277" s="147">
        <f>(10^(AA277/10))</f>
        <v>2</v>
      </c>
      <c r="AC277" s="147">
        <f>AA277+10</f>
        <v>13.010299956639813</v>
      </c>
      <c r="AD277" s="148">
        <f>(10^(AC277/10))</f>
        <v>20.000000000000007</v>
      </c>
    </row>
    <row r="278" spans="16:30" ht="15.75" thickBot="1" x14ac:dyDescent="0.3">
      <c r="P278" s="31">
        <v>4.1666666666666699E-2</v>
      </c>
      <c r="Q278" s="32">
        <f>Q277</f>
        <v>0</v>
      </c>
      <c r="R278" s="26">
        <f t="shared" ref="R278:R300" si="116">(10^(Q278/10))</f>
        <v>1</v>
      </c>
      <c r="S278" s="26">
        <f t="shared" ref="S278:S283" si="117">Q278+10</f>
        <v>10</v>
      </c>
      <c r="T278" s="35">
        <f t="shared" si="115"/>
        <v>10</v>
      </c>
      <c r="U278" s="37"/>
      <c r="V278" s="34">
        <f>V277</f>
        <v>0</v>
      </c>
      <c r="W278" s="26">
        <f t="shared" ref="W278:W300" si="118">(10^(V278/10))</f>
        <v>1</v>
      </c>
      <c r="X278" s="28">
        <f t="shared" ref="X278:X283" si="119">V278+10</f>
        <v>10</v>
      </c>
      <c r="Y278" s="35">
        <f t="shared" ref="Y278:Y300" si="120">(10^(X278/10))</f>
        <v>10</v>
      </c>
      <c r="Z278" s="37"/>
      <c r="AA278" s="34">
        <f t="shared" ref="AA278:AA300" si="121">10*LOG10(10^(Q278/10)+10^(V278/10))</f>
        <v>3.0102999566398121</v>
      </c>
      <c r="AB278" s="26">
        <f t="shared" ref="AB278:AB296" si="122">(10^(AA278/10))</f>
        <v>2</v>
      </c>
      <c r="AC278" s="147">
        <f t="shared" ref="AC278:AC283" si="123">AA278+10</f>
        <v>13.010299956639813</v>
      </c>
      <c r="AD278" s="27">
        <f t="shared" ref="AD278:AD300" si="124">(10^(AC278/10))</f>
        <v>20.000000000000007</v>
      </c>
    </row>
    <row r="279" spans="16:30" ht="15.75" thickBot="1" x14ac:dyDescent="0.3">
      <c r="P279" s="31">
        <v>8.3333333333333301E-2</v>
      </c>
      <c r="Q279" s="32">
        <f>Q277</f>
        <v>0</v>
      </c>
      <c r="R279" s="26">
        <f t="shared" si="116"/>
        <v>1</v>
      </c>
      <c r="S279" s="26">
        <f t="shared" si="117"/>
        <v>10</v>
      </c>
      <c r="T279" s="35">
        <f t="shared" si="115"/>
        <v>10</v>
      </c>
      <c r="U279" s="37"/>
      <c r="V279" s="34">
        <f t="shared" ref="V279:V297" si="125">V278</f>
        <v>0</v>
      </c>
      <c r="W279" s="26">
        <f t="shared" si="118"/>
        <v>1</v>
      </c>
      <c r="X279" s="28">
        <f t="shared" si="119"/>
        <v>10</v>
      </c>
      <c r="Y279" s="35">
        <f t="shared" si="120"/>
        <v>10</v>
      </c>
      <c r="Z279" s="37"/>
      <c r="AA279" s="34">
        <f t="shared" si="121"/>
        <v>3.0102999566398121</v>
      </c>
      <c r="AB279" s="26">
        <f t="shared" si="122"/>
        <v>2</v>
      </c>
      <c r="AC279" s="147">
        <f t="shared" si="123"/>
        <v>13.010299956639813</v>
      </c>
      <c r="AD279" s="27">
        <f t="shared" si="124"/>
        <v>20.000000000000007</v>
      </c>
    </row>
    <row r="280" spans="16:30" ht="15.75" thickBot="1" x14ac:dyDescent="0.3">
      <c r="P280" s="31">
        <v>0.125</v>
      </c>
      <c r="Q280" s="32">
        <f>Q277</f>
        <v>0</v>
      </c>
      <c r="R280" s="26">
        <f t="shared" si="116"/>
        <v>1</v>
      </c>
      <c r="S280" s="26">
        <f t="shared" si="117"/>
        <v>10</v>
      </c>
      <c r="T280" s="35">
        <f t="shared" si="115"/>
        <v>10</v>
      </c>
      <c r="U280" s="37"/>
      <c r="V280" s="34">
        <f t="shared" si="125"/>
        <v>0</v>
      </c>
      <c r="W280" s="26">
        <f t="shared" si="118"/>
        <v>1</v>
      </c>
      <c r="X280" s="28">
        <f t="shared" si="119"/>
        <v>10</v>
      </c>
      <c r="Y280" s="35">
        <f t="shared" si="120"/>
        <v>10</v>
      </c>
      <c r="Z280" s="37"/>
      <c r="AA280" s="34">
        <f t="shared" si="121"/>
        <v>3.0102999566398121</v>
      </c>
      <c r="AB280" s="26">
        <f t="shared" si="122"/>
        <v>2</v>
      </c>
      <c r="AC280" s="147">
        <f t="shared" si="123"/>
        <v>13.010299956639813</v>
      </c>
      <c r="AD280" s="27">
        <f t="shared" si="124"/>
        <v>20.000000000000007</v>
      </c>
    </row>
    <row r="281" spans="16:30" ht="15.75" thickBot="1" x14ac:dyDescent="0.3">
      <c r="P281" s="31">
        <v>0.16666666666666699</v>
      </c>
      <c r="Q281" s="32">
        <f>Q277</f>
        <v>0</v>
      </c>
      <c r="R281" s="26">
        <f t="shared" si="116"/>
        <v>1</v>
      </c>
      <c r="S281" s="26">
        <f t="shared" si="117"/>
        <v>10</v>
      </c>
      <c r="T281" s="35">
        <f t="shared" si="115"/>
        <v>10</v>
      </c>
      <c r="U281" s="37"/>
      <c r="V281" s="34">
        <f t="shared" si="125"/>
        <v>0</v>
      </c>
      <c r="W281" s="26">
        <f t="shared" si="118"/>
        <v>1</v>
      </c>
      <c r="X281" s="28">
        <f t="shared" si="119"/>
        <v>10</v>
      </c>
      <c r="Y281" s="35">
        <f t="shared" si="120"/>
        <v>10</v>
      </c>
      <c r="Z281" s="37"/>
      <c r="AA281" s="34">
        <f t="shared" si="121"/>
        <v>3.0102999566398121</v>
      </c>
      <c r="AB281" s="26">
        <f t="shared" si="122"/>
        <v>2</v>
      </c>
      <c r="AC281" s="147">
        <f t="shared" si="123"/>
        <v>13.010299956639813</v>
      </c>
      <c r="AD281" s="27">
        <f t="shared" si="124"/>
        <v>20.000000000000007</v>
      </c>
    </row>
    <row r="282" spans="16:30" ht="15.75" thickBot="1" x14ac:dyDescent="0.3">
      <c r="P282" s="31">
        <v>0.20833333333333301</v>
      </c>
      <c r="Q282" s="32">
        <f>Q277</f>
        <v>0</v>
      </c>
      <c r="R282" s="26">
        <f t="shared" si="116"/>
        <v>1</v>
      </c>
      <c r="S282" s="26">
        <f t="shared" si="117"/>
        <v>10</v>
      </c>
      <c r="T282" s="35">
        <f t="shared" si="115"/>
        <v>10</v>
      </c>
      <c r="U282" s="37"/>
      <c r="V282" s="34">
        <f t="shared" si="125"/>
        <v>0</v>
      </c>
      <c r="W282" s="26">
        <f t="shared" si="118"/>
        <v>1</v>
      </c>
      <c r="X282" s="28">
        <f t="shared" si="119"/>
        <v>10</v>
      </c>
      <c r="Y282" s="35">
        <f t="shared" si="120"/>
        <v>10</v>
      </c>
      <c r="Z282" s="37"/>
      <c r="AA282" s="34">
        <f t="shared" si="121"/>
        <v>3.0102999566398121</v>
      </c>
      <c r="AB282" s="26">
        <f t="shared" si="122"/>
        <v>2</v>
      </c>
      <c r="AC282" s="147">
        <f t="shared" si="123"/>
        <v>13.010299956639813</v>
      </c>
      <c r="AD282" s="27">
        <f t="shared" si="124"/>
        <v>20.000000000000007</v>
      </c>
    </row>
    <row r="283" spans="16:30" x14ac:dyDescent="0.25">
      <c r="P283" s="31">
        <v>0.25</v>
      </c>
      <c r="Q283" s="32">
        <f>Q277</f>
        <v>0</v>
      </c>
      <c r="R283" s="26">
        <f t="shared" si="116"/>
        <v>1</v>
      </c>
      <c r="S283" s="26">
        <f t="shared" si="117"/>
        <v>10</v>
      </c>
      <c r="T283" s="35">
        <f t="shared" si="115"/>
        <v>10</v>
      </c>
      <c r="U283" s="37"/>
      <c r="V283" s="34">
        <f t="shared" si="125"/>
        <v>0</v>
      </c>
      <c r="W283" s="26">
        <f t="shared" si="118"/>
        <v>1</v>
      </c>
      <c r="X283" s="28">
        <f t="shared" si="119"/>
        <v>10</v>
      </c>
      <c r="Y283" s="35">
        <f t="shared" si="120"/>
        <v>10</v>
      </c>
      <c r="Z283" s="37"/>
      <c r="AA283" s="34">
        <f t="shared" si="121"/>
        <v>3.0102999566398121</v>
      </c>
      <c r="AB283" s="26">
        <f t="shared" si="122"/>
        <v>2</v>
      </c>
      <c r="AC283" s="147">
        <f t="shared" si="123"/>
        <v>13.010299956639813</v>
      </c>
      <c r="AD283" s="27">
        <f t="shared" si="124"/>
        <v>20.000000000000007</v>
      </c>
    </row>
    <row r="284" spans="16:30" x14ac:dyDescent="0.25">
      <c r="P284" s="31">
        <v>0.29166666666666702</v>
      </c>
      <c r="Q284" s="32">
        <f>G18</f>
        <v>0</v>
      </c>
      <c r="R284" s="26">
        <f t="shared" si="116"/>
        <v>1</v>
      </c>
      <c r="S284" s="26">
        <f>Q284</f>
        <v>0</v>
      </c>
      <c r="T284" s="35">
        <f t="shared" si="115"/>
        <v>1</v>
      </c>
      <c r="U284" s="37"/>
      <c r="V284" s="34">
        <f>H74</f>
        <v>0</v>
      </c>
      <c r="W284" s="26">
        <f t="shared" si="118"/>
        <v>1</v>
      </c>
      <c r="X284" s="26">
        <f>V284</f>
        <v>0</v>
      </c>
      <c r="Y284" s="35">
        <f t="shared" si="120"/>
        <v>1</v>
      </c>
      <c r="Z284" s="37"/>
      <c r="AA284" s="34">
        <f t="shared" si="121"/>
        <v>3.0102999566398121</v>
      </c>
      <c r="AB284" s="26">
        <f t="shared" si="122"/>
        <v>2</v>
      </c>
      <c r="AC284" s="26">
        <f>AA284</f>
        <v>3.0102999566398121</v>
      </c>
      <c r="AD284" s="27">
        <f t="shared" si="124"/>
        <v>2</v>
      </c>
    </row>
    <row r="285" spans="16:30" x14ac:dyDescent="0.25">
      <c r="P285" s="31">
        <v>0.33333333333333298</v>
      </c>
      <c r="Q285" s="32">
        <f>Q284</f>
        <v>0</v>
      </c>
      <c r="R285" s="26">
        <f t="shared" si="116"/>
        <v>1</v>
      </c>
      <c r="S285" s="26">
        <f t="shared" ref="S285:S298" si="126">Q285</f>
        <v>0</v>
      </c>
      <c r="T285" s="35">
        <f t="shared" si="115"/>
        <v>1</v>
      </c>
      <c r="U285" s="37"/>
      <c r="V285" s="34">
        <f t="shared" si="125"/>
        <v>0</v>
      </c>
      <c r="W285" s="26">
        <f t="shared" si="118"/>
        <v>1</v>
      </c>
      <c r="X285" s="26">
        <f t="shared" ref="X285:X295" si="127">V285</f>
        <v>0</v>
      </c>
      <c r="Y285" s="35">
        <f t="shared" si="120"/>
        <v>1</v>
      </c>
      <c r="Z285" s="37"/>
      <c r="AA285" s="34">
        <f t="shared" si="121"/>
        <v>3.0102999566398121</v>
      </c>
      <c r="AB285" s="26">
        <f t="shared" si="122"/>
        <v>2</v>
      </c>
      <c r="AC285" s="26">
        <f t="shared" ref="AC285:AC295" si="128">AA285</f>
        <v>3.0102999566398121</v>
      </c>
      <c r="AD285" s="27">
        <f t="shared" si="124"/>
        <v>2</v>
      </c>
    </row>
    <row r="286" spans="16:30" x14ac:dyDescent="0.25">
      <c r="P286" s="31">
        <v>0.375</v>
      </c>
      <c r="Q286" s="32">
        <f>Q284</f>
        <v>0</v>
      </c>
      <c r="R286" s="26">
        <f t="shared" si="116"/>
        <v>1</v>
      </c>
      <c r="S286" s="26">
        <f t="shared" si="126"/>
        <v>0</v>
      </c>
      <c r="T286" s="35">
        <f t="shared" si="115"/>
        <v>1</v>
      </c>
      <c r="U286" s="37"/>
      <c r="V286" s="34">
        <f t="shared" si="125"/>
        <v>0</v>
      </c>
      <c r="W286" s="26">
        <f t="shared" si="118"/>
        <v>1</v>
      </c>
      <c r="X286" s="26">
        <f t="shared" si="127"/>
        <v>0</v>
      </c>
      <c r="Y286" s="35">
        <f t="shared" si="120"/>
        <v>1</v>
      </c>
      <c r="Z286" s="37"/>
      <c r="AA286" s="34">
        <f t="shared" si="121"/>
        <v>3.0102999566398121</v>
      </c>
      <c r="AB286" s="26">
        <f t="shared" si="122"/>
        <v>2</v>
      </c>
      <c r="AC286" s="26">
        <f t="shared" si="128"/>
        <v>3.0102999566398121</v>
      </c>
      <c r="AD286" s="27">
        <f t="shared" si="124"/>
        <v>2</v>
      </c>
    </row>
    <row r="287" spans="16:30" x14ac:dyDescent="0.25">
      <c r="P287" s="31">
        <v>0.41666666666666702</v>
      </c>
      <c r="Q287" s="32">
        <f>Q284</f>
        <v>0</v>
      </c>
      <c r="R287" s="26">
        <f t="shared" si="116"/>
        <v>1</v>
      </c>
      <c r="S287" s="26">
        <f t="shared" si="126"/>
        <v>0</v>
      </c>
      <c r="T287" s="35">
        <f t="shared" si="115"/>
        <v>1</v>
      </c>
      <c r="U287" s="37"/>
      <c r="V287" s="34">
        <f t="shared" si="125"/>
        <v>0</v>
      </c>
      <c r="W287" s="26">
        <f t="shared" si="118"/>
        <v>1</v>
      </c>
      <c r="X287" s="26">
        <f t="shared" si="127"/>
        <v>0</v>
      </c>
      <c r="Y287" s="35">
        <f t="shared" si="120"/>
        <v>1</v>
      </c>
      <c r="Z287" s="37"/>
      <c r="AA287" s="34">
        <f t="shared" si="121"/>
        <v>3.0102999566398121</v>
      </c>
      <c r="AB287" s="26">
        <f t="shared" si="122"/>
        <v>2</v>
      </c>
      <c r="AC287" s="26">
        <f t="shared" si="128"/>
        <v>3.0102999566398121</v>
      </c>
      <c r="AD287" s="27">
        <f t="shared" si="124"/>
        <v>2</v>
      </c>
    </row>
    <row r="288" spans="16:30" x14ac:dyDescent="0.25">
      <c r="P288" s="31">
        <v>0.45833333333333298</v>
      </c>
      <c r="Q288" s="32">
        <f>Q284</f>
        <v>0</v>
      </c>
      <c r="R288" s="26">
        <f t="shared" si="116"/>
        <v>1</v>
      </c>
      <c r="S288" s="26">
        <f t="shared" si="126"/>
        <v>0</v>
      </c>
      <c r="T288" s="35">
        <f t="shared" si="115"/>
        <v>1</v>
      </c>
      <c r="U288" s="37"/>
      <c r="V288" s="34">
        <f t="shared" si="125"/>
        <v>0</v>
      </c>
      <c r="W288" s="26">
        <f t="shared" si="118"/>
        <v>1</v>
      </c>
      <c r="X288" s="26">
        <f t="shared" si="127"/>
        <v>0</v>
      </c>
      <c r="Y288" s="35">
        <f t="shared" si="120"/>
        <v>1</v>
      </c>
      <c r="Z288" s="37"/>
      <c r="AA288" s="34">
        <f t="shared" si="121"/>
        <v>3.0102999566398121</v>
      </c>
      <c r="AB288" s="26">
        <f t="shared" si="122"/>
        <v>2</v>
      </c>
      <c r="AC288" s="26">
        <f t="shared" si="128"/>
        <v>3.0102999566398121</v>
      </c>
      <c r="AD288" s="27">
        <f t="shared" si="124"/>
        <v>2</v>
      </c>
    </row>
    <row r="289" spans="16:30" x14ac:dyDescent="0.25">
      <c r="P289" s="31">
        <v>0.5</v>
      </c>
      <c r="Q289" s="32">
        <f>Q284</f>
        <v>0</v>
      </c>
      <c r="R289" s="26">
        <f t="shared" si="116"/>
        <v>1</v>
      </c>
      <c r="S289" s="26">
        <f t="shared" si="126"/>
        <v>0</v>
      </c>
      <c r="T289" s="35">
        <f t="shared" si="115"/>
        <v>1</v>
      </c>
      <c r="U289" s="37"/>
      <c r="V289" s="34">
        <f t="shared" si="125"/>
        <v>0</v>
      </c>
      <c r="W289" s="26">
        <f t="shared" si="118"/>
        <v>1</v>
      </c>
      <c r="X289" s="26">
        <f t="shared" si="127"/>
        <v>0</v>
      </c>
      <c r="Y289" s="35">
        <f t="shared" si="120"/>
        <v>1</v>
      </c>
      <c r="Z289" s="37"/>
      <c r="AA289" s="34">
        <f t="shared" si="121"/>
        <v>3.0102999566398121</v>
      </c>
      <c r="AB289" s="26">
        <f t="shared" si="122"/>
        <v>2</v>
      </c>
      <c r="AC289" s="26">
        <f t="shared" si="128"/>
        <v>3.0102999566398121</v>
      </c>
      <c r="AD289" s="27">
        <f t="shared" si="124"/>
        <v>2</v>
      </c>
    </row>
    <row r="290" spans="16:30" x14ac:dyDescent="0.25">
      <c r="P290" s="31">
        <v>0.54166666666666696</v>
      </c>
      <c r="Q290" s="32">
        <f>Q284</f>
        <v>0</v>
      </c>
      <c r="R290" s="26">
        <f t="shared" si="116"/>
        <v>1</v>
      </c>
      <c r="S290" s="26">
        <f t="shared" si="126"/>
        <v>0</v>
      </c>
      <c r="T290" s="35">
        <f t="shared" si="115"/>
        <v>1</v>
      </c>
      <c r="U290" s="37"/>
      <c r="V290" s="34">
        <f t="shared" si="125"/>
        <v>0</v>
      </c>
      <c r="W290" s="26">
        <f t="shared" si="118"/>
        <v>1</v>
      </c>
      <c r="X290" s="26">
        <f t="shared" si="127"/>
        <v>0</v>
      </c>
      <c r="Y290" s="35">
        <f t="shared" si="120"/>
        <v>1</v>
      </c>
      <c r="Z290" s="37"/>
      <c r="AA290" s="34">
        <f t="shared" si="121"/>
        <v>3.0102999566398121</v>
      </c>
      <c r="AB290" s="26">
        <f t="shared" si="122"/>
        <v>2</v>
      </c>
      <c r="AC290" s="26">
        <f t="shared" si="128"/>
        <v>3.0102999566398121</v>
      </c>
      <c r="AD290" s="27">
        <f t="shared" si="124"/>
        <v>2</v>
      </c>
    </row>
    <row r="291" spans="16:30" x14ac:dyDescent="0.25">
      <c r="P291" s="31">
        <v>0.58333333333333304</v>
      </c>
      <c r="Q291" s="32">
        <f>Q284</f>
        <v>0</v>
      </c>
      <c r="R291" s="26">
        <f t="shared" si="116"/>
        <v>1</v>
      </c>
      <c r="S291" s="26">
        <f t="shared" si="126"/>
        <v>0</v>
      </c>
      <c r="T291" s="35">
        <f t="shared" si="115"/>
        <v>1</v>
      </c>
      <c r="U291" s="37"/>
      <c r="V291" s="34">
        <f t="shared" si="125"/>
        <v>0</v>
      </c>
      <c r="W291" s="26">
        <f t="shared" si="118"/>
        <v>1</v>
      </c>
      <c r="X291" s="26">
        <f t="shared" si="127"/>
        <v>0</v>
      </c>
      <c r="Y291" s="35">
        <f t="shared" si="120"/>
        <v>1</v>
      </c>
      <c r="Z291" s="37"/>
      <c r="AA291" s="34">
        <f t="shared" si="121"/>
        <v>3.0102999566398121</v>
      </c>
      <c r="AB291" s="26">
        <f t="shared" si="122"/>
        <v>2</v>
      </c>
      <c r="AC291" s="26">
        <f t="shared" si="128"/>
        <v>3.0102999566398121</v>
      </c>
      <c r="AD291" s="27">
        <f t="shared" si="124"/>
        <v>2</v>
      </c>
    </row>
    <row r="292" spans="16:30" x14ac:dyDescent="0.25">
      <c r="P292" s="31">
        <v>0.625</v>
      </c>
      <c r="Q292" s="32">
        <f>Q284</f>
        <v>0</v>
      </c>
      <c r="R292" s="26">
        <f t="shared" si="116"/>
        <v>1</v>
      </c>
      <c r="S292" s="26">
        <f t="shared" si="126"/>
        <v>0</v>
      </c>
      <c r="T292" s="35">
        <f t="shared" si="115"/>
        <v>1</v>
      </c>
      <c r="U292" s="37"/>
      <c r="V292" s="34">
        <f t="shared" si="125"/>
        <v>0</v>
      </c>
      <c r="W292" s="26">
        <f t="shared" si="118"/>
        <v>1</v>
      </c>
      <c r="X292" s="26">
        <f t="shared" si="127"/>
        <v>0</v>
      </c>
      <c r="Y292" s="35">
        <f t="shared" si="120"/>
        <v>1</v>
      </c>
      <c r="Z292" s="37"/>
      <c r="AA292" s="34">
        <f t="shared" si="121"/>
        <v>3.0102999566398121</v>
      </c>
      <c r="AB292" s="26">
        <f t="shared" si="122"/>
        <v>2</v>
      </c>
      <c r="AC292" s="26">
        <f t="shared" si="128"/>
        <v>3.0102999566398121</v>
      </c>
      <c r="AD292" s="27">
        <f t="shared" si="124"/>
        <v>2</v>
      </c>
    </row>
    <row r="293" spans="16:30" x14ac:dyDescent="0.25">
      <c r="P293" s="31">
        <v>0.66666666666666696</v>
      </c>
      <c r="Q293" s="32">
        <f>Q284</f>
        <v>0</v>
      </c>
      <c r="R293" s="26">
        <f t="shared" si="116"/>
        <v>1</v>
      </c>
      <c r="S293" s="26">
        <f t="shared" si="126"/>
        <v>0</v>
      </c>
      <c r="T293" s="35">
        <f t="shared" si="115"/>
        <v>1</v>
      </c>
      <c r="U293" s="37"/>
      <c r="V293" s="34">
        <f t="shared" si="125"/>
        <v>0</v>
      </c>
      <c r="W293" s="26">
        <f t="shared" si="118"/>
        <v>1</v>
      </c>
      <c r="X293" s="26">
        <f t="shared" si="127"/>
        <v>0</v>
      </c>
      <c r="Y293" s="35">
        <f t="shared" si="120"/>
        <v>1</v>
      </c>
      <c r="Z293" s="37"/>
      <c r="AA293" s="34">
        <f t="shared" si="121"/>
        <v>3.0102999566398121</v>
      </c>
      <c r="AB293" s="26">
        <f t="shared" si="122"/>
        <v>2</v>
      </c>
      <c r="AC293" s="26">
        <f t="shared" si="128"/>
        <v>3.0102999566398121</v>
      </c>
      <c r="AD293" s="27">
        <f t="shared" si="124"/>
        <v>2</v>
      </c>
    </row>
    <row r="294" spans="16:30" x14ac:dyDescent="0.25">
      <c r="P294" s="31">
        <v>0.70833333333333304</v>
      </c>
      <c r="Q294" s="32">
        <f>Q284</f>
        <v>0</v>
      </c>
      <c r="R294" s="26">
        <f t="shared" si="116"/>
        <v>1</v>
      </c>
      <c r="S294" s="26">
        <f t="shared" si="126"/>
        <v>0</v>
      </c>
      <c r="T294" s="35">
        <f t="shared" si="115"/>
        <v>1</v>
      </c>
      <c r="U294" s="37"/>
      <c r="V294" s="34">
        <f t="shared" si="125"/>
        <v>0</v>
      </c>
      <c r="W294" s="26">
        <f t="shared" si="118"/>
        <v>1</v>
      </c>
      <c r="X294" s="26">
        <f t="shared" si="127"/>
        <v>0</v>
      </c>
      <c r="Y294" s="35">
        <f t="shared" si="120"/>
        <v>1</v>
      </c>
      <c r="Z294" s="37"/>
      <c r="AA294" s="34">
        <f t="shared" si="121"/>
        <v>3.0102999566398121</v>
      </c>
      <c r="AB294" s="26">
        <f t="shared" si="122"/>
        <v>2</v>
      </c>
      <c r="AC294" s="26">
        <f t="shared" si="128"/>
        <v>3.0102999566398121</v>
      </c>
      <c r="AD294" s="27">
        <f t="shared" si="124"/>
        <v>2</v>
      </c>
    </row>
    <row r="295" spans="16:30" x14ac:dyDescent="0.25">
      <c r="P295" s="31">
        <v>0.75</v>
      </c>
      <c r="Q295" s="32">
        <f>Q284</f>
        <v>0</v>
      </c>
      <c r="R295" s="26">
        <f t="shared" si="116"/>
        <v>1</v>
      </c>
      <c r="S295" s="26">
        <f t="shared" si="126"/>
        <v>0</v>
      </c>
      <c r="T295" s="35">
        <f t="shared" si="115"/>
        <v>1</v>
      </c>
      <c r="U295" s="37"/>
      <c r="V295" s="34">
        <f t="shared" si="125"/>
        <v>0</v>
      </c>
      <c r="W295" s="26">
        <f t="shared" si="118"/>
        <v>1</v>
      </c>
      <c r="X295" s="26">
        <f t="shared" si="127"/>
        <v>0</v>
      </c>
      <c r="Y295" s="35">
        <f t="shared" si="120"/>
        <v>1</v>
      </c>
      <c r="Z295" s="37"/>
      <c r="AA295" s="34">
        <f t="shared" si="121"/>
        <v>3.0102999566398121</v>
      </c>
      <c r="AB295" s="26">
        <f t="shared" si="122"/>
        <v>2</v>
      </c>
      <c r="AC295" s="26">
        <f t="shared" si="128"/>
        <v>3.0102999566398121</v>
      </c>
      <c r="AD295" s="27">
        <f t="shared" si="124"/>
        <v>2</v>
      </c>
    </row>
    <row r="296" spans="16:30" x14ac:dyDescent="0.25">
      <c r="P296" s="31">
        <v>0.79166666666666696</v>
      </c>
      <c r="Q296" s="32">
        <f>Q284</f>
        <v>0</v>
      </c>
      <c r="R296" s="26">
        <f t="shared" si="116"/>
        <v>1</v>
      </c>
      <c r="S296" s="26">
        <f t="shared" si="126"/>
        <v>0</v>
      </c>
      <c r="T296" s="35">
        <f t="shared" si="115"/>
        <v>1</v>
      </c>
      <c r="U296" s="37"/>
      <c r="V296" s="34">
        <v>0</v>
      </c>
      <c r="W296" s="26">
        <f t="shared" si="118"/>
        <v>1</v>
      </c>
      <c r="X296" s="26">
        <v>0</v>
      </c>
      <c r="Y296" s="35">
        <f t="shared" si="120"/>
        <v>1</v>
      </c>
      <c r="Z296" s="37"/>
      <c r="AA296" s="34">
        <f t="shared" si="121"/>
        <v>3.0102999566398121</v>
      </c>
      <c r="AB296" s="26">
        <f t="shared" si="122"/>
        <v>2</v>
      </c>
      <c r="AC296" s="26">
        <f>AA296</f>
        <v>3.0102999566398121</v>
      </c>
      <c r="AD296" s="27">
        <f t="shared" si="124"/>
        <v>2</v>
      </c>
    </row>
    <row r="297" spans="16:30" x14ac:dyDescent="0.25">
      <c r="P297" s="31">
        <v>0.83333333333333304</v>
      </c>
      <c r="Q297" s="32">
        <f>Q284</f>
        <v>0</v>
      </c>
      <c r="R297" s="26">
        <f t="shared" si="116"/>
        <v>1</v>
      </c>
      <c r="S297" s="26">
        <f t="shared" si="126"/>
        <v>0</v>
      </c>
      <c r="T297" s="35">
        <f t="shared" si="115"/>
        <v>1</v>
      </c>
      <c r="U297" s="37"/>
      <c r="V297" s="34">
        <f t="shared" si="125"/>
        <v>0</v>
      </c>
      <c r="W297" s="26">
        <f t="shared" si="118"/>
        <v>1</v>
      </c>
      <c r="X297" s="26">
        <v>0</v>
      </c>
      <c r="Y297" s="35">
        <f t="shared" si="120"/>
        <v>1</v>
      </c>
      <c r="Z297" s="37"/>
      <c r="AA297" s="34">
        <f t="shared" si="121"/>
        <v>3.0102999566398121</v>
      </c>
      <c r="AB297" s="26">
        <f>(10^(AA297/10))</f>
        <v>2</v>
      </c>
      <c r="AC297" s="26">
        <f>AA297</f>
        <v>3.0102999566398121</v>
      </c>
      <c r="AD297" s="27">
        <f t="shared" si="124"/>
        <v>2</v>
      </c>
    </row>
    <row r="298" spans="16:30" x14ac:dyDescent="0.25">
      <c r="P298" s="31">
        <v>0.875</v>
      </c>
      <c r="Q298" s="32">
        <f>Q284</f>
        <v>0</v>
      </c>
      <c r="R298" s="26">
        <f t="shared" si="116"/>
        <v>1</v>
      </c>
      <c r="S298" s="26">
        <f t="shared" si="126"/>
        <v>0</v>
      </c>
      <c r="T298" s="35">
        <f t="shared" si="115"/>
        <v>1</v>
      </c>
      <c r="U298" s="37"/>
      <c r="V298" s="34">
        <f>V297</f>
        <v>0</v>
      </c>
      <c r="W298" s="26">
        <f t="shared" si="118"/>
        <v>1</v>
      </c>
      <c r="X298" s="26">
        <v>0</v>
      </c>
      <c r="Y298" s="35">
        <f t="shared" si="120"/>
        <v>1</v>
      </c>
      <c r="Z298" s="37"/>
      <c r="AA298" s="34">
        <f t="shared" si="121"/>
        <v>3.0102999566398121</v>
      </c>
      <c r="AB298" s="26">
        <f t="shared" ref="AB298:AB300" si="129">(10^(AA298/10))</f>
        <v>2</v>
      </c>
      <c r="AC298" s="26">
        <f>AA298</f>
        <v>3.0102999566398121</v>
      </c>
      <c r="AD298" s="27">
        <f t="shared" si="124"/>
        <v>2</v>
      </c>
    </row>
    <row r="299" spans="16:30" x14ac:dyDescent="0.25">
      <c r="P299" s="31">
        <v>0.91666666666666696</v>
      </c>
      <c r="Q299" s="32">
        <f>Q277</f>
        <v>0</v>
      </c>
      <c r="R299" s="26">
        <f t="shared" si="116"/>
        <v>1</v>
      </c>
      <c r="S299" s="26">
        <f>Q299+10</f>
        <v>10</v>
      </c>
      <c r="T299" s="35">
        <f t="shared" si="115"/>
        <v>10</v>
      </c>
      <c r="U299" s="37"/>
      <c r="V299" s="34">
        <v>0</v>
      </c>
      <c r="W299" s="26">
        <f t="shared" si="118"/>
        <v>1</v>
      </c>
      <c r="X299" s="28">
        <f t="shared" ref="X299:X300" si="130">V299+10</f>
        <v>10</v>
      </c>
      <c r="Y299" s="35">
        <f t="shared" si="120"/>
        <v>10</v>
      </c>
      <c r="Z299" s="37"/>
      <c r="AA299" s="34">
        <f t="shared" si="121"/>
        <v>3.0102999566398121</v>
      </c>
      <c r="AB299" s="26">
        <f t="shared" si="129"/>
        <v>2</v>
      </c>
      <c r="AC299" s="26">
        <f>AA299+10</f>
        <v>13.010299956639813</v>
      </c>
      <c r="AD299" s="27">
        <f t="shared" si="124"/>
        <v>20.000000000000007</v>
      </c>
    </row>
    <row r="300" spans="16:30" ht="15.75" thickBot="1" x14ac:dyDescent="0.3">
      <c r="P300" s="44">
        <v>0.95833333333333304</v>
      </c>
      <c r="Q300" s="32">
        <f>Q277</f>
        <v>0</v>
      </c>
      <c r="R300" s="46">
        <f t="shared" si="116"/>
        <v>1</v>
      </c>
      <c r="S300" s="46">
        <f>Q300+10</f>
        <v>10</v>
      </c>
      <c r="T300" s="47">
        <f t="shared" si="115"/>
        <v>10</v>
      </c>
      <c r="U300" s="48"/>
      <c r="V300" s="45">
        <v>0</v>
      </c>
      <c r="W300" s="46">
        <f t="shared" si="118"/>
        <v>1</v>
      </c>
      <c r="X300" s="28">
        <f t="shared" si="130"/>
        <v>10</v>
      </c>
      <c r="Y300" s="47">
        <f t="shared" si="120"/>
        <v>10</v>
      </c>
      <c r="Z300" s="48"/>
      <c r="AA300" s="34">
        <f t="shared" si="121"/>
        <v>3.0102999566398121</v>
      </c>
      <c r="AB300" s="150">
        <f t="shared" si="129"/>
        <v>2</v>
      </c>
      <c r="AC300" s="150">
        <f>AA300+10</f>
        <v>13.010299956639813</v>
      </c>
      <c r="AD300" s="151">
        <f t="shared" si="124"/>
        <v>20.000000000000007</v>
      </c>
    </row>
    <row r="301" spans="16:30" ht="15.75" thickBot="1" x14ac:dyDescent="0.3">
      <c r="P301" s="50"/>
      <c r="Q301" s="51"/>
      <c r="R301" s="51"/>
      <c r="S301" s="51"/>
      <c r="T301" s="52"/>
      <c r="U301" s="51"/>
      <c r="V301" s="50"/>
      <c r="W301" s="51"/>
      <c r="X301" s="51"/>
      <c r="Y301" s="52"/>
      <c r="Z301" s="51"/>
      <c r="AA301" s="53" t="s">
        <v>13</v>
      </c>
      <c r="AB301" s="64">
        <f>10*LOG(1/(COUNT(AB284:AB297))*SUM(AB284:AB297))</f>
        <v>3.0102999566398121</v>
      </c>
      <c r="AC301" s="49"/>
      <c r="AD301" s="54"/>
    </row>
    <row r="302" spans="16:30" ht="15.75" thickBot="1" x14ac:dyDescent="0.3">
      <c r="P302" s="53"/>
      <c r="Q302" s="49"/>
      <c r="R302" s="49"/>
      <c r="S302" s="49"/>
      <c r="T302" s="54"/>
      <c r="U302" s="49"/>
      <c r="V302" s="53"/>
      <c r="W302" s="49"/>
      <c r="X302" s="49"/>
      <c r="Y302" s="54"/>
      <c r="Z302" s="49"/>
      <c r="AA302" s="53" t="s">
        <v>2</v>
      </c>
      <c r="AB302" s="64">
        <f>10*LOG(1/(COUNT(AB277:AB283,AB299:AB300))*SUM(AB277:AB283,AB299:AB300))</f>
        <v>3.0102999566398121</v>
      </c>
      <c r="AC302" s="49"/>
      <c r="AD302" s="54"/>
    </row>
    <row r="303" spans="16:30" x14ac:dyDescent="0.25">
      <c r="P303" s="53"/>
      <c r="Q303" s="49"/>
      <c r="R303" s="56" t="s">
        <v>12</v>
      </c>
      <c r="S303" s="57"/>
      <c r="T303" s="58" t="s">
        <v>11</v>
      </c>
      <c r="U303" s="57"/>
      <c r="V303" s="59"/>
      <c r="W303" s="56" t="s">
        <v>12</v>
      </c>
      <c r="X303" s="57"/>
      <c r="Y303" s="58" t="s">
        <v>11</v>
      </c>
      <c r="Z303" s="57"/>
      <c r="AA303" s="59"/>
      <c r="AB303" s="57" t="s">
        <v>12</v>
      </c>
      <c r="AC303" s="57"/>
      <c r="AD303" s="58" t="s">
        <v>11</v>
      </c>
    </row>
    <row r="304" spans="16:30" ht="15.75" thickBot="1" x14ac:dyDescent="0.3">
      <c r="P304" s="14"/>
      <c r="Q304" s="55"/>
      <c r="R304" s="60">
        <f>10*LOG(1/(COUNT(R277:R300))*SUM(R277:R300))</f>
        <v>0</v>
      </c>
      <c r="S304" s="61"/>
      <c r="T304" s="62">
        <f>10*LOG(1/(COUNT(T277:T300))*SUM(T277:T300))</f>
        <v>6.40978057358332</v>
      </c>
      <c r="U304" s="61"/>
      <c r="V304" s="63"/>
      <c r="W304" s="60">
        <f>10*LOG(1/(COUNT(W277:W300))*SUM(W277:W300))</f>
        <v>0</v>
      </c>
      <c r="X304" s="61"/>
      <c r="Y304" s="62">
        <f>10*LOG(1/(COUNT(Y277:Y300))*SUM(Y277:Y300))</f>
        <v>6.40978057358332</v>
      </c>
      <c r="Z304" s="61"/>
      <c r="AA304" s="63"/>
      <c r="AB304" s="64">
        <f>10*LOG(1/(COUNT(AB277:AB300))*SUM(AB277:AB300))</f>
        <v>3.0102999566398121</v>
      </c>
      <c r="AC304" s="61"/>
      <c r="AD304" s="62">
        <f>10*LOG(1/(COUNT(AD277:AD300))*SUM(AD277:AD300))</f>
        <v>9.4200805302231334</v>
      </c>
    </row>
  </sheetData>
  <mergeCells count="26">
    <mergeCell ref="P139:T139"/>
    <mergeCell ref="P173:T173"/>
    <mergeCell ref="P207:T207"/>
    <mergeCell ref="P241:T241"/>
    <mergeCell ref="P275:T275"/>
    <mergeCell ref="P105:T105"/>
    <mergeCell ref="A9:A11"/>
    <mergeCell ref="B9:B11"/>
    <mergeCell ref="C9:D9"/>
    <mergeCell ref="E9:H9"/>
    <mergeCell ref="A22:A24"/>
    <mergeCell ref="B22:C22"/>
    <mergeCell ref="E22:H22"/>
    <mergeCell ref="A38:A39"/>
    <mergeCell ref="B38:B39"/>
    <mergeCell ref="A58:A59"/>
    <mergeCell ref="P71:T71"/>
    <mergeCell ref="A77:A78"/>
    <mergeCell ref="A1:H1"/>
    <mergeCell ref="AA1:AB2"/>
    <mergeCell ref="AC1:AE1"/>
    <mergeCell ref="A2:H2"/>
    <mergeCell ref="A3:H3"/>
    <mergeCell ref="L3:L5"/>
    <mergeCell ref="AA3:AA6"/>
    <mergeCell ref="A4:H4"/>
  </mergeCells>
  <conditionalFormatting sqref="B60:B73 D60:H73">
    <cfRule type="expression" dxfId="22" priority="1">
      <formula>B60=0</formula>
    </cfRule>
  </conditionalFormatting>
  <dataValidations count="3">
    <dataValidation type="list" allowBlank="1" showInputMessage="1" showErrorMessage="1" sqref="A40:A53" xr:uid="{FB946F09-4173-442E-AF37-38D5F7464AE6}">
      <formula1>$AJ$2:$AJ$65</formula1>
    </dataValidation>
    <dataValidation type="list" allowBlank="1" showInputMessage="1" showErrorMessage="1" sqref="B32:B35 B12:B20 B6" xr:uid="{5CB9EB88-3090-47A3-99DC-48FA16122736}">
      <formula1>$AB$3:$AB$6</formula1>
    </dataValidation>
    <dataValidation type="list" allowBlank="1" showInputMessage="1" showErrorMessage="1" sqref="B40:B53" xr:uid="{44133BB1-5243-4611-9110-054A6FD771AA}">
      <formula1>$AP$1:$AP$16</formula1>
    </dataValidation>
  </dataValidations>
  <pageMargins left="0.7" right="0.7" top="0.75" bottom="0.75" header="0.3" footer="0.3"/>
  <pageSetup scale="40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C35B1-14C4-43B9-AC58-B0B0DDB5BCFB}">
  <dimension ref="A1:AR304"/>
  <sheetViews>
    <sheetView topLeftCell="A58" zoomScaleNormal="100" workbookViewId="0">
      <selection activeCell="B26" sqref="B26:C26"/>
    </sheetView>
  </sheetViews>
  <sheetFormatPr defaultRowHeight="15" x14ac:dyDescent="0.25"/>
  <cols>
    <col min="1" max="1" width="31.140625" customWidth="1"/>
    <col min="2" max="2" width="27" bestFit="1" customWidth="1"/>
    <col min="3" max="4" width="23.140625" customWidth="1"/>
    <col min="5" max="5" width="27.85546875" customWidth="1"/>
    <col min="6" max="6" width="30.28515625" customWidth="1"/>
    <col min="7" max="7" width="22.85546875" customWidth="1"/>
    <col min="8" max="8" width="24.7109375" customWidth="1"/>
    <col min="9" max="11" width="9.140625" customWidth="1"/>
    <col min="12" max="12" width="18.7109375" hidden="1" customWidth="1"/>
    <col min="13" max="14" width="20" hidden="1" customWidth="1"/>
    <col min="15" max="15" width="9.140625" hidden="1" customWidth="1"/>
    <col min="16" max="20" width="12.7109375" hidden="1" customWidth="1"/>
    <col min="21" max="21" width="2.7109375" hidden="1" customWidth="1"/>
    <col min="22" max="22" width="12.7109375" hidden="1" customWidth="1"/>
    <col min="23" max="23" width="15.42578125" hidden="1" customWidth="1"/>
    <col min="24" max="25" width="12.7109375" hidden="1" customWidth="1"/>
    <col min="26" max="26" width="2.5703125" hidden="1" customWidth="1"/>
    <col min="27" max="27" width="17" hidden="1" customWidth="1"/>
    <col min="28" max="28" width="17.42578125" hidden="1" customWidth="1"/>
    <col min="29" max="30" width="12.7109375" hidden="1" customWidth="1"/>
    <col min="31" max="35" width="9.140625" hidden="1" customWidth="1"/>
    <col min="36" max="36" width="33.42578125" hidden="1" customWidth="1"/>
    <col min="37" max="37" width="12.140625" hidden="1" customWidth="1"/>
    <col min="38" max="40" width="16.140625" hidden="1" customWidth="1"/>
    <col min="41" max="44" width="9.140625" hidden="1" customWidth="1"/>
    <col min="45" max="117" width="9.140625" customWidth="1"/>
  </cols>
  <sheetData>
    <row r="1" spans="1:42" ht="21.75" thickBot="1" x14ac:dyDescent="0.4">
      <c r="A1" s="304" t="s">
        <v>193</v>
      </c>
      <c r="B1" s="304"/>
      <c r="C1" s="304"/>
      <c r="D1" s="304"/>
      <c r="E1" s="304"/>
      <c r="F1" s="304"/>
      <c r="G1" s="304"/>
      <c r="H1" s="304"/>
      <c r="AA1" s="295" t="s">
        <v>36</v>
      </c>
      <c r="AB1" s="296"/>
      <c r="AC1" s="280" t="s">
        <v>35</v>
      </c>
      <c r="AD1" s="281"/>
      <c r="AE1" s="282"/>
      <c r="AJ1" s="188" t="s">
        <v>70</v>
      </c>
      <c r="AK1" s="189" t="s">
        <v>71</v>
      </c>
      <c r="AL1" s="189" t="s">
        <v>72</v>
      </c>
      <c r="AM1" s="189" t="s">
        <v>73</v>
      </c>
      <c r="AN1" s="190" t="s">
        <v>74</v>
      </c>
      <c r="AP1">
        <v>1</v>
      </c>
    </row>
    <row r="2" spans="1:42" ht="21.75" thickBot="1" x14ac:dyDescent="0.4">
      <c r="A2" s="304" t="s">
        <v>148</v>
      </c>
      <c r="B2" s="304"/>
      <c r="C2" s="304"/>
      <c r="D2" s="304"/>
      <c r="E2" s="304"/>
      <c r="F2" s="304"/>
      <c r="G2" s="304"/>
      <c r="H2" s="304"/>
      <c r="AA2" s="297"/>
      <c r="AB2" s="298"/>
      <c r="AC2" s="123" t="s">
        <v>3</v>
      </c>
      <c r="AD2" s="124" t="s">
        <v>32</v>
      </c>
      <c r="AE2" s="125" t="s">
        <v>33</v>
      </c>
      <c r="AJ2" s="186" t="s">
        <v>75</v>
      </c>
      <c r="AK2" s="187" t="s">
        <v>76</v>
      </c>
      <c r="AL2" s="187">
        <v>50</v>
      </c>
      <c r="AM2" s="187">
        <v>85</v>
      </c>
      <c r="AN2" s="29" t="s">
        <v>77</v>
      </c>
      <c r="AP2">
        <v>2</v>
      </c>
    </row>
    <row r="3" spans="1:42" ht="22.15" customHeight="1" x14ac:dyDescent="0.35">
      <c r="A3" s="304" t="s">
        <v>147</v>
      </c>
      <c r="B3" s="304"/>
      <c r="C3" s="304"/>
      <c r="D3" s="304"/>
      <c r="E3" s="304"/>
      <c r="F3" s="304"/>
      <c r="G3" s="304"/>
      <c r="H3" s="304"/>
      <c r="L3" s="306" t="s">
        <v>42</v>
      </c>
      <c r="M3" s="25" t="s">
        <v>25</v>
      </c>
      <c r="N3" s="15" t="s">
        <v>26</v>
      </c>
      <c r="O3" s="15" t="s">
        <v>27</v>
      </c>
      <c r="P3" s="15" t="s">
        <v>28</v>
      </c>
      <c r="Q3" s="15" t="s">
        <v>29</v>
      </c>
      <c r="R3" s="15" t="s">
        <v>30</v>
      </c>
      <c r="S3" s="16" t="s">
        <v>31</v>
      </c>
      <c r="AA3" s="283" t="s">
        <v>34</v>
      </c>
      <c r="AB3" s="120" t="s">
        <v>3</v>
      </c>
      <c r="AC3" s="127">
        <v>55</v>
      </c>
      <c r="AD3" s="128">
        <v>57</v>
      </c>
      <c r="AE3" s="129">
        <v>60</v>
      </c>
      <c r="AF3" s="119">
        <v>1</v>
      </c>
      <c r="AJ3" s="183" t="s">
        <v>78</v>
      </c>
      <c r="AK3" s="167" t="s">
        <v>76</v>
      </c>
      <c r="AL3" s="167">
        <v>20</v>
      </c>
      <c r="AM3" s="167">
        <v>85</v>
      </c>
      <c r="AN3" s="27">
        <v>84</v>
      </c>
      <c r="AP3">
        <v>3</v>
      </c>
    </row>
    <row r="4" spans="1:42" ht="19.5" customHeight="1" x14ac:dyDescent="0.35">
      <c r="A4" s="304" t="s">
        <v>144</v>
      </c>
      <c r="B4" s="304"/>
      <c r="C4" s="304"/>
      <c r="D4" s="304"/>
      <c r="E4" s="304"/>
      <c r="F4" s="304"/>
      <c r="G4" s="304"/>
      <c r="H4" s="304"/>
      <c r="L4" s="307"/>
      <c r="M4" s="135"/>
      <c r="N4" s="136"/>
      <c r="O4" s="136"/>
      <c r="P4" s="136"/>
      <c r="Q4" s="136"/>
      <c r="R4" s="136"/>
      <c r="S4" s="137"/>
      <c r="AA4" s="284"/>
      <c r="AB4" s="138"/>
      <c r="AC4" s="139"/>
      <c r="AD4" s="140"/>
      <c r="AE4" s="141"/>
      <c r="AF4" s="119"/>
      <c r="AJ4" s="183" t="s">
        <v>79</v>
      </c>
      <c r="AK4" s="167" t="s">
        <v>76</v>
      </c>
      <c r="AL4" s="167">
        <v>40</v>
      </c>
      <c r="AM4" s="167">
        <v>80</v>
      </c>
      <c r="AN4" s="27">
        <v>78</v>
      </c>
      <c r="AP4">
        <v>4</v>
      </c>
    </row>
    <row r="5" spans="1:42" ht="15" customHeight="1" thickBot="1" x14ac:dyDescent="0.4">
      <c r="A5" s="116"/>
      <c r="B5" s="116"/>
      <c r="C5" s="271"/>
      <c r="D5" s="271"/>
      <c r="E5" s="271"/>
      <c r="F5" s="271"/>
      <c r="G5" s="271"/>
      <c r="H5" s="271"/>
      <c r="L5" s="307"/>
      <c r="M5" s="13" t="s">
        <v>20</v>
      </c>
      <c r="N5" s="5" t="s">
        <v>20</v>
      </c>
      <c r="O5" s="5" t="s">
        <v>20</v>
      </c>
      <c r="P5" s="5" t="s">
        <v>20</v>
      </c>
      <c r="Q5" s="5" t="s">
        <v>20</v>
      </c>
      <c r="R5" s="5" t="s">
        <v>20</v>
      </c>
      <c r="S5" s="6" t="s">
        <v>20</v>
      </c>
      <c r="AA5" s="285"/>
      <c r="AB5" s="121" t="s">
        <v>32</v>
      </c>
      <c r="AC5" s="130">
        <v>57</v>
      </c>
      <c r="AD5" s="126">
        <v>60</v>
      </c>
      <c r="AE5" s="131">
        <v>65</v>
      </c>
      <c r="AF5" s="119">
        <v>2</v>
      </c>
      <c r="AJ5" s="183" t="s">
        <v>80</v>
      </c>
      <c r="AK5" s="167" t="s">
        <v>76</v>
      </c>
      <c r="AL5" s="167">
        <v>20</v>
      </c>
      <c r="AM5" s="167">
        <v>80</v>
      </c>
      <c r="AN5" s="27" t="s">
        <v>77</v>
      </c>
      <c r="AP5">
        <v>5</v>
      </c>
    </row>
    <row r="6" spans="1:42" ht="15" customHeight="1" thickBot="1" x14ac:dyDescent="0.4">
      <c r="A6" s="118" t="s">
        <v>49</v>
      </c>
      <c r="B6" s="117" t="s">
        <v>33</v>
      </c>
      <c r="C6" s="271"/>
      <c r="D6" s="271"/>
      <c r="E6" s="271"/>
      <c r="F6" s="271"/>
      <c r="G6" s="271"/>
      <c r="H6" s="271"/>
      <c r="L6" s="171" t="str">
        <f t="shared" ref="L6:L19" si="0">A60</f>
        <v>Crane</v>
      </c>
      <c r="M6" s="88">
        <f>IF(AND($E40&gt;=0.5,$C$12&gt;0),SQRT((($C$12-$B$25)^2)+(($C$25-$D$12)^2)),"")</f>
        <v>356.68371381420116</v>
      </c>
      <c r="N6" s="89" t="str">
        <f t="shared" ref="N6:N19" si="1">IF(AND($E40&gt;=0.5,$C$13&gt;0),SQRT((($C$13-$B$26)^2)+(($C$26-$D$13)^2)),"")</f>
        <v/>
      </c>
      <c r="O6" s="89" t="str">
        <f t="shared" ref="O6:P19" si="2">IF(AND($E40&gt;=0.5,$C$15&gt;0),SQRT((($C$15-$B$28)^2)+(($C$28-$D$15)^2)),"")</f>
        <v/>
      </c>
      <c r="P6" s="89" t="str">
        <f t="shared" si="2"/>
        <v/>
      </c>
      <c r="Q6" s="89" t="str">
        <f t="shared" ref="Q6:Q19" si="3">IF(AND($E40&gt;=0.5,$C$16&gt;0),SQRT((($C$16-$B$29)^2)+(($C$29-$D$16)^2)),"")</f>
        <v/>
      </c>
      <c r="R6" s="89" t="str">
        <f t="shared" ref="R6:R19" si="4">IF(AND($E40&gt;=0.5,$C$17&gt;0),SQRT((($C$17-$B$30)^2)+(($C$30-$D$17)^2)),"")</f>
        <v/>
      </c>
      <c r="S6" s="90" t="str">
        <f t="shared" ref="S6:S19" si="5">IF(AND($E40&gt;=0.5,$C$18&gt;0),SQRT((($C$18-$B$31)^2)+(($C$31-$D$18)^2)),"")</f>
        <v/>
      </c>
      <c r="AA6" s="286"/>
      <c r="AB6" s="122" t="s">
        <v>33</v>
      </c>
      <c r="AC6" s="132">
        <v>60</v>
      </c>
      <c r="AD6" s="133">
        <v>65</v>
      </c>
      <c r="AE6" s="134">
        <v>70</v>
      </c>
      <c r="AF6" s="119">
        <v>3</v>
      </c>
      <c r="AJ6" s="183" t="s">
        <v>81</v>
      </c>
      <c r="AK6" s="167" t="s">
        <v>82</v>
      </c>
      <c r="AL6" s="167">
        <v>100</v>
      </c>
      <c r="AM6" s="167">
        <v>94</v>
      </c>
      <c r="AN6" s="27" t="s">
        <v>77</v>
      </c>
      <c r="AP6">
        <v>6</v>
      </c>
    </row>
    <row r="7" spans="1:42" ht="15" customHeight="1" x14ac:dyDescent="0.35">
      <c r="A7" s="271"/>
      <c r="B7" s="271"/>
      <c r="C7" s="271"/>
      <c r="D7" s="271"/>
      <c r="E7" s="271"/>
      <c r="F7" s="271"/>
      <c r="G7" s="271"/>
      <c r="H7" s="271"/>
      <c r="L7" s="172" t="str">
        <f t="shared" si="0"/>
        <v>Vibratory Pile Driver</v>
      </c>
      <c r="M7" s="91">
        <f>IF(AND($E41&gt;=0.5,$C$12&gt;0),SQRT((($C$12-$B$25)^2)+(($C$25-$D$12)^2)),"")</f>
        <v>356.68371381420116</v>
      </c>
      <c r="N7" s="92" t="str">
        <f t="shared" si="1"/>
        <v/>
      </c>
      <c r="O7" s="92" t="str">
        <f t="shared" si="2"/>
        <v/>
      </c>
      <c r="P7" s="92" t="str">
        <f t="shared" si="2"/>
        <v/>
      </c>
      <c r="Q7" s="92" t="str">
        <f t="shared" si="3"/>
        <v/>
      </c>
      <c r="R7" s="92" t="str">
        <f t="shared" si="4"/>
        <v/>
      </c>
      <c r="S7" s="93" t="str">
        <f t="shared" si="5"/>
        <v/>
      </c>
      <c r="AC7" s="119">
        <v>1</v>
      </c>
      <c r="AD7" s="119">
        <v>2</v>
      </c>
      <c r="AE7" s="119">
        <v>3</v>
      </c>
      <c r="AF7" s="119"/>
      <c r="AJ7" s="183" t="s">
        <v>83</v>
      </c>
      <c r="AK7" s="167" t="s">
        <v>76</v>
      </c>
      <c r="AL7" s="167">
        <v>50</v>
      </c>
      <c r="AM7" s="167">
        <v>80</v>
      </c>
      <c r="AN7" s="27">
        <v>83</v>
      </c>
      <c r="AP7">
        <v>7</v>
      </c>
    </row>
    <row r="8" spans="1:42" ht="15" customHeight="1" thickBot="1" x14ac:dyDescent="0.3">
      <c r="A8" s="8" t="s">
        <v>45</v>
      </c>
      <c r="L8" s="172" t="str">
        <f t="shared" si="0"/>
        <v>Pickup Truck</v>
      </c>
      <c r="M8" s="91">
        <f>IF(AND($E42&gt;=0.5,$C$12&gt;0),SQRT((($C$12-$B$25)^2)+(($C$25-$D$12)^2)),"")</f>
        <v>356.68371381420116</v>
      </c>
      <c r="N8" s="92" t="str">
        <f t="shared" si="1"/>
        <v/>
      </c>
      <c r="O8" s="92" t="str">
        <f t="shared" si="2"/>
        <v/>
      </c>
      <c r="P8" s="92" t="str">
        <f t="shared" si="2"/>
        <v/>
      </c>
      <c r="Q8" s="92" t="str">
        <f t="shared" si="3"/>
        <v/>
      </c>
      <c r="R8" s="92" t="str">
        <f t="shared" si="4"/>
        <v/>
      </c>
      <c r="S8" s="93" t="str">
        <f t="shared" si="5"/>
        <v/>
      </c>
      <c r="AJ8" s="183" t="s">
        <v>84</v>
      </c>
      <c r="AK8" s="167" t="s">
        <v>76</v>
      </c>
      <c r="AL8" s="167">
        <v>20</v>
      </c>
      <c r="AM8" s="167">
        <v>85</v>
      </c>
      <c r="AN8" s="27">
        <v>84</v>
      </c>
      <c r="AP8">
        <v>8</v>
      </c>
    </row>
    <row r="9" spans="1:42" ht="15" customHeight="1" thickBot="1" x14ac:dyDescent="0.3">
      <c r="A9" s="293" t="s">
        <v>0</v>
      </c>
      <c r="B9" s="293" t="s">
        <v>1</v>
      </c>
      <c r="C9" s="289" t="s">
        <v>22</v>
      </c>
      <c r="D9" s="290"/>
      <c r="E9" s="291" t="s">
        <v>53</v>
      </c>
      <c r="F9" s="291"/>
      <c r="G9" s="291"/>
      <c r="H9" s="292"/>
      <c r="L9" s="172" t="str">
        <f t="shared" si="0"/>
        <v>Front End Loader</v>
      </c>
      <c r="M9" s="91">
        <f>IF(AND($E43&gt;=0.5,$C$12&gt;0),SQRT((($C$12-$B$25)^2)+(($C$25-$D$12)^2)),"")</f>
        <v>356.68371381420116</v>
      </c>
      <c r="N9" s="92" t="str">
        <f t="shared" si="1"/>
        <v/>
      </c>
      <c r="O9" s="92" t="str">
        <f t="shared" si="2"/>
        <v/>
      </c>
      <c r="P9" s="92" t="str">
        <f t="shared" si="2"/>
        <v/>
      </c>
      <c r="Q9" s="92" t="str">
        <f t="shared" si="3"/>
        <v/>
      </c>
      <c r="R9" s="92" t="str">
        <f t="shared" si="4"/>
        <v/>
      </c>
      <c r="S9" s="93" t="str">
        <f t="shared" si="5"/>
        <v/>
      </c>
      <c r="AB9" s="119">
        <f t="shared" ref="AB9:AB15" si="6">IF(B12="Residential",1,IF(B12="Commercial",2,IF(B12="industrial",3,0)))</f>
        <v>1</v>
      </c>
      <c r="AJ9" s="183" t="s">
        <v>85</v>
      </c>
      <c r="AK9" s="167" t="s">
        <v>82</v>
      </c>
      <c r="AL9" s="167">
        <v>20</v>
      </c>
      <c r="AM9" s="167">
        <v>93</v>
      </c>
      <c r="AN9" s="27">
        <v>87</v>
      </c>
      <c r="AP9">
        <v>9</v>
      </c>
    </row>
    <row r="10" spans="1:42" ht="15" customHeight="1" x14ac:dyDescent="0.25">
      <c r="A10" s="300"/>
      <c r="B10" s="300"/>
      <c r="C10" s="114" t="s">
        <v>23</v>
      </c>
      <c r="D10" s="115" t="s">
        <v>24</v>
      </c>
      <c r="E10" s="162" t="s">
        <v>12</v>
      </c>
      <c r="F10" s="163" t="s">
        <v>11</v>
      </c>
      <c r="G10" s="23" t="s">
        <v>13</v>
      </c>
      <c r="H10" s="24" t="s">
        <v>2</v>
      </c>
      <c r="L10" s="172" t="str">
        <f t="shared" si="0"/>
        <v>Trencher</v>
      </c>
      <c r="M10" s="91">
        <f>IF(AND($E44&gt;=0.5,$C$12&gt;0),SQRT((($C$12-$B$25)^2)+(($C$25-$D$12)^2)),"")</f>
        <v>356.68371381420116</v>
      </c>
      <c r="N10" s="92" t="str">
        <f t="shared" si="1"/>
        <v/>
      </c>
      <c r="O10" s="92" t="str">
        <f t="shared" si="2"/>
        <v/>
      </c>
      <c r="P10" s="92" t="str">
        <f t="shared" si="2"/>
        <v/>
      </c>
      <c r="Q10" s="92" t="str">
        <f t="shared" si="3"/>
        <v/>
      </c>
      <c r="R10" s="92" t="str">
        <f t="shared" si="4"/>
        <v/>
      </c>
      <c r="S10" s="93" t="str">
        <f t="shared" si="5"/>
        <v/>
      </c>
      <c r="AB10" s="119">
        <f t="shared" si="6"/>
        <v>0</v>
      </c>
      <c r="AJ10" s="183" t="s">
        <v>86</v>
      </c>
      <c r="AK10" s="167" t="s">
        <v>76</v>
      </c>
      <c r="AL10" s="167">
        <v>20</v>
      </c>
      <c r="AM10" s="167">
        <v>80</v>
      </c>
      <c r="AN10" s="27">
        <v>83</v>
      </c>
      <c r="AP10">
        <v>10</v>
      </c>
    </row>
    <row r="11" spans="1:42" ht="15" customHeight="1" thickBot="1" x14ac:dyDescent="0.3">
      <c r="A11" s="301"/>
      <c r="B11" s="301"/>
      <c r="C11" s="86" t="s">
        <v>20</v>
      </c>
      <c r="D11" s="87" t="s">
        <v>20</v>
      </c>
      <c r="E11" s="13" t="s">
        <v>5</v>
      </c>
      <c r="F11" s="6" t="s">
        <v>5</v>
      </c>
      <c r="G11" s="13" t="s">
        <v>5</v>
      </c>
      <c r="H11" s="6" t="s">
        <v>5</v>
      </c>
      <c r="L11" s="172" t="str">
        <f t="shared" si="0"/>
        <v>Crane</v>
      </c>
      <c r="M11" s="91">
        <f>IF(AND($E45&gt;=0.5,$C$12&gt;0),SQRT((($C$12-$B$26)^2)+(($C$26-$D$12)^2)),"")</f>
        <v>582.85205781603975</v>
      </c>
      <c r="N11" s="92" t="str">
        <f t="shared" si="1"/>
        <v/>
      </c>
      <c r="O11" s="92" t="str">
        <f t="shared" si="2"/>
        <v/>
      </c>
      <c r="P11" s="92" t="str">
        <f t="shared" si="2"/>
        <v/>
      </c>
      <c r="Q11" s="92" t="str">
        <f t="shared" si="3"/>
        <v/>
      </c>
      <c r="R11" s="92" t="str">
        <f t="shared" si="4"/>
        <v/>
      </c>
      <c r="S11" s="93" t="str">
        <f t="shared" si="5"/>
        <v/>
      </c>
      <c r="AB11" s="119">
        <f t="shared" si="6"/>
        <v>0</v>
      </c>
      <c r="AJ11" s="183" t="s">
        <v>87</v>
      </c>
      <c r="AK11" s="167" t="s">
        <v>76</v>
      </c>
      <c r="AL11" s="167">
        <v>40</v>
      </c>
      <c r="AM11" s="167">
        <v>80</v>
      </c>
      <c r="AN11" s="27">
        <v>78</v>
      </c>
      <c r="AP11">
        <v>11</v>
      </c>
    </row>
    <row r="12" spans="1:42" ht="15" customHeight="1" thickBot="1" x14ac:dyDescent="0.3">
      <c r="A12" s="240" t="s">
        <v>194</v>
      </c>
      <c r="B12" s="241" t="s">
        <v>3</v>
      </c>
      <c r="C12" s="242">
        <v>257941.99</v>
      </c>
      <c r="D12" s="243">
        <v>4256496.7699999996</v>
      </c>
      <c r="E12" s="244">
        <v>38.6</v>
      </c>
      <c r="F12" s="245">
        <v>42</v>
      </c>
      <c r="G12" s="246">
        <v>40</v>
      </c>
      <c r="H12" s="247">
        <v>34</v>
      </c>
      <c r="L12" s="172" t="str">
        <f t="shared" si="0"/>
        <v>Vibratory Pile Driver</v>
      </c>
      <c r="M12" s="91">
        <f>IF(AND($E46&gt;=0.5,$C$12&gt;0),SQRT((($C$12-$B$26)^2)+(($C$26-$D$12)^2)),"")</f>
        <v>582.85205781603975</v>
      </c>
      <c r="N12" s="92" t="str">
        <f t="shared" si="1"/>
        <v/>
      </c>
      <c r="O12" s="92" t="str">
        <f t="shared" si="2"/>
        <v/>
      </c>
      <c r="P12" s="92" t="str">
        <f t="shared" si="2"/>
        <v/>
      </c>
      <c r="Q12" s="92" t="str">
        <f t="shared" si="3"/>
        <v/>
      </c>
      <c r="R12" s="92" t="str">
        <f t="shared" si="4"/>
        <v/>
      </c>
      <c r="S12" s="93" t="str">
        <f t="shared" si="5"/>
        <v/>
      </c>
      <c r="AB12" s="119">
        <f t="shared" si="6"/>
        <v>0</v>
      </c>
      <c r="AJ12" s="183" t="s">
        <v>88</v>
      </c>
      <c r="AK12" s="167" t="s">
        <v>76</v>
      </c>
      <c r="AL12" s="167">
        <v>15</v>
      </c>
      <c r="AM12" s="167">
        <v>83</v>
      </c>
      <c r="AN12" s="27" t="s">
        <v>77</v>
      </c>
      <c r="AP12">
        <v>12</v>
      </c>
    </row>
    <row r="13" spans="1:42" ht="15" hidden="1" customHeight="1" x14ac:dyDescent="0.25">
      <c r="A13" s="228"/>
      <c r="B13" s="238"/>
      <c r="C13" s="174"/>
      <c r="D13" s="211"/>
      <c r="E13" s="17"/>
      <c r="F13" s="160"/>
      <c r="G13" s="239"/>
      <c r="H13" s="78"/>
      <c r="L13" s="172" t="str">
        <f t="shared" si="0"/>
        <v>Pickup Truck</v>
      </c>
      <c r="M13" s="91">
        <f>IF(AND($E47&gt;=0.5,$C$12&gt;0),SQRT((($C$12-$B$26)^2)+(($C$26-$D$12)^2)),"")</f>
        <v>582.85205781603975</v>
      </c>
      <c r="N13" s="92" t="str">
        <f t="shared" si="1"/>
        <v/>
      </c>
      <c r="O13" s="92" t="str">
        <f t="shared" si="2"/>
        <v/>
      </c>
      <c r="P13" s="92" t="str">
        <f t="shared" si="2"/>
        <v/>
      </c>
      <c r="Q13" s="92" t="str">
        <f t="shared" si="3"/>
        <v/>
      </c>
      <c r="R13" s="92" t="str">
        <f t="shared" si="4"/>
        <v/>
      </c>
      <c r="S13" s="93" t="str">
        <f t="shared" si="5"/>
        <v/>
      </c>
      <c r="AB13" s="119">
        <f t="shared" si="6"/>
        <v>0</v>
      </c>
      <c r="AJ13" s="183" t="s">
        <v>89</v>
      </c>
      <c r="AK13" s="167" t="s">
        <v>76</v>
      </c>
      <c r="AL13" s="167">
        <v>40</v>
      </c>
      <c r="AM13" s="167">
        <v>85</v>
      </c>
      <c r="AN13" s="27">
        <v>79</v>
      </c>
      <c r="AP13">
        <v>13</v>
      </c>
    </row>
    <row r="14" spans="1:42" ht="15" hidden="1" customHeight="1" x14ac:dyDescent="0.25">
      <c r="A14" s="212"/>
      <c r="B14" s="84"/>
      <c r="C14" s="176"/>
      <c r="D14" s="213"/>
      <c r="E14" s="112"/>
      <c r="F14" s="109"/>
      <c r="G14" s="75"/>
      <c r="H14" s="2"/>
      <c r="L14" s="172" t="str">
        <f t="shared" si="0"/>
        <v>Front End Loader</v>
      </c>
      <c r="M14" s="91">
        <f>IF(AND($E48&gt;=0.5,$C$12&gt;0),SQRT((($C$12-$B$26)^2)+(($C$26-$D$12)^2)),"")</f>
        <v>582.85205781603975</v>
      </c>
      <c r="N14" s="92" t="str">
        <f t="shared" si="1"/>
        <v/>
      </c>
      <c r="O14" s="92" t="str">
        <f t="shared" si="2"/>
        <v/>
      </c>
      <c r="P14" s="92" t="str">
        <f t="shared" si="2"/>
        <v/>
      </c>
      <c r="Q14" s="92" t="str">
        <f t="shared" si="3"/>
        <v/>
      </c>
      <c r="R14" s="92" t="str">
        <f t="shared" si="4"/>
        <v/>
      </c>
      <c r="S14" s="93" t="str">
        <f t="shared" si="5"/>
        <v/>
      </c>
      <c r="AB14" s="119">
        <f t="shared" si="6"/>
        <v>0</v>
      </c>
      <c r="AJ14" s="183" t="s">
        <v>90</v>
      </c>
      <c r="AK14" s="167" t="s">
        <v>76</v>
      </c>
      <c r="AL14" s="167">
        <v>20</v>
      </c>
      <c r="AM14" s="167">
        <v>82</v>
      </c>
      <c r="AN14" s="27">
        <v>81</v>
      </c>
      <c r="AP14">
        <v>14</v>
      </c>
    </row>
    <row r="15" spans="1:42" ht="15" hidden="1" customHeight="1" x14ac:dyDescent="0.25">
      <c r="A15" s="212"/>
      <c r="B15" s="84"/>
      <c r="C15" s="176"/>
      <c r="D15" s="213"/>
      <c r="E15" s="112"/>
      <c r="F15" s="109"/>
      <c r="G15" s="75"/>
      <c r="H15" s="2"/>
      <c r="L15" s="172" t="str">
        <f t="shared" si="0"/>
        <v>Trencher</v>
      </c>
      <c r="M15" s="91">
        <f>IF(AND($E49&gt;=0.5,$C$12&gt;0),SQRT((($C$12-$B$26)^2)+(($C$26-$D$12)^2)),"")</f>
        <v>582.85205781603975</v>
      </c>
      <c r="N15" s="92" t="str">
        <f t="shared" si="1"/>
        <v/>
      </c>
      <c r="O15" s="92" t="str">
        <f t="shared" si="2"/>
        <v/>
      </c>
      <c r="P15" s="92" t="str">
        <f t="shared" si="2"/>
        <v/>
      </c>
      <c r="Q15" s="92" t="str">
        <f t="shared" si="3"/>
        <v/>
      </c>
      <c r="R15" s="92" t="str">
        <f t="shared" si="4"/>
        <v/>
      </c>
      <c r="S15" s="93" t="str">
        <f t="shared" si="5"/>
        <v/>
      </c>
      <c r="AB15" s="119">
        <f t="shared" si="6"/>
        <v>0</v>
      </c>
      <c r="AJ15" s="183" t="s">
        <v>91</v>
      </c>
      <c r="AK15" s="167" t="s">
        <v>76</v>
      </c>
      <c r="AL15" s="167">
        <v>20</v>
      </c>
      <c r="AM15" s="167">
        <v>90</v>
      </c>
      <c r="AN15" s="27">
        <v>90</v>
      </c>
      <c r="AP15">
        <v>15</v>
      </c>
    </row>
    <row r="16" spans="1:42" ht="15" hidden="1" customHeight="1" x14ac:dyDescent="0.25">
      <c r="A16" s="212"/>
      <c r="B16" s="84"/>
      <c r="C16" s="176"/>
      <c r="D16" s="213"/>
      <c r="E16" s="112"/>
      <c r="F16" s="109"/>
      <c r="G16" s="75"/>
      <c r="H16" s="2"/>
      <c r="L16" s="172" t="str">
        <f t="shared" si="0"/>
        <v/>
      </c>
      <c r="M16" s="91">
        <f>IF(AND($E50&gt;=0.5,$C$12&gt;0),SQRT((($C$12-$B$25)^2)+(($C$25-$D$12)^2)),"")</f>
        <v>356.68371381420116</v>
      </c>
      <c r="N16" s="92" t="str">
        <f t="shared" si="1"/>
        <v/>
      </c>
      <c r="O16" s="92" t="str">
        <f t="shared" si="2"/>
        <v/>
      </c>
      <c r="P16" s="92" t="str">
        <f t="shared" si="2"/>
        <v/>
      </c>
      <c r="Q16" s="92" t="str">
        <f t="shared" si="3"/>
        <v/>
      </c>
      <c r="R16" s="92" t="str">
        <f t="shared" si="4"/>
        <v/>
      </c>
      <c r="S16" s="93" t="str">
        <f t="shared" si="5"/>
        <v/>
      </c>
      <c r="AB16" s="119"/>
      <c r="AJ16" s="183" t="s">
        <v>92</v>
      </c>
      <c r="AK16" s="167" t="s">
        <v>76</v>
      </c>
      <c r="AL16" s="167">
        <v>16</v>
      </c>
      <c r="AM16" s="167">
        <v>85</v>
      </c>
      <c r="AN16" s="27">
        <v>81</v>
      </c>
      <c r="AP16">
        <v>0</v>
      </c>
    </row>
    <row r="17" spans="1:40" s="49" customFormat="1" hidden="1" x14ac:dyDescent="0.25">
      <c r="A17" s="212"/>
      <c r="B17" s="84"/>
      <c r="C17" s="176"/>
      <c r="D17" s="213"/>
      <c r="E17" s="112" t="str">
        <f>IF(G17&gt;0,R270,"")</f>
        <v/>
      </c>
      <c r="F17" s="109" t="str">
        <f>IF(G17&gt;0,T270,"")</f>
        <v/>
      </c>
      <c r="G17" s="75"/>
      <c r="H17" s="2"/>
      <c r="L17" s="172" t="str">
        <f t="shared" si="0"/>
        <v/>
      </c>
      <c r="M17" s="91">
        <f>IF(AND($E51&gt;=0.5,$C$12&gt;0),SQRT((($C$12-$B$25)^2)+(($C$25-$D$12)^2)),"")</f>
        <v>356.68371381420116</v>
      </c>
      <c r="N17" s="92" t="str">
        <f t="shared" si="1"/>
        <v/>
      </c>
      <c r="O17" s="92" t="str">
        <f t="shared" si="2"/>
        <v/>
      </c>
      <c r="P17" s="92" t="str">
        <f t="shared" si="2"/>
        <v/>
      </c>
      <c r="Q17" s="92" t="str">
        <f t="shared" si="3"/>
        <v/>
      </c>
      <c r="R17" s="92" t="str">
        <f t="shared" si="4"/>
        <v/>
      </c>
      <c r="S17" s="93" t="str">
        <f t="shared" si="5"/>
        <v/>
      </c>
      <c r="T17"/>
      <c r="AB17" s="119">
        <f>IF(B6="Residential",1,IF(B6="Commercial",2,IF(B6="industrial",3,0)))</f>
        <v>3</v>
      </c>
      <c r="AJ17" s="183" t="s">
        <v>93</v>
      </c>
      <c r="AK17" s="167" t="s">
        <v>76</v>
      </c>
      <c r="AL17" s="167">
        <v>40</v>
      </c>
      <c r="AM17" s="167">
        <v>85</v>
      </c>
      <c r="AN17" s="27">
        <v>82</v>
      </c>
    </row>
    <row r="18" spans="1:40" ht="15.75" hidden="1" thickBot="1" x14ac:dyDescent="0.3">
      <c r="A18" s="214"/>
      <c r="B18" s="85"/>
      <c r="C18" s="178"/>
      <c r="D18" s="215"/>
      <c r="E18" s="113" t="str">
        <f>IF(G18&gt;0,R304,"")</f>
        <v/>
      </c>
      <c r="F18" s="110" t="str">
        <f>IF(G18&gt;0,T304,"")</f>
        <v/>
      </c>
      <c r="G18" s="76"/>
      <c r="H18" s="3"/>
      <c r="L18" s="172" t="str">
        <f t="shared" si="0"/>
        <v/>
      </c>
      <c r="M18" s="91">
        <f>IF(AND($E52&gt;=0.5,$C$12&gt;0),SQRT((($C$12-$B$25)^2)+(($C$25-$D$12)^2)),"")</f>
        <v>356.68371381420116</v>
      </c>
      <c r="N18" s="92" t="str">
        <f t="shared" si="1"/>
        <v/>
      </c>
      <c r="O18" s="92" t="str">
        <f t="shared" si="2"/>
        <v/>
      </c>
      <c r="P18" s="92" t="str">
        <f t="shared" si="2"/>
        <v/>
      </c>
      <c r="Q18" s="92" t="str">
        <f t="shared" si="3"/>
        <v/>
      </c>
      <c r="R18" s="92" t="str">
        <f t="shared" si="4"/>
        <v/>
      </c>
      <c r="S18" s="93" t="str">
        <f t="shared" si="5"/>
        <v/>
      </c>
      <c r="AJ18" s="183" t="s">
        <v>94</v>
      </c>
      <c r="AK18" s="167" t="s">
        <v>76</v>
      </c>
      <c r="AL18" s="167">
        <v>20</v>
      </c>
      <c r="AM18" s="167">
        <v>84</v>
      </c>
      <c r="AN18" s="27">
        <v>79</v>
      </c>
    </row>
    <row r="19" spans="1:40" ht="15.75" x14ac:dyDescent="0.25">
      <c r="A19" s="19" t="s">
        <v>61</v>
      </c>
      <c r="B19" s="143"/>
      <c r="C19" s="144"/>
      <c r="D19" s="144"/>
      <c r="E19" s="145"/>
      <c r="F19" s="145"/>
      <c r="G19" s="82"/>
      <c r="H19" s="82"/>
      <c r="L19" s="172" t="str">
        <f t="shared" si="0"/>
        <v/>
      </c>
      <c r="M19" s="91">
        <f>IF(AND($E53&gt;=0.5,$C$12&gt;0),SQRT((($C$12-$B$25)^2)+(($C$25-$D$12)^2)),"")</f>
        <v>356.68371381420116</v>
      </c>
      <c r="N19" s="92" t="str">
        <f t="shared" si="1"/>
        <v/>
      </c>
      <c r="O19" s="92" t="str">
        <f t="shared" si="2"/>
        <v/>
      </c>
      <c r="P19" s="92" t="str">
        <f t="shared" si="2"/>
        <v/>
      </c>
      <c r="Q19" s="92" t="str">
        <f t="shared" si="3"/>
        <v/>
      </c>
      <c r="R19" s="92" t="str">
        <f t="shared" si="4"/>
        <v/>
      </c>
      <c r="S19" s="93" t="str">
        <f t="shared" si="5"/>
        <v/>
      </c>
      <c r="AJ19" s="183" t="s">
        <v>95</v>
      </c>
      <c r="AK19" s="167" t="s">
        <v>76</v>
      </c>
      <c r="AL19" s="167">
        <v>50</v>
      </c>
      <c r="AM19" s="167">
        <v>80</v>
      </c>
      <c r="AN19" s="27">
        <v>80</v>
      </c>
    </row>
    <row r="20" spans="1:40" ht="14.25" customHeight="1" thickBot="1" x14ac:dyDescent="0.3">
      <c r="A20" s="19"/>
      <c r="B20" s="143"/>
      <c r="C20" s="144"/>
      <c r="D20" s="144"/>
      <c r="E20" s="145"/>
      <c r="F20" s="145"/>
      <c r="G20" s="82"/>
      <c r="H20" s="82"/>
      <c r="L20" s="97"/>
      <c r="AJ20" s="183" t="s">
        <v>96</v>
      </c>
      <c r="AK20" s="167" t="s">
        <v>76</v>
      </c>
      <c r="AL20" s="167">
        <v>40</v>
      </c>
      <c r="AM20" s="167">
        <v>84</v>
      </c>
      <c r="AN20" s="27">
        <v>76</v>
      </c>
    </row>
    <row r="21" spans="1:40" ht="75.75" thickBot="1" x14ac:dyDescent="0.3">
      <c r="A21" s="8" t="s">
        <v>69</v>
      </c>
      <c r="L21" s="272" t="s">
        <v>42</v>
      </c>
      <c r="M21" s="25" t="s">
        <v>25</v>
      </c>
      <c r="N21" s="15" t="s">
        <v>26</v>
      </c>
      <c r="O21" s="15" t="s">
        <v>27</v>
      </c>
      <c r="P21" s="15" t="s">
        <v>28</v>
      </c>
      <c r="Q21" s="15" t="s">
        <v>29</v>
      </c>
      <c r="R21" s="15" t="s">
        <v>30</v>
      </c>
      <c r="S21" s="16" t="s">
        <v>31</v>
      </c>
      <c r="AJ21" s="183" t="s">
        <v>97</v>
      </c>
      <c r="AK21" s="167" t="s">
        <v>76</v>
      </c>
      <c r="AL21" s="167">
        <v>40</v>
      </c>
      <c r="AM21" s="167">
        <v>85</v>
      </c>
      <c r="AN21" s="27">
        <v>81</v>
      </c>
    </row>
    <row r="22" spans="1:40" ht="15.75" thickBot="1" x14ac:dyDescent="0.3">
      <c r="A22" s="293" t="s">
        <v>154</v>
      </c>
      <c r="B22" s="289" t="s">
        <v>22</v>
      </c>
      <c r="C22" s="290"/>
      <c r="E22" s="302"/>
      <c r="F22" s="302"/>
      <c r="G22" s="302"/>
      <c r="H22" s="302"/>
      <c r="L22" s="220"/>
      <c r="M22" s="13" t="s">
        <v>6</v>
      </c>
      <c r="N22" s="5" t="s">
        <v>6</v>
      </c>
      <c r="O22" s="5" t="s">
        <v>6</v>
      </c>
      <c r="P22" s="5" t="s">
        <v>6</v>
      </c>
      <c r="Q22" s="5" t="s">
        <v>6</v>
      </c>
      <c r="R22" s="5" t="s">
        <v>6</v>
      </c>
      <c r="S22" s="6" t="s">
        <v>6</v>
      </c>
      <c r="AJ22" s="183" t="s">
        <v>98</v>
      </c>
      <c r="AK22" s="167" t="s">
        <v>76</v>
      </c>
      <c r="AL22" s="167">
        <v>40</v>
      </c>
      <c r="AM22" s="167">
        <v>84</v>
      </c>
      <c r="AN22" s="27">
        <v>74</v>
      </c>
    </row>
    <row r="23" spans="1:40" x14ac:dyDescent="0.25">
      <c r="A23" s="300"/>
      <c r="B23" s="114" t="s">
        <v>23</v>
      </c>
      <c r="C23" s="115" t="s">
        <v>24</v>
      </c>
      <c r="E23" s="270"/>
      <c r="H23" s="270"/>
      <c r="L23" s="101" t="str">
        <f t="shared" ref="L23:L36" si="7">IF(ISBLANK(A40),"",A40)</f>
        <v>Crane</v>
      </c>
      <c r="M23" s="98">
        <f t="shared" ref="M23:S36" si="8">IFERROR(CONVERT(M6,"m","ft"),"")</f>
        <v>1170.2221581830747</v>
      </c>
      <c r="N23" s="89" t="str">
        <f t="shared" si="8"/>
        <v/>
      </c>
      <c r="O23" s="89" t="str">
        <f t="shared" si="8"/>
        <v/>
      </c>
      <c r="P23" s="89" t="str">
        <f t="shared" si="8"/>
        <v/>
      </c>
      <c r="Q23" s="89" t="str">
        <f t="shared" si="8"/>
        <v/>
      </c>
      <c r="R23" s="89" t="str">
        <f t="shared" si="8"/>
        <v/>
      </c>
      <c r="S23" s="90" t="str">
        <f t="shared" si="8"/>
        <v/>
      </c>
      <c r="AJ23" s="183" t="s">
        <v>99</v>
      </c>
      <c r="AK23" s="167" t="s">
        <v>76</v>
      </c>
      <c r="AL23" s="167">
        <v>40</v>
      </c>
      <c r="AM23" s="167">
        <v>80</v>
      </c>
      <c r="AN23" s="27">
        <v>79</v>
      </c>
    </row>
    <row r="24" spans="1:40" ht="15.75" thickBot="1" x14ac:dyDescent="0.3">
      <c r="A24" s="301"/>
      <c r="B24" s="86" t="s">
        <v>20</v>
      </c>
      <c r="C24" s="87" t="s">
        <v>20</v>
      </c>
      <c r="E24" s="270"/>
      <c r="H24" s="270"/>
      <c r="L24" s="102" t="str">
        <f t="shared" si="7"/>
        <v>Vibratory Pile Driver</v>
      </c>
      <c r="M24" s="99">
        <f t="shared" si="8"/>
        <v>1170.2221581830747</v>
      </c>
      <c r="N24" s="92" t="str">
        <f t="shared" si="8"/>
        <v/>
      </c>
      <c r="O24" s="92" t="str">
        <f t="shared" si="8"/>
        <v/>
      </c>
      <c r="P24" s="92" t="str">
        <f t="shared" si="8"/>
        <v/>
      </c>
      <c r="Q24" s="92" t="str">
        <f t="shared" si="8"/>
        <v/>
      </c>
      <c r="R24" s="92" t="str">
        <f t="shared" si="8"/>
        <v/>
      </c>
      <c r="S24" s="93" t="str">
        <f t="shared" si="8"/>
        <v/>
      </c>
      <c r="AJ24" s="183" t="s">
        <v>100</v>
      </c>
      <c r="AK24" s="167" t="s">
        <v>76</v>
      </c>
      <c r="AL24" s="167">
        <v>50</v>
      </c>
      <c r="AM24" s="167">
        <v>82</v>
      </c>
      <c r="AN24" s="27">
        <v>81</v>
      </c>
    </row>
    <row r="25" spans="1:40" x14ac:dyDescent="0.25">
      <c r="A25" s="168" t="s">
        <v>150</v>
      </c>
      <c r="B25" s="229">
        <v>257979.65</v>
      </c>
      <c r="C25" s="175">
        <v>4256851.46</v>
      </c>
      <c r="E25" s="166"/>
      <c r="H25" s="20"/>
      <c r="L25" s="102" t="str">
        <f t="shared" si="7"/>
        <v>Pickup Truck</v>
      </c>
      <c r="M25" s="99">
        <f t="shared" si="8"/>
        <v>1170.2221581830747</v>
      </c>
      <c r="N25" s="92" t="str">
        <f t="shared" si="8"/>
        <v/>
      </c>
      <c r="O25" s="92" t="str">
        <f t="shared" si="8"/>
        <v/>
      </c>
      <c r="P25" s="92" t="str">
        <f t="shared" si="8"/>
        <v/>
      </c>
      <c r="Q25" s="92" t="str">
        <f t="shared" si="8"/>
        <v/>
      </c>
      <c r="R25" s="92" t="str">
        <f t="shared" si="8"/>
        <v/>
      </c>
      <c r="S25" s="93" t="str">
        <f t="shared" si="8"/>
        <v/>
      </c>
      <c r="AJ25" s="183" t="s">
        <v>101</v>
      </c>
      <c r="AK25" s="167" t="s">
        <v>76</v>
      </c>
      <c r="AL25" s="167">
        <v>50</v>
      </c>
      <c r="AM25" s="167">
        <v>70</v>
      </c>
      <c r="AN25" s="27">
        <v>73</v>
      </c>
    </row>
    <row r="26" spans="1:40" x14ac:dyDescent="0.25">
      <c r="A26" s="169" t="s">
        <v>153</v>
      </c>
      <c r="B26" s="230">
        <v>257407.81</v>
      </c>
      <c r="C26" s="177">
        <v>4256729.9400000004</v>
      </c>
      <c r="E26" s="166"/>
      <c r="H26" s="20"/>
      <c r="L26" s="102" t="str">
        <f t="shared" si="7"/>
        <v>Front End Loader</v>
      </c>
      <c r="M26" s="99">
        <f t="shared" si="8"/>
        <v>1170.2221581830747</v>
      </c>
      <c r="N26" s="92" t="str">
        <f t="shared" si="8"/>
        <v/>
      </c>
      <c r="O26" s="92" t="str">
        <f t="shared" si="8"/>
        <v/>
      </c>
      <c r="P26" s="92" t="str">
        <f t="shared" si="8"/>
        <v/>
      </c>
      <c r="Q26" s="92" t="str">
        <f t="shared" si="8"/>
        <v/>
      </c>
      <c r="R26" s="92" t="str">
        <f t="shared" si="8"/>
        <v/>
      </c>
      <c r="S26" s="93" t="str">
        <f t="shared" si="8"/>
        <v/>
      </c>
      <c r="AJ26" s="183" t="s">
        <v>102</v>
      </c>
      <c r="AK26" s="167" t="s">
        <v>76</v>
      </c>
      <c r="AL26" s="167">
        <v>40</v>
      </c>
      <c r="AM26" s="167">
        <v>85</v>
      </c>
      <c r="AN26" s="27">
        <v>83</v>
      </c>
    </row>
    <row r="27" spans="1:40" x14ac:dyDescent="0.25">
      <c r="A27" s="169"/>
      <c r="B27" s="230"/>
      <c r="C27" s="177"/>
      <c r="E27" s="166"/>
      <c r="H27" s="20"/>
      <c r="L27" s="102" t="str">
        <f t="shared" si="7"/>
        <v>Trencher</v>
      </c>
      <c r="M27" s="99">
        <f t="shared" si="8"/>
        <v>1170.2221581830747</v>
      </c>
      <c r="N27" s="92" t="str">
        <f t="shared" si="8"/>
        <v/>
      </c>
      <c r="O27" s="92" t="str">
        <f t="shared" si="8"/>
        <v/>
      </c>
      <c r="P27" s="92" t="str">
        <f t="shared" si="8"/>
        <v/>
      </c>
      <c r="Q27" s="92" t="str">
        <f t="shared" si="8"/>
        <v/>
      </c>
      <c r="R27" s="92" t="str">
        <f t="shared" si="8"/>
        <v/>
      </c>
      <c r="S27" s="93" t="str">
        <f t="shared" si="8"/>
        <v/>
      </c>
      <c r="AJ27" s="183" t="s">
        <v>103</v>
      </c>
      <c r="AK27" s="167" t="s">
        <v>76</v>
      </c>
      <c r="AL27" s="167">
        <v>40</v>
      </c>
      <c r="AM27" s="167">
        <v>85</v>
      </c>
      <c r="AN27" s="27" t="s">
        <v>77</v>
      </c>
    </row>
    <row r="28" spans="1:40" x14ac:dyDescent="0.25">
      <c r="A28" s="169" t="str">
        <f t="shared" ref="A28:A31" si="9">IF(ISBLANK(A15),"",A15)</f>
        <v/>
      </c>
      <c r="B28" s="230"/>
      <c r="C28" s="177"/>
      <c r="E28" s="166"/>
      <c r="H28" s="20"/>
      <c r="L28" s="102" t="str">
        <f t="shared" si="7"/>
        <v>Crane</v>
      </c>
      <c r="M28" s="99">
        <f t="shared" si="8"/>
        <v>1912.2442841733587</v>
      </c>
      <c r="N28" s="92" t="str">
        <f t="shared" si="8"/>
        <v/>
      </c>
      <c r="O28" s="92" t="str">
        <f t="shared" si="8"/>
        <v/>
      </c>
      <c r="P28" s="92" t="str">
        <f t="shared" si="8"/>
        <v/>
      </c>
      <c r="Q28" s="92" t="str">
        <f t="shared" si="8"/>
        <v/>
      </c>
      <c r="R28" s="92" t="str">
        <f t="shared" si="8"/>
        <v/>
      </c>
      <c r="S28" s="93" t="str">
        <f t="shared" si="8"/>
        <v/>
      </c>
      <c r="AJ28" s="183" t="s">
        <v>104</v>
      </c>
      <c r="AK28" s="167" t="s">
        <v>76</v>
      </c>
      <c r="AL28" s="167">
        <v>40</v>
      </c>
      <c r="AM28" s="167">
        <v>85</v>
      </c>
      <c r="AN28" s="27">
        <v>87</v>
      </c>
    </row>
    <row r="29" spans="1:40" x14ac:dyDescent="0.25">
      <c r="A29" s="169" t="str">
        <f t="shared" si="9"/>
        <v/>
      </c>
      <c r="B29" s="230"/>
      <c r="C29" s="177"/>
      <c r="E29" s="166"/>
      <c r="H29" s="20"/>
      <c r="L29" s="102" t="str">
        <f t="shared" si="7"/>
        <v>Vibratory Pile Driver</v>
      </c>
      <c r="M29" s="99">
        <f t="shared" si="8"/>
        <v>1912.2442841733587</v>
      </c>
      <c r="N29" s="92" t="str">
        <f t="shared" si="8"/>
        <v/>
      </c>
      <c r="O29" s="92" t="str">
        <f t="shared" si="8"/>
        <v/>
      </c>
      <c r="P29" s="92" t="str">
        <f t="shared" si="8"/>
        <v/>
      </c>
      <c r="Q29" s="92" t="str">
        <f t="shared" si="8"/>
        <v/>
      </c>
      <c r="R29" s="92" t="str">
        <f t="shared" si="8"/>
        <v/>
      </c>
      <c r="S29" s="93" t="str">
        <f t="shared" si="8"/>
        <v/>
      </c>
      <c r="AJ29" s="183" t="s">
        <v>105</v>
      </c>
      <c r="AK29" s="167" t="s">
        <v>76</v>
      </c>
      <c r="AL29" s="167">
        <v>25</v>
      </c>
      <c r="AM29" s="167">
        <v>80</v>
      </c>
      <c r="AN29" s="27">
        <v>82</v>
      </c>
    </row>
    <row r="30" spans="1:40" x14ac:dyDescent="0.25">
      <c r="A30" s="169" t="str">
        <f t="shared" si="9"/>
        <v/>
      </c>
      <c r="B30" s="230"/>
      <c r="C30" s="177"/>
      <c r="E30" s="166"/>
      <c r="H30" s="20"/>
      <c r="L30" s="102" t="str">
        <f t="shared" si="7"/>
        <v>Pickup Truck</v>
      </c>
      <c r="M30" s="99">
        <f t="shared" si="8"/>
        <v>1912.2442841733587</v>
      </c>
      <c r="N30" s="92" t="str">
        <f t="shared" si="8"/>
        <v/>
      </c>
      <c r="O30" s="92" t="str">
        <f t="shared" si="8"/>
        <v/>
      </c>
      <c r="P30" s="92" t="str">
        <f t="shared" si="8"/>
        <v/>
      </c>
      <c r="Q30" s="92" t="str">
        <f t="shared" si="8"/>
        <v/>
      </c>
      <c r="R30" s="92" t="str">
        <f t="shared" si="8"/>
        <v/>
      </c>
      <c r="S30" s="93" t="str">
        <f t="shared" si="8"/>
        <v/>
      </c>
      <c r="AJ30" s="183" t="s">
        <v>106</v>
      </c>
      <c r="AK30" s="167" t="s">
        <v>82</v>
      </c>
      <c r="AL30" s="167">
        <v>10</v>
      </c>
      <c r="AM30" s="167">
        <v>90</v>
      </c>
      <c r="AN30" s="27" t="s">
        <v>77</v>
      </c>
    </row>
    <row r="31" spans="1:40" ht="15.75" thickBot="1" x14ac:dyDescent="0.3">
      <c r="A31" s="170" t="str">
        <f t="shared" si="9"/>
        <v/>
      </c>
      <c r="B31" s="231"/>
      <c r="C31" s="179"/>
      <c r="E31" s="166"/>
      <c r="H31" s="20"/>
      <c r="L31" s="102" t="str">
        <f t="shared" si="7"/>
        <v>Front End Loader</v>
      </c>
      <c r="M31" s="99">
        <f t="shared" si="8"/>
        <v>1912.2442841733587</v>
      </c>
      <c r="N31" s="92" t="str">
        <f t="shared" si="8"/>
        <v/>
      </c>
      <c r="O31" s="92" t="str">
        <f t="shared" si="8"/>
        <v/>
      </c>
      <c r="P31" s="92" t="str">
        <f t="shared" si="8"/>
        <v/>
      </c>
      <c r="Q31" s="92" t="str">
        <f t="shared" si="8"/>
        <v/>
      </c>
      <c r="R31" s="92" t="str">
        <f t="shared" si="8"/>
        <v/>
      </c>
      <c r="S31" s="93" t="str">
        <f t="shared" si="8"/>
        <v/>
      </c>
      <c r="AJ31" s="183" t="s">
        <v>107</v>
      </c>
      <c r="AK31" s="167" t="s">
        <v>82</v>
      </c>
      <c r="AL31" s="167">
        <v>20</v>
      </c>
      <c r="AM31" s="167">
        <v>95</v>
      </c>
      <c r="AN31" s="27">
        <v>101</v>
      </c>
    </row>
    <row r="32" spans="1:40" ht="15.75" x14ac:dyDescent="0.25">
      <c r="A32" s="19" t="s">
        <v>155</v>
      </c>
      <c r="B32" s="143"/>
      <c r="C32" s="144"/>
      <c r="D32" s="144"/>
      <c r="E32" s="145"/>
      <c r="H32" s="82"/>
      <c r="L32" s="102" t="str">
        <f t="shared" si="7"/>
        <v>Trencher</v>
      </c>
      <c r="M32" s="99">
        <f t="shared" si="8"/>
        <v>1912.2442841733587</v>
      </c>
      <c r="N32" s="92" t="str">
        <f t="shared" si="8"/>
        <v/>
      </c>
      <c r="O32" s="92" t="str">
        <f t="shared" si="8"/>
        <v/>
      </c>
      <c r="P32" s="92" t="str">
        <f t="shared" si="8"/>
        <v/>
      </c>
      <c r="Q32" s="92" t="str">
        <f t="shared" si="8"/>
        <v/>
      </c>
      <c r="R32" s="92" t="str">
        <f t="shared" si="8"/>
        <v/>
      </c>
      <c r="S32" s="93" t="str">
        <f t="shared" si="8"/>
        <v/>
      </c>
      <c r="AJ32" s="183" t="s">
        <v>108</v>
      </c>
      <c r="AK32" s="167" t="s">
        <v>82</v>
      </c>
      <c r="AL32" s="167">
        <v>20</v>
      </c>
      <c r="AM32" s="167">
        <v>85</v>
      </c>
      <c r="AN32" s="27">
        <v>89</v>
      </c>
    </row>
    <row r="33" spans="1:40" ht="15.75" x14ac:dyDescent="0.25">
      <c r="A33" s="19" t="s">
        <v>156</v>
      </c>
      <c r="B33" s="143"/>
      <c r="C33" s="144"/>
      <c r="D33" s="144"/>
      <c r="E33" s="145"/>
      <c r="F33" s="145"/>
      <c r="G33" s="82"/>
      <c r="H33" s="82"/>
      <c r="L33" s="102" t="str">
        <f t="shared" si="7"/>
        <v/>
      </c>
      <c r="M33" s="99">
        <f t="shared" si="8"/>
        <v>1170.2221581830747</v>
      </c>
      <c r="N33" s="92" t="str">
        <f t="shared" si="8"/>
        <v/>
      </c>
      <c r="O33" s="92" t="str">
        <f t="shared" si="8"/>
        <v/>
      </c>
      <c r="P33" s="92" t="str">
        <f t="shared" si="8"/>
        <v/>
      </c>
      <c r="Q33" s="92" t="str">
        <f t="shared" si="8"/>
        <v/>
      </c>
      <c r="R33" s="92" t="str">
        <f t="shared" si="8"/>
        <v/>
      </c>
      <c r="S33" s="93" t="str">
        <f t="shared" si="8"/>
        <v/>
      </c>
      <c r="AJ33" s="183" t="s">
        <v>109</v>
      </c>
      <c r="AK33" s="167" t="s">
        <v>76</v>
      </c>
      <c r="AL33" s="167">
        <v>20</v>
      </c>
      <c r="AM33" s="167">
        <v>85</v>
      </c>
      <c r="AN33" s="27">
        <v>75</v>
      </c>
    </row>
    <row r="34" spans="1:40" ht="16.5" customHeight="1" x14ac:dyDescent="0.25">
      <c r="A34" s="9"/>
      <c r="B34" s="143"/>
      <c r="C34" s="144"/>
      <c r="D34" s="144"/>
      <c r="E34" s="145"/>
      <c r="F34" s="145"/>
      <c r="G34" s="82"/>
      <c r="H34" s="82"/>
      <c r="L34" s="102" t="str">
        <f t="shared" si="7"/>
        <v/>
      </c>
      <c r="M34" s="99">
        <f t="shared" si="8"/>
        <v>1170.2221581830747</v>
      </c>
      <c r="N34" s="92" t="str">
        <f t="shared" si="8"/>
        <v/>
      </c>
      <c r="O34" s="92" t="str">
        <f t="shared" si="8"/>
        <v/>
      </c>
      <c r="P34" s="92" t="str">
        <f t="shared" si="8"/>
        <v/>
      </c>
      <c r="Q34" s="92" t="str">
        <f t="shared" si="8"/>
        <v/>
      </c>
      <c r="R34" s="92" t="str">
        <f t="shared" si="8"/>
        <v/>
      </c>
      <c r="S34" s="93" t="str">
        <f t="shared" si="8"/>
        <v/>
      </c>
      <c r="AJ34" s="183" t="s">
        <v>110</v>
      </c>
      <c r="AK34" s="167" t="s">
        <v>82</v>
      </c>
      <c r="AL34" s="167">
        <v>20</v>
      </c>
      <c r="AM34" s="167">
        <v>90</v>
      </c>
      <c r="AN34" s="27">
        <v>90</v>
      </c>
    </row>
    <row r="35" spans="1:40" x14ac:dyDescent="0.25">
      <c r="A35" s="19"/>
      <c r="B35" s="143"/>
      <c r="C35" s="144"/>
      <c r="D35" s="144"/>
      <c r="E35" s="145"/>
      <c r="F35" s="145"/>
      <c r="G35" s="82"/>
      <c r="H35" s="82"/>
      <c r="L35" s="102" t="str">
        <f t="shared" si="7"/>
        <v/>
      </c>
      <c r="M35" s="99">
        <f t="shared" si="8"/>
        <v>1170.2221581830747</v>
      </c>
      <c r="N35" s="92" t="str">
        <f t="shared" si="8"/>
        <v/>
      </c>
      <c r="O35" s="92" t="str">
        <f t="shared" si="8"/>
        <v/>
      </c>
      <c r="P35" s="92" t="str">
        <f t="shared" si="8"/>
        <v/>
      </c>
      <c r="Q35" s="92" t="str">
        <f t="shared" si="8"/>
        <v/>
      </c>
      <c r="R35" s="92" t="str">
        <f t="shared" si="8"/>
        <v/>
      </c>
      <c r="S35" s="93" t="str">
        <f t="shared" si="8"/>
        <v/>
      </c>
      <c r="AJ35" s="183" t="s">
        <v>111</v>
      </c>
      <c r="AK35" s="167" t="s">
        <v>76</v>
      </c>
      <c r="AL35" s="167">
        <v>20</v>
      </c>
      <c r="AM35" s="167">
        <v>85</v>
      </c>
      <c r="AN35" s="27">
        <v>90</v>
      </c>
    </row>
    <row r="36" spans="1:40" ht="15.75" thickBot="1" x14ac:dyDescent="0.3">
      <c r="A36" s="82"/>
      <c r="B36" s="82"/>
      <c r="C36" s="82"/>
      <c r="D36" s="82"/>
      <c r="E36" s="82"/>
      <c r="F36" s="49"/>
      <c r="G36" s="49"/>
      <c r="H36" s="49"/>
      <c r="L36" s="103" t="str">
        <f t="shared" si="7"/>
        <v/>
      </c>
      <c r="M36" s="100">
        <f t="shared" si="8"/>
        <v>1170.2221581830747</v>
      </c>
      <c r="N36" s="95" t="str">
        <f t="shared" si="8"/>
        <v/>
      </c>
      <c r="O36" s="95" t="str">
        <f t="shared" si="8"/>
        <v/>
      </c>
      <c r="P36" s="95" t="str">
        <f t="shared" si="8"/>
        <v/>
      </c>
      <c r="Q36" s="95" t="str">
        <f t="shared" si="8"/>
        <v/>
      </c>
      <c r="R36" s="95" t="str">
        <f t="shared" si="8"/>
        <v/>
      </c>
      <c r="S36" s="96" t="str">
        <f t="shared" si="8"/>
        <v/>
      </c>
      <c r="AJ36" s="183" t="s">
        <v>112</v>
      </c>
      <c r="AK36" s="167" t="s">
        <v>76</v>
      </c>
      <c r="AL36" s="167">
        <v>50</v>
      </c>
      <c r="AM36" s="167">
        <v>85</v>
      </c>
      <c r="AN36" s="27">
        <v>77</v>
      </c>
    </row>
    <row r="37" spans="1:40" ht="15.75" thickBot="1" x14ac:dyDescent="0.3">
      <c r="A37" s="9" t="s">
        <v>44</v>
      </c>
      <c r="B37" s="1"/>
      <c r="C37" s="1"/>
      <c r="D37" s="1"/>
      <c r="E37" s="82"/>
      <c r="F37" s="49"/>
      <c r="G37" s="49"/>
      <c r="H37" s="49"/>
      <c r="L37" s="221"/>
      <c r="M37" s="222"/>
      <c r="N37" s="222"/>
      <c r="O37" s="222"/>
      <c r="P37" s="222"/>
      <c r="Q37" s="222"/>
      <c r="R37" s="222"/>
      <c r="S37" s="222"/>
      <c r="AJ37" s="183" t="s">
        <v>113</v>
      </c>
      <c r="AK37" s="167" t="s">
        <v>76</v>
      </c>
      <c r="AL37" s="167">
        <v>40</v>
      </c>
      <c r="AM37" s="167">
        <v>55</v>
      </c>
      <c r="AN37" s="27">
        <v>75</v>
      </c>
    </row>
    <row r="38" spans="1:40" ht="32.25" x14ac:dyDescent="0.25">
      <c r="A38" s="293" t="s">
        <v>0</v>
      </c>
      <c r="B38" s="287" t="s">
        <v>63</v>
      </c>
      <c r="C38" s="162" t="s">
        <v>141</v>
      </c>
      <c r="D38" s="15" t="s">
        <v>55</v>
      </c>
      <c r="E38" s="16" t="s">
        <v>54</v>
      </c>
      <c r="H38" s="182"/>
      <c r="L38" s="221"/>
      <c r="M38" s="222"/>
      <c r="N38" s="222"/>
      <c r="O38" s="222"/>
      <c r="P38" s="222"/>
      <c r="Q38" s="222"/>
      <c r="R38" s="222"/>
      <c r="S38" s="222"/>
      <c r="AJ38" s="183" t="s">
        <v>114</v>
      </c>
      <c r="AK38" s="167" t="s">
        <v>76</v>
      </c>
      <c r="AL38" s="167">
        <v>50</v>
      </c>
      <c r="AM38" s="167">
        <v>85</v>
      </c>
      <c r="AN38" s="27">
        <v>85</v>
      </c>
    </row>
    <row r="39" spans="1:40" ht="15.75" thickBot="1" x14ac:dyDescent="0.3">
      <c r="A39" s="294"/>
      <c r="B39" s="299"/>
      <c r="C39" s="164" t="s">
        <v>68</v>
      </c>
      <c r="D39" s="209" t="s">
        <v>6</v>
      </c>
      <c r="E39" s="7" t="s">
        <v>5</v>
      </c>
      <c r="H39" s="180"/>
      <c r="L39" s="221"/>
      <c r="M39" s="222"/>
      <c r="N39" s="222"/>
      <c r="O39" s="222"/>
      <c r="P39" s="222"/>
      <c r="Q39" s="222"/>
      <c r="R39" s="222"/>
      <c r="S39" s="222"/>
      <c r="AJ39" s="183" t="s">
        <v>115</v>
      </c>
      <c r="AK39" s="167" t="s">
        <v>76</v>
      </c>
      <c r="AL39" s="167">
        <v>50</v>
      </c>
      <c r="AM39" s="167">
        <v>77</v>
      </c>
      <c r="AN39" s="27">
        <v>81</v>
      </c>
    </row>
    <row r="40" spans="1:40" x14ac:dyDescent="0.25">
      <c r="A40" s="77" t="s">
        <v>92</v>
      </c>
      <c r="B40" s="191">
        <v>1</v>
      </c>
      <c r="C40" s="201">
        <f t="shared" ref="C40:C46" si="10">IFERROR(VLOOKUP(A40,$AJ$1:$AN$64,3,FALSE),"")</f>
        <v>16</v>
      </c>
      <c r="D40" s="218">
        <f t="shared" ref="D40:D46" si="11">IF(ISBLANK(A40),"",50)</f>
        <v>50</v>
      </c>
      <c r="E40" s="202">
        <f>IFERROR(IF(VLOOKUP(A40,$AJ$1:$AN$64,5,FALSE)="N/A",VLOOKUP(A40,$AJ$1:$AN$64,4,FALSE),VLOOKUP(A40,$AJ$1:$AN$64,5,FALSE)),"")</f>
        <v>81</v>
      </c>
      <c r="H40" s="181"/>
      <c r="AJ40" s="183" t="s">
        <v>116</v>
      </c>
      <c r="AK40" s="167" t="s">
        <v>76</v>
      </c>
      <c r="AL40" s="167">
        <v>100</v>
      </c>
      <c r="AM40" s="167">
        <v>82</v>
      </c>
      <c r="AN40" s="27">
        <v>73</v>
      </c>
    </row>
    <row r="41" spans="1:40" x14ac:dyDescent="0.25">
      <c r="A41" s="77" t="s">
        <v>132</v>
      </c>
      <c r="B41" s="71">
        <v>1</v>
      </c>
      <c r="C41" s="201">
        <f t="shared" si="10"/>
        <v>20</v>
      </c>
      <c r="D41" s="198">
        <f t="shared" si="11"/>
        <v>50</v>
      </c>
      <c r="E41" s="202">
        <f>IFERROR(IF(VLOOKUP(A41,$AJ$1:$AN$64,5,FALSE)="N/A",VLOOKUP(A41,$AJ$1:$AN$64,4,FALSE),VLOOKUP(A41,$AJ$1:$AN$64,5,FALSE)),"")</f>
        <v>101</v>
      </c>
      <c r="G41" s="22"/>
      <c r="H41" s="181"/>
      <c r="AJ41" s="183" t="s">
        <v>117</v>
      </c>
      <c r="AK41" s="167" t="s">
        <v>82</v>
      </c>
      <c r="AL41" s="167">
        <v>20</v>
      </c>
      <c r="AM41" s="167">
        <v>85</v>
      </c>
      <c r="AN41" s="27">
        <v>79</v>
      </c>
    </row>
    <row r="42" spans="1:40" x14ac:dyDescent="0.25">
      <c r="A42" s="77" t="s">
        <v>113</v>
      </c>
      <c r="B42" s="71">
        <v>1</v>
      </c>
      <c r="C42" s="201">
        <f t="shared" si="10"/>
        <v>40</v>
      </c>
      <c r="D42" s="198">
        <f t="shared" si="11"/>
        <v>50</v>
      </c>
      <c r="E42" s="202">
        <f>IFERROR(IF(VLOOKUP(A42,$AJ$1:$AN$64,5,FALSE)="N/A",VLOOKUP(A42,$AJ$1:$AN$64,4,FALSE),VLOOKUP(A42,$AJ$1:$AN$64,5,FALSE)),"")</f>
        <v>75</v>
      </c>
      <c r="H42" s="181"/>
      <c r="AJ42" s="183" t="s">
        <v>118</v>
      </c>
      <c r="AK42" s="167" t="s">
        <v>76</v>
      </c>
      <c r="AL42" s="167">
        <v>20</v>
      </c>
      <c r="AM42" s="167">
        <v>85</v>
      </c>
      <c r="AN42" s="27">
        <v>81</v>
      </c>
    </row>
    <row r="43" spans="1:40" x14ac:dyDescent="0.25">
      <c r="A43" s="77" t="s">
        <v>99</v>
      </c>
      <c r="B43" s="71">
        <v>1</v>
      </c>
      <c r="C43" s="201">
        <f t="shared" si="10"/>
        <v>40</v>
      </c>
      <c r="D43" s="198">
        <f t="shared" si="11"/>
        <v>50</v>
      </c>
      <c r="E43" s="202">
        <f>IFERROR(IF(VLOOKUP(A43,$AJ$1:$AN$64,5,FALSE)="N/A",VLOOKUP(A43,$AJ$1:$AN$64,4,FALSE),VLOOKUP(A43,$AJ$1:$AN$64,5,FALSE)),"")</f>
        <v>79</v>
      </c>
      <c r="H43" s="181"/>
      <c r="AC43" s="22"/>
      <c r="AJ43" s="183" t="s">
        <v>119</v>
      </c>
      <c r="AK43" s="167" t="s">
        <v>76</v>
      </c>
      <c r="AL43" s="167">
        <v>20</v>
      </c>
      <c r="AM43" s="167">
        <v>85</v>
      </c>
      <c r="AN43" s="27">
        <v>80</v>
      </c>
    </row>
    <row r="44" spans="1:40" x14ac:dyDescent="0.25">
      <c r="A44" s="77" t="s">
        <v>152</v>
      </c>
      <c r="B44" s="71">
        <v>1</v>
      </c>
      <c r="C44" s="201">
        <f t="shared" si="10"/>
        <v>50</v>
      </c>
      <c r="D44" s="198">
        <f t="shared" si="11"/>
        <v>50</v>
      </c>
      <c r="E44" s="202">
        <f>IFERROR(IF(VLOOKUP(A44,$AJ$1:$AN$64,5,FALSE)="N/A",VLOOKUP(A44,$AJ$1:$AN$64,4,FALSE),VLOOKUP(A44,$AJ$1:$AN$64,5,FALSE)),"")</f>
        <v>80</v>
      </c>
      <c r="H44" s="181"/>
      <c r="AJ44" s="183" t="s">
        <v>120</v>
      </c>
      <c r="AK44" s="167" t="s">
        <v>76</v>
      </c>
      <c r="AL44" s="167">
        <v>20</v>
      </c>
      <c r="AM44" s="167">
        <v>85</v>
      </c>
      <c r="AN44" s="27">
        <v>96</v>
      </c>
    </row>
    <row r="45" spans="1:40" x14ac:dyDescent="0.25">
      <c r="A45" s="77" t="s">
        <v>92</v>
      </c>
      <c r="B45" s="71">
        <v>2</v>
      </c>
      <c r="C45" s="201">
        <f t="shared" si="10"/>
        <v>16</v>
      </c>
      <c r="D45" s="198">
        <f t="shared" si="11"/>
        <v>50</v>
      </c>
      <c r="E45" s="202">
        <f t="shared" ref="E45:E49" si="12">IFERROR(IF(VLOOKUP(A45,$AJ$1:$AN$64,5,FALSE)="N/A",VLOOKUP(A45,$AJ$1:$AN$64,4,FALSE),VLOOKUP(A45,$AJ$1:$AN$64,5,FALSE)),"")</f>
        <v>81</v>
      </c>
      <c r="H45" s="181"/>
      <c r="AJ45" s="183" t="s">
        <v>121</v>
      </c>
      <c r="AK45" s="167" t="s">
        <v>76</v>
      </c>
      <c r="AL45" s="167">
        <v>40</v>
      </c>
      <c r="AM45" s="167">
        <v>85</v>
      </c>
      <c r="AN45" s="27">
        <v>84</v>
      </c>
    </row>
    <row r="46" spans="1:40" x14ac:dyDescent="0.25">
      <c r="A46" s="77" t="s">
        <v>132</v>
      </c>
      <c r="B46" s="71">
        <v>2</v>
      </c>
      <c r="C46" s="201">
        <f t="shared" si="10"/>
        <v>20</v>
      </c>
      <c r="D46" s="198">
        <f t="shared" si="11"/>
        <v>50</v>
      </c>
      <c r="E46" s="202">
        <f t="shared" si="12"/>
        <v>101</v>
      </c>
      <c r="H46" s="181"/>
      <c r="AJ46" s="183" t="s">
        <v>122</v>
      </c>
      <c r="AK46" s="167" t="s">
        <v>76</v>
      </c>
      <c r="AL46" s="167">
        <v>40</v>
      </c>
      <c r="AM46" s="167">
        <v>85</v>
      </c>
      <c r="AN46" s="27">
        <v>96</v>
      </c>
    </row>
    <row r="47" spans="1:40" x14ac:dyDescent="0.25">
      <c r="A47" s="77" t="s">
        <v>113</v>
      </c>
      <c r="B47" s="71">
        <v>2</v>
      </c>
      <c r="C47" s="201">
        <v>40</v>
      </c>
      <c r="D47" s="198">
        <v>50</v>
      </c>
      <c r="E47" s="202">
        <f t="shared" si="12"/>
        <v>75</v>
      </c>
      <c r="H47" s="181"/>
      <c r="AJ47" s="183" t="s">
        <v>123</v>
      </c>
      <c r="AK47" s="167" t="s">
        <v>76</v>
      </c>
      <c r="AL47" s="167">
        <v>100</v>
      </c>
      <c r="AM47" s="167">
        <v>78</v>
      </c>
      <c r="AN47" s="27">
        <v>78</v>
      </c>
    </row>
    <row r="48" spans="1:40" x14ac:dyDescent="0.25">
      <c r="A48" s="77" t="s">
        <v>99</v>
      </c>
      <c r="B48" s="71">
        <v>2</v>
      </c>
      <c r="C48" s="201">
        <f t="shared" ref="C48:C53" si="13">IFERROR(VLOOKUP(A48,$AJ$1:$AN$64,3,FALSE),"")</f>
        <v>40</v>
      </c>
      <c r="D48" s="198">
        <f t="shared" ref="D48:D53" si="14">IF(ISBLANK(A48),"",50)</f>
        <v>50</v>
      </c>
      <c r="E48" s="202">
        <f t="shared" si="12"/>
        <v>79</v>
      </c>
      <c r="H48" s="181"/>
      <c r="AJ48" s="183" t="s">
        <v>152</v>
      </c>
      <c r="AK48" s="167" t="s">
        <v>76</v>
      </c>
      <c r="AL48" s="167">
        <v>50</v>
      </c>
      <c r="AM48" s="167">
        <v>82</v>
      </c>
      <c r="AN48" s="27">
        <v>80</v>
      </c>
    </row>
    <row r="49" spans="1:40" x14ac:dyDescent="0.25">
      <c r="A49" s="77" t="s">
        <v>152</v>
      </c>
      <c r="B49" s="71">
        <v>2</v>
      </c>
      <c r="C49" s="201">
        <f t="shared" si="13"/>
        <v>50</v>
      </c>
      <c r="D49" s="198">
        <f t="shared" si="14"/>
        <v>50</v>
      </c>
      <c r="E49" s="202">
        <f t="shared" si="12"/>
        <v>80</v>
      </c>
      <c r="H49" s="181"/>
      <c r="AJ49" s="183" t="s">
        <v>125</v>
      </c>
      <c r="AK49" s="167" t="s">
        <v>76</v>
      </c>
      <c r="AL49" s="167">
        <v>50</v>
      </c>
      <c r="AM49" s="167">
        <v>80</v>
      </c>
      <c r="AN49" s="27" t="s">
        <v>77</v>
      </c>
    </row>
    <row r="50" spans="1:40" x14ac:dyDescent="0.25">
      <c r="A50" s="77"/>
      <c r="B50" s="71"/>
      <c r="C50" s="201" t="str">
        <f t="shared" si="13"/>
        <v/>
      </c>
      <c r="D50" s="198" t="str">
        <f t="shared" si="14"/>
        <v/>
      </c>
      <c r="E50" s="202" t="str">
        <f>IFERROR(IF(VLOOKUP(A50,$AJ$1:$AN$64,5,FALSE)="N/A",VLOOKUP(A50,$AJ$1:$AN$64,4,FALSE),VLOOKUP(A50,$AJ$1:$AN$64,5,FALSE)),"")</f>
        <v/>
      </c>
      <c r="H50" s="181"/>
      <c r="AJ50" s="183" t="s">
        <v>126</v>
      </c>
      <c r="AK50" s="167" t="s">
        <v>76</v>
      </c>
      <c r="AL50" s="167">
        <v>40</v>
      </c>
      <c r="AM50" s="167">
        <v>84</v>
      </c>
      <c r="AN50" s="27" t="s">
        <v>77</v>
      </c>
    </row>
    <row r="51" spans="1:40" x14ac:dyDescent="0.25">
      <c r="A51" s="77"/>
      <c r="B51" s="71"/>
      <c r="C51" s="201" t="str">
        <f t="shared" si="13"/>
        <v/>
      </c>
      <c r="D51" s="198" t="str">
        <f t="shared" si="14"/>
        <v/>
      </c>
      <c r="E51" s="202" t="str">
        <f>IFERROR(IF(VLOOKUP(A51,$AJ$1:$AN$64,5,FALSE)="N/A",VLOOKUP(A51,$AJ$1:$AN$64,4,FALSE),VLOOKUP(A51,$AJ$1:$AN$64,5,FALSE)),"")</f>
        <v/>
      </c>
      <c r="H51" s="181"/>
      <c r="AJ51" s="183" t="s">
        <v>127</v>
      </c>
      <c r="AK51" s="167" t="s">
        <v>76</v>
      </c>
      <c r="AL51" s="167">
        <v>40</v>
      </c>
      <c r="AM51" s="167">
        <v>85</v>
      </c>
      <c r="AN51" s="27">
        <v>85</v>
      </c>
    </row>
    <row r="52" spans="1:40" x14ac:dyDescent="0.25">
      <c r="A52" s="77"/>
      <c r="B52" s="71"/>
      <c r="C52" s="201" t="str">
        <f t="shared" si="13"/>
        <v/>
      </c>
      <c r="D52" s="198" t="str">
        <f t="shared" si="14"/>
        <v/>
      </c>
      <c r="E52" s="202" t="str">
        <f>IFERROR(IF(VLOOKUP(A52,$AJ$1:$AN$64,5,FALSE)="N/A",VLOOKUP(A52,$AJ$1:$AN$64,4,FALSE),VLOOKUP(A52,$AJ$1:$AN$64,5,FALSE)),"")</f>
        <v/>
      </c>
      <c r="H52" s="181"/>
      <c r="AJ52" s="183" t="s">
        <v>128</v>
      </c>
      <c r="AK52" s="167" t="s">
        <v>76</v>
      </c>
      <c r="AL52" s="167">
        <v>10</v>
      </c>
      <c r="AM52" s="167">
        <v>80</v>
      </c>
      <c r="AN52" s="27">
        <v>82</v>
      </c>
    </row>
    <row r="53" spans="1:40" ht="15.75" thickBot="1" x14ac:dyDescent="0.3">
      <c r="A53" s="14"/>
      <c r="B53" s="72"/>
      <c r="C53" s="203" t="str">
        <f t="shared" si="13"/>
        <v/>
      </c>
      <c r="D53" s="204" t="str">
        <f t="shared" si="14"/>
        <v/>
      </c>
      <c r="E53" s="205" t="str">
        <f>IFERROR(IF(VLOOKUP(A53,$AJ$1:$AN$64,5,FALSE)="N/A",VLOOKUP(A53,$AJ$1:$AN$64,4,FALSE),VLOOKUP(A53,$AJ$1:$AN$64,5,FALSE)),"")</f>
        <v/>
      </c>
      <c r="H53" s="181"/>
      <c r="AJ53" s="183" t="s">
        <v>129</v>
      </c>
      <c r="AK53" s="167" t="s">
        <v>76</v>
      </c>
      <c r="AL53" s="167">
        <v>100</v>
      </c>
      <c r="AM53" s="167">
        <v>85</v>
      </c>
      <c r="AN53" s="27">
        <v>79</v>
      </c>
    </row>
    <row r="54" spans="1:40" ht="15.75" x14ac:dyDescent="0.25">
      <c r="A54" s="19" t="s">
        <v>142</v>
      </c>
      <c r="AJ54" s="183" t="s">
        <v>130</v>
      </c>
      <c r="AK54" s="167" t="s">
        <v>76</v>
      </c>
      <c r="AL54" s="167">
        <v>50</v>
      </c>
      <c r="AM54" s="167">
        <v>85</v>
      </c>
      <c r="AN54" s="27">
        <v>87</v>
      </c>
    </row>
    <row r="55" spans="1:40" x14ac:dyDescent="0.25">
      <c r="A55" s="19"/>
      <c r="AJ55" s="183" t="s">
        <v>131</v>
      </c>
      <c r="AK55" s="167" t="s">
        <v>76</v>
      </c>
      <c r="AL55" s="167">
        <v>20</v>
      </c>
      <c r="AM55" s="167">
        <v>80</v>
      </c>
      <c r="AN55" s="27">
        <v>80</v>
      </c>
    </row>
    <row r="56" spans="1:40" x14ac:dyDescent="0.25">
      <c r="AJ56" s="183" t="s">
        <v>132</v>
      </c>
      <c r="AK56" s="167" t="s">
        <v>76</v>
      </c>
      <c r="AL56" s="167">
        <v>20</v>
      </c>
      <c r="AM56" s="167">
        <v>95</v>
      </c>
      <c r="AN56" s="27">
        <v>101</v>
      </c>
    </row>
    <row r="57" spans="1:40" ht="15.75" thickBot="1" x14ac:dyDescent="0.3">
      <c r="A57" s="8" t="s">
        <v>7</v>
      </c>
      <c r="AJ57" s="183" t="s">
        <v>133</v>
      </c>
      <c r="AK57" s="167" t="s">
        <v>76</v>
      </c>
      <c r="AL57" s="167">
        <v>5</v>
      </c>
      <c r="AM57" s="167">
        <v>85</v>
      </c>
      <c r="AN57" s="27">
        <v>83</v>
      </c>
    </row>
    <row r="58" spans="1:40" ht="30" x14ac:dyDescent="0.25">
      <c r="A58" s="293" t="s">
        <v>4</v>
      </c>
      <c r="B58" s="106" t="str">
        <f>IF(ISBLANK(A12),"",CONCATENATE("Leq - @ ",A12))</f>
        <v>Leq - @ NSA 4 - Residence</v>
      </c>
      <c r="C58" s="106" t="str">
        <f>IF(ISBLANK(A12),"",CONCATENATE("Leq - @ ",A12))</f>
        <v>Leq - @ NSA 4 - Residence</v>
      </c>
      <c r="D58" s="248"/>
      <c r="E58" s="248"/>
      <c r="F58" s="248"/>
      <c r="G58" s="248"/>
      <c r="H58" s="248"/>
      <c r="AJ58" s="183" t="s">
        <v>134</v>
      </c>
      <c r="AK58" s="167" t="s">
        <v>76</v>
      </c>
      <c r="AL58" s="167">
        <v>40</v>
      </c>
      <c r="AM58" s="167">
        <v>73</v>
      </c>
      <c r="AN58" s="27">
        <v>74</v>
      </c>
    </row>
    <row r="59" spans="1:40" ht="18.75" thickBot="1" x14ac:dyDescent="0.3">
      <c r="A59" s="301"/>
      <c r="B59" s="226" t="s">
        <v>185</v>
      </c>
      <c r="C59" s="226" t="s">
        <v>186</v>
      </c>
      <c r="D59" s="270"/>
      <c r="E59" s="270"/>
      <c r="F59" s="270"/>
      <c r="G59" s="270"/>
      <c r="H59" s="270"/>
      <c r="AJ59" s="183" t="s">
        <v>135</v>
      </c>
      <c r="AK59" s="167" t="s">
        <v>76</v>
      </c>
      <c r="AL59" s="167">
        <v>100</v>
      </c>
      <c r="AM59" s="167"/>
      <c r="AN59" s="27">
        <v>77</v>
      </c>
    </row>
    <row r="60" spans="1:40" x14ac:dyDescent="0.25">
      <c r="A60" s="223" t="str">
        <f>IF(ISBLANK(A40),"",A40)</f>
        <v>Crane</v>
      </c>
      <c r="B60" s="273">
        <f>IFERROR($E40-(20*LOG10(M23/$D40))+10*LOG($C40/100)+10*LOG($B40),0)</f>
        <v>45.655233568711452</v>
      </c>
      <c r="C60" s="274">
        <f>IFERROR($E40-(20*LOG10(M23/$D40))+10*LOG(100/100)+10*LOG($B40),0)</f>
        <v>53.614033742152202</v>
      </c>
      <c r="D60" s="166"/>
      <c r="E60" s="166"/>
      <c r="F60" s="166"/>
      <c r="G60" s="166"/>
      <c r="H60" s="166"/>
      <c r="AJ60" s="183" t="s">
        <v>136</v>
      </c>
      <c r="AK60" s="167"/>
      <c r="AL60" s="167">
        <v>100</v>
      </c>
      <c r="AM60" s="167"/>
      <c r="AN60" s="27">
        <v>84</v>
      </c>
    </row>
    <row r="61" spans="1:40" x14ac:dyDescent="0.25">
      <c r="A61" s="224" t="str">
        <f>IF(ISBLANK(A41),"",A41)</f>
        <v>Vibratory Pile Driver</v>
      </c>
      <c r="B61" s="275">
        <f t="shared" ref="B61:C69" si="15">IFERROR($E41-(20*LOG10(M24/$D41))+10*LOG($C41/100)+10*LOG($B41),0)</f>
        <v>66.624333698792015</v>
      </c>
      <c r="C61" s="276">
        <f t="shared" ref="C61:C64" si="16">IFERROR($E41-(20*LOG10(M24/$D41))+10*LOG(100/100)+10*LOG($B41),0)</f>
        <v>73.614033742152202</v>
      </c>
      <c r="D61" s="166"/>
      <c r="E61" s="166"/>
      <c r="F61" s="166"/>
      <c r="G61" s="166"/>
      <c r="H61" s="166"/>
      <c r="AJ61" s="183" t="s">
        <v>137</v>
      </c>
      <c r="AK61" s="167"/>
      <c r="AL61" s="167">
        <v>100</v>
      </c>
      <c r="AM61" s="167"/>
      <c r="AN61" s="27">
        <v>80</v>
      </c>
    </row>
    <row r="62" spans="1:40" x14ac:dyDescent="0.25">
      <c r="A62" s="224" t="str">
        <f t="shared" ref="A62:A73" si="17">IF(ISBLANK(A42),"",A42)</f>
        <v>Pickup Truck</v>
      </c>
      <c r="B62" s="275">
        <f t="shared" si="15"/>
        <v>43.634633655431827</v>
      </c>
      <c r="C62" s="276">
        <f t="shared" si="16"/>
        <v>47.614033742152202</v>
      </c>
      <c r="D62" s="166"/>
      <c r="E62" s="166"/>
      <c r="F62" s="166"/>
      <c r="G62" s="166"/>
      <c r="H62" s="166"/>
      <c r="AJ62" s="183" t="s">
        <v>138</v>
      </c>
      <c r="AK62" s="167"/>
      <c r="AL62" s="167">
        <v>100</v>
      </c>
      <c r="AM62" s="167"/>
      <c r="AN62" s="27">
        <v>85</v>
      </c>
    </row>
    <row r="63" spans="1:40" x14ac:dyDescent="0.25">
      <c r="A63" s="224" t="str">
        <f t="shared" si="17"/>
        <v>Front End Loader</v>
      </c>
      <c r="B63" s="275">
        <f t="shared" si="15"/>
        <v>47.634633655431827</v>
      </c>
      <c r="C63" s="276">
        <f t="shared" si="16"/>
        <v>51.614033742152202</v>
      </c>
      <c r="D63" s="166"/>
      <c r="E63" s="166"/>
      <c r="F63" s="166"/>
      <c r="G63" s="166"/>
      <c r="H63" s="166"/>
      <c r="AJ63" s="183" t="s">
        <v>139</v>
      </c>
      <c r="AK63" s="167"/>
      <c r="AL63" s="167">
        <v>100</v>
      </c>
      <c r="AM63" s="167"/>
      <c r="AN63" s="27">
        <v>82</v>
      </c>
    </row>
    <row r="64" spans="1:40" ht="15" customHeight="1" thickBot="1" x14ac:dyDescent="0.3">
      <c r="A64" s="224" t="str">
        <f t="shared" si="17"/>
        <v>Trencher</v>
      </c>
      <c r="B64" s="275">
        <f t="shared" si="15"/>
        <v>49.603733785512389</v>
      </c>
      <c r="C64" s="276">
        <f t="shared" si="16"/>
        <v>52.614033742152202</v>
      </c>
      <c r="D64" s="166"/>
      <c r="E64" s="166"/>
      <c r="F64" s="166"/>
      <c r="G64" s="166"/>
      <c r="H64" s="166"/>
      <c r="AJ64" s="184" t="s">
        <v>140</v>
      </c>
      <c r="AK64" s="185"/>
      <c r="AL64" s="185">
        <v>100</v>
      </c>
      <c r="AM64" s="185"/>
      <c r="AN64" s="151">
        <v>83</v>
      </c>
    </row>
    <row r="65" spans="1:30" x14ac:dyDescent="0.25">
      <c r="A65" s="224" t="str">
        <f t="shared" si="17"/>
        <v>Crane</v>
      </c>
      <c r="B65" s="275">
        <f t="shared" si="15"/>
        <v>44.400032440701736</v>
      </c>
      <c r="C65" s="276">
        <f>IFERROR($E45-(20*LOG10(N28/$D45))+10*LOG($C45/100)+10*LOG($B45),0)</f>
        <v>0</v>
      </c>
      <c r="D65" s="166"/>
      <c r="E65" s="166"/>
      <c r="F65" s="166"/>
      <c r="G65" s="166"/>
      <c r="H65" s="166"/>
    </row>
    <row r="66" spans="1:30" x14ac:dyDescent="0.25">
      <c r="A66" s="224" t="str">
        <f t="shared" si="17"/>
        <v>Vibratory Pile Driver</v>
      </c>
      <c r="B66" s="275">
        <f t="shared" si="15"/>
        <v>65.369132570782298</v>
      </c>
      <c r="C66" s="276">
        <f t="shared" si="15"/>
        <v>0</v>
      </c>
      <c r="D66" s="166"/>
      <c r="E66" s="166"/>
      <c r="F66" s="166"/>
      <c r="G66" s="166"/>
      <c r="H66" s="166"/>
    </row>
    <row r="67" spans="1:30" x14ac:dyDescent="0.25">
      <c r="A67" s="224" t="str">
        <f t="shared" si="17"/>
        <v>Pickup Truck</v>
      </c>
      <c r="B67" s="275">
        <f t="shared" si="15"/>
        <v>42.379432527422111</v>
      </c>
      <c r="C67" s="276">
        <f t="shared" si="15"/>
        <v>0</v>
      </c>
      <c r="D67" s="166"/>
      <c r="E67" s="166"/>
      <c r="F67" s="166"/>
      <c r="G67" s="166"/>
      <c r="H67" s="166"/>
    </row>
    <row r="68" spans="1:30" x14ac:dyDescent="0.25">
      <c r="A68" s="224" t="str">
        <f t="shared" si="17"/>
        <v>Front End Loader</v>
      </c>
      <c r="B68" s="275">
        <f t="shared" si="15"/>
        <v>46.379432527422111</v>
      </c>
      <c r="C68" s="276">
        <f t="shared" si="15"/>
        <v>0</v>
      </c>
      <c r="D68" s="166"/>
      <c r="E68" s="166"/>
      <c r="F68" s="166"/>
      <c r="G68" s="166"/>
      <c r="H68" s="166"/>
    </row>
    <row r="69" spans="1:30" x14ac:dyDescent="0.25">
      <c r="A69" s="224" t="str">
        <f t="shared" si="17"/>
        <v>Trencher</v>
      </c>
      <c r="B69" s="275">
        <f t="shared" si="15"/>
        <v>48.348532657502673</v>
      </c>
      <c r="C69" s="276">
        <f t="shared" si="15"/>
        <v>0</v>
      </c>
      <c r="D69" s="166"/>
      <c r="E69" s="166"/>
      <c r="F69" s="166"/>
      <c r="G69" s="166"/>
      <c r="H69" s="166"/>
      <c r="P69" t="str">
        <f>A12</f>
        <v>NSA 4 - Residence</v>
      </c>
    </row>
    <row r="70" spans="1:30" x14ac:dyDescent="0.25">
      <c r="A70" s="224" t="str">
        <f t="shared" si="17"/>
        <v/>
      </c>
      <c r="B70" s="275">
        <f>IFERROR($E50-(20*LOG10(M33/$D50))+10*LOG($C50/100)+10*LOG(#REF!/12)+10*LOG($B50),0)</f>
        <v>0</v>
      </c>
      <c r="C70" s="278">
        <f>IFERROR($E50-(20*LOG10(N33/$D50))+10*LOG($C50/100)+10*LOG(#REF!/12)+10*LOG($B50),0)</f>
        <v>0</v>
      </c>
      <c r="D70" s="166"/>
      <c r="E70" s="166"/>
      <c r="F70" s="166"/>
      <c r="G70" s="166"/>
      <c r="H70" s="166"/>
    </row>
    <row r="71" spans="1:30" ht="15.75" thickBot="1" x14ac:dyDescent="0.3">
      <c r="A71" s="224" t="str">
        <f t="shared" si="17"/>
        <v/>
      </c>
      <c r="B71" s="275">
        <f>IFERROR($E51-(20*LOG10(M34/$D51))+10*LOG($C51/100)+10*LOG(#REF!/12)+10*LOG($B51),0)</f>
        <v>0</v>
      </c>
      <c r="C71" s="278">
        <f>IFERROR($E51-(20*LOG10(N34/$D51))+10*LOG($C51/100)+10*LOG(#REF!/12)+10*LOG($B51),0)</f>
        <v>0</v>
      </c>
      <c r="D71" s="166"/>
      <c r="E71" s="166"/>
      <c r="F71" s="166"/>
      <c r="G71" s="166"/>
      <c r="H71" s="166"/>
      <c r="P71" s="303" t="s">
        <v>21</v>
      </c>
      <c r="Q71" s="303"/>
      <c r="R71" s="303"/>
      <c r="S71" s="303"/>
      <c r="T71" s="303"/>
    </row>
    <row r="72" spans="1:30" ht="17.25" customHeight="1" thickBot="1" x14ac:dyDescent="0.3">
      <c r="A72" s="224" t="str">
        <f t="shared" si="17"/>
        <v/>
      </c>
      <c r="B72" s="275">
        <f>IFERROR($E52-(20*LOG10(M35/$D52))+10*LOG($C52/100)+10*LOG(#REF!/12)+10*LOG($B52),0)</f>
        <v>0</v>
      </c>
      <c r="C72" s="278">
        <f>IFERROR($E52-(20*LOG10(N35/$D52))+10*LOG($C52/100)+10*LOG(#REF!/12)+10*LOG($B52),0)</f>
        <v>0</v>
      </c>
      <c r="D72" s="166"/>
      <c r="E72" s="166"/>
      <c r="F72" s="166"/>
      <c r="G72" s="166"/>
      <c r="H72" s="166"/>
      <c r="P72" s="38" t="s">
        <v>14</v>
      </c>
      <c r="Q72" s="39" t="s">
        <v>15</v>
      </c>
      <c r="R72" s="40" t="s">
        <v>17</v>
      </c>
      <c r="S72" s="40" t="s">
        <v>16</v>
      </c>
      <c r="T72" s="41" t="s">
        <v>17</v>
      </c>
      <c r="U72" s="42"/>
      <c r="V72" s="39" t="s">
        <v>18</v>
      </c>
      <c r="W72" s="40" t="s">
        <v>17</v>
      </c>
      <c r="X72" s="40" t="s">
        <v>16</v>
      </c>
      <c r="Y72" s="41" t="s">
        <v>17</v>
      </c>
      <c r="Z72" s="43"/>
      <c r="AA72" s="39" t="s">
        <v>19</v>
      </c>
      <c r="AB72" s="40" t="s">
        <v>17</v>
      </c>
      <c r="AC72" s="40" t="s">
        <v>16</v>
      </c>
      <c r="AD72" s="41" t="s">
        <v>17</v>
      </c>
    </row>
    <row r="73" spans="1:30" ht="15.75" thickBot="1" x14ac:dyDescent="0.3">
      <c r="A73" s="225" t="str">
        <f t="shared" si="17"/>
        <v/>
      </c>
      <c r="B73" s="277">
        <f>IFERROR($E53-(20*LOG10(M36/$D53))+10*LOG($C53/100)+10*LOG(#REF!/12)+10*LOG($B53),0)</f>
        <v>0</v>
      </c>
      <c r="C73" s="279">
        <f>IFERROR($E53-(20*LOG10(N36/$D53))+10*LOG($C53/100)+10*LOG(#REF!/12)+10*LOG($B53),0)</f>
        <v>0</v>
      </c>
      <c r="D73" s="166"/>
      <c r="E73" s="166"/>
      <c r="F73" s="166"/>
      <c r="G73" s="166"/>
      <c r="H73" s="166"/>
      <c r="P73" s="30">
        <v>0</v>
      </c>
      <c r="Q73" s="32">
        <f>H12</f>
        <v>34</v>
      </c>
      <c r="R73" s="28">
        <f>(10^(Q73/10))</f>
        <v>2511.8864315095811</v>
      </c>
      <c r="S73" s="28">
        <f>Q73+10</f>
        <v>44</v>
      </c>
      <c r="T73" s="33">
        <f t="shared" ref="T73:T96" si="18">(10^(S73/10))</f>
        <v>25118.86431509586</v>
      </c>
      <c r="U73" s="36"/>
      <c r="V73" s="32">
        <v>0</v>
      </c>
      <c r="W73" s="28">
        <f>(10^(V73/10))</f>
        <v>1</v>
      </c>
      <c r="X73" s="28">
        <f>V73+10</f>
        <v>10</v>
      </c>
      <c r="Y73" s="33">
        <f>(10^(X73/10))</f>
        <v>10</v>
      </c>
      <c r="Z73" s="36"/>
      <c r="AA73" s="34">
        <f>10*LOG10(10^(Q73/10)+10^(V73/10))</f>
        <v>34.001728613409902</v>
      </c>
      <c r="AB73" s="147">
        <f>(10^(AA73/10))</f>
        <v>2512.8864315095802</v>
      </c>
      <c r="AC73" s="147">
        <f>AA73+10</f>
        <v>44.001728613409902</v>
      </c>
      <c r="AD73" s="148">
        <f>(10^(AC73/10))</f>
        <v>25128.864315095783</v>
      </c>
    </row>
    <row r="74" spans="1:30" ht="18" thickBot="1" x14ac:dyDescent="0.3">
      <c r="A74" s="219" t="s">
        <v>43</v>
      </c>
      <c r="B74" s="227">
        <f>IF(B60=0,0,10*LOG10(10^(B60/10)+10^(B61/10)+10^(B62/10)+10^(B63/10)+10^(B64/10)+10^(B65/10)+10^(B66/10)+10^(B67/10)+10^(B68/10)+10^(B69/10)+10^(B70/10)+10^(B71/10)+10^(B72/10)+10^(B73/10)))</f>
        <v>69.245470640413927</v>
      </c>
      <c r="C74" s="227">
        <f>MAX(C60:C73)</f>
        <v>73.614033742152202</v>
      </c>
      <c r="D74" s="249"/>
      <c r="E74" s="249"/>
      <c r="F74" s="249"/>
      <c r="G74" s="249"/>
      <c r="H74" s="249"/>
      <c r="P74" s="31">
        <v>4.1666666666666699E-2</v>
      </c>
      <c r="Q74" s="34">
        <f>H12</f>
        <v>34</v>
      </c>
      <c r="R74" s="26">
        <f t="shared" ref="R74:R96" si="19">(10^(Q74/10))</f>
        <v>2511.8864315095811</v>
      </c>
      <c r="S74" s="26">
        <f t="shared" ref="S74:S79" si="20">Q74+10</f>
        <v>44</v>
      </c>
      <c r="T74" s="35">
        <f t="shared" si="18"/>
        <v>25118.86431509586</v>
      </c>
      <c r="U74" s="37"/>
      <c r="V74" s="34">
        <f>V73</f>
        <v>0</v>
      </c>
      <c r="W74" s="26">
        <f t="shared" ref="W74:W96" si="21">(10^(V74/10))</f>
        <v>1</v>
      </c>
      <c r="X74" s="28">
        <f t="shared" ref="X74:X79" si="22">V74+10</f>
        <v>10</v>
      </c>
      <c r="Y74" s="35">
        <f t="shared" ref="Y74:Y96" si="23">(10^(X74/10))</f>
        <v>10</v>
      </c>
      <c r="Z74" s="37"/>
      <c r="AA74" s="34">
        <f t="shared" ref="AA74:AA96" si="24">10*LOG10(10^(Q74/10)+10^(V74/10))</f>
        <v>34.001728613409902</v>
      </c>
      <c r="AB74" s="26">
        <f t="shared" ref="AB74:AB96" si="25">(10^(AA74/10))</f>
        <v>2512.8864315095802</v>
      </c>
      <c r="AC74" s="147">
        <f t="shared" ref="AC74:AC79" si="26">AA74+10</f>
        <v>44.001728613409902</v>
      </c>
      <c r="AD74" s="27">
        <f t="shared" ref="AD74:AD96" si="27">(10^(AC74/10))</f>
        <v>25128.864315095783</v>
      </c>
    </row>
    <row r="75" spans="1:30" ht="16.5" thickBot="1" x14ac:dyDescent="0.3">
      <c r="A75" s="19" t="s">
        <v>57</v>
      </c>
      <c r="P75" s="31">
        <v>8.3333333333333301E-2</v>
      </c>
      <c r="Q75" s="34">
        <f>H12</f>
        <v>34</v>
      </c>
      <c r="R75" s="26">
        <f t="shared" si="19"/>
        <v>2511.8864315095811</v>
      </c>
      <c r="S75" s="26">
        <f t="shared" si="20"/>
        <v>44</v>
      </c>
      <c r="T75" s="35">
        <f t="shared" si="18"/>
        <v>25118.86431509586</v>
      </c>
      <c r="U75" s="37"/>
      <c r="V75" s="34">
        <f>V74</f>
        <v>0</v>
      </c>
      <c r="W75" s="26">
        <f t="shared" si="21"/>
        <v>1</v>
      </c>
      <c r="X75" s="28">
        <f t="shared" si="22"/>
        <v>10</v>
      </c>
      <c r="Y75" s="35">
        <f t="shared" si="23"/>
        <v>10</v>
      </c>
      <c r="Z75" s="37"/>
      <c r="AA75" s="34">
        <f t="shared" si="24"/>
        <v>34.001728613409902</v>
      </c>
      <c r="AB75" s="26">
        <f t="shared" si="25"/>
        <v>2512.8864315095802</v>
      </c>
      <c r="AC75" s="147">
        <f t="shared" si="26"/>
        <v>44.001728613409902</v>
      </c>
      <c r="AD75" s="27">
        <f t="shared" si="27"/>
        <v>25128.864315095783</v>
      </c>
    </row>
    <row r="76" spans="1:30" ht="15.75" thickBot="1" x14ac:dyDescent="0.3">
      <c r="P76" s="31">
        <v>0.125</v>
      </c>
      <c r="Q76" s="34">
        <f>H12</f>
        <v>34</v>
      </c>
      <c r="R76" s="26">
        <f t="shared" si="19"/>
        <v>2511.8864315095811</v>
      </c>
      <c r="S76" s="26">
        <f t="shared" si="20"/>
        <v>44</v>
      </c>
      <c r="T76" s="35">
        <f t="shared" si="18"/>
        <v>25118.86431509586</v>
      </c>
      <c r="U76" s="37"/>
      <c r="V76" s="34">
        <f t="shared" ref="V76:V93" si="28">V75</f>
        <v>0</v>
      </c>
      <c r="W76" s="26">
        <f t="shared" si="21"/>
        <v>1</v>
      </c>
      <c r="X76" s="28">
        <f t="shared" si="22"/>
        <v>10</v>
      </c>
      <c r="Y76" s="35">
        <f t="shared" si="23"/>
        <v>10</v>
      </c>
      <c r="Z76" s="37"/>
      <c r="AA76" s="34">
        <f t="shared" si="24"/>
        <v>34.001728613409902</v>
      </c>
      <c r="AB76" s="26">
        <f t="shared" si="25"/>
        <v>2512.8864315095802</v>
      </c>
      <c r="AC76" s="147">
        <f t="shared" si="26"/>
        <v>44.001728613409902</v>
      </c>
      <c r="AD76" s="27">
        <f t="shared" si="27"/>
        <v>25128.864315095783</v>
      </c>
    </row>
    <row r="77" spans="1:30" ht="45.75" thickBot="1" x14ac:dyDescent="0.3">
      <c r="A77" s="287" t="s">
        <v>10</v>
      </c>
      <c r="B77" s="162" t="s">
        <v>145</v>
      </c>
      <c r="C77" s="163" t="s">
        <v>146</v>
      </c>
      <c r="D77" s="73" t="s">
        <v>48</v>
      </c>
      <c r="E77" s="73" t="s">
        <v>59</v>
      </c>
      <c r="F77" s="73" t="s">
        <v>158</v>
      </c>
      <c r="G77" s="15" t="s">
        <v>47</v>
      </c>
      <c r="H77" s="16" t="s">
        <v>46</v>
      </c>
      <c r="P77" s="31">
        <v>0.16666666666666699</v>
      </c>
      <c r="Q77" s="34">
        <f>H12</f>
        <v>34</v>
      </c>
      <c r="R77" s="26">
        <f t="shared" si="19"/>
        <v>2511.8864315095811</v>
      </c>
      <c r="S77" s="26">
        <f t="shared" si="20"/>
        <v>44</v>
      </c>
      <c r="T77" s="35">
        <f t="shared" si="18"/>
        <v>25118.86431509586</v>
      </c>
      <c r="U77" s="37"/>
      <c r="V77" s="34">
        <f t="shared" si="28"/>
        <v>0</v>
      </c>
      <c r="W77" s="26">
        <f t="shared" si="21"/>
        <v>1</v>
      </c>
      <c r="X77" s="28">
        <f t="shared" si="22"/>
        <v>10</v>
      </c>
      <c r="Y77" s="35">
        <f t="shared" si="23"/>
        <v>10</v>
      </c>
      <c r="Z77" s="37"/>
      <c r="AA77" s="34">
        <f t="shared" si="24"/>
        <v>34.001728613409902</v>
      </c>
      <c r="AB77" s="26">
        <f t="shared" si="25"/>
        <v>2512.8864315095802</v>
      </c>
      <c r="AC77" s="147">
        <f t="shared" si="26"/>
        <v>44.001728613409902</v>
      </c>
      <c r="AD77" s="27">
        <f t="shared" si="27"/>
        <v>25128.864315095783</v>
      </c>
    </row>
    <row r="78" spans="1:30" ht="15.75" thickBot="1" x14ac:dyDescent="0.3">
      <c r="A78" s="288"/>
      <c r="B78" s="80" t="s">
        <v>5</v>
      </c>
      <c r="C78" s="81" t="s">
        <v>5</v>
      </c>
      <c r="D78" s="156" t="s">
        <v>5</v>
      </c>
      <c r="E78" s="156" t="s">
        <v>5</v>
      </c>
      <c r="F78" s="156" t="s">
        <v>5</v>
      </c>
      <c r="G78" s="155" t="s">
        <v>5</v>
      </c>
      <c r="H78" s="81" t="s">
        <v>5</v>
      </c>
      <c r="P78" s="31">
        <v>0.20833333333333301</v>
      </c>
      <c r="Q78" s="34">
        <f>H12</f>
        <v>34</v>
      </c>
      <c r="R78" s="26">
        <f t="shared" si="19"/>
        <v>2511.8864315095811</v>
      </c>
      <c r="S78" s="26">
        <f t="shared" si="20"/>
        <v>44</v>
      </c>
      <c r="T78" s="35">
        <f t="shared" si="18"/>
        <v>25118.86431509586</v>
      </c>
      <c r="U78" s="37"/>
      <c r="V78" s="34">
        <f t="shared" si="28"/>
        <v>0</v>
      </c>
      <c r="W78" s="26">
        <f t="shared" si="21"/>
        <v>1</v>
      </c>
      <c r="X78" s="28">
        <f t="shared" si="22"/>
        <v>10</v>
      </c>
      <c r="Y78" s="35">
        <f t="shared" si="23"/>
        <v>10</v>
      </c>
      <c r="Z78" s="37"/>
      <c r="AA78" s="34">
        <f t="shared" si="24"/>
        <v>34.001728613409902</v>
      </c>
      <c r="AB78" s="26">
        <f t="shared" si="25"/>
        <v>2512.8864315095802</v>
      </c>
      <c r="AC78" s="147">
        <f t="shared" si="26"/>
        <v>44.001728613409902</v>
      </c>
      <c r="AD78" s="27">
        <f t="shared" si="27"/>
        <v>25128.864315095783</v>
      </c>
    </row>
    <row r="79" spans="1:30" x14ac:dyDescent="0.25">
      <c r="A79" s="77" t="str">
        <f t="shared" ref="A79:A85" si="29">IF(ISBLANK(A12),"",A12)</f>
        <v>NSA 4 - Residence</v>
      </c>
      <c r="B79" s="17">
        <f>IF(B$74&lt;=0,"",B$74)</f>
        <v>69.245470640413927</v>
      </c>
      <c r="C79" s="160">
        <f>C74</f>
        <v>73.614033742152202</v>
      </c>
      <c r="D79" s="157">
        <f>IF(G12&gt;0,AB100,"")</f>
        <v>66.242596995470578</v>
      </c>
      <c r="E79" s="157">
        <f>IF(G12&gt;0,AB97,"")</f>
        <v>68.582026800149336</v>
      </c>
      <c r="F79" s="157">
        <f>IF(G12&gt;0,AB98,"")</f>
        <v>34.001728613409902</v>
      </c>
      <c r="G79" s="154">
        <f>IF(G12&gt;0,AD100,"")</f>
        <v>66.25133745274286</v>
      </c>
      <c r="H79" s="160">
        <f t="shared" ref="H79:H85" si="30">IF(B79="","",G79-F12)</f>
        <v>24.25133745274286</v>
      </c>
      <c r="P79" s="31">
        <v>0.25</v>
      </c>
      <c r="Q79" s="34">
        <f>H12</f>
        <v>34</v>
      </c>
      <c r="R79" s="26">
        <f t="shared" si="19"/>
        <v>2511.8864315095811</v>
      </c>
      <c r="S79" s="26">
        <f t="shared" si="20"/>
        <v>44</v>
      </c>
      <c r="T79" s="35">
        <f t="shared" si="18"/>
        <v>25118.86431509586</v>
      </c>
      <c r="U79" s="37"/>
      <c r="V79" s="34">
        <f t="shared" si="28"/>
        <v>0</v>
      </c>
      <c r="W79" s="26">
        <f t="shared" si="21"/>
        <v>1</v>
      </c>
      <c r="X79" s="28">
        <f t="shared" si="22"/>
        <v>10</v>
      </c>
      <c r="Y79" s="35">
        <f t="shared" si="23"/>
        <v>10</v>
      </c>
      <c r="Z79" s="37"/>
      <c r="AA79" s="34">
        <f t="shared" si="24"/>
        <v>34.001728613409902</v>
      </c>
      <c r="AB79" s="26">
        <f t="shared" si="25"/>
        <v>2512.8864315095802</v>
      </c>
      <c r="AC79" s="147">
        <f t="shared" si="26"/>
        <v>44.001728613409902</v>
      </c>
      <c r="AD79" s="27">
        <f t="shared" si="27"/>
        <v>25128.864315095783</v>
      </c>
    </row>
    <row r="80" spans="1:30" ht="14.45" hidden="1" customHeight="1" x14ac:dyDescent="0.25">
      <c r="A80" s="11" t="str">
        <f t="shared" si="29"/>
        <v/>
      </c>
      <c r="B80" s="112">
        <f>IF(C$74&lt;=0,"",C$74)</f>
        <v>73.614033742152202</v>
      </c>
      <c r="C80" s="109">
        <f>IF(C$74=0,"",MAX(C60:C73))</f>
        <v>73.614033742152202</v>
      </c>
      <c r="D80" s="158" t="str">
        <f>IF(G13&gt;0,AB134,"")</f>
        <v/>
      </c>
      <c r="E80" s="158" t="str">
        <f>IF(G13&gt;0,AB131,"")</f>
        <v/>
      </c>
      <c r="F80" s="157" t="str">
        <f>IF(G13&gt;0,AB132,"")</f>
        <v/>
      </c>
      <c r="G80" s="152" t="str">
        <f>IF(G13&gt;0,AD134,"")</f>
        <v/>
      </c>
      <c r="H80" s="109" t="e">
        <f t="shared" si="30"/>
        <v>#VALUE!</v>
      </c>
      <c r="P80" s="31">
        <v>0.29166666666666702</v>
      </c>
      <c r="Q80" s="34">
        <f>G12</f>
        <v>40</v>
      </c>
      <c r="R80" s="26">
        <f t="shared" si="19"/>
        <v>10000</v>
      </c>
      <c r="S80" s="26">
        <f>Q80</f>
        <v>40</v>
      </c>
      <c r="T80" s="35">
        <f t="shared" si="18"/>
        <v>10000</v>
      </c>
      <c r="U80" s="37"/>
      <c r="V80" s="34">
        <f>B74</f>
        <v>69.245470640413927</v>
      </c>
      <c r="W80" s="26">
        <f t="shared" si="21"/>
        <v>8405180.882358592</v>
      </c>
      <c r="X80" s="26">
        <f>V80</f>
        <v>69.245470640413927</v>
      </c>
      <c r="Y80" s="35">
        <f t="shared" si="23"/>
        <v>8405180.882358592</v>
      </c>
      <c r="Z80" s="37"/>
      <c r="AA80" s="34">
        <f t="shared" si="24"/>
        <v>69.250634554711922</v>
      </c>
      <c r="AB80" s="26">
        <f t="shared" si="25"/>
        <v>8415180.8823585864</v>
      </c>
      <c r="AC80" s="26">
        <f>AA80</f>
        <v>69.250634554711922</v>
      </c>
      <c r="AD80" s="27">
        <f t="shared" si="27"/>
        <v>8415180.8823585864</v>
      </c>
    </row>
    <row r="81" spans="1:30" ht="14.45" hidden="1" customHeight="1" x14ac:dyDescent="0.25">
      <c r="A81" s="11" t="str">
        <f t="shared" si="29"/>
        <v/>
      </c>
      <c r="B81" s="112" t="str">
        <f>IF(D$74&lt;=0,"",D$74)</f>
        <v/>
      </c>
      <c r="C81" s="109" t="str">
        <f>IF(D$74=0,"",MAX(D60:D73))</f>
        <v/>
      </c>
      <c r="D81" s="158" t="str">
        <f>IF(G14&gt;0,AB168,"")</f>
        <v/>
      </c>
      <c r="E81" s="158" t="str">
        <f>IF(G14&gt;0,AB165,"")</f>
        <v/>
      </c>
      <c r="F81" s="157" t="str">
        <f>IF(G14&gt;0,AB166,"")</f>
        <v/>
      </c>
      <c r="G81" s="152" t="str">
        <f>IF(G14&gt;0,AD168,"")</f>
        <v/>
      </c>
      <c r="H81" s="109" t="str">
        <f t="shared" si="30"/>
        <v/>
      </c>
      <c r="P81" s="31">
        <v>0.33333333333333298</v>
      </c>
      <c r="Q81" s="34">
        <f>G12</f>
        <v>40</v>
      </c>
      <c r="R81" s="26">
        <f t="shared" si="19"/>
        <v>10000</v>
      </c>
      <c r="S81" s="26">
        <f t="shared" ref="S81:S94" si="31">Q81</f>
        <v>40</v>
      </c>
      <c r="T81" s="35">
        <f t="shared" si="18"/>
        <v>10000</v>
      </c>
      <c r="U81" s="37"/>
      <c r="V81" s="34">
        <f t="shared" si="28"/>
        <v>69.245470640413927</v>
      </c>
      <c r="W81" s="26">
        <f t="shared" si="21"/>
        <v>8405180.882358592</v>
      </c>
      <c r="X81" s="26">
        <f t="shared" ref="X81:X91" si="32">V81</f>
        <v>69.245470640413927</v>
      </c>
      <c r="Y81" s="35">
        <f t="shared" si="23"/>
        <v>8405180.882358592</v>
      </c>
      <c r="Z81" s="37"/>
      <c r="AA81" s="34">
        <f t="shared" si="24"/>
        <v>69.250634554711922</v>
      </c>
      <c r="AB81" s="26">
        <f t="shared" si="25"/>
        <v>8415180.8823585864</v>
      </c>
      <c r="AC81" s="26">
        <f t="shared" ref="AC81:AC91" si="33">AA81</f>
        <v>69.250634554711922</v>
      </c>
      <c r="AD81" s="27">
        <f t="shared" si="27"/>
        <v>8415180.8823585864</v>
      </c>
    </row>
    <row r="82" spans="1:30" ht="14.45" hidden="1" customHeight="1" x14ac:dyDescent="0.25">
      <c r="A82" s="11" t="str">
        <f t="shared" si="29"/>
        <v/>
      </c>
      <c r="B82" s="112" t="str">
        <f>IF(E$74&lt;=0,"",E$74)</f>
        <v/>
      </c>
      <c r="C82" s="109" t="str">
        <f>IF(E$74=0,"",MAX(E60:E73))</f>
        <v/>
      </c>
      <c r="D82" s="158" t="str">
        <f>IF(G15&gt;0,AB202,"")</f>
        <v/>
      </c>
      <c r="E82" s="158" t="str">
        <f>IF(G15&gt;0,AB199,"")</f>
        <v/>
      </c>
      <c r="F82" s="157" t="str">
        <f>IF(G15&gt;0,AB200,"")</f>
        <v/>
      </c>
      <c r="G82" s="152" t="str">
        <f>IF(G15&gt;0,AD202,"")</f>
        <v/>
      </c>
      <c r="H82" s="109" t="str">
        <f t="shared" si="30"/>
        <v/>
      </c>
      <c r="P82" s="31">
        <v>0.375</v>
      </c>
      <c r="Q82" s="34">
        <f>G12</f>
        <v>40</v>
      </c>
      <c r="R82" s="26">
        <f t="shared" si="19"/>
        <v>10000</v>
      </c>
      <c r="S82" s="26">
        <f t="shared" si="31"/>
        <v>40</v>
      </c>
      <c r="T82" s="35">
        <f t="shared" si="18"/>
        <v>10000</v>
      </c>
      <c r="U82" s="37"/>
      <c r="V82" s="34">
        <f t="shared" si="28"/>
        <v>69.245470640413927</v>
      </c>
      <c r="W82" s="26">
        <f t="shared" si="21"/>
        <v>8405180.882358592</v>
      </c>
      <c r="X82" s="26">
        <f t="shared" si="32"/>
        <v>69.245470640413927</v>
      </c>
      <c r="Y82" s="35">
        <f t="shared" si="23"/>
        <v>8405180.882358592</v>
      </c>
      <c r="Z82" s="37"/>
      <c r="AA82" s="34">
        <f t="shared" si="24"/>
        <v>69.250634554711922</v>
      </c>
      <c r="AB82" s="26">
        <f t="shared" si="25"/>
        <v>8415180.8823585864</v>
      </c>
      <c r="AC82" s="26">
        <f t="shared" si="33"/>
        <v>69.250634554711922</v>
      </c>
      <c r="AD82" s="27">
        <f t="shared" si="27"/>
        <v>8415180.8823585864</v>
      </c>
    </row>
    <row r="83" spans="1:30" ht="14.45" hidden="1" customHeight="1" x14ac:dyDescent="0.25">
      <c r="A83" s="11" t="str">
        <f t="shared" si="29"/>
        <v/>
      </c>
      <c r="B83" s="112" t="str">
        <f>IF(F$74&lt;=0,"",F$74)</f>
        <v/>
      </c>
      <c r="C83" s="109" t="str">
        <f>IF(F$74=0,"",MAX(F60:F73))</f>
        <v/>
      </c>
      <c r="D83" s="158" t="str">
        <f>IF(G16&gt;0,AB236,"")</f>
        <v/>
      </c>
      <c r="E83" s="158" t="str">
        <f>IF(G16&gt;0,AB233,"")</f>
        <v/>
      </c>
      <c r="F83" s="157" t="str">
        <f>IF(G16&gt;0,AB234,"")</f>
        <v/>
      </c>
      <c r="G83" s="152" t="str">
        <f>IF(G16&gt;0,AD236,"")</f>
        <v/>
      </c>
      <c r="H83" s="109" t="str">
        <f t="shared" si="30"/>
        <v/>
      </c>
      <c r="P83" s="31">
        <v>0.41666666666666702</v>
      </c>
      <c r="Q83" s="34">
        <f>G12</f>
        <v>40</v>
      </c>
      <c r="R83" s="26">
        <f t="shared" si="19"/>
        <v>10000</v>
      </c>
      <c r="S83" s="26">
        <f t="shared" si="31"/>
        <v>40</v>
      </c>
      <c r="T83" s="35">
        <f t="shared" si="18"/>
        <v>10000</v>
      </c>
      <c r="U83" s="37"/>
      <c r="V83" s="34">
        <f t="shared" si="28"/>
        <v>69.245470640413927</v>
      </c>
      <c r="W83" s="26">
        <f t="shared" si="21"/>
        <v>8405180.882358592</v>
      </c>
      <c r="X83" s="26">
        <f t="shared" si="32"/>
        <v>69.245470640413927</v>
      </c>
      <c r="Y83" s="35">
        <f t="shared" si="23"/>
        <v>8405180.882358592</v>
      </c>
      <c r="Z83" s="37"/>
      <c r="AA83" s="34">
        <f t="shared" si="24"/>
        <v>69.250634554711922</v>
      </c>
      <c r="AB83" s="26">
        <f t="shared" si="25"/>
        <v>8415180.8823585864</v>
      </c>
      <c r="AC83" s="26">
        <f t="shared" si="33"/>
        <v>69.250634554711922</v>
      </c>
      <c r="AD83" s="27">
        <f t="shared" si="27"/>
        <v>8415180.8823585864</v>
      </c>
    </row>
    <row r="84" spans="1:30" ht="14.45" hidden="1" customHeight="1" x14ac:dyDescent="0.25">
      <c r="A84" s="11" t="str">
        <f t="shared" si="29"/>
        <v/>
      </c>
      <c r="B84" s="112" t="str">
        <f>IF(G$74&lt;=0,"",G$74)</f>
        <v/>
      </c>
      <c r="C84" s="109" t="str">
        <f>IF(G$74&lt;=0,"",MAX(G60:G73))</f>
        <v/>
      </c>
      <c r="D84" s="158" t="str">
        <f>IF(G17&gt;0,AB270,"")</f>
        <v/>
      </c>
      <c r="E84" s="158" t="str">
        <f>IF(G17&gt;0,AB267,"")</f>
        <v/>
      </c>
      <c r="F84" s="157" t="str">
        <f>IF(G17&gt;0,AB268,"")</f>
        <v/>
      </c>
      <c r="G84" s="152" t="str">
        <f>IF(G17&gt;0,AD270,"")</f>
        <v/>
      </c>
      <c r="H84" s="109" t="str">
        <f t="shared" si="30"/>
        <v/>
      </c>
      <c r="P84" s="31">
        <v>0.45833333333333298</v>
      </c>
      <c r="Q84" s="34">
        <f>G12</f>
        <v>40</v>
      </c>
      <c r="R84" s="26">
        <f t="shared" si="19"/>
        <v>10000</v>
      </c>
      <c r="S84" s="26">
        <f t="shared" si="31"/>
        <v>40</v>
      </c>
      <c r="T84" s="35">
        <f t="shared" si="18"/>
        <v>10000</v>
      </c>
      <c r="U84" s="37"/>
      <c r="V84" s="34">
        <f t="shared" si="28"/>
        <v>69.245470640413927</v>
      </c>
      <c r="W84" s="26">
        <f t="shared" si="21"/>
        <v>8405180.882358592</v>
      </c>
      <c r="X84" s="26">
        <f t="shared" si="32"/>
        <v>69.245470640413927</v>
      </c>
      <c r="Y84" s="35">
        <f t="shared" si="23"/>
        <v>8405180.882358592</v>
      </c>
      <c r="Z84" s="37"/>
      <c r="AA84" s="34">
        <f t="shared" si="24"/>
        <v>69.250634554711922</v>
      </c>
      <c r="AB84" s="26">
        <f t="shared" si="25"/>
        <v>8415180.8823585864</v>
      </c>
      <c r="AC84" s="26">
        <f t="shared" si="33"/>
        <v>69.250634554711922</v>
      </c>
      <c r="AD84" s="27">
        <f t="shared" si="27"/>
        <v>8415180.8823585864</v>
      </c>
    </row>
    <row r="85" spans="1:30" ht="15" hidden="1" customHeight="1" thickBot="1" x14ac:dyDescent="0.3">
      <c r="A85" s="12" t="str">
        <f t="shared" si="29"/>
        <v/>
      </c>
      <c r="B85" s="113" t="str">
        <f>IF(H$74&lt;=0,"",H$74)</f>
        <v/>
      </c>
      <c r="C85" s="110" t="str">
        <f>IF(H$74=0,"",MAX(H60:H73))</f>
        <v/>
      </c>
      <c r="D85" s="159" t="str">
        <f>IF(G18&gt;0,AB304,"")</f>
        <v/>
      </c>
      <c r="E85" s="159" t="str">
        <f>IF(G18&gt;0,AB301,"")</f>
        <v/>
      </c>
      <c r="F85" s="161" t="str">
        <f>IF(G18&gt;0,AB302,"")</f>
        <v/>
      </c>
      <c r="G85" s="153" t="str">
        <f>IF(G18&gt;0,AD304,"")</f>
        <v/>
      </c>
      <c r="H85" s="110" t="str">
        <f t="shared" si="30"/>
        <v/>
      </c>
      <c r="P85" s="31">
        <v>0.5</v>
      </c>
      <c r="Q85" s="34">
        <f>G12</f>
        <v>40</v>
      </c>
      <c r="R85" s="26">
        <f t="shared" si="19"/>
        <v>10000</v>
      </c>
      <c r="S85" s="26">
        <f t="shared" si="31"/>
        <v>40</v>
      </c>
      <c r="T85" s="35">
        <f t="shared" si="18"/>
        <v>10000</v>
      </c>
      <c r="U85" s="37"/>
      <c r="V85" s="34">
        <f t="shared" si="28"/>
        <v>69.245470640413927</v>
      </c>
      <c r="W85" s="26">
        <f t="shared" si="21"/>
        <v>8405180.882358592</v>
      </c>
      <c r="X85" s="26">
        <f t="shared" si="32"/>
        <v>69.245470640413927</v>
      </c>
      <c r="Y85" s="35">
        <f t="shared" si="23"/>
        <v>8405180.882358592</v>
      </c>
      <c r="Z85" s="37"/>
      <c r="AA85" s="34">
        <f t="shared" si="24"/>
        <v>69.250634554711922</v>
      </c>
      <c r="AB85" s="26">
        <f t="shared" si="25"/>
        <v>8415180.8823585864</v>
      </c>
      <c r="AC85" s="26">
        <f t="shared" si="33"/>
        <v>69.250634554711922</v>
      </c>
      <c r="AD85" s="27">
        <f t="shared" si="27"/>
        <v>8415180.8823585864</v>
      </c>
    </row>
    <row r="86" spans="1:30" ht="15.75" x14ac:dyDescent="0.25">
      <c r="A86" s="142" t="s">
        <v>58</v>
      </c>
      <c r="P86" s="31">
        <v>0.54166666666666696</v>
      </c>
      <c r="Q86" s="34">
        <f>G12</f>
        <v>40</v>
      </c>
      <c r="R86" s="26">
        <f t="shared" si="19"/>
        <v>10000</v>
      </c>
      <c r="S86" s="26">
        <f t="shared" si="31"/>
        <v>40</v>
      </c>
      <c r="T86" s="35">
        <f t="shared" si="18"/>
        <v>10000</v>
      </c>
      <c r="U86" s="37"/>
      <c r="V86" s="34">
        <f t="shared" si="28"/>
        <v>69.245470640413927</v>
      </c>
      <c r="W86" s="26">
        <f t="shared" si="21"/>
        <v>8405180.882358592</v>
      </c>
      <c r="X86" s="26">
        <f t="shared" si="32"/>
        <v>69.245470640413927</v>
      </c>
      <c r="Y86" s="35">
        <f t="shared" si="23"/>
        <v>8405180.882358592</v>
      </c>
      <c r="Z86" s="37"/>
      <c r="AA86" s="34">
        <f t="shared" si="24"/>
        <v>69.250634554711922</v>
      </c>
      <c r="AB86" s="26">
        <f t="shared" si="25"/>
        <v>8415180.8823585864</v>
      </c>
      <c r="AC86" s="26">
        <f t="shared" si="33"/>
        <v>69.250634554711922</v>
      </c>
      <c r="AD86" s="27">
        <f t="shared" si="27"/>
        <v>8415180.8823585864</v>
      </c>
    </row>
    <row r="87" spans="1:30" ht="15.75" x14ac:dyDescent="0.25">
      <c r="A87" s="142" t="s">
        <v>157</v>
      </c>
      <c r="P87" s="31">
        <v>0.58333333333333304</v>
      </c>
      <c r="Q87" s="34">
        <f>G12</f>
        <v>40</v>
      </c>
      <c r="R87" s="26">
        <f t="shared" si="19"/>
        <v>10000</v>
      </c>
      <c r="S87" s="26">
        <f t="shared" si="31"/>
        <v>40</v>
      </c>
      <c r="T87" s="35">
        <f t="shared" si="18"/>
        <v>10000</v>
      </c>
      <c r="U87" s="37"/>
      <c r="V87" s="34">
        <f t="shared" si="28"/>
        <v>69.245470640413927</v>
      </c>
      <c r="W87" s="26">
        <f t="shared" si="21"/>
        <v>8405180.882358592</v>
      </c>
      <c r="X87" s="26">
        <f t="shared" si="32"/>
        <v>69.245470640413927</v>
      </c>
      <c r="Y87" s="35">
        <f t="shared" si="23"/>
        <v>8405180.882358592</v>
      </c>
      <c r="Z87" s="37"/>
      <c r="AA87" s="34">
        <f t="shared" si="24"/>
        <v>69.250634554711922</v>
      </c>
      <c r="AB87" s="26">
        <f t="shared" si="25"/>
        <v>8415180.8823585864</v>
      </c>
      <c r="AC87" s="26">
        <f t="shared" si="33"/>
        <v>69.250634554711922</v>
      </c>
      <c r="AD87" s="27">
        <f t="shared" si="27"/>
        <v>8415180.8823585864</v>
      </c>
    </row>
    <row r="88" spans="1:30" x14ac:dyDescent="0.25">
      <c r="P88" s="31">
        <v>0.625</v>
      </c>
      <c r="Q88" s="34">
        <f>G12</f>
        <v>40</v>
      </c>
      <c r="R88" s="26">
        <f t="shared" si="19"/>
        <v>10000</v>
      </c>
      <c r="S88" s="26">
        <f t="shared" si="31"/>
        <v>40</v>
      </c>
      <c r="T88" s="35">
        <f t="shared" si="18"/>
        <v>10000</v>
      </c>
      <c r="U88" s="37"/>
      <c r="V88" s="34">
        <f t="shared" si="28"/>
        <v>69.245470640413927</v>
      </c>
      <c r="W88" s="26">
        <f t="shared" si="21"/>
        <v>8405180.882358592</v>
      </c>
      <c r="X88" s="26">
        <f t="shared" si="32"/>
        <v>69.245470640413927</v>
      </c>
      <c r="Y88" s="35">
        <f t="shared" si="23"/>
        <v>8405180.882358592</v>
      </c>
      <c r="Z88" s="37"/>
      <c r="AA88" s="34">
        <f t="shared" si="24"/>
        <v>69.250634554711922</v>
      </c>
      <c r="AB88" s="26">
        <f t="shared" si="25"/>
        <v>8415180.8823585864</v>
      </c>
      <c r="AC88" s="26">
        <f t="shared" si="33"/>
        <v>69.250634554711922</v>
      </c>
      <c r="AD88" s="27">
        <f t="shared" si="27"/>
        <v>8415180.8823585864</v>
      </c>
    </row>
    <row r="89" spans="1:30" x14ac:dyDescent="0.25">
      <c r="P89" s="31">
        <v>0.66666666666666696</v>
      </c>
      <c r="Q89" s="34">
        <f>G12</f>
        <v>40</v>
      </c>
      <c r="R89" s="26">
        <f t="shared" si="19"/>
        <v>10000</v>
      </c>
      <c r="S89" s="26">
        <f t="shared" si="31"/>
        <v>40</v>
      </c>
      <c r="T89" s="35">
        <f t="shared" si="18"/>
        <v>10000</v>
      </c>
      <c r="U89" s="37"/>
      <c r="V89" s="34">
        <f t="shared" si="28"/>
        <v>69.245470640413927</v>
      </c>
      <c r="W89" s="26">
        <f t="shared" si="21"/>
        <v>8405180.882358592</v>
      </c>
      <c r="X89" s="26">
        <f t="shared" si="32"/>
        <v>69.245470640413927</v>
      </c>
      <c r="Y89" s="35">
        <f t="shared" si="23"/>
        <v>8405180.882358592</v>
      </c>
      <c r="Z89" s="37"/>
      <c r="AA89" s="34">
        <f t="shared" si="24"/>
        <v>69.250634554711922</v>
      </c>
      <c r="AB89" s="26">
        <f t="shared" si="25"/>
        <v>8415180.8823585864</v>
      </c>
      <c r="AC89" s="26">
        <f t="shared" si="33"/>
        <v>69.250634554711922</v>
      </c>
      <c r="AD89" s="27">
        <f t="shared" si="27"/>
        <v>8415180.8823585864</v>
      </c>
    </row>
    <row r="90" spans="1:30" x14ac:dyDescent="0.25">
      <c r="F90" s="22"/>
      <c r="P90" s="31">
        <v>0.70833333333333304</v>
      </c>
      <c r="Q90" s="34">
        <f>G12</f>
        <v>40</v>
      </c>
      <c r="R90" s="26">
        <f t="shared" si="19"/>
        <v>10000</v>
      </c>
      <c r="S90" s="26">
        <f t="shared" si="31"/>
        <v>40</v>
      </c>
      <c r="T90" s="35">
        <f t="shared" si="18"/>
        <v>10000</v>
      </c>
      <c r="U90" s="37"/>
      <c r="V90" s="34">
        <f t="shared" si="28"/>
        <v>69.245470640413927</v>
      </c>
      <c r="W90" s="26">
        <f t="shared" si="21"/>
        <v>8405180.882358592</v>
      </c>
      <c r="X90" s="26">
        <f t="shared" si="32"/>
        <v>69.245470640413927</v>
      </c>
      <c r="Y90" s="35">
        <f t="shared" si="23"/>
        <v>8405180.882358592</v>
      </c>
      <c r="Z90" s="37"/>
      <c r="AA90" s="34">
        <f t="shared" si="24"/>
        <v>69.250634554711922</v>
      </c>
      <c r="AB90" s="26">
        <f t="shared" si="25"/>
        <v>8415180.8823585864</v>
      </c>
      <c r="AC90" s="26">
        <f t="shared" si="33"/>
        <v>69.250634554711922</v>
      </c>
      <c r="AD90" s="27">
        <f t="shared" si="27"/>
        <v>8415180.8823585864</v>
      </c>
    </row>
    <row r="91" spans="1:30" x14ac:dyDescent="0.25">
      <c r="P91" s="31">
        <v>0.75</v>
      </c>
      <c r="Q91" s="34">
        <f>G12</f>
        <v>40</v>
      </c>
      <c r="R91" s="26">
        <f t="shared" si="19"/>
        <v>10000</v>
      </c>
      <c r="S91" s="26">
        <f t="shared" si="31"/>
        <v>40</v>
      </c>
      <c r="T91" s="35">
        <f t="shared" si="18"/>
        <v>10000</v>
      </c>
      <c r="U91" s="37"/>
      <c r="V91" s="34">
        <f t="shared" si="28"/>
        <v>69.245470640413927</v>
      </c>
      <c r="W91" s="26">
        <f t="shared" si="21"/>
        <v>8405180.882358592</v>
      </c>
      <c r="X91" s="26">
        <f t="shared" si="32"/>
        <v>69.245470640413927</v>
      </c>
      <c r="Y91" s="35">
        <f t="shared" si="23"/>
        <v>8405180.882358592</v>
      </c>
      <c r="Z91" s="37"/>
      <c r="AA91" s="34">
        <f t="shared" si="24"/>
        <v>69.250634554711922</v>
      </c>
      <c r="AB91" s="26">
        <f t="shared" si="25"/>
        <v>8415180.8823585864</v>
      </c>
      <c r="AC91" s="26">
        <f t="shared" si="33"/>
        <v>69.250634554711922</v>
      </c>
      <c r="AD91" s="27">
        <f t="shared" si="27"/>
        <v>8415180.8823585864</v>
      </c>
    </row>
    <row r="92" spans="1:30" x14ac:dyDescent="0.25">
      <c r="P92" s="31">
        <v>0.79166666666666696</v>
      </c>
      <c r="Q92" s="34">
        <f>G12</f>
        <v>40</v>
      </c>
      <c r="R92" s="26">
        <f t="shared" si="19"/>
        <v>10000</v>
      </c>
      <c r="S92" s="26">
        <f t="shared" si="31"/>
        <v>40</v>
      </c>
      <c r="T92" s="35">
        <f t="shared" si="18"/>
        <v>10000</v>
      </c>
      <c r="U92" s="37"/>
      <c r="V92" s="34">
        <v>0</v>
      </c>
      <c r="W92" s="26">
        <f t="shared" si="21"/>
        <v>1</v>
      </c>
      <c r="X92" s="26">
        <v>0</v>
      </c>
      <c r="Y92" s="35">
        <f t="shared" si="23"/>
        <v>1</v>
      </c>
      <c r="Z92" s="37"/>
      <c r="AA92" s="34">
        <f t="shared" si="24"/>
        <v>40.000434272768629</v>
      </c>
      <c r="AB92" s="26">
        <f t="shared" si="25"/>
        <v>10001.000000000009</v>
      </c>
      <c r="AC92" s="26">
        <f>AA92</f>
        <v>40.000434272768629</v>
      </c>
      <c r="AD92" s="27">
        <f t="shared" si="27"/>
        <v>10001.000000000009</v>
      </c>
    </row>
    <row r="93" spans="1:30" x14ac:dyDescent="0.25">
      <c r="P93" s="31">
        <v>0.83333333333333304</v>
      </c>
      <c r="Q93" s="34">
        <f>G12</f>
        <v>40</v>
      </c>
      <c r="R93" s="26">
        <f t="shared" si="19"/>
        <v>10000</v>
      </c>
      <c r="S93" s="26">
        <f t="shared" si="31"/>
        <v>40</v>
      </c>
      <c r="T93" s="35">
        <f t="shared" si="18"/>
        <v>10000</v>
      </c>
      <c r="U93" s="37"/>
      <c r="V93" s="34">
        <f t="shared" si="28"/>
        <v>0</v>
      </c>
      <c r="W93" s="26">
        <f t="shared" si="21"/>
        <v>1</v>
      </c>
      <c r="X93" s="26">
        <v>0</v>
      </c>
      <c r="Y93" s="35">
        <f t="shared" si="23"/>
        <v>1</v>
      </c>
      <c r="Z93" s="37"/>
      <c r="AA93" s="34">
        <f t="shared" si="24"/>
        <v>40.000434272768629</v>
      </c>
      <c r="AB93" s="26">
        <f>(10^(AA93/10))</f>
        <v>10001.000000000009</v>
      </c>
      <c r="AC93" s="26">
        <f>AA93</f>
        <v>40.000434272768629</v>
      </c>
      <c r="AD93" s="27">
        <f t="shared" si="27"/>
        <v>10001.000000000009</v>
      </c>
    </row>
    <row r="94" spans="1:30" x14ac:dyDescent="0.25">
      <c r="P94" s="31">
        <v>0.875</v>
      </c>
      <c r="Q94" s="34">
        <f>G12</f>
        <v>40</v>
      </c>
      <c r="R94" s="26">
        <f t="shared" si="19"/>
        <v>10000</v>
      </c>
      <c r="S94" s="26">
        <f t="shared" si="31"/>
        <v>40</v>
      </c>
      <c r="T94" s="35">
        <f t="shared" si="18"/>
        <v>10000</v>
      </c>
      <c r="U94" s="37"/>
      <c r="V94" s="34">
        <f>V93</f>
        <v>0</v>
      </c>
      <c r="W94" s="26">
        <f t="shared" si="21"/>
        <v>1</v>
      </c>
      <c r="X94" s="26">
        <v>0</v>
      </c>
      <c r="Y94" s="35">
        <f t="shared" si="23"/>
        <v>1</v>
      </c>
      <c r="Z94" s="37"/>
      <c r="AA94" s="34">
        <f t="shared" si="24"/>
        <v>40.000434272768629</v>
      </c>
      <c r="AB94" s="26">
        <f t="shared" si="25"/>
        <v>10001.000000000009</v>
      </c>
      <c r="AC94" s="26">
        <f>AA94</f>
        <v>40.000434272768629</v>
      </c>
      <c r="AD94" s="27">
        <f t="shared" si="27"/>
        <v>10001.000000000009</v>
      </c>
    </row>
    <row r="95" spans="1:30" x14ac:dyDescent="0.25">
      <c r="P95" s="31">
        <v>0.91666666666666696</v>
      </c>
      <c r="Q95" s="34">
        <f>H12</f>
        <v>34</v>
      </c>
      <c r="R95" s="26">
        <f t="shared" si="19"/>
        <v>2511.8864315095811</v>
      </c>
      <c r="S95" s="26">
        <f>Q95+10</f>
        <v>44</v>
      </c>
      <c r="T95" s="35">
        <f t="shared" si="18"/>
        <v>25118.86431509586</v>
      </c>
      <c r="U95" s="37"/>
      <c r="V95" s="34">
        <v>0</v>
      </c>
      <c r="W95" s="26">
        <f t="shared" si="21"/>
        <v>1</v>
      </c>
      <c r="X95" s="28">
        <f t="shared" ref="X95:X96" si="34">V95+10</f>
        <v>10</v>
      </c>
      <c r="Y95" s="35">
        <f t="shared" si="23"/>
        <v>10</v>
      </c>
      <c r="Z95" s="37"/>
      <c r="AA95" s="34">
        <f t="shared" si="24"/>
        <v>34.001728613409902</v>
      </c>
      <c r="AB95" s="26">
        <f t="shared" si="25"/>
        <v>2512.8864315095802</v>
      </c>
      <c r="AC95" s="26">
        <f>AA95+10</f>
        <v>44.001728613409902</v>
      </c>
      <c r="AD95" s="27">
        <f t="shared" si="27"/>
        <v>25128.864315095783</v>
      </c>
    </row>
    <row r="96" spans="1:30" ht="15.75" thickBot="1" x14ac:dyDescent="0.3">
      <c r="P96" s="44">
        <v>0.95833333333333304</v>
      </c>
      <c r="Q96" s="45">
        <f>H12</f>
        <v>34</v>
      </c>
      <c r="R96" s="46">
        <f t="shared" si="19"/>
        <v>2511.8864315095811</v>
      </c>
      <c r="S96" s="46">
        <f>Q96+10</f>
        <v>44</v>
      </c>
      <c r="T96" s="47">
        <f t="shared" si="18"/>
        <v>25118.86431509586</v>
      </c>
      <c r="U96" s="48"/>
      <c r="V96" s="45">
        <v>0</v>
      </c>
      <c r="W96" s="46">
        <f t="shared" si="21"/>
        <v>1</v>
      </c>
      <c r="X96" s="28">
        <f t="shared" si="34"/>
        <v>10</v>
      </c>
      <c r="Y96" s="47">
        <f t="shared" si="23"/>
        <v>10</v>
      </c>
      <c r="Z96" s="48"/>
      <c r="AA96" s="34">
        <f t="shared" si="24"/>
        <v>34.001728613409902</v>
      </c>
      <c r="AB96" s="150">
        <f t="shared" si="25"/>
        <v>2512.8864315095802</v>
      </c>
      <c r="AC96" s="150">
        <f>AA96+10</f>
        <v>44.001728613409902</v>
      </c>
      <c r="AD96" s="151">
        <f t="shared" si="27"/>
        <v>25128.864315095783</v>
      </c>
    </row>
    <row r="97" spans="16:30" ht="15.75" thickBot="1" x14ac:dyDescent="0.3">
      <c r="P97" s="50"/>
      <c r="Q97" s="51"/>
      <c r="R97" s="51"/>
      <c r="S97" s="51"/>
      <c r="T97" s="52"/>
      <c r="U97" s="51"/>
      <c r="V97" s="50"/>
      <c r="W97" s="51"/>
      <c r="X97" s="51"/>
      <c r="Y97" s="52"/>
      <c r="Z97" s="51"/>
      <c r="AA97" s="53" t="s">
        <v>13</v>
      </c>
      <c r="AB97" s="64">
        <f>10*LOG(1/(COUNT(AB80:AB93))*SUM(AB80:AB93))</f>
        <v>68.582026800149336</v>
      </c>
      <c r="AC97" s="49"/>
      <c r="AD97" s="54"/>
    </row>
    <row r="98" spans="16:30" ht="15.75" thickBot="1" x14ac:dyDescent="0.3">
      <c r="P98" s="53"/>
      <c r="Q98" s="49"/>
      <c r="R98" s="49"/>
      <c r="S98" s="49"/>
      <c r="T98" s="54"/>
      <c r="U98" s="49"/>
      <c r="V98" s="53"/>
      <c r="W98" s="49"/>
      <c r="X98" s="49"/>
      <c r="Y98" s="54"/>
      <c r="Z98" s="49"/>
      <c r="AA98" s="53" t="s">
        <v>2</v>
      </c>
      <c r="AB98" s="64">
        <f>10*LOG(1/(COUNT(AB73:AB79,AB95:AB96))*SUM(AB73:AB79,AB95:AB96))</f>
        <v>34.001728613409902</v>
      </c>
      <c r="AC98" s="49"/>
      <c r="AD98" s="54"/>
    </row>
    <row r="99" spans="16:30" x14ac:dyDescent="0.25">
      <c r="P99" s="53"/>
      <c r="Q99" s="49"/>
      <c r="R99" s="56" t="s">
        <v>12</v>
      </c>
      <c r="S99" s="57"/>
      <c r="T99" s="58" t="s">
        <v>11</v>
      </c>
      <c r="U99" s="57"/>
      <c r="V99" s="59"/>
      <c r="W99" s="56" t="s">
        <v>12</v>
      </c>
      <c r="X99" s="57"/>
      <c r="Y99" s="58" t="s">
        <v>11</v>
      </c>
      <c r="Z99" s="57"/>
      <c r="AA99" s="59"/>
      <c r="AB99" s="57" t="s">
        <v>12</v>
      </c>
      <c r="AC99" s="57"/>
      <c r="AD99" s="58" t="s">
        <v>11</v>
      </c>
    </row>
    <row r="100" spans="16:30" ht="15.75" thickBot="1" x14ac:dyDescent="0.3">
      <c r="P100" s="14"/>
      <c r="Q100" s="55"/>
      <c r="R100" s="60">
        <f>10*LOG(1/(COUNT(R73:R96))*SUM(R73:R96))</f>
        <v>38.568471069971373</v>
      </c>
      <c r="S100" s="61"/>
      <c r="T100" s="62">
        <f>10*LOG(1/(COUNT(T73:T96))*SUM(T73:T96))</f>
        <v>41.950571929812824</v>
      </c>
      <c r="U100" s="61"/>
      <c r="V100" s="63"/>
      <c r="W100" s="60">
        <f>10*LOG(1/(COUNT(W73:W96))*SUM(W73:W96))</f>
        <v>66.235171200472649</v>
      </c>
      <c r="X100" s="61"/>
      <c r="Y100" s="62">
        <f>10*LOG(1/(COUNT(Y73:Y96))*SUM(Y73:Y96))</f>
        <v>66.235174688186078</v>
      </c>
      <c r="Z100" s="61"/>
      <c r="AA100" s="63"/>
      <c r="AB100" s="64">
        <f>10*LOG(1/(COUNT(AB73:AB96))*SUM(AB73:AB96))</f>
        <v>66.242596995470578</v>
      </c>
      <c r="AC100" s="61"/>
      <c r="AD100" s="62">
        <f>10*LOG(1/(COUNT(AD73:AD96))*SUM(AD73:AD96))</f>
        <v>66.25133745274286</v>
      </c>
    </row>
    <row r="103" spans="16:30" x14ac:dyDescent="0.25">
      <c r="P103">
        <f>A13</f>
        <v>0</v>
      </c>
    </row>
    <row r="105" spans="16:30" ht="15.75" thickBot="1" x14ac:dyDescent="0.3">
      <c r="P105" s="303" t="s">
        <v>21</v>
      </c>
      <c r="Q105" s="303"/>
      <c r="R105" s="303"/>
      <c r="S105" s="303"/>
      <c r="T105" s="303"/>
    </row>
    <row r="106" spans="16:30" ht="45.75" thickBot="1" x14ac:dyDescent="0.3">
      <c r="P106" s="38" t="s">
        <v>14</v>
      </c>
      <c r="Q106" s="39" t="s">
        <v>15</v>
      </c>
      <c r="R106" s="40" t="s">
        <v>17</v>
      </c>
      <c r="S106" s="40" t="s">
        <v>16</v>
      </c>
      <c r="T106" s="41" t="s">
        <v>17</v>
      </c>
      <c r="U106" s="42"/>
      <c r="V106" s="39" t="s">
        <v>18</v>
      </c>
      <c r="W106" s="40" t="s">
        <v>17</v>
      </c>
      <c r="X106" s="40" t="s">
        <v>16</v>
      </c>
      <c r="Y106" s="41" t="s">
        <v>17</v>
      </c>
      <c r="Z106" s="43"/>
      <c r="AA106" s="39" t="s">
        <v>19</v>
      </c>
      <c r="AB106" s="40" t="s">
        <v>17</v>
      </c>
      <c r="AC106" s="40" t="s">
        <v>16</v>
      </c>
      <c r="AD106" s="41" t="s">
        <v>17</v>
      </c>
    </row>
    <row r="107" spans="16:30" ht="15.75" thickBot="1" x14ac:dyDescent="0.3">
      <c r="P107" s="30">
        <v>0</v>
      </c>
      <c r="Q107" s="32">
        <f>H13</f>
        <v>0</v>
      </c>
      <c r="R107" s="28">
        <f>(10^(Q107/10))</f>
        <v>1</v>
      </c>
      <c r="S107" s="28">
        <f>Q107+10</f>
        <v>10</v>
      </c>
      <c r="T107" s="33">
        <f t="shared" ref="T107:T130" si="35">(10^(S107/10))</f>
        <v>10</v>
      </c>
      <c r="U107" s="36"/>
      <c r="V107" s="32">
        <v>0</v>
      </c>
      <c r="W107" s="28">
        <f>(10^(V107/10))</f>
        <v>1</v>
      </c>
      <c r="X107" s="28">
        <f>V107+10</f>
        <v>10</v>
      </c>
      <c r="Y107" s="33">
        <f>(10^(X107/10))</f>
        <v>10</v>
      </c>
      <c r="Z107" s="36"/>
      <c r="AA107" s="34">
        <f>10*LOG10(10^(Q107/10)+10^(V107/10))</f>
        <v>3.0102999566398121</v>
      </c>
      <c r="AB107" s="147">
        <f>(10^(AA107/10))</f>
        <v>2</v>
      </c>
      <c r="AC107" s="147">
        <f>AA107+10</f>
        <v>13.010299956639813</v>
      </c>
      <c r="AD107" s="148">
        <f>(10^(AC107/10))</f>
        <v>20.000000000000007</v>
      </c>
    </row>
    <row r="108" spans="16:30" ht="15.75" thickBot="1" x14ac:dyDescent="0.3">
      <c r="P108" s="31">
        <v>4.1666666666666699E-2</v>
      </c>
      <c r="Q108" s="32">
        <f>Q107</f>
        <v>0</v>
      </c>
      <c r="R108" s="26">
        <f t="shared" ref="R108:R130" si="36">(10^(Q108/10))</f>
        <v>1</v>
      </c>
      <c r="S108" s="26">
        <f t="shared" ref="S108:S113" si="37">Q108+10</f>
        <v>10</v>
      </c>
      <c r="T108" s="35">
        <f t="shared" si="35"/>
        <v>10</v>
      </c>
      <c r="U108" s="37"/>
      <c r="V108" s="34">
        <f>V107</f>
        <v>0</v>
      </c>
      <c r="W108" s="26">
        <f t="shared" ref="W108:W130" si="38">(10^(V108/10))</f>
        <v>1</v>
      </c>
      <c r="X108" s="28">
        <f t="shared" ref="X108:X113" si="39">V108+10</f>
        <v>10</v>
      </c>
      <c r="Y108" s="35">
        <f t="shared" ref="Y108:Y130" si="40">(10^(X108/10))</f>
        <v>10</v>
      </c>
      <c r="Z108" s="37"/>
      <c r="AA108" s="34">
        <f t="shared" ref="AA108:AA130" si="41">10*LOG10(10^(Q108/10)+10^(V108/10))</f>
        <v>3.0102999566398121</v>
      </c>
      <c r="AB108" s="26">
        <f t="shared" ref="AB108:AB126" si="42">(10^(AA108/10))</f>
        <v>2</v>
      </c>
      <c r="AC108" s="147">
        <f t="shared" ref="AC108:AC113" si="43">AA108+10</f>
        <v>13.010299956639813</v>
      </c>
      <c r="AD108" s="27">
        <f t="shared" ref="AD108:AD130" si="44">(10^(AC108/10))</f>
        <v>20.000000000000007</v>
      </c>
    </row>
    <row r="109" spans="16:30" ht="15.75" thickBot="1" x14ac:dyDescent="0.3">
      <c r="P109" s="31">
        <v>8.3333333333333301E-2</v>
      </c>
      <c r="Q109" s="32">
        <f>Q107</f>
        <v>0</v>
      </c>
      <c r="R109" s="26">
        <f t="shared" si="36"/>
        <v>1</v>
      </c>
      <c r="S109" s="26">
        <f t="shared" si="37"/>
        <v>10</v>
      </c>
      <c r="T109" s="35">
        <f t="shared" si="35"/>
        <v>10</v>
      </c>
      <c r="U109" s="37"/>
      <c r="V109" s="34">
        <f t="shared" ref="V109:V127" si="45">V108</f>
        <v>0</v>
      </c>
      <c r="W109" s="26">
        <f t="shared" si="38"/>
        <v>1</v>
      </c>
      <c r="X109" s="28">
        <f t="shared" si="39"/>
        <v>10</v>
      </c>
      <c r="Y109" s="35">
        <f t="shared" si="40"/>
        <v>10</v>
      </c>
      <c r="Z109" s="37"/>
      <c r="AA109" s="34">
        <f t="shared" si="41"/>
        <v>3.0102999566398121</v>
      </c>
      <c r="AB109" s="26">
        <f t="shared" si="42"/>
        <v>2</v>
      </c>
      <c r="AC109" s="147">
        <f t="shared" si="43"/>
        <v>13.010299956639813</v>
      </c>
      <c r="AD109" s="27">
        <f t="shared" si="44"/>
        <v>20.000000000000007</v>
      </c>
    </row>
    <row r="110" spans="16:30" ht="15.75" thickBot="1" x14ac:dyDescent="0.3">
      <c r="P110" s="31">
        <v>0.125</v>
      </c>
      <c r="Q110" s="32">
        <f>Q107</f>
        <v>0</v>
      </c>
      <c r="R110" s="26">
        <f t="shared" si="36"/>
        <v>1</v>
      </c>
      <c r="S110" s="26">
        <f t="shared" si="37"/>
        <v>10</v>
      </c>
      <c r="T110" s="35">
        <f t="shared" si="35"/>
        <v>10</v>
      </c>
      <c r="U110" s="37"/>
      <c r="V110" s="34">
        <f t="shared" si="45"/>
        <v>0</v>
      </c>
      <c r="W110" s="26">
        <f t="shared" si="38"/>
        <v>1</v>
      </c>
      <c r="X110" s="28">
        <f t="shared" si="39"/>
        <v>10</v>
      </c>
      <c r="Y110" s="35">
        <f t="shared" si="40"/>
        <v>10</v>
      </c>
      <c r="Z110" s="37"/>
      <c r="AA110" s="34">
        <f t="shared" si="41"/>
        <v>3.0102999566398121</v>
      </c>
      <c r="AB110" s="26">
        <f t="shared" si="42"/>
        <v>2</v>
      </c>
      <c r="AC110" s="147">
        <f t="shared" si="43"/>
        <v>13.010299956639813</v>
      </c>
      <c r="AD110" s="27">
        <f t="shared" si="44"/>
        <v>20.000000000000007</v>
      </c>
    </row>
    <row r="111" spans="16:30" ht="15.75" thickBot="1" x14ac:dyDescent="0.3">
      <c r="P111" s="31">
        <v>0.16666666666666699</v>
      </c>
      <c r="Q111" s="32">
        <f>Q107</f>
        <v>0</v>
      </c>
      <c r="R111" s="26">
        <f t="shared" si="36"/>
        <v>1</v>
      </c>
      <c r="S111" s="26">
        <f t="shared" si="37"/>
        <v>10</v>
      </c>
      <c r="T111" s="35">
        <f t="shared" si="35"/>
        <v>10</v>
      </c>
      <c r="U111" s="37"/>
      <c r="V111" s="34">
        <f t="shared" si="45"/>
        <v>0</v>
      </c>
      <c r="W111" s="26">
        <f t="shared" si="38"/>
        <v>1</v>
      </c>
      <c r="X111" s="28">
        <f t="shared" si="39"/>
        <v>10</v>
      </c>
      <c r="Y111" s="35">
        <f t="shared" si="40"/>
        <v>10</v>
      </c>
      <c r="Z111" s="37"/>
      <c r="AA111" s="34">
        <f t="shared" si="41"/>
        <v>3.0102999566398121</v>
      </c>
      <c r="AB111" s="26">
        <f t="shared" si="42"/>
        <v>2</v>
      </c>
      <c r="AC111" s="147">
        <f t="shared" si="43"/>
        <v>13.010299956639813</v>
      </c>
      <c r="AD111" s="27">
        <f t="shared" si="44"/>
        <v>20.000000000000007</v>
      </c>
    </row>
    <row r="112" spans="16:30" ht="15.75" thickBot="1" x14ac:dyDescent="0.3">
      <c r="P112" s="31">
        <v>0.20833333333333301</v>
      </c>
      <c r="Q112" s="32">
        <f>Q107</f>
        <v>0</v>
      </c>
      <c r="R112" s="26">
        <f t="shared" si="36"/>
        <v>1</v>
      </c>
      <c r="S112" s="26">
        <f t="shared" si="37"/>
        <v>10</v>
      </c>
      <c r="T112" s="35">
        <f t="shared" si="35"/>
        <v>10</v>
      </c>
      <c r="U112" s="37"/>
      <c r="V112" s="34">
        <f t="shared" si="45"/>
        <v>0</v>
      </c>
      <c r="W112" s="26">
        <f t="shared" si="38"/>
        <v>1</v>
      </c>
      <c r="X112" s="28">
        <f t="shared" si="39"/>
        <v>10</v>
      </c>
      <c r="Y112" s="35">
        <f t="shared" si="40"/>
        <v>10</v>
      </c>
      <c r="Z112" s="37"/>
      <c r="AA112" s="34">
        <f t="shared" si="41"/>
        <v>3.0102999566398121</v>
      </c>
      <c r="AB112" s="26">
        <f t="shared" si="42"/>
        <v>2</v>
      </c>
      <c r="AC112" s="147">
        <f t="shared" si="43"/>
        <v>13.010299956639813</v>
      </c>
      <c r="AD112" s="27">
        <f t="shared" si="44"/>
        <v>20.000000000000007</v>
      </c>
    </row>
    <row r="113" spans="16:30" x14ac:dyDescent="0.25">
      <c r="P113" s="31">
        <v>0.25</v>
      </c>
      <c r="Q113" s="32">
        <f>Q107</f>
        <v>0</v>
      </c>
      <c r="R113" s="26">
        <f t="shared" si="36"/>
        <v>1</v>
      </c>
      <c r="S113" s="26">
        <f t="shared" si="37"/>
        <v>10</v>
      </c>
      <c r="T113" s="35">
        <f t="shared" si="35"/>
        <v>10</v>
      </c>
      <c r="U113" s="37"/>
      <c r="V113" s="34">
        <f t="shared" si="45"/>
        <v>0</v>
      </c>
      <c r="W113" s="26">
        <f t="shared" si="38"/>
        <v>1</v>
      </c>
      <c r="X113" s="28">
        <f t="shared" si="39"/>
        <v>10</v>
      </c>
      <c r="Y113" s="35">
        <f t="shared" si="40"/>
        <v>10</v>
      </c>
      <c r="Z113" s="37"/>
      <c r="AA113" s="34">
        <f t="shared" si="41"/>
        <v>3.0102999566398121</v>
      </c>
      <c r="AB113" s="26">
        <f t="shared" si="42"/>
        <v>2</v>
      </c>
      <c r="AC113" s="147">
        <f t="shared" si="43"/>
        <v>13.010299956639813</v>
      </c>
      <c r="AD113" s="27">
        <f t="shared" si="44"/>
        <v>20.000000000000007</v>
      </c>
    </row>
    <row r="114" spans="16:30" x14ac:dyDescent="0.25">
      <c r="P114" s="31">
        <v>0.29166666666666702</v>
      </c>
      <c r="Q114" s="32">
        <f>G13</f>
        <v>0</v>
      </c>
      <c r="R114" s="26">
        <f t="shared" si="36"/>
        <v>1</v>
      </c>
      <c r="S114" s="26">
        <f>Q114</f>
        <v>0</v>
      </c>
      <c r="T114" s="35">
        <f t="shared" si="35"/>
        <v>1</v>
      </c>
      <c r="U114" s="37"/>
      <c r="V114" s="34">
        <f>C74</f>
        <v>73.614033742152202</v>
      </c>
      <c r="W114" s="26">
        <f t="shared" si="38"/>
        <v>22982823.096323159</v>
      </c>
      <c r="X114" s="26">
        <f>V114</f>
        <v>73.614033742152202</v>
      </c>
      <c r="Y114" s="35">
        <f t="shared" si="40"/>
        <v>22982823.096323159</v>
      </c>
      <c r="Z114" s="37"/>
      <c r="AA114" s="34">
        <f t="shared" si="41"/>
        <v>73.614033931117007</v>
      </c>
      <c r="AB114" s="26">
        <f t="shared" si="42"/>
        <v>22982824.096323185</v>
      </c>
      <c r="AC114" s="26">
        <f>AA114</f>
        <v>73.614033931117007</v>
      </c>
      <c r="AD114" s="27">
        <f t="shared" si="44"/>
        <v>22982824.096323185</v>
      </c>
    </row>
    <row r="115" spans="16:30" x14ac:dyDescent="0.25">
      <c r="P115" s="31">
        <v>0.33333333333333298</v>
      </c>
      <c r="Q115" s="32">
        <f>Q114</f>
        <v>0</v>
      </c>
      <c r="R115" s="26">
        <f t="shared" si="36"/>
        <v>1</v>
      </c>
      <c r="S115" s="26">
        <f t="shared" ref="S115:S128" si="46">Q115</f>
        <v>0</v>
      </c>
      <c r="T115" s="35">
        <f t="shared" si="35"/>
        <v>1</v>
      </c>
      <c r="U115" s="37"/>
      <c r="V115" s="34">
        <f t="shared" si="45"/>
        <v>73.614033742152202</v>
      </c>
      <c r="W115" s="26">
        <f t="shared" si="38"/>
        <v>22982823.096323159</v>
      </c>
      <c r="X115" s="26">
        <f t="shared" ref="X115:X125" si="47">V115</f>
        <v>73.614033742152202</v>
      </c>
      <c r="Y115" s="35">
        <f t="shared" si="40"/>
        <v>22982823.096323159</v>
      </c>
      <c r="Z115" s="37"/>
      <c r="AA115" s="34">
        <f t="shared" si="41"/>
        <v>73.614033931117007</v>
      </c>
      <c r="AB115" s="26">
        <f t="shared" si="42"/>
        <v>22982824.096323185</v>
      </c>
      <c r="AC115" s="26">
        <f t="shared" ref="AC115:AC125" si="48">AA115</f>
        <v>73.614033931117007</v>
      </c>
      <c r="AD115" s="27">
        <f t="shared" si="44"/>
        <v>22982824.096323185</v>
      </c>
    </row>
    <row r="116" spans="16:30" x14ac:dyDescent="0.25">
      <c r="P116" s="31">
        <v>0.375</v>
      </c>
      <c r="Q116" s="32">
        <f>Q114</f>
        <v>0</v>
      </c>
      <c r="R116" s="26">
        <f t="shared" si="36"/>
        <v>1</v>
      </c>
      <c r="S116" s="26">
        <f t="shared" si="46"/>
        <v>0</v>
      </c>
      <c r="T116" s="35">
        <f t="shared" si="35"/>
        <v>1</v>
      </c>
      <c r="U116" s="37"/>
      <c r="V116" s="34">
        <f t="shared" si="45"/>
        <v>73.614033742152202</v>
      </c>
      <c r="W116" s="26">
        <f t="shared" si="38"/>
        <v>22982823.096323159</v>
      </c>
      <c r="X116" s="26">
        <f t="shared" si="47"/>
        <v>73.614033742152202</v>
      </c>
      <c r="Y116" s="35">
        <f t="shared" si="40"/>
        <v>22982823.096323159</v>
      </c>
      <c r="Z116" s="37"/>
      <c r="AA116" s="34">
        <f t="shared" si="41"/>
        <v>73.614033931117007</v>
      </c>
      <c r="AB116" s="26">
        <f t="shared" si="42"/>
        <v>22982824.096323185</v>
      </c>
      <c r="AC116" s="26">
        <f t="shared" si="48"/>
        <v>73.614033931117007</v>
      </c>
      <c r="AD116" s="27">
        <f t="shared" si="44"/>
        <v>22982824.096323185</v>
      </c>
    </row>
    <row r="117" spans="16:30" x14ac:dyDescent="0.25">
      <c r="P117" s="31">
        <v>0.41666666666666702</v>
      </c>
      <c r="Q117" s="32">
        <f>Q114</f>
        <v>0</v>
      </c>
      <c r="R117" s="26">
        <f t="shared" si="36"/>
        <v>1</v>
      </c>
      <c r="S117" s="26">
        <f t="shared" si="46"/>
        <v>0</v>
      </c>
      <c r="T117" s="35">
        <f t="shared" si="35"/>
        <v>1</v>
      </c>
      <c r="U117" s="37"/>
      <c r="V117" s="34">
        <f t="shared" si="45"/>
        <v>73.614033742152202</v>
      </c>
      <c r="W117" s="26">
        <f t="shared" si="38"/>
        <v>22982823.096323159</v>
      </c>
      <c r="X117" s="26">
        <f t="shared" si="47"/>
        <v>73.614033742152202</v>
      </c>
      <c r="Y117" s="35">
        <f t="shared" si="40"/>
        <v>22982823.096323159</v>
      </c>
      <c r="Z117" s="37"/>
      <c r="AA117" s="34">
        <f t="shared" si="41"/>
        <v>73.614033931117007</v>
      </c>
      <c r="AB117" s="26">
        <f t="shared" si="42"/>
        <v>22982824.096323185</v>
      </c>
      <c r="AC117" s="26">
        <f t="shared" si="48"/>
        <v>73.614033931117007</v>
      </c>
      <c r="AD117" s="27">
        <f t="shared" si="44"/>
        <v>22982824.096323185</v>
      </c>
    </row>
    <row r="118" spans="16:30" x14ac:dyDescent="0.25">
      <c r="P118" s="31">
        <v>0.45833333333333298</v>
      </c>
      <c r="Q118" s="32">
        <f>Q114</f>
        <v>0</v>
      </c>
      <c r="R118" s="26">
        <f t="shared" si="36"/>
        <v>1</v>
      </c>
      <c r="S118" s="26">
        <f t="shared" si="46"/>
        <v>0</v>
      </c>
      <c r="T118" s="35">
        <f t="shared" si="35"/>
        <v>1</v>
      </c>
      <c r="U118" s="37"/>
      <c r="V118" s="34">
        <f t="shared" si="45"/>
        <v>73.614033742152202</v>
      </c>
      <c r="W118" s="26">
        <f t="shared" si="38"/>
        <v>22982823.096323159</v>
      </c>
      <c r="X118" s="26">
        <f t="shared" si="47"/>
        <v>73.614033742152202</v>
      </c>
      <c r="Y118" s="35">
        <f t="shared" si="40"/>
        <v>22982823.096323159</v>
      </c>
      <c r="Z118" s="37"/>
      <c r="AA118" s="34">
        <f t="shared" si="41"/>
        <v>73.614033931117007</v>
      </c>
      <c r="AB118" s="26">
        <f t="shared" si="42"/>
        <v>22982824.096323185</v>
      </c>
      <c r="AC118" s="26">
        <f t="shared" si="48"/>
        <v>73.614033931117007</v>
      </c>
      <c r="AD118" s="27">
        <f t="shared" si="44"/>
        <v>22982824.096323185</v>
      </c>
    </row>
    <row r="119" spans="16:30" x14ac:dyDescent="0.25">
      <c r="P119" s="31">
        <v>0.5</v>
      </c>
      <c r="Q119" s="32">
        <f>Q114</f>
        <v>0</v>
      </c>
      <c r="R119" s="26">
        <f t="shared" si="36"/>
        <v>1</v>
      </c>
      <c r="S119" s="26">
        <f t="shared" si="46"/>
        <v>0</v>
      </c>
      <c r="T119" s="35">
        <f t="shared" si="35"/>
        <v>1</v>
      </c>
      <c r="U119" s="37"/>
      <c r="V119" s="34">
        <f t="shared" si="45"/>
        <v>73.614033742152202</v>
      </c>
      <c r="W119" s="26">
        <f t="shared" si="38"/>
        <v>22982823.096323159</v>
      </c>
      <c r="X119" s="26">
        <f t="shared" si="47"/>
        <v>73.614033742152202</v>
      </c>
      <c r="Y119" s="35">
        <f t="shared" si="40"/>
        <v>22982823.096323159</v>
      </c>
      <c r="Z119" s="37"/>
      <c r="AA119" s="34">
        <f t="shared" si="41"/>
        <v>73.614033931117007</v>
      </c>
      <c r="AB119" s="26">
        <f t="shared" si="42"/>
        <v>22982824.096323185</v>
      </c>
      <c r="AC119" s="26">
        <f t="shared" si="48"/>
        <v>73.614033931117007</v>
      </c>
      <c r="AD119" s="27">
        <f t="shared" si="44"/>
        <v>22982824.096323185</v>
      </c>
    </row>
    <row r="120" spans="16:30" x14ac:dyDescent="0.25">
      <c r="P120" s="31">
        <v>0.54166666666666696</v>
      </c>
      <c r="Q120" s="32">
        <f>Q114</f>
        <v>0</v>
      </c>
      <c r="R120" s="26">
        <f t="shared" si="36"/>
        <v>1</v>
      </c>
      <c r="S120" s="26">
        <f t="shared" si="46"/>
        <v>0</v>
      </c>
      <c r="T120" s="35">
        <f t="shared" si="35"/>
        <v>1</v>
      </c>
      <c r="U120" s="37"/>
      <c r="V120" s="34">
        <f t="shared" si="45"/>
        <v>73.614033742152202</v>
      </c>
      <c r="W120" s="26">
        <f t="shared" si="38"/>
        <v>22982823.096323159</v>
      </c>
      <c r="X120" s="26">
        <f t="shared" si="47"/>
        <v>73.614033742152202</v>
      </c>
      <c r="Y120" s="35">
        <f t="shared" si="40"/>
        <v>22982823.096323159</v>
      </c>
      <c r="Z120" s="37"/>
      <c r="AA120" s="34">
        <f t="shared" si="41"/>
        <v>73.614033931117007</v>
      </c>
      <c r="AB120" s="26">
        <f t="shared" si="42"/>
        <v>22982824.096323185</v>
      </c>
      <c r="AC120" s="26">
        <f t="shared" si="48"/>
        <v>73.614033931117007</v>
      </c>
      <c r="AD120" s="27">
        <f t="shared" si="44"/>
        <v>22982824.096323185</v>
      </c>
    </row>
    <row r="121" spans="16:30" x14ac:dyDescent="0.25">
      <c r="P121" s="31">
        <v>0.58333333333333304</v>
      </c>
      <c r="Q121" s="32">
        <f>Q114</f>
        <v>0</v>
      </c>
      <c r="R121" s="26">
        <f t="shared" si="36"/>
        <v>1</v>
      </c>
      <c r="S121" s="26">
        <f t="shared" si="46"/>
        <v>0</v>
      </c>
      <c r="T121" s="35">
        <f t="shared" si="35"/>
        <v>1</v>
      </c>
      <c r="U121" s="37"/>
      <c r="V121" s="34">
        <f t="shared" si="45"/>
        <v>73.614033742152202</v>
      </c>
      <c r="W121" s="26">
        <f t="shared" si="38"/>
        <v>22982823.096323159</v>
      </c>
      <c r="X121" s="26">
        <f t="shared" si="47"/>
        <v>73.614033742152202</v>
      </c>
      <c r="Y121" s="35">
        <f t="shared" si="40"/>
        <v>22982823.096323159</v>
      </c>
      <c r="Z121" s="37"/>
      <c r="AA121" s="34">
        <f t="shared" si="41"/>
        <v>73.614033931117007</v>
      </c>
      <c r="AB121" s="26">
        <f t="shared" si="42"/>
        <v>22982824.096323185</v>
      </c>
      <c r="AC121" s="26">
        <f t="shared" si="48"/>
        <v>73.614033931117007</v>
      </c>
      <c r="AD121" s="27">
        <f t="shared" si="44"/>
        <v>22982824.096323185</v>
      </c>
    </row>
    <row r="122" spans="16:30" x14ac:dyDescent="0.25">
      <c r="P122" s="31">
        <v>0.625</v>
      </c>
      <c r="Q122" s="32">
        <f>Q114</f>
        <v>0</v>
      </c>
      <c r="R122" s="26">
        <f t="shared" si="36"/>
        <v>1</v>
      </c>
      <c r="S122" s="26">
        <f t="shared" si="46"/>
        <v>0</v>
      </c>
      <c r="T122" s="35">
        <f t="shared" si="35"/>
        <v>1</v>
      </c>
      <c r="U122" s="37"/>
      <c r="V122" s="34">
        <f t="shared" si="45"/>
        <v>73.614033742152202</v>
      </c>
      <c r="W122" s="26">
        <f t="shared" si="38"/>
        <v>22982823.096323159</v>
      </c>
      <c r="X122" s="26">
        <f t="shared" si="47"/>
        <v>73.614033742152202</v>
      </c>
      <c r="Y122" s="35">
        <f t="shared" si="40"/>
        <v>22982823.096323159</v>
      </c>
      <c r="Z122" s="37"/>
      <c r="AA122" s="34">
        <f t="shared" si="41"/>
        <v>73.614033931117007</v>
      </c>
      <c r="AB122" s="26">
        <f t="shared" si="42"/>
        <v>22982824.096323185</v>
      </c>
      <c r="AC122" s="26">
        <f t="shared" si="48"/>
        <v>73.614033931117007</v>
      </c>
      <c r="AD122" s="27">
        <f t="shared" si="44"/>
        <v>22982824.096323185</v>
      </c>
    </row>
    <row r="123" spans="16:30" x14ac:dyDescent="0.25">
      <c r="P123" s="31">
        <v>0.66666666666666696</v>
      </c>
      <c r="Q123" s="32">
        <f>Q114</f>
        <v>0</v>
      </c>
      <c r="R123" s="26">
        <f t="shared" si="36"/>
        <v>1</v>
      </c>
      <c r="S123" s="26">
        <f t="shared" si="46"/>
        <v>0</v>
      </c>
      <c r="T123" s="35">
        <f t="shared" si="35"/>
        <v>1</v>
      </c>
      <c r="U123" s="37"/>
      <c r="V123" s="34">
        <f t="shared" si="45"/>
        <v>73.614033742152202</v>
      </c>
      <c r="W123" s="26">
        <f t="shared" si="38"/>
        <v>22982823.096323159</v>
      </c>
      <c r="X123" s="26">
        <f t="shared" si="47"/>
        <v>73.614033742152202</v>
      </c>
      <c r="Y123" s="35">
        <f t="shared" si="40"/>
        <v>22982823.096323159</v>
      </c>
      <c r="Z123" s="37"/>
      <c r="AA123" s="34">
        <f t="shared" si="41"/>
        <v>73.614033931117007</v>
      </c>
      <c r="AB123" s="26">
        <f t="shared" si="42"/>
        <v>22982824.096323185</v>
      </c>
      <c r="AC123" s="26">
        <f t="shared" si="48"/>
        <v>73.614033931117007</v>
      </c>
      <c r="AD123" s="27">
        <f t="shared" si="44"/>
        <v>22982824.096323185</v>
      </c>
    </row>
    <row r="124" spans="16:30" x14ac:dyDescent="0.25">
      <c r="P124" s="31">
        <v>0.70833333333333304</v>
      </c>
      <c r="Q124" s="32">
        <f>Q114</f>
        <v>0</v>
      </c>
      <c r="R124" s="26">
        <f t="shared" si="36"/>
        <v>1</v>
      </c>
      <c r="S124" s="26">
        <f t="shared" si="46"/>
        <v>0</v>
      </c>
      <c r="T124" s="35">
        <f t="shared" si="35"/>
        <v>1</v>
      </c>
      <c r="U124" s="37"/>
      <c r="V124" s="34">
        <f t="shared" si="45"/>
        <v>73.614033742152202</v>
      </c>
      <c r="W124" s="26">
        <f t="shared" si="38"/>
        <v>22982823.096323159</v>
      </c>
      <c r="X124" s="26">
        <f t="shared" si="47"/>
        <v>73.614033742152202</v>
      </c>
      <c r="Y124" s="35">
        <f t="shared" si="40"/>
        <v>22982823.096323159</v>
      </c>
      <c r="Z124" s="37"/>
      <c r="AA124" s="34">
        <f t="shared" si="41"/>
        <v>73.614033931117007</v>
      </c>
      <c r="AB124" s="26">
        <f t="shared" si="42"/>
        <v>22982824.096323185</v>
      </c>
      <c r="AC124" s="26">
        <f t="shared" si="48"/>
        <v>73.614033931117007</v>
      </c>
      <c r="AD124" s="27">
        <f t="shared" si="44"/>
        <v>22982824.096323185</v>
      </c>
    </row>
    <row r="125" spans="16:30" x14ac:dyDescent="0.25">
      <c r="P125" s="31">
        <v>0.75</v>
      </c>
      <c r="Q125" s="32">
        <f>Q114</f>
        <v>0</v>
      </c>
      <c r="R125" s="26">
        <f t="shared" si="36"/>
        <v>1</v>
      </c>
      <c r="S125" s="26">
        <f t="shared" si="46"/>
        <v>0</v>
      </c>
      <c r="T125" s="35">
        <f t="shared" si="35"/>
        <v>1</v>
      </c>
      <c r="U125" s="37"/>
      <c r="V125" s="34">
        <f t="shared" si="45"/>
        <v>73.614033742152202</v>
      </c>
      <c r="W125" s="26">
        <f t="shared" si="38"/>
        <v>22982823.096323159</v>
      </c>
      <c r="X125" s="26">
        <f t="shared" si="47"/>
        <v>73.614033742152202</v>
      </c>
      <c r="Y125" s="35">
        <f t="shared" si="40"/>
        <v>22982823.096323159</v>
      </c>
      <c r="Z125" s="37"/>
      <c r="AA125" s="34">
        <f t="shared" si="41"/>
        <v>73.614033931117007</v>
      </c>
      <c r="AB125" s="26">
        <f t="shared" si="42"/>
        <v>22982824.096323185</v>
      </c>
      <c r="AC125" s="26">
        <f t="shared" si="48"/>
        <v>73.614033931117007</v>
      </c>
      <c r="AD125" s="27">
        <f t="shared" si="44"/>
        <v>22982824.096323185</v>
      </c>
    </row>
    <row r="126" spans="16:30" x14ac:dyDescent="0.25">
      <c r="P126" s="31">
        <v>0.79166666666666696</v>
      </c>
      <c r="Q126" s="32">
        <f>Q114</f>
        <v>0</v>
      </c>
      <c r="R126" s="26">
        <f t="shared" si="36"/>
        <v>1</v>
      </c>
      <c r="S126" s="26">
        <f t="shared" si="46"/>
        <v>0</v>
      </c>
      <c r="T126" s="35">
        <f t="shared" si="35"/>
        <v>1</v>
      </c>
      <c r="U126" s="37"/>
      <c r="V126" s="34">
        <v>0</v>
      </c>
      <c r="W126" s="26">
        <f t="shared" si="38"/>
        <v>1</v>
      </c>
      <c r="X126" s="26">
        <v>0</v>
      </c>
      <c r="Y126" s="35">
        <f t="shared" si="40"/>
        <v>1</v>
      </c>
      <c r="Z126" s="37"/>
      <c r="AA126" s="34">
        <f t="shared" si="41"/>
        <v>3.0102999566398121</v>
      </c>
      <c r="AB126" s="26">
        <f t="shared" si="42"/>
        <v>2</v>
      </c>
      <c r="AC126" s="26">
        <f>AA126</f>
        <v>3.0102999566398121</v>
      </c>
      <c r="AD126" s="27">
        <f t="shared" si="44"/>
        <v>2</v>
      </c>
    </row>
    <row r="127" spans="16:30" x14ac:dyDescent="0.25">
      <c r="P127" s="31">
        <v>0.83333333333333304</v>
      </c>
      <c r="Q127" s="32">
        <f>Q114</f>
        <v>0</v>
      </c>
      <c r="R127" s="26">
        <f t="shared" si="36"/>
        <v>1</v>
      </c>
      <c r="S127" s="26">
        <f t="shared" si="46"/>
        <v>0</v>
      </c>
      <c r="T127" s="35">
        <f t="shared" si="35"/>
        <v>1</v>
      </c>
      <c r="U127" s="37"/>
      <c r="V127" s="34">
        <f t="shared" si="45"/>
        <v>0</v>
      </c>
      <c r="W127" s="26">
        <f t="shared" si="38"/>
        <v>1</v>
      </c>
      <c r="X127" s="26">
        <v>0</v>
      </c>
      <c r="Y127" s="35">
        <f t="shared" si="40"/>
        <v>1</v>
      </c>
      <c r="Z127" s="37"/>
      <c r="AA127" s="34">
        <f t="shared" si="41"/>
        <v>3.0102999566398121</v>
      </c>
      <c r="AB127" s="26">
        <f>(10^(AA127/10))</f>
        <v>2</v>
      </c>
      <c r="AC127" s="26">
        <f>AA127</f>
        <v>3.0102999566398121</v>
      </c>
      <c r="AD127" s="27">
        <f t="shared" si="44"/>
        <v>2</v>
      </c>
    </row>
    <row r="128" spans="16:30" x14ac:dyDescent="0.25">
      <c r="P128" s="31">
        <v>0.875</v>
      </c>
      <c r="Q128" s="32">
        <f>Q114</f>
        <v>0</v>
      </c>
      <c r="R128" s="26">
        <f t="shared" si="36"/>
        <v>1</v>
      </c>
      <c r="S128" s="26">
        <f t="shared" si="46"/>
        <v>0</v>
      </c>
      <c r="T128" s="35">
        <f t="shared" si="35"/>
        <v>1</v>
      </c>
      <c r="U128" s="37"/>
      <c r="V128" s="34">
        <f>V127</f>
        <v>0</v>
      </c>
      <c r="W128" s="26">
        <f t="shared" si="38"/>
        <v>1</v>
      </c>
      <c r="X128" s="26">
        <v>0</v>
      </c>
      <c r="Y128" s="35">
        <f t="shared" si="40"/>
        <v>1</v>
      </c>
      <c r="Z128" s="37"/>
      <c r="AA128" s="34">
        <f t="shared" si="41"/>
        <v>3.0102999566398121</v>
      </c>
      <c r="AB128" s="26">
        <f t="shared" ref="AB128:AB130" si="49">(10^(AA128/10))</f>
        <v>2</v>
      </c>
      <c r="AC128" s="26">
        <f>AA128</f>
        <v>3.0102999566398121</v>
      </c>
      <c r="AD128" s="27">
        <f t="shared" si="44"/>
        <v>2</v>
      </c>
    </row>
    <row r="129" spans="16:30" x14ac:dyDescent="0.25">
      <c r="P129" s="31">
        <v>0.91666666666666696</v>
      </c>
      <c r="Q129" s="32">
        <f>Q107</f>
        <v>0</v>
      </c>
      <c r="R129" s="26">
        <f t="shared" si="36"/>
        <v>1</v>
      </c>
      <c r="S129" s="26">
        <f>Q129+10</f>
        <v>10</v>
      </c>
      <c r="T129" s="35">
        <f t="shared" si="35"/>
        <v>10</v>
      </c>
      <c r="U129" s="37"/>
      <c r="V129" s="34">
        <v>0</v>
      </c>
      <c r="W129" s="26">
        <f t="shared" si="38"/>
        <v>1</v>
      </c>
      <c r="X129" s="28">
        <f t="shared" ref="X129:X130" si="50">V129+10</f>
        <v>10</v>
      </c>
      <c r="Y129" s="35">
        <f t="shared" si="40"/>
        <v>10</v>
      </c>
      <c r="Z129" s="37"/>
      <c r="AA129" s="34">
        <f t="shared" si="41"/>
        <v>3.0102999566398121</v>
      </c>
      <c r="AB129" s="26">
        <f t="shared" si="49"/>
        <v>2</v>
      </c>
      <c r="AC129" s="26">
        <f>AA129+10</f>
        <v>13.010299956639813</v>
      </c>
      <c r="AD129" s="27">
        <f t="shared" si="44"/>
        <v>20.000000000000007</v>
      </c>
    </row>
    <row r="130" spans="16:30" ht="15.75" thickBot="1" x14ac:dyDescent="0.3">
      <c r="P130" s="44">
        <v>0.95833333333333304</v>
      </c>
      <c r="Q130" s="32">
        <f>Q107</f>
        <v>0</v>
      </c>
      <c r="R130" s="46">
        <f t="shared" si="36"/>
        <v>1</v>
      </c>
      <c r="S130" s="46">
        <f>Q130+10</f>
        <v>10</v>
      </c>
      <c r="T130" s="47">
        <f t="shared" si="35"/>
        <v>10</v>
      </c>
      <c r="U130" s="48"/>
      <c r="V130" s="45">
        <v>0</v>
      </c>
      <c r="W130" s="46">
        <f t="shared" si="38"/>
        <v>1</v>
      </c>
      <c r="X130" s="28">
        <f t="shared" si="50"/>
        <v>10</v>
      </c>
      <c r="Y130" s="47">
        <f t="shared" si="40"/>
        <v>10</v>
      </c>
      <c r="Z130" s="48"/>
      <c r="AA130" s="34">
        <f t="shared" si="41"/>
        <v>3.0102999566398121</v>
      </c>
      <c r="AB130" s="150">
        <f t="shared" si="49"/>
        <v>2</v>
      </c>
      <c r="AC130" s="150">
        <f>AA130+10</f>
        <v>13.010299956639813</v>
      </c>
      <c r="AD130" s="151">
        <f t="shared" si="44"/>
        <v>20.000000000000007</v>
      </c>
    </row>
    <row r="131" spans="16:30" ht="15.75" thickBot="1" x14ac:dyDescent="0.3">
      <c r="P131" s="50"/>
      <c r="Q131" s="51"/>
      <c r="R131" s="51"/>
      <c r="S131" s="51"/>
      <c r="T131" s="52"/>
      <c r="U131" s="51"/>
      <c r="V131" s="50"/>
      <c r="W131" s="51"/>
      <c r="X131" s="51"/>
      <c r="Y131" s="52"/>
      <c r="Z131" s="51"/>
      <c r="AA131" s="53" t="s">
        <v>13</v>
      </c>
      <c r="AB131" s="64">
        <f>10*LOG(1/(COUNT(AB114:AB127))*SUM(AB114:AB127))</f>
        <v>72.944566097799154</v>
      </c>
      <c r="AC131" s="49"/>
      <c r="AD131" s="54"/>
    </row>
    <row r="132" spans="16:30" ht="15.75" thickBot="1" x14ac:dyDescent="0.3">
      <c r="P132" s="53"/>
      <c r="Q132" s="49"/>
      <c r="R132" s="49"/>
      <c r="S132" s="49"/>
      <c r="T132" s="54"/>
      <c r="U132" s="49"/>
      <c r="V132" s="53"/>
      <c r="W132" s="49"/>
      <c r="X132" s="49"/>
      <c r="Y132" s="54"/>
      <c r="Z132" s="49"/>
      <c r="AA132" s="53" t="s">
        <v>2</v>
      </c>
      <c r="AB132" s="64">
        <f>10*LOG(1/(COUNT(AB107:AB113,AB129:AB130))*SUM(AB107:AB113,AB129:AB130))</f>
        <v>3.0102999566398121</v>
      </c>
      <c r="AC132" s="49"/>
      <c r="AD132" s="54"/>
    </row>
    <row r="133" spans="16:30" x14ac:dyDescent="0.25">
      <c r="P133" s="53"/>
      <c r="Q133" s="49"/>
      <c r="R133" s="56" t="s">
        <v>12</v>
      </c>
      <c r="S133" s="57"/>
      <c r="T133" s="58" t="s">
        <v>11</v>
      </c>
      <c r="U133" s="57"/>
      <c r="V133" s="59"/>
      <c r="W133" s="56" t="s">
        <v>12</v>
      </c>
      <c r="X133" s="57"/>
      <c r="Y133" s="58" t="s">
        <v>11</v>
      </c>
      <c r="Z133" s="57"/>
      <c r="AA133" s="59"/>
      <c r="AB133" s="57" t="s">
        <v>12</v>
      </c>
      <c r="AC133" s="57"/>
      <c r="AD133" s="58" t="s">
        <v>11</v>
      </c>
    </row>
    <row r="134" spans="16:30" ht="15.75" thickBot="1" x14ac:dyDescent="0.3">
      <c r="P134" s="14"/>
      <c r="Q134" s="55"/>
      <c r="R134" s="60">
        <f>10*LOG(1/(COUNT(R107:R130))*SUM(R107:R130))</f>
        <v>0</v>
      </c>
      <c r="S134" s="61"/>
      <c r="T134" s="62">
        <f>10*LOG(1/(COUNT(T107:T130))*SUM(T107:T130))</f>
        <v>6.40978057358332</v>
      </c>
      <c r="U134" s="61"/>
      <c r="V134" s="63"/>
      <c r="W134" s="60">
        <f>10*LOG(1/(COUNT(W107:W130))*SUM(W107:W130))</f>
        <v>70.603733974477194</v>
      </c>
      <c r="X134" s="61"/>
      <c r="Y134" s="62">
        <f>10*LOG(1/(COUNT(Y107:Y130))*SUM(Y107:Y130))</f>
        <v>70.603735249989427</v>
      </c>
      <c r="Z134" s="61"/>
      <c r="AA134" s="63"/>
      <c r="AB134" s="64">
        <f>10*LOG(1/(COUNT(AB107:AB130))*SUM(AB107:AB130))</f>
        <v>70.603734352406789</v>
      </c>
      <c r="AC134" s="61"/>
      <c r="AD134" s="62">
        <f>10*LOG(1/(COUNT(AD107:AD130))*SUM(AD107:AD130))</f>
        <v>70.603736903430644</v>
      </c>
    </row>
    <row r="137" spans="16:30" x14ac:dyDescent="0.25">
      <c r="P137">
        <f>A14</f>
        <v>0</v>
      </c>
    </row>
    <row r="139" spans="16:30" ht="15.75" thickBot="1" x14ac:dyDescent="0.3">
      <c r="P139" s="303" t="s">
        <v>21</v>
      </c>
      <c r="Q139" s="303"/>
      <c r="R139" s="303"/>
      <c r="S139" s="303"/>
      <c r="T139" s="303"/>
    </row>
    <row r="140" spans="16:30" ht="45.75" thickBot="1" x14ac:dyDescent="0.3">
      <c r="P140" s="38" t="s">
        <v>14</v>
      </c>
      <c r="Q140" s="39" t="s">
        <v>15</v>
      </c>
      <c r="R140" s="40" t="s">
        <v>17</v>
      </c>
      <c r="S140" s="40" t="s">
        <v>16</v>
      </c>
      <c r="T140" s="41" t="s">
        <v>17</v>
      </c>
      <c r="U140" s="42"/>
      <c r="V140" s="39" t="s">
        <v>18</v>
      </c>
      <c r="W140" s="40" t="s">
        <v>17</v>
      </c>
      <c r="X140" s="40" t="s">
        <v>16</v>
      </c>
      <c r="Y140" s="41" t="s">
        <v>17</v>
      </c>
      <c r="Z140" s="43"/>
      <c r="AA140" s="39" t="s">
        <v>19</v>
      </c>
      <c r="AB140" s="40" t="s">
        <v>17</v>
      </c>
      <c r="AC140" s="40" t="s">
        <v>16</v>
      </c>
      <c r="AD140" s="41" t="s">
        <v>17</v>
      </c>
    </row>
    <row r="141" spans="16:30" ht="15.75" thickBot="1" x14ac:dyDescent="0.3">
      <c r="P141" s="30">
        <v>0</v>
      </c>
      <c r="Q141" s="32">
        <f>H14</f>
        <v>0</v>
      </c>
      <c r="R141" s="28">
        <f>(10^(Q141/10))</f>
        <v>1</v>
      </c>
      <c r="S141" s="28">
        <f>Q141+10</f>
        <v>10</v>
      </c>
      <c r="T141" s="33">
        <f t="shared" ref="T141:T164" si="51">(10^(S141/10))</f>
        <v>10</v>
      </c>
      <c r="U141" s="36"/>
      <c r="V141" s="32">
        <v>0</v>
      </c>
      <c r="W141" s="28">
        <f>(10^(V141/10))</f>
        <v>1</v>
      </c>
      <c r="X141" s="28">
        <f>V141+10</f>
        <v>10</v>
      </c>
      <c r="Y141" s="33">
        <f>(10^(X141/10))</f>
        <v>10</v>
      </c>
      <c r="Z141" s="36"/>
      <c r="AA141" s="34">
        <f>10*LOG10(10^(Q141/10)+10^(V141/10))</f>
        <v>3.0102999566398121</v>
      </c>
      <c r="AB141" s="147">
        <f>(10^(AA141/10))</f>
        <v>2</v>
      </c>
      <c r="AC141" s="147">
        <f>AA141+10</f>
        <v>13.010299956639813</v>
      </c>
      <c r="AD141" s="148">
        <f>(10^(AC141/10))</f>
        <v>20.000000000000007</v>
      </c>
    </row>
    <row r="142" spans="16:30" ht="15.75" thickBot="1" x14ac:dyDescent="0.3">
      <c r="P142" s="31">
        <v>4.1666666666666699E-2</v>
      </c>
      <c r="Q142" s="32">
        <f>Q141</f>
        <v>0</v>
      </c>
      <c r="R142" s="26">
        <f t="shared" ref="R142:R164" si="52">(10^(Q142/10))</f>
        <v>1</v>
      </c>
      <c r="S142" s="26">
        <f t="shared" ref="S142:S147" si="53">Q142+10</f>
        <v>10</v>
      </c>
      <c r="T142" s="35">
        <f t="shared" si="51"/>
        <v>10</v>
      </c>
      <c r="U142" s="37"/>
      <c r="V142" s="34">
        <f>V141</f>
        <v>0</v>
      </c>
      <c r="W142" s="26">
        <f t="shared" ref="W142:W164" si="54">(10^(V142/10))</f>
        <v>1</v>
      </c>
      <c r="X142" s="28">
        <f t="shared" ref="X142:X147" si="55">V142+10</f>
        <v>10</v>
      </c>
      <c r="Y142" s="35">
        <f t="shared" ref="Y142:Y164" si="56">(10^(X142/10))</f>
        <v>10</v>
      </c>
      <c r="Z142" s="37"/>
      <c r="AA142" s="34">
        <f t="shared" ref="AA142:AA164" si="57">10*LOG10(10^(Q142/10)+10^(V142/10))</f>
        <v>3.0102999566398121</v>
      </c>
      <c r="AB142" s="26">
        <f t="shared" ref="AB142:AB160" si="58">(10^(AA142/10))</f>
        <v>2</v>
      </c>
      <c r="AC142" s="147">
        <f t="shared" ref="AC142:AC147" si="59">AA142+10</f>
        <v>13.010299956639813</v>
      </c>
      <c r="AD142" s="27">
        <f t="shared" ref="AD142:AD164" si="60">(10^(AC142/10))</f>
        <v>20.000000000000007</v>
      </c>
    </row>
    <row r="143" spans="16:30" ht="15.75" thickBot="1" x14ac:dyDescent="0.3">
      <c r="P143" s="31">
        <v>8.3333333333333301E-2</v>
      </c>
      <c r="Q143" s="32">
        <f>Q141</f>
        <v>0</v>
      </c>
      <c r="R143" s="26">
        <f t="shared" si="52"/>
        <v>1</v>
      </c>
      <c r="S143" s="26">
        <f t="shared" si="53"/>
        <v>10</v>
      </c>
      <c r="T143" s="35">
        <f t="shared" si="51"/>
        <v>10</v>
      </c>
      <c r="U143" s="37"/>
      <c r="V143" s="34">
        <f t="shared" ref="V143:V161" si="61">V142</f>
        <v>0</v>
      </c>
      <c r="W143" s="26">
        <f t="shared" si="54"/>
        <v>1</v>
      </c>
      <c r="X143" s="28">
        <f t="shared" si="55"/>
        <v>10</v>
      </c>
      <c r="Y143" s="35">
        <f t="shared" si="56"/>
        <v>10</v>
      </c>
      <c r="Z143" s="37"/>
      <c r="AA143" s="34">
        <f t="shared" si="57"/>
        <v>3.0102999566398121</v>
      </c>
      <c r="AB143" s="26">
        <f t="shared" si="58"/>
        <v>2</v>
      </c>
      <c r="AC143" s="147">
        <f t="shared" si="59"/>
        <v>13.010299956639813</v>
      </c>
      <c r="AD143" s="27">
        <f t="shared" si="60"/>
        <v>20.000000000000007</v>
      </c>
    </row>
    <row r="144" spans="16:30" ht="15.75" thickBot="1" x14ac:dyDescent="0.3">
      <c r="P144" s="31">
        <v>0.125</v>
      </c>
      <c r="Q144" s="32">
        <f>Q141</f>
        <v>0</v>
      </c>
      <c r="R144" s="26">
        <f t="shared" si="52"/>
        <v>1</v>
      </c>
      <c r="S144" s="26">
        <f t="shared" si="53"/>
        <v>10</v>
      </c>
      <c r="T144" s="35">
        <f t="shared" si="51"/>
        <v>10</v>
      </c>
      <c r="U144" s="37"/>
      <c r="V144" s="34">
        <f t="shared" si="61"/>
        <v>0</v>
      </c>
      <c r="W144" s="26">
        <f t="shared" si="54"/>
        <v>1</v>
      </c>
      <c r="X144" s="28">
        <f t="shared" si="55"/>
        <v>10</v>
      </c>
      <c r="Y144" s="35">
        <f t="shared" si="56"/>
        <v>10</v>
      </c>
      <c r="Z144" s="37"/>
      <c r="AA144" s="34">
        <f t="shared" si="57"/>
        <v>3.0102999566398121</v>
      </c>
      <c r="AB144" s="26">
        <f t="shared" si="58"/>
        <v>2</v>
      </c>
      <c r="AC144" s="147">
        <f t="shared" si="59"/>
        <v>13.010299956639813</v>
      </c>
      <c r="AD144" s="27">
        <f t="shared" si="60"/>
        <v>20.000000000000007</v>
      </c>
    </row>
    <row r="145" spans="16:30" ht="15.75" thickBot="1" x14ac:dyDescent="0.3">
      <c r="P145" s="31">
        <v>0.16666666666666699</v>
      </c>
      <c r="Q145" s="32">
        <f>Q141</f>
        <v>0</v>
      </c>
      <c r="R145" s="26">
        <f t="shared" si="52"/>
        <v>1</v>
      </c>
      <c r="S145" s="26">
        <f t="shared" si="53"/>
        <v>10</v>
      </c>
      <c r="T145" s="35">
        <f t="shared" si="51"/>
        <v>10</v>
      </c>
      <c r="U145" s="37"/>
      <c r="V145" s="34">
        <f t="shared" si="61"/>
        <v>0</v>
      </c>
      <c r="W145" s="26">
        <f t="shared" si="54"/>
        <v>1</v>
      </c>
      <c r="X145" s="28">
        <f t="shared" si="55"/>
        <v>10</v>
      </c>
      <c r="Y145" s="35">
        <f t="shared" si="56"/>
        <v>10</v>
      </c>
      <c r="Z145" s="37"/>
      <c r="AA145" s="34">
        <f t="shared" si="57"/>
        <v>3.0102999566398121</v>
      </c>
      <c r="AB145" s="26">
        <f t="shared" si="58"/>
        <v>2</v>
      </c>
      <c r="AC145" s="147">
        <f t="shared" si="59"/>
        <v>13.010299956639813</v>
      </c>
      <c r="AD145" s="27">
        <f t="shared" si="60"/>
        <v>20.000000000000007</v>
      </c>
    </row>
    <row r="146" spans="16:30" ht="15.75" thickBot="1" x14ac:dyDescent="0.3">
      <c r="P146" s="31">
        <v>0.20833333333333301</v>
      </c>
      <c r="Q146" s="32">
        <f>Q141</f>
        <v>0</v>
      </c>
      <c r="R146" s="26">
        <f t="shared" si="52"/>
        <v>1</v>
      </c>
      <c r="S146" s="26">
        <f t="shared" si="53"/>
        <v>10</v>
      </c>
      <c r="T146" s="35">
        <f t="shared" si="51"/>
        <v>10</v>
      </c>
      <c r="U146" s="37"/>
      <c r="V146" s="34">
        <f t="shared" si="61"/>
        <v>0</v>
      </c>
      <c r="W146" s="26">
        <f t="shared" si="54"/>
        <v>1</v>
      </c>
      <c r="X146" s="28">
        <f t="shared" si="55"/>
        <v>10</v>
      </c>
      <c r="Y146" s="35">
        <f t="shared" si="56"/>
        <v>10</v>
      </c>
      <c r="Z146" s="37"/>
      <c r="AA146" s="34">
        <f t="shared" si="57"/>
        <v>3.0102999566398121</v>
      </c>
      <c r="AB146" s="26">
        <f t="shared" si="58"/>
        <v>2</v>
      </c>
      <c r="AC146" s="147">
        <f t="shared" si="59"/>
        <v>13.010299956639813</v>
      </c>
      <c r="AD146" s="27">
        <f t="shared" si="60"/>
        <v>20.000000000000007</v>
      </c>
    </row>
    <row r="147" spans="16:30" x14ac:dyDescent="0.25">
      <c r="P147" s="31">
        <v>0.25</v>
      </c>
      <c r="Q147" s="32">
        <f>Q141</f>
        <v>0</v>
      </c>
      <c r="R147" s="26">
        <f t="shared" si="52"/>
        <v>1</v>
      </c>
      <c r="S147" s="26">
        <f t="shared" si="53"/>
        <v>10</v>
      </c>
      <c r="T147" s="35">
        <f t="shared" si="51"/>
        <v>10</v>
      </c>
      <c r="U147" s="37"/>
      <c r="V147" s="34">
        <f t="shared" si="61"/>
        <v>0</v>
      </c>
      <c r="W147" s="26">
        <f t="shared" si="54"/>
        <v>1</v>
      </c>
      <c r="X147" s="28">
        <f t="shared" si="55"/>
        <v>10</v>
      </c>
      <c r="Y147" s="35">
        <f t="shared" si="56"/>
        <v>10</v>
      </c>
      <c r="Z147" s="37"/>
      <c r="AA147" s="34">
        <f t="shared" si="57"/>
        <v>3.0102999566398121</v>
      </c>
      <c r="AB147" s="26">
        <f t="shared" si="58"/>
        <v>2</v>
      </c>
      <c r="AC147" s="147">
        <f t="shared" si="59"/>
        <v>13.010299956639813</v>
      </c>
      <c r="AD147" s="27">
        <f t="shared" si="60"/>
        <v>20.000000000000007</v>
      </c>
    </row>
    <row r="148" spans="16:30" x14ac:dyDescent="0.25">
      <c r="P148" s="31">
        <v>0.29166666666666702</v>
      </c>
      <c r="Q148" s="32">
        <f>G14</f>
        <v>0</v>
      </c>
      <c r="R148" s="26">
        <f t="shared" si="52"/>
        <v>1</v>
      </c>
      <c r="S148" s="26">
        <f>Q148</f>
        <v>0</v>
      </c>
      <c r="T148" s="35">
        <f t="shared" si="51"/>
        <v>1</v>
      </c>
      <c r="U148" s="37"/>
      <c r="V148" s="34">
        <f>D74</f>
        <v>0</v>
      </c>
      <c r="W148" s="26">
        <f t="shared" si="54"/>
        <v>1</v>
      </c>
      <c r="X148" s="26">
        <f>V148</f>
        <v>0</v>
      </c>
      <c r="Y148" s="35">
        <f t="shared" si="56"/>
        <v>1</v>
      </c>
      <c r="Z148" s="37"/>
      <c r="AA148" s="34">
        <f t="shared" si="57"/>
        <v>3.0102999566398121</v>
      </c>
      <c r="AB148" s="26">
        <f t="shared" si="58"/>
        <v>2</v>
      </c>
      <c r="AC148" s="26">
        <f>AA148</f>
        <v>3.0102999566398121</v>
      </c>
      <c r="AD148" s="27">
        <f t="shared" si="60"/>
        <v>2</v>
      </c>
    </row>
    <row r="149" spans="16:30" x14ac:dyDescent="0.25">
      <c r="P149" s="31">
        <v>0.33333333333333298</v>
      </c>
      <c r="Q149" s="32">
        <f>Q148</f>
        <v>0</v>
      </c>
      <c r="R149" s="26">
        <f t="shared" si="52"/>
        <v>1</v>
      </c>
      <c r="S149" s="26">
        <f t="shared" ref="S149:S162" si="62">Q149</f>
        <v>0</v>
      </c>
      <c r="T149" s="35">
        <f t="shared" si="51"/>
        <v>1</v>
      </c>
      <c r="U149" s="37"/>
      <c r="V149" s="34">
        <f t="shared" si="61"/>
        <v>0</v>
      </c>
      <c r="W149" s="26">
        <f t="shared" si="54"/>
        <v>1</v>
      </c>
      <c r="X149" s="26">
        <f t="shared" ref="X149:X159" si="63">V149</f>
        <v>0</v>
      </c>
      <c r="Y149" s="35">
        <f t="shared" si="56"/>
        <v>1</v>
      </c>
      <c r="Z149" s="37"/>
      <c r="AA149" s="34">
        <f t="shared" si="57"/>
        <v>3.0102999566398121</v>
      </c>
      <c r="AB149" s="26">
        <f t="shared" si="58"/>
        <v>2</v>
      </c>
      <c r="AC149" s="26">
        <f t="shared" ref="AC149:AC159" si="64">AA149</f>
        <v>3.0102999566398121</v>
      </c>
      <c r="AD149" s="27">
        <f t="shared" si="60"/>
        <v>2</v>
      </c>
    </row>
    <row r="150" spans="16:30" x14ac:dyDescent="0.25">
      <c r="P150" s="31">
        <v>0.375</v>
      </c>
      <c r="Q150" s="32">
        <f>Q148</f>
        <v>0</v>
      </c>
      <c r="R150" s="26">
        <f t="shared" si="52"/>
        <v>1</v>
      </c>
      <c r="S150" s="26">
        <f t="shared" si="62"/>
        <v>0</v>
      </c>
      <c r="T150" s="35">
        <f t="shared" si="51"/>
        <v>1</v>
      </c>
      <c r="U150" s="37"/>
      <c r="V150" s="34">
        <f t="shared" si="61"/>
        <v>0</v>
      </c>
      <c r="W150" s="26">
        <f t="shared" si="54"/>
        <v>1</v>
      </c>
      <c r="X150" s="26">
        <f t="shared" si="63"/>
        <v>0</v>
      </c>
      <c r="Y150" s="35">
        <f t="shared" si="56"/>
        <v>1</v>
      </c>
      <c r="Z150" s="37"/>
      <c r="AA150" s="34">
        <f t="shared" si="57"/>
        <v>3.0102999566398121</v>
      </c>
      <c r="AB150" s="26">
        <f t="shared" si="58"/>
        <v>2</v>
      </c>
      <c r="AC150" s="26">
        <f t="shared" si="64"/>
        <v>3.0102999566398121</v>
      </c>
      <c r="AD150" s="27">
        <f t="shared" si="60"/>
        <v>2</v>
      </c>
    </row>
    <row r="151" spans="16:30" x14ac:dyDescent="0.25">
      <c r="P151" s="31">
        <v>0.41666666666666702</v>
      </c>
      <c r="Q151" s="32">
        <f>Q148</f>
        <v>0</v>
      </c>
      <c r="R151" s="26">
        <f t="shared" si="52"/>
        <v>1</v>
      </c>
      <c r="S151" s="26">
        <f t="shared" si="62"/>
        <v>0</v>
      </c>
      <c r="T151" s="35">
        <f t="shared" si="51"/>
        <v>1</v>
      </c>
      <c r="U151" s="37"/>
      <c r="V151" s="34">
        <f t="shared" si="61"/>
        <v>0</v>
      </c>
      <c r="W151" s="26">
        <f t="shared" si="54"/>
        <v>1</v>
      </c>
      <c r="X151" s="26">
        <f t="shared" si="63"/>
        <v>0</v>
      </c>
      <c r="Y151" s="35">
        <f t="shared" si="56"/>
        <v>1</v>
      </c>
      <c r="Z151" s="37"/>
      <c r="AA151" s="34">
        <f t="shared" si="57"/>
        <v>3.0102999566398121</v>
      </c>
      <c r="AB151" s="26">
        <f t="shared" si="58"/>
        <v>2</v>
      </c>
      <c r="AC151" s="26">
        <f t="shared" si="64"/>
        <v>3.0102999566398121</v>
      </c>
      <c r="AD151" s="27">
        <f t="shared" si="60"/>
        <v>2</v>
      </c>
    </row>
    <row r="152" spans="16:30" x14ac:dyDescent="0.25">
      <c r="P152" s="31">
        <v>0.45833333333333298</v>
      </c>
      <c r="Q152" s="32">
        <f>Q148</f>
        <v>0</v>
      </c>
      <c r="R152" s="26">
        <f t="shared" si="52"/>
        <v>1</v>
      </c>
      <c r="S152" s="26">
        <f t="shared" si="62"/>
        <v>0</v>
      </c>
      <c r="T152" s="35">
        <f t="shared" si="51"/>
        <v>1</v>
      </c>
      <c r="U152" s="37"/>
      <c r="V152" s="34">
        <f t="shared" si="61"/>
        <v>0</v>
      </c>
      <c r="W152" s="26">
        <f t="shared" si="54"/>
        <v>1</v>
      </c>
      <c r="X152" s="26">
        <f t="shared" si="63"/>
        <v>0</v>
      </c>
      <c r="Y152" s="35">
        <f t="shared" si="56"/>
        <v>1</v>
      </c>
      <c r="Z152" s="37"/>
      <c r="AA152" s="34">
        <f t="shared" si="57"/>
        <v>3.0102999566398121</v>
      </c>
      <c r="AB152" s="26">
        <f t="shared" si="58"/>
        <v>2</v>
      </c>
      <c r="AC152" s="26">
        <f t="shared" si="64"/>
        <v>3.0102999566398121</v>
      </c>
      <c r="AD152" s="27">
        <f t="shared" si="60"/>
        <v>2</v>
      </c>
    </row>
    <row r="153" spans="16:30" x14ac:dyDescent="0.25">
      <c r="P153" s="31">
        <v>0.5</v>
      </c>
      <c r="Q153" s="32">
        <f>Q148</f>
        <v>0</v>
      </c>
      <c r="R153" s="26">
        <f t="shared" si="52"/>
        <v>1</v>
      </c>
      <c r="S153" s="26">
        <f t="shared" si="62"/>
        <v>0</v>
      </c>
      <c r="T153" s="35">
        <f t="shared" si="51"/>
        <v>1</v>
      </c>
      <c r="U153" s="37"/>
      <c r="V153" s="34">
        <f t="shared" si="61"/>
        <v>0</v>
      </c>
      <c r="W153" s="26">
        <f t="shared" si="54"/>
        <v>1</v>
      </c>
      <c r="X153" s="26">
        <f t="shared" si="63"/>
        <v>0</v>
      </c>
      <c r="Y153" s="35">
        <f t="shared" si="56"/>
        <v>1</v>
      </c>
      <c r="Z153" s="37"/>
      <c r="AA153" s="34">
        <f t="shared" si="57"/>
        <v>3.0102999566398121</v>
      </c>
      <c r="AB153" s="26">
        <f t="shared" si="58"/>
        <v>2</v>
      </c>
      <c r="AC153" s="26">
        <f t="shared" si="64"/>
        <v>3.0102999566398121</v>
      </c>
      <c r="AD153" s="27">
        <f t="shared" si="60"/>
        <v>2</v>
      </c>
    </row>
    <row r="154" spans="16:30" x14ac:dyDescent="0.25">
      <c r="P154" s="31">
        <v>0.54166666666666696</v>
      </c>
      <c r="Q154" s="32">
        <f>Q148</f>
        <v>0</v>
      </c>
      <c r="R154" s="26">
        <f t="shared" si="52"/>
        <v>1</v>
      </c>
      <c r="S154" s="26">
        <f t="shared" si="62"/>
        <v>0</v>
      </c>
      <c r="T154" s="35">
        <f t="shared" si="51"/>
        <v>1</v>
      </c>
      <c r="U154" s="37"/>
      <c r="V154" s="34">
        <f t="shared" si="61"/>
        <v>0</v>
      </c>
      <c r="W154" s="26">
        <f t="shared" si="54"/>
        <v>1</v>
      </c>
      <c r="X154" s="26">
        <f t="shared" si="63"/>
        <v>0</v>
      </c>
      <c r="Y154" s="35">
        <f t="shared" si="56"/>
        <v>1</v>
      </c>
      <c r="Z154" s="37"/>
      <c r="AA154" s="34">
        <f t="shared" si="57"/>
        <v>3.0102999566398121</v>
      </c>
      <c r="AB154" s="26">
        <f t="shared" si="58"/>
        <v>2</v>
      </c>
      <c r="AC154" s="26">
        <f t="shared" si="64"/>
        <v>3.0102999566398121</v>
      </c>
      <c r="AD154" s="27">
        <f t="shared" si="60"/>
        <v>2</v>
      </c>
    </row>
    <row r="155" spans="16:30" x14ac:dyDescent="0.25">
      <c r="P155" s="31">
        <v>0.58333333333333304</v>
      </c>
      <c r="Q155" s="32">
        <f>Q148</f>
        <v>0</v>
      </c>
      <c r="R155" s="26">
        <f t="shared" si="52"/>
        <v>1</v>
      </c>
      <c r="S155" s="26">
        <f t="shared" si="62"/>
        <v>0</v>
      </c>
      <c r="T155" s="35">
        <f t="shared" si="51"/>
        <v>1</v>
      </c>
      <c r="U155" s="37"/>
      <c r="V155" s="34">
        <f t="shared" si="61"/>
        <v>0</v>
      </c>
      <c r="W155" s="26">
        <f t="shared" si="54"/>
        <v>1</v>
      </c>
      <c r="X155" s="26">
        <f t="shared" si="63"/>
        <v>0</v>
      </c>
      <c r="Y155" s="35">
        <f t="shared" si="56"/>
        <v>1</v>
      </c>
      <c r="Z155" s="37"/>
      <c r="AA155" s="34">
        <f t="shared" si="57"/>
        <v>3.0102999566398121</v>
      </c>
      <c r="AB155" s="26">
        <f t="shared" si="58"/>
        <v>2</v>
      </c>
      <c r="AC155" s="26">
        <f t="shared" si="64"/>
        <v>3.0102999566398121</v>
      </c>
      <c r="AD155" s="27">
        <f t="shared" si="60"/>
        <v>2</v>
      </c>
    </row>
    <row r="156" spans="16:30" x14ac:dyDescent="0.25">
      <c r="P156" s="31">
        <v>0.625</v>
      </c>
      <c r="Q156" s="32">
        <f>Q148</f>
        <v>0</v>
      </c>
      <c r="R156" s="26">
        <f t="shared" si="52"/>
        <v>1</v>
      </c>
      <c r="S156" s="26">
        <f t="shared" si="62"/>
        <v>0</v>
      </c>
      <c r="T156" s="35">
        <f t="shared" si="51"/>
        <v>1</v>
      </c>
      <c r="U156" s="37"/>
      <c r="V156" s="34">
        <f t="shared" si="61"/>
        <v>0</v>
      </c>
      <c r="W156" s="26">
        <f t="shared" si="54"/>
        <v>1</v>
      </c>
      <c r="X156" s="26">
        <f t="shared" si="63"/>
        <v>0</v>
      </c>
      <c r="Y156" s="35">
        <f t="shared" si="56"/>
        <v>1</v>
      </c>
      <c r="Z156" s="37"/>
      <c r="AA156" s="34">
        <f t="shared" si="57"/>
        <v>3.0102999566398121</v>
      </c>
      <c r="AB156" s="26">
        <f t="shared" si="58"/>
        <v>2</v>
      </c>
      <c r="AC156" s="26">
        <f t="shared" si="64"/>
        <v>3.0102999566398121</v>
      </c>
      <c r="AD156" s="27">
        <f t="shared" si="60"/>
        <v>2</v>
      </c>
    </row>
    <row r="157" spans="16:30" x14ac:dyDescent="0.25">
      <c r="P157" s="31">
        <v>0.66666666666666696</v>
      </c>
      <c r="Q157" s="32">
        <f>Q148</f>
        <v>0</v>
      </c>
      <c r="R157" s="26">
        <f t="shared" si="52"/>
        <v>1</v>
      </c>
      <c r="S157" s="26">
        <f t="shared" si="62"/>
        <v>0</v>
      </c>
      <c r="T157" s="35">
        <f t="shared" si="51"/>
        <v>1</v>
      </c>
      <c r="U157" s="37"/>
      <c r="V157" s="34">
        <f t="shared" si="61"/>
        <v>0</v>
      </c>
      <c r="W157" s="26">
        <f t="shared" si="54"/>
        <v>1</v>
      </c>
      <c r="X157" s="26">
        <f t="shared" si="63"/>
        <v>0</v>
      </c>
      <c r="Y157" s="35">
        <f t="shared" si="56"/>
        <v>1</v>
      </c>
      <c r="Z157" s="37"/>
      <c r="AA157" s="34">
        <f t="shared" si="57"/>
        <v>3.0102999566398121</v>
      </c>
      <c r="AB157" s="26">
        <f t="shared" si="58"/>
        <v>2</v>
      </c>
      <c r="AC157" s="26">
        <f t="shared" si="64"/>
        <v>3.0102999566398121</v>
      </c>
      <c r="AD157" s="27">
        <f t="shared" si="60"/>
        <v>2</v>
      </c>
    </row>
    <row r="158" spans="16:30" x14ac:dyDescent="0.25">
      <c r="P158" s="31">
        <v>0.70833333333333304</v>
      </c>
      <c r="Q158" s="32">
        <f>Q148</f>
        <v>0</v>
      </c>
      <c r="R158" s="26">
        <f t="shared" si="52"/>
        <v>1</v>
      </c>
      <c r="S158" s="26">
        <f t="shared" si="62"/>
        <v>0</v>
      </c>
      <c r="T158" s="35">
        <f t="shared" si="51"/>
        <v>1</v>
      </c>
      <c r="U158" s="37"/>
      <c r="V158" s="34">
        <f t="shared" si="61"/>
        <v>0</v>
      </c>
      <c r="W158" s="26">
        <f t="shared" si="54"/>
        <v>1</v>
      </c>
      <c r="X158" s="26">
        <f t="shared" si="63"/>
        <v>0</v>
      </c>
      <c r="Y158" s="35">
        <f t="shared" si="56"/>
        <v>1</v>
      </c>
      <c r="Z158" s="37"/>
      <c r="AA158" s="34">
        <f t="shared" si="57"/>
        <v>3.0102999566398121</v>
      </c>
      <c r="AB158" s="26">
        <f t="shared" si="58"/>
        <v>2</v>
      </c>
      <c r="AC158" s="26">
        <f t="shared" si="64"/>
        <v>3.0102999566398121</v>
      </c>
      <c r="AD158" s="27">
        <f t="shared" si="60"/>
        <v>2</v>
      </c>
    </row>
    <row r="159" spans="16:30" x14ac:dyDescent="0.25">
      <c r="P159" s="31">
        <v>0.75</v>
      </c>
      <c r="Q159" s="32">
        <f>Q148</f>
        <v>0</v>
      </c>
      <c r="R159" s="26">
        <f t="shared" si="52"/>
        <v>1</v>
      </c>
      <c r="S159" s="26">
        <f t="shared" si="62"/>
        <v>0</v>
      </c>
      <c r="T159" s="35">
        <f t="shared" si="51"/>
        <v>1</v>
      </c>
      <c r="U159" s="37"/>
      <c r="V159" s="34">
        <f t="shared" si="61"/>
        <v>0</v>
      </c>
      <c r="W159" s="26">
        <f t="shared" si="54"/>
        <v>1</v>
      </c>
      <c r="X159" s="26">
        <f t="shared" si="63"/>
        <v>0</v>
      </c>
      <c r="Y159" s="35">
        <f t="shared" si="56"/>
        <v>1</v>
      </c>
      <c r="Z159" s="37"/>
      <c r="AA159" s="34">
        <f t="shared" si="57"/>
        <v>3.0102999566398121</v>
      </c>
      <c r="AB159" s="26">
        <f t="shared" si="58"/>
        <v>2</v>
      </c>
      <c r="AC159" s="26">
        <f t="shared" si="64"/>
        <v>3.0102999566398121</v>
      </c>
      <c r="AD159" s="27">
        <f t="shared" si="60"/>
        <v>2</v>
      </c>
    </row>
    <row r="160" spans="16:30" x14ac:dyDescent="0.25">
      <c r="P160" s="31">
        <v>0.79166666666666696</v>
      </c>
      <c r="Q160" s="32">
        <f>Q148</f>
        <v>0</v>
      </c>
      <c r="R160" s="26">
        <f t="shared" si="52"/>
        <v>1</v>
      </c>
      <c r="S160" s="26">
        <f t="shared" si="62"/>
        <v>0</v>
      </c>
      <c r="T160" s="35">
        <f t="shared" si="51"/>
        <v>1</v>
      </c>
      <c r="U160" s="37"/>
      <c r="V160" s="34">
        <v>0</v>
      </c>
      <c r="W160" s="26">
        <f t="shared" si="54"/>
        <v>1</v>
      </c>
      <c r="X160" s="26">
        <v>0</v>
      </c>
      <c r="Y160" s="35">
        <f t="shared" si="56"/>
        <v>1</v>
      </c>
      <c r="Z160" s="37"/>
      <c r="AA160" s="34">
        <f t="shared" si="57"/>
        <v>3.0102999566398121</v>
      </c>
      <c r="AB160" s="26">
        <f t="shared" si="58"/>
        <v>2</v>
      </c>
      <c r="AC160" s="26">
        <f>AA160</f>
        <v>3.0102999566398121</v>
      </c>
      <c r="AD160" s="27">
        <f t="shared" si="60"/>
        <v>2</v>
      </c>
    </row>
    <row r="161" spans="16:30" x14ac:dyDescent="0.25">
      <c r="P161" s="31">
        <v>0.83333333333333304</v>
      </c>
      <c r="Q161" s="32">
        <f>Q148</f>
        <v>0</v>
      </c>
      <c r="R161" s="26">
        <f t="shared" si="52"/>
        <v>1</v>
      </c>
      <c r="S161" s="26">
        <f t="shared" si="62"/>
        <v>0</v>
      </c>
      <c r="T161" s="35">
        <f t="shared" si="51"/>
        <v>1</v>
      </c>
      <c r="U161" s="37"/>
      <c r="V161" s="34">
        <f t="shared" si="61"/>
        <v>0</v>
      </c>
      <c r="W161" s="26">
        <f t="shared" si="54"/>
        <v>1</v>
      </c>
      <c r="X161" s="26">
        <v>0</v>
      </c>
      <c r="Y161" s="35">
        <f t="shared" si="56"/>
        <v>1</v>
      </c>
      <c r="Z161" s="37"/>
      <c r="AA161" s="34">
        <f t="shared" si="57"/>
        <v>3.0102999566398121</v>
      </c>
      <c r="AB161" s="26">
        <f>(10^(AA161/10))</f>
        <v>2</v>
      </c>
      <c r="AC161" s="26">
        <f>AA161</f>
        <v>3.0102999566398121</v>
      </c>
      <c r="AD161" s="27">
        <f t="shared" si="60"/>
        <v>2</v>
      </c>
    </row>
    <row r="162" spans="16:30" x14ac:dyDescent="0.25">
      <c r="P162" s="31">
        <v>0.875</v>
      </c>
      <c r="Q162" s="32">
        <f>Q148</f>
        <v>0</v>
      </c>
      <c r="R162" s="26">
        <f t="shared" si="52"/>
        <v>1</v>
      </c>
      <c r="S162" s="26">
        <f t="shared" si="62"/>
        <v>0</v>
      </c>
      <c r="T162" s="35">
        <f t="shared" si="51"/>
        <v>1</v>
      </c>
      <c r="U162" s="37"/>
      <c r="V162" s="34">
        <f>V161</f>
        <v>0</v>
      </c>
      <c r="W162" s="26">
        <f t="shared" si="54"/>
        <v>1</v>
      </c>
      <c r="X162" s="26">
        <v>0</v>
      </c>
      <c r="Y162" s="35">
        <f t="shared" si="56"/>
        <v>1</v>
      </c>
      <c r="Z162" s="37"/>
      <c r="AA162" s="34">
        <f t="shared" si="57"/>
        <v>3.0102999566398121</v>
      </c>
      <c r="AB162" s="26">
        <f t="shared" ref="AB162:AB164" si="65">(10^(AA162/10))</f>
        <v>2</v>
      </c>
      <c r="AC162" s="26">
        <f>AA162</f>
        <v>3.0102999566398121</v>
      </c>
      <c r="AD162" s="27">
        <f t="shared" si="60"/>
        <v>2</v>
      </c>
    </row>
    <row r="163" spans="16:30" x14ac:dyDescent="0.25">
      <c r="P163" s="31">
        <v>0.91666666666666696</v>
      </c>
      <c r="Q163" s="32">
        <f>Q141</f>
        <v>0</v>
      </c>
      <c r="R163" s="26">
        <f t="shared" si="52"/>
        <v>1</v>
      </c>
      <c r="S163" s="26">
        <f>Q163+10</f>
        <v>10</v>
      </c>
      <c r="T163" s="35">
        <f t="shared" si="51"/>
        <v>10</v>
      </c>
      <c r="U163" s="37"/>
      <c r="V163" s="34">
        <v>0</v>
      </c>
      <c r="W163" s="26">
        <f t="shared" si="54"/>
        <v>1</v>
      </c>
      <c r="X163" s="28">
        <f t="shared" ref="X163:X164" si="66">V163+10</f>
        <v>10</v>
      </c>
      <c r="Y163" s="35">
        <f t="shared" si="56"/>
        <v>10</v>
      </c>
      <c r="Z163" s="37"/>
      <c r="AA163" s="34">
        <f t="shared" si="57"/>
        <v>3.0102999566398121</v>
      </c>
      <c r="AB163" s="26">
        <f t="shared" si="65"/>
        <v>2</v>
      </c>
      <c r="AC163" s="26">
        <f>AA163+10</f>
        <v>13.010299956639813</v>
      </c>
      <c r="AD163" s="27">
        <f t="shared" si="60"/>
        <v>20.000000000000007</v>
      </c>
    </row>
    <row r="164" spans="16:30" ht="15.75" thickBot="1" x14ac:dyDescent="0.3">
      <c r="P164" s="44">
        <v>0.95833333333333304</v>
      </c>
      <c r="Q164" s="32">
        <f>Q141</f>
        <v>0</v>
      </c>
      <c r="R164" s="46">
        <f t="shared" si="52"/>
        <v>1</v>
      </c>
      <c r="S164" s="46">
        <f>Q164+10</f>
        <v>10</v>
      </c>
      <c r="T164" s="47">
        <f t="shared" si="51"/>
        <v>10</v>
      </c>
      <c r="U164" s="48"/>
      <c r="V164" s="45">
        <v>0</v>
      </c>
      <c r="W164" s="46">
        <f t="shared" si="54"/>
        <v>1</v>
      </c>
      <c r="X164" s="28">
        <f t="shared" si="66"/>
        <v>10</v>
      </c>
      <c r="Y164" s="47">
        <f t="shared" si="56"/>
        <v>10</v>
      </c>
      <c r="Z164" s="48"/>
      <c r="AA164" s="34">
        <f t="shared" si="57"/>
        <v>3.0102999566398121</v>
      </c>
      <c r="AB164" s="150">
        <f t="shared" si="65"/>
        <v>2</v>
      </c>
      <c r="AC164" s="150">
        <f>AA164+10</f>
        <v>13.010299956639813</v>
      </c>
      <c r="AD164" s="151">
        <f t="shared" si="60"/>
        <v>20.000000000000007</v>
      </c>
    </row>
    <row r="165" spans="16:30" ht="15.75" thickBot="1" x14ac:dyDescent="0.3">
      <c r="P165" s="50"/>
      <c r="Q165" s="51"/>
      <c r="R165" s="51"/>
      <c r="S165" s="51"/>
      <c r="T165" s="52"/>
      <c r="U165" s="51"/>
      <c r="V165" s="50"/>
      <c r="W165" s="51"/>
      <c r="X165" s="51"/>
      <c r="Y165" s="52"/>
      <c r="Z165" s="51"/>
      <c r="AA165" s="53" t="s">
        <v>13</v>
      </c>
      <c r="AB165" s="64">
        <f>10*LOG(1/(COUNT(AB148:AB161))*SUM(AB148:AB161))</f>
        <v>3.0102999566398121</v>
      </c>
      <c r="AC165" s="49"/>
      <c r="AD165" s="54"/>
    </row>
    <row r="166" spans="16:30" ht="15.75" thickBot="1" x14ac:dyDescent="0.3">
      <c r="P166" s="53"/>
      <c r="Q166" s="49"/>
      <c r="R166" s="49"/>
      <c r="S166" s="49"/>
      <c r="T166" s="54"/>
      <c r="U166" s="49"/>
      <c r="V166" s="53"/>
      <c r="W166" s="49"/>
      <c r="X166" s="49"/>
      <c r="Y166" s="54"/>
      <c r="Z166" s="49"/>
      <c r="AA166" s="53" t="s">
        <v>2</v>
      </c>
      <c r="AB166" s="64">
        <f>10*LOG(1/(COUNT(AB141:AB147,AB163:AB164))*SUM(AB141:AB147,AB163:AB164))</f>
        <v>3.0102999566398121</v>
      </c>
      <c r="AC166" s="49"/>
      <c r="AD166" s="54"/>
    </row>
    <row r="167" spans="16:30" x14ac:dyDescent="0.25">
      <c r="P167" s="53"/>
      <c r="Q167" s="49"/>
      <c r="R167" s="56" t="s">
        <v>12</v>
      </c>
      <c r="S167" s="57"/>
      <c r="T167" s="58" t="s">
        <v>11</v>
      </c>
      <c r="U167" s="57"/>
      <c r="V167" s="59"/>
      <c r="W167" s="56" t="s">
        <v>12</v>
      </c>
      <c r="X167" s="57"/>
      <c r="Y167" s="58" t="s">
        <v>11</v>
      </c>
      <c r="Z167" s="57"/>
      <c r="AA167" s="59"/>
      <c r="AB167" s="57" t="s">
        <v>12</v>
      </c>
      <c r="AC167" s="57"/>
      <c r="AD167" s="58" t="s">
        <v>11</v>
      </c>
    </row>
    <row r="168" spans="16:30" ht="15.75" thickBot="1" x14ac:dyDescent="0.3">
      <c r="P168" s="14"/>
      <c r="Q168" s="55"/>
      <c r="R168" s="60">
        <f>10*LOG(1/(COUNT(R141:R164))*SUM(R141:R164))</f>
        <v>0</v>
      </c>
      <c r="S168" s="61"/>
      <c r="T168" s="62">
        <f>10*LOG(1/(COUNT(T141:T164))*SUM(T141:T164))</f>
        <v>6.40978057358332</v>
      </c>
      <c r="U168" s="61"/>
      <c r="V168" s="63"/>
      <c r="W168" s="60">
        <f>10*LOG(1/(COUNT(W141:W164))*SUM(W141:W164))</f>
        <v>0</v>
      </c>
      <c r="X168" s="61"/>
      <c r="Y168" s="62">
        <f>10*LOG(1/(COUNT(Y141:Y164))*SUM(Y141:Y164))</f>
        <v>6.40978057358332</v>
      </c>
      <c r="Z168" s="61"/>
      <c r="AA168" s="63"/>
      <c r="AB168" s="64">
        <f>10*LOG(1/(COUNT(AB141:AB164))*SUM(AB141:AB164))</f>
        <v>3.0102999566398121</v>
      </c>
      <c r="AC168" s="61"/>
      <c r="AD168" s="62">
        <f>10*LOG(1/(COUNT(AD141:AD164))*SUM(AD141:AD164))</f>
        <v>9.4200805302231334</v>
      </c>
    </row>
    <row r="171" spans="16:30" x14ac:dyDescent="0.25">
      <c r="P171">
        <f>A15</f>
        <v>0</v>
      </c>
    </row>
    <row r="173" spans="16:30" ht="15.75" thickBot="1" x14ac:dyDescent="0.3">
      <c r="P173" s="303" t="s">
        <v>21</v>
      </c>
      <c r="Q173" s="303"/>
      <c r="R173" s="303"/>
      <c r="S173" s="303"/>
      <c r="T173" s="303"/>
    </row>
    <row r="174" spans="16:30" ht="45.75" thickBot="1" x14ac:dyDescent="0.3">
      <c r="P174" s="38" t="s">
        <v>14</v>
      </c>
      <c r="Q174" s="39" t="s">
        <v>15</v>
      </c>
      <c r="R174" s="40" t="s">
        <v>17</v>
      </c>
      <c r="S174" s="40" t="s">
        <v>16</v>
      </c>
      <c r="T174" s="41" t="s">
        <v>17</v>
      </c>
      <c r="U174" s="42"/>
      <c r="V174" s="39" t="s">
        <v>18</v>
      </c>
      <c r="W174" s="40" t="s">
        <v>17</v>
      </c>
      <c r="X174" s="40" t="s">
        <v>16</v>
      </c>
      <c r="Y174" s="41" t="s">
        <v>17</v>
      </c>
      <c r="Z174" s="43"/>
      <c r="AA174" s="39" t="s">
        <v>19</v>
      </c>
      <c r="AB174" s="40" t="s">
        <v>17</v>
      </c>
      <c r="AC174" s="40" t="s">
        <v>16</v>
      </c>
      <c r="AD174" s="41" t="s">
        <v>17</v>
      </c>
    </row>
    <row r="175" spans="16:30" ht="15.75" thickBot="1" x14ac:dyDescent="0.3">
      <c r="P175" s="30">
        <v>0</v>
      </c>
      <c r="Q175" s="32">
        <f>H15</f>
        <v>0</v>
      </c>
      <c r="R175" s="28">
        <f>(10^(Q175/10))</f>
        <v>1</v>
      </c>
      <c r="S175" s="28">
        <f>Q175+10</f>
        <v>10</v>
      </c>
      <c r="T175" s="33">
        <f t="shared" ref="T175:T198" si="67">(10^(S175/10))</f>
        <v>10</v>
      </c>
      <c r="U175" s="36"/>
      <c r="V175" s="32">
        <v>0</v>
      </c>
      <c r="W175" s="28">
        <f>(10^(V175/10))</f>
        <v>1</v>
      </c>
      <c r="X175" s="28">
        <f>V175+10</f>
        <v>10</v>
      </c>
      <c r="Y175" s="33">
        <f>(10^(X175/10))</f>
        <v>10</v>
      </c>
      <c r="Z175" s="36"/>
      <c r="AA175" s="34">
        <f>10*LOG10(10^(Q175/10)+10^(V175/10))</f>
        <v>3.0102999566398121</v>
      </c>
      <c r="AB175" s="147">
        <f>(10^(AA175/10))</f>
        <v>2</v>
      </c>
      <c r="AC175" s="147">
        <f>AA175+10</f>
        <v>13.010299956639813</v>
      </c>
      <c r="AD175" s="148">
        <f>(10^(AC175/10))</f>
        <v>20.000000000000007</v>
      </c>
    </row>
    <row r="176" spans="16:30" ht="15.75" thickBot="1" x14ac:dyDescent="0.3">
      <c r="P176" s="31">
        <v>4.1666666666666699E-2</v>
      </c>
      <c r="Q176" s="32">
        <f>Q175</f>
        <v>0</v>
      </c>
      <c r="R176" s="26">
        <f t="shared" ref="R176:R198" si="68">(10^(Q176/10))</f>
        <v>1</v>
      </c>
      <c r="S176" s="26">
        <f t="shared" ref="S176:S181" si="69">Q176+10</f>
        <v>10</v>
      </c>
      <c r="T176" s="35">
        <f t="shared" si="67"/>
        <v>10</v>
      </c>
      <c r="U176" s="37"/>
      <c r="V176" s="34">
        <f>V175</f>
        <v>0</v>
      </c>
      <c r="W176" s="26">
        <f t="shared" ref="W176:W198" si="70">(10^(V176/10))</f>
        <v>1</v>
      </c>
      <c r="X176" s="28">
        <f t="shared" ref="X176:X181" si="71">V176+10</f>
        <v>10</v>
      </c>
      <c r="Y176" s="35">
        <f t="shared" ref="Y176:Y198" si="72">(10^(X176/10))</f>
        <v>10</v>
      </c>
      <c r="Z176" s="37"/>
      <c r="AA176" s="34">
        <f t="shared" ref="AA176:AA198" si="73">10*LOG10(10^(Q176/10)+10^(V176/10))</f>
        <v>3.0102999566398121</v>
      </c>
      <c r="AB176" s="26">
        <f t="shared" ref="AB176:AB194" si="74">(10^(AA176/10))</f>
        <v>2</v>
      </c>
      <c r="AC176" s="147">
        <f t="shared" ref="AC176:AC181" si="75">AA176+10</f>
        <v>13.010299956639813</v>
      </c>
      <c r="AD176" s="27">
        <f t="shared" ref="AD176:AD198" si="76">(10^(AC176/10))</f>
        <v>20.000000000000007</v>
      </c>
    </row>
    <row r="177" spans="16:30" ht="15.75" thickBot="1" x14ac:dyDescent="0.3">
      <c r="P177" s="31">
        <v>8.3333333333333301E-2</v>
      </c>
      <c r="Q177" s="32">
        <f>Q175</f>
        <v>0</v>
      </c>
      <c r="R177" s="26">
        <f t="shared" si="68"/>
        <v>1</v>
      </c>
      <c r="S177" s="26">
        <f t="shared" si="69"/>
        <v>10</v>
      </c>
      <c r="T177" s="35">
        <f t="shared" si="67"/>
        <v>10</v>
      </c>
      <c r="U177" s="37"/>
      <c r="V177" s="34">
        <f t="shared" ref="V177:V195" si="77">V176</f>
        <v>0</v>
      </c>
      <c r="W177" s="26">
        <f t="shared" si="70"/>
        <v>1</v>
      </c>
      <c r="X177" s="28">
        <f t="shared" si="71"/>
        <v>10</v>
      </c>
      <c r="Y177" s="35">
        <f t="shared" si="72"/>
        <v>10</v>
      </c>
      <c r="Z177" s="37"/>
      <c r="AA177" s="34">
        <f t="shared" si="73"/>
        <v>3.0102999566398121</v>
      </c>
      <c r="AB177" s="26">
        <f t="shared" si="74"/>
        <v>2</v>
      </c>
      <c r="AC177" s="147">
        <f t="shared" si="75"/>
        <v>13.010299956639813</v>
      </c>
      <c r="AD177" s="27">
        <f t="shared" si="76"/>
        <v>20.000000000000007</v>
      </c>
    </row>
    <row r="178" spans="16:30" ht="15.75" thickBot="1" x14ac:dyDescent="0.3">
      <c r="P178" s="31">
        <v>0.125</v>
      </c>
      <c r="Q178" s="32">
        <f>Q175</f>
        <v>0</v>
      </c>
      <c r="R178" s="26">
        <f t="shared" si="68"/>
        <v>1</v>
      </c>
      <c r="S178" s="26">
        <f t="shared" si="69"/>
        <v>10</v>
      </c>
      <c r="T178" s="35">
        <f t="shared" si="67"/>
        <v>10</v>
      </c>
      <c r="U178" s="37"/>
      <c r="V178" s="34">
        <f t="shared" si="77"/>
        <v>0</v>
      </c>
      <c r="W178" s="26">
        <f t="shared" si="70"/>
        <v>1</v>
      </c>
      <c r="X178" s="28">
        <f t="shared" si="71"/>
        <v>10</v>
      </c>
      <c r="Y178" s="35">
        <f t="shared" si="72"/>
        <v>10</v>
      </c>
      <c r="Z178" s="37"/>
      <c r="AA178" s="34">
        <f t="shared" si="73"/>
        <v>3.0102999566398121</v>
      </c>
      <c r="AB178" s="26">
        <f t="shared" si="74"/>
        <v>2</v>
      </c>
      <c r="AC178" s="147">
        <f t="shared" si="75"/>
        <v>13.010299956639813</v>
      </c>
      <c r="AD178" s="27">
        <f t="shared" si="76"/>
        <v>20.000000000000007</v>
      </c>
    </row>
    <row r="179" spans="16:30" ht="15.75" thickBot="1" x14ac:dyDescent="0.3">
      <c r="P179" s="31">
        <v>0.16666666666666699</v>
      </c>
      <c r="Q179" s="32">
        <f>Q175</f>
        <v>0</v>
      </c>
      <c r="R179" s="26">
        <f t="shared" si="68"/>
        <v>1</v>
      </c>
      <c r="S179" s="26">
        <f t="shared" si="69"/>
        <v>10</v>
      </c>
      <c r="T179" s="35">
        <f t="shared" si="67"/>
        <v>10</v>
      </c>
      <c r="U179" s="37"/>
      <c r="V179" s="34">
        <f t="shared" si="77"/>
        <v>0</v>
      </c>
      <c r="W179" s="26">
        <f t="shared" si="70"/>
        <v>1</v>
      </c>
      <c r="X179" s="28">
        <f t="shared" si="71"/>
        <v>10</v>
      </c>
      <c r="Y179" s="35">
        <f t="shared" si="72"/>
        <v>10</v>
      </c>
      <c r="Z179" s="37"/>
      <c r="AA179" s="34">
        <f t="shared" si="73"/>
        <v>3.0102999566398121</v>
      </c>
      <c r="AB179" s="26">
        <f t="shared" si="74"/>
        <v>2</v>
      </c>
      <c r="AC179" s="147">
        <f t="shared" si="75"/>
        <v>13.010299956639813</v>
      </c>
      <c r="AD179" s="27">
        <f t="shared" si="76"/>
        <v>20.000000000000007</v>
      </c>
    </row>
    <row r="180" spans="16:30" ht="15.75" thickBot="1" x14ac:dyDescent="0.3">
      <c r="P180" s="31">
        <v>0.20833333333333301</v>
      </c>
      <c r="Q180" s="32">
        <f>Q175</f>
        <v>0</v>
      </c>
      <c r="R180" s="26">
        <f t="shared" si="68"/>
        <v>1</v>
      </c>
      <c r="S180" s="26">
        <f t="shared" si="69"/>
        <v>10</v>
      </c>
      <c r="T180" s="35">
        <f t="shared" si="67"/>
        <v>10</v>
      </c>
      <c r="U180" s="37"/>
      <c r="V180" s="34">
        <f t="shared" si="77"/>
        <v>0</v>
      </c>
      <c r="W180" s="26">
        <f t="shared" si="70"/>
        <v>1</v>
      </c>
      <c r="X180" s="28">
        <f t="shared" si="71"/>
        <v>10</v>
      </c>
      <c r="Y180" s="35">
        <f t="shared" si="72"/>
        <v>10</v>
      </c>
      <c r="Z180" s="37"/>
      <c r="AA180" s="34">
        <f t="shared" si="73"/>
        <v>3.0102999566398121</v>
      </c>
      <c r="AB180" s="26">
        <f t="shared" si="74"/>
        <v>2</v>
      </c>
      <c r="AC180" s="147">
        <f t="shared" si="75"/>
        <v>13.010299956639813</v>
      </c>
      <c r="AD180" s="27">
        <f t="shared" si="76"/>
        <v>20.000000000000007</v>
      </c>
    </row>
    <row r="181" spans="16:30" x14ac:dyDescent="0.25">
      <c r="P181" s="31">
        <v>0.25</v>
      </c>
      <c r="Q181" s="32">
        <f>Q175</f>
        <v>0</v>
      </c>
      <c r="R181" s="26">
        <f t="shared" si="68"/>
        <v>1</v>
      </c>
      <c r="S181" s="26">
        <f t="shared" si="69"/>
        <v>10</v>
      </c>
      <c r="T181" s="35">
        <f t="shared" si="67"/>
        <v>10</v>
      </c>
      <c r="U181" s="37"/>
      <c r="V181" s="34">
        <f t="shared" si="77"/>
        <v>0</v>
      </c>
      <c r="W181" s="26">
        <f t="shared" si="70"/>
        <v>1</v>
      </c>
      <c r="X181" s="28">
        <f t="shared" si="71"/>
        <v>10</v>
      </c>
      <c r="Y181" s="35">
        <f t="shared" si="72"/>
        <v>10</v>
      </c>
      <c r="Z181" s="37"/>
      <c r="AA181" s="34">
        <f t="shared" si="73"/>
        <v>3.0102999566398121</v>
      </c>
      <c r="AB181" s="26">
        <f t="shared" si="74"/>
        <v>2</v>
      </c>
      <c r="AC181" s="147">
        <f t="shared" si="75"/>
        <v>13.010299956639813</v>
      </c>
      <c r="AD181" s="27">
        <f t="shared" si="76"/>
        <v>20.000000000000007</v>
      </c>
    </row>
    <row r="182" spans="16:30" x14ac:dyDescent="0.25">
      <c r="P182" s="31">
        <v>0.29166666666666702</v>
      </c>
      <c r="Q182" s="32">
        <f>G15</f>
        <v>0</v>
      </c>
      <c r="R182" s="26">
        <f t="shared" si="68"/>
        <v>1</v>
      </c>
      <c r="S182" s="26">
        <f>Q182</f>
        <v>0</v>
      </c>
      <c r="T182" s="35">
        <f t="shared" si="67"/>
        <v>1</v>
      </c>
      <c r="U182" s="37"/>
      <c r="V182" s="34">
        <f>E74</f>
        <v>0</v>
      </c>
      <c r="W182" s="26">
        <f t="shared" si="70"/>
        <v>1</v>
      </c>
      <c r="X182" s="26">
        <f>V182</f>
        <v>0</v>
      </c>
      <c r="Y182" s="35">
        <f t="shared" si="72"/>
        <v>1</v>
      </c>
      <c r="Z182" s="37"/>
      <c r="AA182" s="34">
        <f t="shared" si="73"/>
        <v>3.0102999566398121</v>
      </c>
      <c r="AB182" s="26">
        <f t="shared" si="74"/>
        <v>2</v>
      </c>
      <c r="AC182" s="26">
        <f>AA182</f>
        <v>3.0102999566398121</v>
      </c>
      <c r="AD182" s="27">
        <f t="shared" si="76"/>
        <v>2</v>
      </c>
    </row>
    <row r="183" spans="16:30" x14ac:dyDescent="0.25">
      <c r="P183" s="31">
        <v>0.33333333333333298</v>
      </c>
      <c r="Q183" s="32">
        <f>Q182</f>
        <v>0</v>
      </c>
      <c r="R183" s="26">
        <f t="shared" si="68"/>
        <v>1</v>
      </c>
      <c r="S183" s="26">
        <f t="shared" ref="S183:S196" si="78">Q183</f>
        <v>0</v>
      </c>
      <c r="T183" s="35">
        <f t="shared" si="67"/>
        <v>1</v>
      </c>
      <c r="U183" s="37"/>
      <c r="V183" s="34">
        <f t="shared" si="77"/>
        <v>0</v>
      </c>
      <c r="W183" s="26">
        <f t="shared" si="70"/>
        <v>1</v>
      </c>
      <c r="X183" s="26">
        <f t="shared" ref="X183:X193" si="79">V183</f>
        <v>0</v>
      </c>
      <c r="Y183" s="35">
        <f t="shared" si="72"/>
        <v>1</v>
      </c>
      <c r="Z183" s="37"/>
      <c r="AA183" s="34">
        <f t="shared" si="73"/>
        <v>3.0102999566398121</v>
      </c>
      <c r="AB183" s="26">
        <f t="shared" si="74"/>
        <v>2</v>
      </c>
      <c r="AC183" s="26">
        <f t="shared" ref="AC183:AC193" si="80">AA183</f>
        <v>3.0102999566398121</v>
      </c>
      <c r="AD183" s="27">
        <f t="shared" si="76"/>
        <v>2</v>
      </c>
    </row>
    <row r="184" spans="16:30" x14ac:dyDescent="0.25">
      <c r="P184" s="31">
        <v>0.375</v>
      </c>
      <c r="Q184" s="32">
        <f>Q182</f>
        <v>0</v>
      </c>
      <c r="R184" s="26">
        <f t="shared" si="68"/>
        <v>1</v>
      </c>
      <c r="S184" s="26">
        <f t="shared" si="78"/>
        <v>0</v>
      </c>
      <c r="T184" s="35">
        <f t="shared" si="67"/>
        <v>1</v>
      </c>
      <c r="U184" s="37"/>
      <c r="V184" s="34">
        <f t="shared" si="77"/>
        <v>0</v>
      </c>
      <c r="W184" s="26">
        <f t="shared" si="70"/>
        <v>1</v>
      </c>
      <c r="X184" s="26">
        <f t="shared" si="79"/>
        <v>0</v>
      </c>
      <c r="Y184" s="35">
        <f t="shared" si="72"/>
        <v>1</v>
      </c>
      <c r="Z184" s="37"/>
      <c r="AA184" s="34">
        <f t="shared" si="73"/>
        <v>3.0102999566398121</v>
      </c>
      <c r="AB184" s="26">
        <f t="shared" si="74"/>
        <v>2</v>
      </c>
      <c r="AC184" s="26">
        <f t="shared" si="80"/>
        <v>3.0102999566398121</v>
      </c>
      <c r="AD184" s="27">
        <f t="shared" si="76"/>
        <v>2</v>
      </c>
    </row>
    <row r="185" spans="16:30" x14ac:dyDescent="0.25">
      <c r="P185" s="31">
        <v>0.41666666666666702</v>
      </c>
      <c r="Q185" s="32">
        <f>Q182</f>
        <v>0</v>
      </c>
      <c r="R185" s="26">
        <f t="shared" si="68"/>
        <v>1</v>
      </c>
      <c r="S185" s="26">
        <f t="shared" si="78"/>
        <v>0</v>
      </c>
      <c r="T185" s="35">
        <f t="shared" si="67"/>
        <v>1</v>
      </c>
      <c r="U185" s="37"/>
      <c r="V185" s="34">
        <f t="shared" si="77"/>
        <v>0</v>
      </c>
      <c r="W185" s="26">
        <f t="shared" si="70"/>
        <v>1</v>
      </c>
      <c r="X185" s="26">
        <f t="shared" si="79"/>
        <v>0</v>
      </c>
      <c r="Y185" s="35">
        <f t="shared" si="72"/>
        <v>1</v>
      </c>
      <c r="Z185" s="37"/>
      <c r="AA185" s="34">
        <f t="shared" si="73"/>
        <v>3.0102999566398121</v>
      </c>
      <c r="AB185" s="26">
        <f t="shared" si="74"/>
        <v>2</v>
      </c>
      <c r="AC185" s="26">
        <f t="shared" si="80"/>
        <v>3.0102999566398121</v>
      </c>
      <c r="AD185" s="27">
        <f t="shared" si="76"/>
        <v>2</v>
      </c>
    </row>
    <row r="186" spans="16:30" x14ac:dyDescent="0.25">
      <c r="P186" s="31">
        <v>0.45833333333333298</v>
      </c>
      <c r="Q186" s="32">
        <f>Q182</f>
        <v>0</v>
      </c>
      <c r="R186" s="26">
        <f t="shared" si="68"/>
        <v>1</v>
      </c>
      <c r="S186" s="26">
        <f t="shared" si="78"/>
        <v>0</v>
      </c>
      <c r="T186" s="35">
        <f t="shared" si="67"/>
        <v>1</v>
      </c>
      <c r="U186" s="37"/>
      <c r="V186" s="34">
        <f t="shared" si="77"/>
        <v>0</v>
      </c>
      <c r="W186" s="26">
        <f t="shared" si="70"/>
        <v>1</v>
      </c>
      <c r="X186" s="26">
        <f t="shared" si="79"/>
        <v>0</v>
      </c>
      <c r="Y186" s="35">
        <f t="shared" si="72"/>
        <v>1</v>
      </c>
      <c r="Z186" s="37"/>
      <c r="AA186" s="34">
        <f t="shared" si="73"/>
        <v>3.0102999566398121</v>
      </c>
      <c r="AB186" s="26">
        <f t="shared" si="74"/>
        <v>2</v>
      </c>
      <c r="AC186" s="26">
        <f t="shared" si="80"/>
        <v>3.0102999566398121</v>
      </c>
      <c r="AD186" s="27">
        <f t="shared" si="76"/>
        <v>2</v>
      </c>
    </row>
    <row r="187" spans="16:30" x14ac:dyDescent="0.25">
      <c r="P187" s="31">
        <v>0.5</v>
      </c>
      <c r="Q187" s="32">
        <f>Q182</f>
        <v>0</v>
      </c>
      <c r="R187" s="26">
        <f t="shared" si="68"/>
        <v>1</v>
      </c>
      <c r="S187" s="26">
        <f t="shared" si="78"/>
        <v>0</v>
      </c>
      <c r="T187" s="35">
        <f t="shared" si="67"/>
        <v>1</v>
      </c>
      <c r="U187" s="37"/>
      <c r="V187" s="34">
        <f t="shared" si="77"/>
        <v>0</v>
      </c>
      <c r="W187" s="26">
        <f t="shared" si="70"/>
        <v>1</v>
      </c>
      <c r="X187" s="26">
        <f t="shared" si="79"/>
        <v>0</v>
      </c>
      <c r="Y187" s="35">
        <f t="shared" si="72"/>
        <v>1</v>
      </c>
      <c r="Z187" s="37"/>
      <c r="AA187" s="34">
        <f t="shared" si="73"/>
        <v>3.0102999566398121</v>
      </c>
      <c r="AB187" s="26">
        <f t="shared" si="74"/>
        <v>2</v>
      </c>
      <c r="AC187" s="26">
        <f t="shared" si="80"/>
        <v>3.0102999566398121</v>
      </c>
      <c r="AD187" s="27">
        <f t="shared" si="76"/>
        <v>2</v>
      </c>
    </row>
    <row r="188" spans="16:30" x14ac:dyDescent="0.25">
      <c r="P188" s="31">
        <v>0.54166666666666696</v>
      </c>
      <c r="Q188" s="32">
        <f>Q182</f>
        <v>0</v>
      </c>
      <c r="R188" s="26">
        <f t="shared" si="68"/>
        <v>1</v>
      </c>
      <c r="S188" s="26">
        <f t="shared" si="78"/>
        <v>0</v>
      </c>
      <c r="T188" s="35">
        <f t="shared" si="67"/>
        <v>1</v>
      </c>
      <c r="U188" s="37"/>
      <c r="V188" s="34">
        <f t="shared" si="77"/>
        <v>0</v>
      </c>
      <c r="W188" s="26">
        <f t="shared" si="70"/>
        <v>1</v>
      </c>
      <c r="X188" s="26">
        <f t="shared" si="79"/>
        <v>0</v>
      </c>
      <c r="Y188" s="35">
        <f t="shared" si="72"/>
        <v>1</v>
      </c>
      <c r="Z188" s="37"/>
      <c r="AA188" s="34">
        <f t="shared" si="73"/>
        <v>3.0102999566398121</v>
      </c>
      <c r="AB188" s="26">
        <f t="shared" si="74"/>
        <v>2</v>
      </c>
      <c r="AC188" s="26">
        <f t="shared" si="80"/>
        <v>3.0102999566398121</v>
      </c>
      <c r="AD188" s="27">
        <f t="shared" si="76"/>
        <v>2</v>
      </c>
    </row>
    <row r="189" spans="16:30" x14ac:dyDescent="0.25">
      <c r="P189" s="31">
        <v>0.58333333333333304</v>
      </c>
      <c r="Q189" s="32">
        <f>Q182</f>
        <v>0</v>
      </c>
      <c r="R189" s="26">
        <f t="shared" si="68"/>
        <v>1</v>
      </c>
      <c r="S189" s="26">
        <f t="shared" si="78"/>
        <v>0</v>
      </c>
      <c r="T189" s="35">
        <f t="shared" si="67"/>
        <v>1</v>
      </c>
      <c r="U189" s="37"/>
      <c r="V189" s="34">
        <f t="shared" si="77"/>
        <v>0</v>
      </c>
      <c r="W189" s="26">
        <f t="shared" si="70"/>
        <v>1</v>
      </c>
      <c r="X189" s="26">
        <f t="shared" si="79"/>
        <v>0</v>
      </c>
      <c r="Y189" s="35">
        <f t="shared" si="72"/>
        <v>1</v>
      </c>
      <c r="Z189" s="37"/>
      <c r="AA189" s="34">
        <f t="shared" si="73"/>
        <v>3.0102999566398121</v>
      </c>
      <c r="AB189" s="26">
        <f t="shared" si="74"/>
        <v>2</v>
      </c>
      <c r="AC189" s="26">
        <f t="shared" si="80"/>
        <v>3.0102999566398121</v>
      </c>
      <c r="AD189" s="27">
        <f t="shared" si="76"/>
        <v>2</v>
      </c>
    </row>
    <row r="190" spans="16:30" x14ac:dyDescent="0.25">
      <c r="P190" s="31">
        <v>0.625</v>
      </c>
      <c r="Q190" s="32">
        <f>Q182</f>
        <v>0</v>
      </c>
      <c r="R190" s="26">
        <f t="shared" si="68"/>
        <v>1</v>
      </c>
      <c r="S190" s="26">
        <f t="shared" si="78"/>
        <v>0</v>
      </c>
      <c r="T190" s="35">
        <f t="shared" si="67"/>
        <v>1</v>
      </c>
      <c r="U190" s="37"/>
      <c r="V190" s="34">
        <f t="shared" si="77"/>
        <v>0</v>
      </c>
      <c r="W190" s="26">
        <f t="shared" si="70"/>
        <v>1</v>
      </c>
      <c r="X190" s="26">
        <f t="shared" si="79"/>
        <v>0</v>
      </c>
      <c r="Y190" s="35">
        <f t="shared" si="72"/>
        <v>1</v>
      </c>
      <c r="Z190" s="37"/>
      <c r="AA190" s="34">
        <f t="shared" si="73"/>
        <v>3.0102999566398121</v>
      </c>
      <c r="AB190" s="26">
        <f t="shared" si="74"/>
        <v>2</v>
      </c>
      <c r="AC190" s="26">
        <f t="shared" si="80"/>
        <v>3.0102999566398121</v>
      </c>
      <c r="AD190" s="27">
        <f t="shared" si="76"/>
        <v>2</v>
      </c>
    </row>
    <row r="191" spans="16:30" x14ac:dyDescent="0.25">
      <c r="P191" s="31">
        <v>0.66666666666666696</v>
      </c>
      <c r="Q191" s="32">
        <f>Q182</f>
        <v>0</v>
      </c>
      <c r="R191" s="26">
        <f t="shared" si="68"/>
        <v>1</v>
      </c>
      <c r="S191" s="26">
        <f t="shared" si="78"/>
        <v>0</v>
      </c>
      <c r="T191" s="35">
        <f t="shared" si="67"/>
        <v>1</v>
      </c>
      <c r="U191" s="37"/>
      <c r="V191" s="34">
        <f t="shared" si="77"/>
        <v>0</v>
      </c>
      <c r="W191" s="26">
        <f t="shared" si="70"/>
        <v>1</v>
      </c>
      <c r="X191" s="26">
        <f t="shared" si="79"/>
        <v>0</v>
      </c>
      <c r="Y191" s="35">
        <f t="shared" si="72"/>
        <v>1</v>
      </c>
      <c r="Z191" s="37"/>
      <c r="AA191" s="34">
        <f t="shared" si="73"/>
        <v>3.0102999566398121</v>
      </c>
      <c r="AB191" s="26">
        <f t="shared" si="74"/>
        <v>2</v>
      </c>
      <c r="AC191" s="26">
        <f t="shared" si="80"/>
        <v>3.0102999566398121</v>
      </c>
      <c r="AD191" s="27">
        <f t="shared" si="76"/>
        <v>2</v>
      </c>
    </row>
    <row r="192" spans="16:30" x14ac:dyDescent="0.25">
      <c r="P192" s="31">
        <v>0.70833333333333304</v>
      </c>
      <c r="Q192" s="32">
        <f>Q182</f>
        <v>0</v>
      </c>
      <c r="R192" s="26">
        <f t="shared" si="68"/>
        <v>1</v>
      </c>
      <c r="S192" s="26">
        <f t="shared" si="78"/>
        <v>0</v>
      </c>
      <c r="T192" s="35">
        <f t="shared" si="67"/>
        <v>1</v>
      </c>
      <c r="U192" s="37"/>
      <c r="V192" s="34">
        <f t="shared" si="77"/>
        <v>0</v>
      </c>
      <c r="W192" s="26">
        <f t="shared" si="70"/>
        <v>1</v>
      </c>
      <c r="X192" s="26">
        <f t="shared" si="79"/>
        <v>0</v>
      </c>
      <c r="Y192" s="35">
        <f t="shared" si="72"/>
        <v>1</v>
      </c>
      <c r="Z192" s="37"/>
      <c r="AA192" s="34">
        <f t="shared" si="73"/>
        <v>3.0102999566398121</v>
      </c>
      <c r="AB192" s="26">
        <f t="shared" si="74"/>
        <v>2</v>
      </c>
      <c r="AC192" s="26">
        <f t="shared" si="80"/>
        <v>3.0102999566398121</v>
      </c>
      <c r="AD192" s="27">
        <f t="shared" si="76"/>
        <v>2</v>
      </c>
    </row>
    <row r="193" spans="16:30" x14ac:dyDescent="0.25">
      <c r="P193" s="31">
        <v>0.75</v>
      </c>
      <c r="Q193" s="32">
        <f>Q182</f>
        <v>0</v>
      </c>
      <c r="R193" s="26">
        <f t="shared" si="68"/>
        <v>1</v>
      </c>
      <c r="S193" s="26">
        <f t="shared" si="78"/>
        <v>0</v>
      </c>
      <c r="T193" s="35">
        <f t="shared" si="67"/>
        <v>1</v>
      </c>
      <c r="U193" s="37"/>
      <c r="V193" s="34">
        <f t="shared" si="77"/>
        <v>0</v>
      </c>
      <c r="W193" s="26">
        <f t="shared" si="70"/>
        <v>1</v>
      </c>
      <c r="X193" s="26">
        <f t="shared" si="79"/>
        <v>0</v>
      </c>
      <c r="Y193" s="35">
        <f t="shared" si="72"/>
        <v>1</v>
      </c>
      <c r="Z193" s="37"/>
      <c r="AA193" s="34">
        <f t="shared" si="73"/>
        <v>3.0102999566398121</v>
      </c>
      <c r="AB193" s="26">
        <f t="shared" si="74"/>
        <v>2</v>
      </c>
      <c r="AC193" s="26">
        <f t="shared" si="80"/>
        <v>3.0102999566398121</v>
      </c>
      <c r="AD193" s="27">
        <f t="shared" si="76"/>
        <v>2</v>
      </c>
    </row>
    <row r="194" spans="16:30" x14ac:dyDescent="0.25">
      <c r="P194" s="31">
        <v>0.79166666666666696</v>
      </c>
      <c r="Q194" s="32">
        <f>Q182</f>
        <v>0</v>
      </c>
      <c r="R194" s="26">
        <f t="shared" si="68"/>
        <v>1</v>
      </c>
      <c r="S194" s="26">
        <f t="shared" si="78"/>
        <v>0</v>
      </c>
      <c r="T194" s="35">
        <f t="shared" si="67"/>
        <v>1</v>
      </c>
      <c r="U194" s="37"/>
      <c r="V194" s="34">
        <v>0</v>
      </c>
      <c r="W194" s="26">
        <f t="shared" si="70"/>
        <v>1</v>
      </c>
      <c r="X194" s="26">
        <v>0</v>
      </c>
      <c r="Y194" s="35">
        <f t="shared" si="72"/>
        <v>1</v>
      </c>
      <c r="Z194" s="37"/>
      <c r="AA194" s="34">
        <f t="shared" si="73"/>
        <v>3.0102999566398121</v>
      </c>
      <c r="AB194" s="26">
        <f t="shared" si="74"/>
        <v>2</v>
      </c>
      <c r="AC194" s="26">
        <f>AA194</f>
        <v>3.0102999566398121</v>
      </c>
      <c r="AD194" s="27">
        <f t="shared" si="76"/>
        <v>2</v>
      </c>
    </row>
    <row r="195" spans="16:30" x14ac:dyDescent="0.25">
      <c r="P195" s="31">
        <v>0.83333333333333304</v>
      </c>
      <c r="Q195" s="32">
        <f>Q182</f>
        <v>0</v>
      </c>
      <c r="R195" s="26">
        <f t="shared" si="68"/>
        <v>1</v>
      </c>
      <c r="S195" s="26">
        <f t="shared" si="78"/>
        <v>0</v>
      </c>
      <c r="T195" s="35">
        <f t="shared" si="67"/>
        <v>1</v>
      </c>
      <c r="U195" s="37"/>
      <c r="V195" s="34">
        <f t="shared" si="77"/>
        <v>0</v>
      </c>
      <c r="W195" s="26">
        <f t="shared" si="70"/>
        <v>1</v>
      </c>
      <c r="X195" s="26">
        <v>0</v>
      </c>
      <c r="Y195" s="35">
        <f t="shared" si="72"/>
        <v>1</v>
      </c>
      <c r="Z195" s="37"/>
      <c r="AA195" s="34">
        <f t="shared" si="73"/>
        <v>3.0102999566398121</v>
      </c>
      <c r="AB195" s="26">
        <f>(10^(AA195/10))</f>
        <v>2</v>
      </c>
      <c r="AC195" s="26">
        <f>AA195</f>
        <v>3.0102999566398121</v>
      </c>
      <c r="AD195" s="27">
        <f t="shared" si="76"/>
        <v>2</v>
      </c>
    </row>
    <row r="196" spans="16:30" x14ac:dyDescent="0.25">
      <c r="P196" s="31">
        <v>0.875</v>
      </c>
      <c r="Q196" s="32">
        <f>Q182</f>
        <v>0</v>
      </c>
      <c r="R196" s="26">
        <f t="shared" si="68"/>
        <v>1</v>
      </c>
      <c r="S196" s="26">
        <f t="shared" si="78"/>
        <v>0</v>
      </c>
      <c r="T196" s="35">
        <f t="shared" si="67"/>
        <v>1</v>
      </c>
      <c r="U196" s="37"/>
      <c r="V196" s="34">
        <f>V195</f>
        <v>0</v>
      </c>
      <c r="W196" s="26">
        <f t="shared" si="70"/>
        <v>1</v>
      </c>
      <c r="X196" s="26">
        <v>0</v>
      </c>
      <c r="Y196" s="35">
        <f t="shared" si="72"/>
        <v>1</v>
      </c>
      <c r="Z196" s="37"/>
      <c r="AA196" s="34">
        <f t="shared" si="73"/>
        <v>3.0102999566398121</v>
      </c>
      <c r="AB196" s="26">
        <f t="shared" ref="AB196:AB198" si="81">(10^(AA196/10))</f>
        <v>2</v>
      </c>
      <c r="AC196" s="26">
        <f>AA196</f>
        <v>3.0102999566398121</v>
      </c>
      <c r="AD196" s="27">
        <f t="shared" si="76"/>
        <v>2</v>
      </c>
    </row>
    <row r="197" spans="16:30" x14ac:dyDescent="0.25">
      <c r="P197" s="31">
        <v>0.91666666666666696</v>
      </c>
      <c r="Q197" s="32">
        <f>Q175</f>
        <v>0</v>
      </c>
      <c r="R197" s="26">
        <f t="shared" si="68"/>
        <v>1</v>
      </c>
      <c r="S197" s="26">
        <f>Q197+10</f>
        <v>10</v>
      </c>
      <c r="T197" s="35">
        <f t="shared" si="67"/>
        <v>10</v>
      </c>
      <c r="U197" s="37"/>
      <c r="V197" s="34">
        <v>0</v>
      </c>
      <c r="W197" s="26">
        <f t="shared" si="70"/>
        <v>1</v>
      </c>
      <c r="X197" s="28">
        <f t="shared" ref="X197:X198" si="82">V197+10</f>
        <v>10</v>
      </c>
      <c r="Y197" s="35">
        <f t="shared" si="72"/>
        <v>10</v>
      </c>
      <c r="Z197" s="37"/>
      <c r="AA197" s="34">
        <f t="shared" si="73"/>
        <v>3.0102999566398121</v>
      </c>
      <c r="AB197" s="26">
        <f t="shared" si="81"/>
        <v>2</v>
      </c>
      <c r="AC197" s="26">
        <f>AA197+10</f>
        <v>13.010299956639813</v>
      </c>
      <c r="AD197" s="27">
        <f t="shared" si="76"/>
        <v>20.000000000000007</v>
      </c>
    </row>
    <row r="198" spans="16:30" ht="15.75" thickBot="1" x14ac:dyDescent="0.3">
      <c r="P198" s="44">
        <v>0.95833333333333304</v>
      </c>
      <c r="Q198" s="32">
        <f>Q175</f>
        <v>0</v>
      </c>
      <c r="R198" s="46">
        <f t="shared" si="68"/>
        <v>1</v>
      </c>
      <c r="S198" s="46">
        <f>Q198+10</f>
        <v>10</v>
      </c>
      <c r="T198" s="47">
        <f t="shared" si="67"/>
        <v>10</v>
      </c>
      <c r="U198" s="48"/>
      <c r="V198" s="45">
        <v>0</v>
      </c>
      <c r="W198" s="46">
        <f t="shared" si="70"/>
        <v>1</v>
      </c>
      <c r="X198" s="28">
        <f t="shared" si="82"/>
        <v>10</v>
      </c>
      <c r="Y198" s="47">
        <f t="shared" si="72"/>
        <v>10</v>
      </c>
      <c r="Z198" s="48"/>
      <c r="AA198" s="34">
        <f t="shared" si="73"/>
        <v>3.0102999566398121</v>
      </c>
      <c r="AB198" s="150">
        <f t="shared" si="81"/>
        <v>2</v>
      </c>
      <c r="AC198" s="150">
        <f>AA198+10</f>
        <v>13.010299956639813</v>
      </c>
      <c r="AD198" s="151">
        <f t="shared" si="76"/>
        <v>20.000000000000007</v>
      </c>
    </row>
    <row r="199" spans="16:30" ht="15.75" thickBot="1" x14ac:dyDescent="0.3">
      <c r="P199" s="50"/>
      <c r="Q199" s="51"/>
      <c r="R199" s="51"/>
      <c r="S199" s="51"/>
      <c r="T199" s="52"/>
      <c r="U199" s="51"/>
      <c r="V199" s="50"/>
      <c r="W199" s="51"/>
      <c r="X199" s="51"/>
      <c r="Y199" s="52"/>
      <c r="Z199" s="51"/>
      <c r="AA199" s="53" t="s">
        <v>13</v>
      </c>
      <c r="AB199" s="64">
        <f>10*LOG(1/(COUNT(AB182:AB195))*SUM(AB182:AB195))</f>
        <v>3.0102999566398121</v>
      </c>
      <c r="AC199" s="49"/>
      <c r="AD199" s="54"/>
    </row>
    <row r="200" spans="16:30" ht="15.75" thickBot="1" x14ac:dyDescent="0.3">
      <c r="P200" s="53"/>
      <c r="Q200" s="49"/>
      <c r="R200" s="49"/>
      <c r="S200" s="49"/>
      <c r="T200" s="54"/>
      <c r="U200" s="49"/>
      <c r="V200" s="53"/>
      <c r="W200" s="49"/>
      <c r="X200" s="49"/>
      <c r="Y200" s="54"/>
      <c r="Z200" s="49"/>
      <c r="AA200" s="53" t="s">
        <v>2</v>
      </c>
      <c r="AB200" s="64">
        <f>10*LOG(1/(COUNT(AB175:AB181,AB197:AB198))*SUM(AB175:AB181,AB197:AB198))</f>
        <v>3.0102999566398121</v>
      </c>
      <c r="AC200" s="49"/>
      <c r="AD200" s="54"/>
    </row>
    <row r="201" spans="16:30" x14ac:dyDescent="0.25">
      <c r="P201" s="53"/>
      <c r="Q201" s="49"/>
      <c r="R201" s="56" t="s">
        <v>12</v>
      </c>
      <c r="S201" s="57"/>
      <c r="T201" s="58" t="s">
        <v>11</v>
      </c>
      <c r="U201" s="57"/>
      <c r="V201" s="59"/>
      <c r="W201" s="56" t="s">
        <v>12</v>
      </c>
      <c r="X201" s="57"/>
      <c r="Y201" s="58" t="s">
        <v>11</v>
      </c>
      <c r="Z201" s="57"/>
      <c r="AA201" s="59"/>
      <c r="AB201" s="57" t="s">
        <v>12</v>
      </c>
      <c r="AC201" s="57"/>
      <c r="AD201" s="58" t="s">
        <v>11</v>
      </c>
    </row>
    <row r="202" spans="16:30" ht="15.75" thickBot="1" x14ac:dyDescent="0.3">
      <c r="P202" s="14"/>
      <c r="Q202" s="55"/>
      <c r="R202" s="60">
        <f>10*LOG(1/(COUNT(R175:R198))*SUM(R175:R198))</f>
        <v>0</v>
      </c>
      <c r="S202" s="61"/>
      <c r="T202" s="62">
        <f>10*LOG(1/(COUNT(T175:T198))*SUM(T175:T198))</f>
        <v>6.40978057358332</v>
      </c>
      <c r="U202" s="61"/>
      <c r="V202" s="63"/>
      <c r="W202" s="60">
        <f>10*LOG(1/(COUNT(W175:W198))*SUM(W175:W198))</f>
        <v>0</v>
      </c>
      <c r="X202" s="61"/>
      <c r="Y202" s="62">
        <f>10*LOG(1/(COUNT(Y175:Y198))*SUM(Y175:Y198))</f>
        <v>6.40978057358332</v>
      </c>
      <c r="Z202" s="61"/>
      <c r="AA202" s="63"/>
      <c r="AB202" s="64">
        <f>10*LOG(1/(COUNT(AB175:AB198))*SUM(AB175:AB198))</f>
        <v>3.0102999566398121</v>
      </c>
      <c r="AC202" s="61"/>
      <c r="AD202" s="62">
        <f>10*LOG(1/(COUNT(AD175:AD198))*SUM(AD175:AD198))</f>
        <v>9.4200805302231334</v>
      </c>
    </row>
    <row r="205" spans="16:30" x14ac:dyDescent="0.25">
      <c r="P205">
        <f>A16</f>
        <v>0</v>
      </c>
    </row>
    <row r="207" spans="16:30" ht="15.75" thickBot="1" x14ac:dyDescent="0.3">
      <c r="P207" s="303" t="s">
        <v>21</v>
      </c>
      <c r="Q207" s="303"/>
      <c r="R207" s="303"/>
      <c r="S207" s="303"/>
      <c r="T207" s="303"/>
    </row>
    <row r="208" spans="16:30" ht="45.75" thickBot="1" x14ac:dyDescent="0.3">
      <c r="P208" s="38" t="s">
        <v>14</v>
      </c>
      <c r="Q208" s="39" t="s">
        <v>15</v>
      </c>
      <c r="R208" s="40" t="s">
        <v>17</v>
      </c>
      <c r="S208" s="40" t="s">
        <v>16</v>
      </c>
      <c r="T208" s="41" t="s">
        <v>17</v>
      </c>
      <c r="U208" s="42"/>
      <c r="V208" s="39" t="s">
        <v>18</v>
      </c>
      <c r="W208" s="40" t="s">
        <v>17</v>
      </c>
      <c r="X208" s="40" t="s">
        <v>16</v>
      </c>
      <c r="Y208" s="41" t="s">
        <v>17</v>
      </c>
      <c r="Z208" s="43"/>
      <c r="AA208" s="39" t="s">
        <v>19</v>
      </c>
      <c r="AB208" s="40" t="s">
        <v>17</v>
      </c>
      <c r="AC208" s="40" t="s">
        <v>16</v>
      </c>
      <c r="AD208" s="41" t="s">
        <v>17</v>
      </c>
    </row>
    <row r="209" spans="16:30" ht="15.75" thickBot="1" x14ac:dyDescent="0.3">
      <c r="P209" s="30">
        <v>0</v>
      </c>
      <c r="Q209" s="32">
        <f>H16</f>
        <v>0</v>
      </c>
      <c r="R209" s="28">
        <f>(10^(Q209/10))</f>
        <v>1</v>
      </c>
      <c r="S209" s="28">
        <f>Q209+10</f>
        <v>10</v>
      </c>
      <c r="T209" s="33">
        <f t="shared" ref="T209:T232" si="83">(10^(S209/10))</f>
        <v>10</v>
      </c>
      <c r="U209" s="36"/>
      <c r="V209" s="32">
        <v>0</v>
      </c>
      <c r="W209" s="28">
        <f>(10^(V209/10))</f>
        <v>1</v>
      </c>
      <c r="X209" s="28">
        <f>V209+10</f>
        <v>10</v>
      </c>
      <c r="Y209" s="33">
        <f>(10^(X209/10))</f>
        <v>10</v>
      </c>
      <c r="Z209" s="36"/>
      <c r="AA209" s="34">
        <f>10*LOG10(10^(Q209/10)+10^(V209/10))</f>
        <v>3.0102999566398121</v>
      </c>
      <c r="AB209" s="147">
        <f>(10^(AA209/10))</f>
        <v>2</v>
      </c>
      <c r="AC209" s="147">
        <f>AA209+10</f>
        <v>13.010299956639813</v>
      </c>
      <c r="AD209" s="148">
        <f>(10^(AC209/10))</f>
        <v>20.000000000000007</v>
      </c>
    </row>
    <row r="210" spans="16:30" ht="15.75" thickBot="1" x14ac:dyDescent="0.3">
      <c r="P210" s="31">
        <v>4.1666666666666699E-2</v>
      </c>
      <c r="Q210" s="32">
        <f>Q209</f>
        <v>0</v>
      </c>
      <c r="R210" s="26">
        <f t="shared" ref="R210:R232" si="84">(10^(Q210/10))</f>
        <v>1</v>
      </c>
      <c r="S210" s="26">
        <f t="shared" ref="S210:S215" si="85">Q210+10</f>
        <v>10</v>
      </c>
      <c r="T210" s="35">
        <f t="shared" si="83"/>
        <v>10</v>
      </c>
      <c r="U210" s="37"/>
      <c r="V210" s="34">
        <f>V209</f>
        <v>0</v>
      </c>
      <c r="W210" s="26">
        <f t="shared" ref="W210:W232" si="86">(10^(V210/10))</f>
        <v>1</v>
      </c>
      <c r="X210" s="28">
        <f t="shared" ref="X210:X215" si="87">V210+10</f>
        <v>10</v>
      </c>
      <c r="Y210" s="35">
        <f t="shared" ref="Y210:Y232" si="88">(10^(X210/10))</f>
        <v>10</v>
      </c>
      <c r="Z210" s="37"/>
      <c r="AA210" s="34">
        <f t="shared" ref="AA210:AA232" si="89">10*LOG10(10^(Q210/10)+10^(V210/10))</f>
        <v>3.0102999566398121</v>
      </c>
      <c r="AB210" s="26">
        <f t="shared" ref="AB210:AB228" si="90">(10^(AA210/10))</f>
        <v>2</v>
      </c>
      <c r="AC210" s="147">
        <f t="shared" ref="AC210:AC215" si="91">AA210+10</f>
        <v>13.010299956639813</v>
      </c>
      <c r="AD210" s="27">
        <f t="shared" ref="AD210:AD232" si="92">(10^(AC210/10))</f>
        <v>20.000000000000007</v>
      </c>
    </row>
    <row r="211" spans="16:30" ht="15.75" thickBot="1" x14ac:dyDescent="0.3">
      <c r="P211" s="31">
        <v>8.3333333333333301E-2</v>
      </c>
      <c r="Q211" s="32">
        <f>Q209</f>
        <v>0</v>
      </c>
      <c r="R211" s="26">
        <f t="shared" si="84"/>
        <v>1</v>
      </c>
      <c r="S211" s="26">
        <f t="shared" si="85"/>
        <v>10</v>
      </c>
      <c r="T211" s="35">
        <f t="shared" si="83"/>
        <v>10</v>
      </c>
      <c r="U211" s="37"/>
      <c r="V211" s="34">
        <f t="shared" ref="V211:V229" si="93">V210</f>
        <v>0</v>
      </c>
      <c r="W211" s="26">
        <f t="shared" si="86"/>
        <v>1</v>
      </c>
      <c r="X211" s="28">
        <f t="shared" si="87"/>
        <v>10</v>
      </c>
      <c r="Y211" s="35">
        <f t="shared" si="88"/>
        <v>10</v>
      </c>
      <c r="Z211" s="37"/>
      <c r="AA211" s="34">
        <f t="shared" si="89"/>
        <v>3.0102999566398121</v>
      </c>
      <c r="AB211" s="26">
        <f t="shared" si="90"/>
        <v>2</v>
      </c>
      <c r="AC211" s="147">
        <f t="shared" si="91"/>
        <v>13.010299956639813</v>
      </c>
      <c r="AD211" s="27">
        <f t="shared" si="92"/>
        <v>20.000000000000007</v>
      </c>
    </row>
    <row r="212" spans="16:30" ht="15.75" thickBot="1" x14ac:dyDescent="0.3">
      <c r="P212" s="31">
        <v>0.125</v>
      </c>
      <c r="Q212" s="32">
        <f>Q209</f>
        <v>0</v>
      </c>
      <c r="R212" s="26">
        <f t="shared" si="84"/>
        <v>1</v>
      </c>
      <c r="S212" s="26">
        <f t="shared" si="85"/>
        <v>10</v>
      </c>
      <c r="T212" s="35">
        <f t="shared" si="83"/>
        <v>10</v>
      </c>
      <c r="U212" s="37"/>
      <c r="V212" s="34">
        <f t="shared" si="93"/>
        <v>0</v>
      </c>
      <c r="W212" s="26">
        <f t="shared" si="86"/>
        <v>1</v>
      </c>
      <c r="X212" s="28">
        <f t="shared" si="87"/>
        <v>10</v>
      </c>
      <c r="Y212" s="35">
        <f t="shared" si="88"/>
        <v>10</v>
      </c>
      <c r="Z212" s="37"/>
      <c r="AA212" s="34">
        <f t="shared" si="89"/>
        <v>3.0102999566398121</v>
      </c>
      <c r="AB212" s="26">
        <f t="shared" si="90"/>
        <v>2</v>
      </c>
      <c r="AC212" s="147">
        <f t="shared" si="91"/>
        <v>13.010299956639813</v>
      </c>
      <c r="AD212" s="27">
        <f t="shared" si="92"/>
        <v>20.000000000000007</v>
      </c>
    </row>
    <row r="213" spans="16:30" ht="15.75" thickBot="1" x14ac:dyDescent="0.3">
      <c r="P213" s="31">
        <v>0.16666666666666699</v>
      </c>
      <c r="Q213" s="32">
        <f>Q209</f>
        <v>0</v>
      </c>
      <c r="R213" s="26">
        <f t="shared" si="84"/>
        <v>1</v>
      </c>
      <c r="S213" s="26">
        <f t="shared" si="85"/>
        <v>10</v>
      </c>
      <c r="T213" s="35">
        <f t="shared" si="83"/>
        <v>10</v>
      </c>
      <c r="U213" s="37"/>
      <c r="V213" s="34">
        <f t="shared" si="93"/>
        <v>0</v>
      </c>
      <c r="W213" s="26">
        <f t="shared" si="86"/>
        <v>1</v>
      </c>
      <c r="X213" s="28">
        <f t="shared" si="87"/>
        <v>10</v>
      </c>
      <c r="Y213" s="35">
        <f t="shared" si="88"/>
        <v>10</v>
      </c>
      <c r="Z213" s="37"/>
      <c r="AA213" s="34">
        <f t="shared" si="89"/>
        <v>3.0102999566398121</v>
      </c>
      <c r="AB213" s="26">
        <f t="shared" si="90"/>
        <v>2</v>
      </c>
      <c r="AC213" s="147">
        <f t="shared" si="91"/>
        <v>13.010299956639813</v>
      </c>
      <c r="AD213" s="27">
        <f t="shared" si="92"/>
        <v>20.000000000000007</v>
      </c>
    </row>
    <row r="214" spans="16:30" ht="15.75" thickBot="1" x14ac:dyDescent="0.3">
      <c r="P214" s="31">
        <v>0.20833333333333301</v>
      </c>
      <c r="Q214" s="32">
        <f>Q209</f>
        <v>0</v>
      </c>
      <c r="R214" s="26">
        <f t="shared" si="84"/>
        <v>1</v>
      </c>
      <c r="S214" s="26">
        <f t="shared" si="85"/>
        <v>10</v>
      </c>
      <c r="T214" s="35">
        <f t="shared" si="83"/>
        <v>10</v>
      </c>
      <c r="U214" s="37"/>
      <c r="V214" s="34">
        <f t="shared" si="93"/>
        <v>0</v>
      </c>
      <c r="W214" s="26">
        <f t="shared" si="86"/>
        <v>1</v>
      </c>
      <c r="X214" s="28">
        <f t="shared" si="87"/>
        <v>10</v>
      </c>
      <c r="Y214" s="35">
        <f t="shared" si="88"/>
        <v>10</v>
      </c>
      <c r="Z214" s="37"/>
      <c r="AA214" s="34">
        <f t="shared" si="89"/>
        <v>3.0102999566398121</v>
      </c>
      <c r="AB214" s="26">
        <f t="shared" si="90"/>
        <v>2</v>
      </c>
      <c r="AC214" s="147">
        <f t="shared" si="91"/>
        <v>13.010299956639813</v>
      </c>
      <c r="AD214" s="27">
        <f t="shared" si="92"/>
        <v>20.000000000000007</v>
      </c>
    </row>
    <row r="215" spans="16:30" x14ac:dyDescent="0.25">
      <c r="P215" s="31">
        <v>0.25</v>
      </c>
      <c r="Q215" s="32">
        <f>Q209</f>
        <v>0</v>
      </c>
      <c r="R215" s="26">
        <f t="shared" si="84"/>
        <v>1</v>
      </c>
      <c r="S215" s="26">
        <f t="shared" si="85"/>
        <v>10</v>
      </c>
      <c r="T215" s="35">
        <f t="shared" si="83"/>
        <v>10</v>
      </c>
      <c r="U215" s="37"/>
      <c r="V215" s="34">
        <f t="shared" si="93"/>
        <v>0</v>
      </c>
      <c r="W215" s="26">
        <f t="shared" si="86"/>
        <v>1</v>
      </c>
      <c r="X215" s="28">
        <f t="shared" si="87"/>
        <v>10</v>
      </c>
      <c r="Y215" s="35">
        <f t="shared" si="88"/>
        <v>10</v>
      </c>
      <c r="Z215" s="37"/>
      <c r="AA215" s="34">
        <f t="shared" si="89"/>
        <v>3.0102999566398121</v>
      </c>
      <c r="AB215" s="26">
        <f t="shared" si="90"/>
        <v>2</v>
      </c>
      <c r="AC215" s="147">
        <f t="shared" si="91"/>
        <v>13.010299956639813</v>
      </c>
      <c r="AD215" s="27">
        <f t="shared" si="92"/>
        <v>20.000000000000007</v>
      </c>
    </row>
    <row r="216" spans="16:30" x14ac:dyDescent="0.25">
      <c r="P216" s="31">
        <v>0.29166666666666702</v>
      </c>
      <c r="Q216" s="32">
        <f>G16</f>
        <v>0</v>
      </c>
      <c r="R216" s="26">
        <f t="shared" si="84"/>
        <v>1</v>
      </c>
      <c r="S216" s="26">
        <f>Q216</f>
        <v>0</v>
      </c>
      <c r="T216" s="35">
        <f t="shared" si="83"/>
        <v>1</v>
      </c>
      <c r="U216" s="37"/>
      <c r="V216" s="34">
        <f>F74</f>
        <v>0</v>
      </c>
      <c r="W216" s="26">
        <f t="shared" si="86"/>
        <v>1</v>
      </c>
      <c r="X216" s="26">
        <f>V216</f>
        <v>0</v>
      </c>
      <c r="Y216" s="35">
        <f t="shared" si="88"/>
        <v>1</v>
      </c>
      <c r="Z216" s="37"/>
      <c r="AA216" s="34">
        <f t="shared" si="89"/>
        <v>3.0102999566398121</v>
      </c>
      <c r="AB216" s="26">
        <f t="shared" si="90"/>
        <v>2</v>
      </c>
      <c r="AC216" s="26">
        <f>AA216</f>
        <v>3.0102999566398121</v>
      </c>
      <c r="AD216" s="27">
        <f t="shared" si="92"/>
        <v>2</v>
      </c>
    </row>
    <row r="217" spans="16:30" x14ac:dyDescent="0.25">
      <c r="P217" s="31">
        <v>0.33333333333333298</v>
      </c>
      <c r="Q217" s="32">
        <f>Q216</f>
        <v>0</v>
      </c>
      <c r="R217" s="26">
        <f t="shared" si="84"/>
        <v>1</v>
      </c>
      <c r="S217" s="26">
        <f t="shared" ref="S217:S230" si="94">Q217</f>
        <v>0</v>
      </c>
      <c r="T217" s="35">
        <f t="shared" si="83"/>
        <v>1</v>
      </c>
      <c r="U217" s="37"/>
      <c r="V217" s="34">
        <f t="shared" si="93"/>
        <v>0</v>
      </c>
      <c r="W217" s="26">
        <f t="shared" si="86"/>
        <v>1</v>
      </c>
      <c r="X217" s="26">
        <f t="shared" ref="X217:X227" si="95">V217</f>
        <v>0</v>
      </c>
      <c r="Y217" s="35">
        <f t="shared" si="88"/>
        <v>1</v>
      </c>
      <c r="Z217" s="37"/>
      <c r="AA217" s="34">
        <f t="shared" si="89"/>
        <v>3.0102999566398121</v>
      </c>
      <c r="AB217" s="26">
        <f t="shared" si="90"/>
        <v>2</v>
      </c>
      <c r="AC217" s="26">
        <f t="shared" ref="AC217:AC227" si="96">AA217</f>
        <v>3.0102999566398121</v>
      </c>
      <c r="AD217" s="27">
        <f t="shared" si="92"/>
        <v>2</v>
      </c>
    </row>
    <row r="218" spans="16:30" x14ac:dyDescent="0.25">
      <c r="P218" s="31">
        <v>0.375</v>
      </c>
      <c r="Q218" s="32">
        <f>Q216</f>
        <v>0</v>
      </c>
      <c r="R218" s="26">
        <f t="shared" si="84"/>
        <v>1</v>
      </c>
      <c r="S218" s="26">
        <f t="shared" si="94"/>
        <v>0</v>
      </c>
      <c r="T218" s="35">
        <f t="shared" si="83"/>
        <v>1</v>
      </c>
      <c r="U218" s="37"/>
      <c r="V218" s="34">
        <f t="shared" si="93"/>
        <v>0</v>
      </c>
      <c r="W218" s="26">
        <f t="shared" si="86"/>
        <v>1</v>
      </c>
      <c r="X218" s="26">
        <f t="shared" si="95"/>
        <v>0</v>
      </c>
      <c r="Y218" s="35">
        <f t="shared" si="88"/>
        <v>1</v>
      </c>
      <c r="Z218" s="37"/>
      <c r="AA218" s="34">
        <f t="shared" si="89"/>
        <v>3.0102999566398121</v>
      </c>
      <c r="AB218" s="26">
        <f t="shared" si="90"/>
        <v>2</v>
      </c>
      <c r="AC218" s="26">
        <f t="shared" si="96"/>
        <v>3.0102999566398121</v>
      </c>
      <c r="AD218" s="27">
        <f t="shared" si="92"/>
        <v>2</v>
      </c>
    </row>
    <row r="219" spans="16:30" x14ac:dyDescent="0.25">
      <c r="P219" s="31">
        <v>0.41666666666666702</v>
      </c>
      <c r="Q219" s="32">
        <f>Q216</f>
        <v>0</v>
      </c>
      <c r="R219" s="26">
        <f t="shared" si="84"/>
        <v>1</v>
      </c>
      <c r="S219" s="26">
        <f t="shared" si="94"/>
        <v>0</v>
      </c>
      <c r="T219" s="35">
        <f t="shared" si="83"/>
        <v>1</v>
      </c>
      <c r="U219" s="37"/>
      <c r="V219" s="34">
        <f t="shared" si="93"/>
        <v>0</v>
      </c>
      <c r="W219" s="26">
        <f t="shared" si="86"/>
        <v>1</v>
      </c>
      <c r="X219" s="26">
        <f t="shared" si="95"/>
        <v>0</v>
      </c>
      <c r="Y219" s="35">
        <f t="shared" si="88"/>
        <v>1</v>
      </c>
      <c r="Z219" s="37"/>
      <c r="AA219" s="34">
        <f t="shared" si="89"/>
        <v>3.0102999566398121</v>
      </c>
      <c r="AB219" s="26">
        <f t="shared" si="90"/>
        <v>2</v>
      </c>
      <c r="AC219" s="26">
        <f t="shared" si="96"/>
        <v>3.0102999566398121</v>
      </c>
      <c r="AD219" s="27">
        <f t="shared" si="92"/>
        <v>2</v>
      </c>
    </row>
    <row r="220" spans="16:30" x14ac:dyDescent="0.25">
      <c r="P220" s="31">
        <v>0.45833333333333298</v>
      </c>
      <c r="Q220" s="32">
        <f>Q216</f>
        <v>0</v>
      </c>
      <c r="R220" s="26">
        <f t="shared" si="84"/>
        <v>1</v>
      </c>
      <c r="S220" s="26">
        <f t="shared" si="94"/>
        <v>0</v>
      </c>
      <c r="T220" s="35">
        <f t="shared" si="83"/>
        <v>1</v>
      </c>
      <c r="U220" s="37"/>
      <c r="V220" s="34">
        <f t="shared" si="93"/>
        <v>0</v>
      </c>
      <c r="W220" s="26">
        <f t="shared" si="86"/>
        <v>1</v>
      </c>
      <c r="X220" s="26">
        <f t="shared" si="95"/>
        <v>0</v>
      </c>
      <c r="Y220" s="35">
        <f t="shared" si="88"/>
        <v>1</v>
      </c>
      <c r="Z220" s="37"/>
      <c r="AA220" s="34">
        <f t="shared" si="89"/>
        <v>3.0102999566398121</v>
      </c>
      <c r="AB220" s="26">
        <f t="shared" si="90"/>
        <v>2</v>
      </c>
      <c r="AC220" s="26">
        <f t="shared" si="96"/>
        <v>3.0102999566398121</v>
      </c>
      <c r="AD220" s="27">
        <f t="shared" si="92"/>
        <v>2</v>
      </c>
    </row>
    <row r="221" spans="16:30" x14ac:dyDescent="0.25">
      <c r="P221" s="31">
        <v>0.5</v>
      </c>
      <c r="Q221" s="32">
        <f>Q216</f>
        <v>0</v>
      </c>
      <c r="R221" s="26">
        <f t="shared" si="84"/>
        <v>1</v>
      </c>
      <c r="S221" s="26">
        <f t="shared" si="94"/>
        <v>0</v>
      </c>
      <c r="T221" s="35">
        <f t="shared" si="83"/>
        <v>1</v>
      </c>
      <c r="U221" s="37"/>
      <c r="V221" s="34">
        <f t="shared" si="93"/>
        <v>0</v>
      </c>
      <c r="W221" s="26">
        <f t="shared" si="86"/>
        <v>1</v>
      </c>
      <c r="X221" s="26">
        <f t="shared" si="95"/>
        <v>0</v>
      </c>
      <c r="Y221" s="35">
        <f t="shared" si="88"/>
        <v>1</v>
      </c>
      <c r="Z221" s="37"/>
      <c r="AA221" s="34">
        <f t="shared" si="89"/>
        <v>3.0102999566398121</v>
      </c>
      <c r="AB221" s="26">
        <f t="shared" si="90"/>
        <v>2</v>
      </c>
      <c r="AC221" s="26">
        <f t="shared" si="96"/>
        <v>3.0102999566398121</v>
      </c>
      <c r="AD221" s="27">
        <f t="shared" si="92"/>
        <v>2</v>
      </c>
    </row>
    <row r="222" spans="16:30" x14ac:dyDescent="0.25">
      <c r="P222" s="31">
        <v>0.54166666666666696</v>
      </c>
      <c r="Q222" s="32">
        <f>Q216</f>
        <v>0</v>
      </c>
      <c r="R222" s="26">
        <f t="shared" si="84"/>
        <v>1</v>
      </c>
      <c r="S222" s="26">
        <f t="shared" si="94"/>
        <v>0</v>
      </c>
      <c r="T222" s="35">
        <f t="shared" si="83"/>
        <v>1</v>
      </c>
      <c r="U222" s="37"/>
      <c r="V222" s="34">
        <f t="shared" si="93"/>
        <v>0</v>
      </c>
      <c r="W222" s="26">
        <f t="shared" si="86"/>
        <v>1</v>
      </c>
      <c r="X222" s="26">
        <f t="shared" si="95"/>
        <v>0</v>
      </c>
      <c r="Y222" s="35">
        <f t="shared" si="88"/>
        <v>1</v>
      </c>
      <c r="Z222" s="37"/>
      <c r="AA222" s="34">
        <f t="shared" si="89"/>
        <v>3.0102999566398121</v>
      </c>
      <c r="AB222" s="26">
        <f t="shared" si="90"/>
        <v>2</v>
      </c>
      <c r="AC222" s="26">
        <f t="shared" si="96"/>
        <v>3.0102999566398121</v>
      </c>
      <c r="AD222" s="27">
        <f t="shared" si="92"/>
        <v>2</v>
      </c>
    </row>
    <row r="223" spans="16:30" x14ac:dyDescent="0.25">
      <c r="P223" s="31">
        <v>0.58333333333333304</v>
      </c>
      <c r="Q223" s="32">
        <f>Q216</f>
        <v>0</v>
      </c>
      <c r="R223" s="26">
        <f t="shared" si="84"/>
        <v>1</v>
      </c>
      <c r="S223" s="26">
        <f t="shared" si="94"/>
        <v>0</v>
      </c>
      <c r="T223" s="35">
        <f t="shared" si="83"/>
        <v>1</v>
      </c>
      <c r="U223" s="37"/>
      <c r="V223" s="34">
        <f t="shared" si="93"/>
        <v>0</v>
      </c>
      <c r="W223" s="26">
        <f t="shared" si="86"/>
        <v>1</v>
      </c>
      <c r="X223" s="26">
        <f t="shared" si="95"/>
        <v>0</v>
      </c>
      <c r="Y223" s="35">
        <f t="shared" si="88"/>
        <v>1</v>
      </c>
      <c r="Z223" s="37"/>
      <c r="AA223" s="34">
        <f t="shared" si="89"/>
        <v>3.0102999566398121</v>
      </c>
      <c r="AB223" s="26">
        <f t="shared" si="90"/>
        <v>2</v>
      </c>
      <c r="AC223" s="26">
        <f t="shared" si="96"/>
        <v>3.0102999566398121</v>
      </c>
      <c r="AD223" s="27">
        <f t="shared" si="92"/>
        <v>2</v>
      </c>
    </row>
    <row r="224" spans="16:30" x14ac:dyDescent="0.25">
      <c r="P224" s="31">
        <v>0.625</v>
      </c>
      <c r="Q224" s="32">
        <f>Q216</f>
        <v>0</v>
      </c>
      <c r="R224" s="26">
        <f t="shared" si="84"/>
        <v>1</v>
      </c>
      <c r="S224" s="26">
        <f t="shared" si="94"/>
        <v>0</v>
      </c>
      <c r="T224" s="35">
        <f t="shared" si="83"/>
        <v>1</v>
      </c>
      <c r="U224" s="37"/>
      <c r="V224" s="34">
        <f t="shared" si="93"/>
        <v>0</v>
      </c>
      <c r="W224" s="26">
        <f t="shared" si="86"/>
        <v>1</v>
      </c>
      <c r="X224" s="26">
        <f t="shared" si="95"/>
        <v>0</v>
      </c>
      <c r="Y224" s="35">
        <f t="shared" si="88"/>
        <v>1</v>
      </c>
      <c r="Z224" s="37"/>
      <c r="AA224" s="34">
        <f t="shared" si="89"/>
        <v>3.0102999566398121</v>
      </c>
      <c r="AB224" s="26">
        <f t="shared" si="90"/>
        <v>2</v>
      </c>
      <c r="AC224" s="26">
        <f t="shared" si="96"/>
        <v>3.0102999566398121</v>
      </c>
      <c r="AD224" s="27">
        <f t="shared" si="92"/>
        <v>2</v>
      </c>
    </row>
    <row r="225" spans="16:30" x14ac:dyDescent="0.25">
      <c r="P225" s="31">
        <v>0.66666666666666696</v>
      </c>
      <c r="Q225" s="32">
        <f>Q216</f>
        <v>0</v>
      </c>
      <c r="R225" s="26">
        <f t="shared" si="84"/>
        <v>1</v>
      </c>
      <c r="S225" s="26">
        <f t="shared" si="94"/>
        <v>0</v>
      </c>
      <c r="T225" s="35">
        <f t="shared" si="83"/>
        <v>1</v>
      </c>
      <c r="U225" s="37"/>
      <c r="V225" s="34">
        <f t="shared" si="93"/>
        <v>0</v>
      </c>
      <c r="W225" s="26">
        <f t="shared" si="86"/>
        <v>1</v>
      </c>
      <c r="X225" s="26">
        <f t="shared" si="95"/>
        <v>0</v>
      </c>
      <c r="Y225" s="35">
        <f t="shared" si="88"/>
        <v>1</v>
      </c>
      <c r="Z225" s="37"/>
      <c r="AA225" s="34">
        <f t="shared" si="89"/>
        <v>3.0102999566398121</v>
      </c>
      <c r="AB225" s="26">
        <f t="shared" si="90"/>
        <v>2</v>
      </c>
      <c r="AC225" s="26">
        <f t="shared" si="96"/>
        <v>3.0102999566398121</v>
      </c>
      <c r="AD225" s="27">
        <f t="shared" si="92"/>
        <v>2</v>
      </c>
    </row>
    <row r="226" spans="16:30" x14ac:dyDescent="0.25">
      <c r="P226" s="31">
        <v>0.70833333333333304</v>
      </c>
      <c r="Q226" s="32">
        <f>Q216</f>
        <v>0</v>
      </c>
      <c r="R226" s="26">
        <f t="shared" si="84"/>
        <v>1</v>
      </c>
      <c r="S226" s="26">
        <f t="shared" si="94"/>
        <v>0</v>
      </c>
      <c r="T226" s="35">
        <f t="shared" si="83"/>
        <v>1</v>
      </c>
      <c r="U226" s="37"/>
      <c r="V226" s="34">
        <f t="shared" si="93"/>
        <v>0</v>
      </c>
      <c r="W226" s="26">
        <f t="shared" si="86"/>
        <v>1</v>
      </c>
      <c r="X226" s="26">
        <f t="shared" si="95"/>
        <v>0</v>
      </c>
      <c r="Y226" s="35">
        <f t="shared" si="88"/>
        <v>1</v>
      </c>
      <c r="Z226" s="37"/>
      <c r="AA226" s="34">
        <f t="shared" si="89"/>
        <v>3.0102999566398121</v>
      </c>
      <c r="AB226" s="26">
        <f t="shared" si="90"/>
        <v>2</v>
      </c>
      <c r="AC226" s="26">
        <f t="shared" si="96"/>
        <v>3.0102999566398121</v>
      </c>
      <c r="AD226" s="27">
        <f t="shared" si="92"/>
        <v>2</v>
      </c>
    </row>
    <row r="227" spans="16:30" x14ac:dyDescent="0.25">
      <c r="P227" s="31">
        <v>0.75</v>
      </c>
      <c r="Q227" s="32">
        <f>Q216</f>
        <v>0</v>
      </c>
      <c r="R227" s="26">
        <f t="shared" si="84"/>
        <v>1</v>
      </c>
      <c r="S227" s="26">
        <f t="shared" si="94"/>
        <v>0</v>
      </c>
      <c r="T227" s="35">
        <f t="shared" si="83"/>
        <v>1</v>
      </c>
      <c r="U227" s="37"/>
      <c r="V227" s="34">
        <f t="shared" si="93"/>
        <v>0</v>
      </c>
      <c r="W227" s="26">
        <f t="shared" si="86"/>
        <v>1</v>
      </c>
      <c r="X227" s="26">
        <f t="shared" si="95"/>
        <v>0</v>
      </c>
      <c r="Y227" s="35">
        <f t="shared" si="88"/>
        <v>1</v>
      </c>
      <c r="Z227" s="37"/>
      <c r="AA227" s="34">
        <f t="shared" si="89"/>
        <v>3.0102999566398121</v>
      </c>
      <c r="AB227" s="26">
        <f t="shared" si="90"/>
        <v>2</v>
      </c>
      <c r="AC227" s="26">
        <f t="shared" si="96"/>
        <v>3.0102999566398121</v>
      </c>
      <c r="AD227" s="27">
        <f t="shared" si="92"/>
        <v>2</v>
      </c>
    </row>
    <row r="228" spans="16:30" x14ac:dyDescent="0.25">
      <c r="P228" s="31">
        <v>0.79166666666666696</v>
      </c>
      <c r="Q228" s="32">
        <f>Q216</f>
        <v>0</v>
      </c>
      <c r="R228" s="26">
        <f t="shared" si="84"/>
        <v>1</v>
      </c>
      <c r="S228" s="26">
        <f t="shared" si="94"/>
        <v>0</v>
      </c>
      <c r="T228" s="35">
        <f t="shared" si="83"/>
        <v>1</v>
      </c>
      <c r="U228" s="37"/>
      <c r="V228" s="34">
        <v>0</v>
      </c>
      <c r="W228" s="26">
        <f t="shared" si="86"/>
        <v>1</v>
      </c>
      <c r="X228" s="26">
        <v>0</v>
      </c>
      <c r="Y228" s="35">
        <f t="shared" si="88"/>
        <v>1</v>
      </c>
      <c r="Z228" s="37"/>
      <c r="AA228" s="34">
        <f t="shared" si="89"/>
        <v>3.0102999566398121</v>
      </c>
      <c r="AB228" s="26">
        <f t="shared" si="90"/>
        <v>2</v>
      </c>
      <c r="AC228" s="26">
        <f>AA228</f>
        <v>3.0102999566398121</v>
      </c>
      <c r="AD228" s="27">
        <f t="shared" si="92"/>
        <v>2</v>
      </c>
    </row>
    <row r="229" spans="16:30" x14ac:dyDescent="0.25">
      <c r="P229" s="31">
        <v>0.83333333333333304</v>
      </c>
      <c r="Q229" s="32">
        <f>Q216</f>
        <v>0</v>
      </c>
      <c r="R229" s="26">
        <f t="shared" si="84"/>
        <v>1</v>
      </c>
      <c r="S229" s="26">
        <f t="shared" si="94"/>
        <v>0</v>
      </c>
      <c r="T229" s="35">
        <f t="shared" si="83"/>
        <v>1</v>
      </c>
      <c r="U229" s="37"/>
      <c r="V229" s="34">
        <f t="shared" si="93"/>
        <v>0</v>
      </c>
      <c r="W229" s="26">
        <f t="shared" si="86"/>
        <v>1</v>
      </c>
      <c r="X229" s="26">
        <v>0</v>
      </c>
      <c r="Y229" s="35">
        <f t="shared" si="88"/>
        <v>1</v>
      </c>
      <c r="Z229" s="37"/>
      <c r="AA229" s="34">
        <f t="shared" si="89"/>
        <v>3.0102999566398121</v>
      </c>
      <c r="AB229" s="26">
        <f>(10^(AA229/10))</f>
        <v>2</v>
      </c>
      <c r="AC229" s="26">
        <f>AA229</f>
        <v>3.0102999566398121</v>
      </c>
      <c r="AD229" s="27">
        <f t="shared" si="92"/>
        <v>2</v>
      </c>
    </row>
    <row r="230" spans="16:30" x14ac:dyDescent="0.25">
      <c r="P230" s="31">
        <v>0.875</v>
      </c>
      <c r="Q230" s="32">
        <f>Q216</f>
        <v>0</v>
      </c>
      <c r="R230" s="26">
        <f t="shared" si="84"/>
        <v>1</v>
      </c>
      <c r="S230" s="26">
        <f t="shared" si="94"/>
        <v>0</v>
      </c>
      <c r="T230" s="35">
        <f t="shared" si="83"/>
        <v>1</v>
      </c>
      <c r="U230" s="37"/>
      <c r="V230" s="34">
        <f>V229</f>
        <v>0</v>
      </c>
      <c r="W230" s="26">
        <f t="shared" si="86"/>
        <v>1</v>
      </c>
      <c r="X230" s="26">
        <v>0</v>
      </c>
      <c r="Y230" s="35">
        <f t="shared" si="88"/>
        <v>1</v>
      </c>
      <c r="Z230" s="37"/>
      <c r="AA230" s="34">
        <f t="shared" si="89"/>
        <v>3.0102999566398121</v>
      </c>
      <c r="AB230" s="26">
        <f t="shared" ref="AB230:AB232" si="97">(10^(AA230/10))</f>
        <v>2</v>
      </c>
      <c r="AC230" s="26">
        <f>AA230</f>
        <v>3.0102999566398121</v>
      </c>
      <c r="AD230" s="27">
        <f t="shared" si="92"/>
        <v>2</v>
      </c>
    </row>
    <row r="231" spans="16:30" x14ac:dyDescent="0.25">
      <c r="P231" s="31">
        <v>0.91666666666666696</v>
      </c>
      <c r="Q231" s="32">
        <f>Q209</f>
        <v>0</v>
      </c>
      <c r="R231" s="26">
        <f t="shared" si="84"/>
        <v>1</v>
      </c>
      <c r="S231" s="26">
        <f>Q231+10</f>
        <v>10</v>
      </c>
      <c r="T231" s="35">
        <f t="shared" si="83"/>
        <v>10</v>
      </c>
      <c r="U231" s="37"/>
      <c r="V231" s="34">
        <v>0</v>
      </c>
      <c r="W231" s="26">
        <f t="shared" si="86"/>
        <v>1</v>
      </c>
      <c r="X231" s="28">
        <f t="shared" ref="X231:X232" si="98">V231+10</f>
        <v>10</v>
      </c>
      <c r="Y231" s="35">
        <f t="shared" si="88"/>
        <v>10</v>
      </c>
      <c r="Z231" s="37"/>
      <c r="AA231" s="34">
        <f t="shared" si="89"/>
        <v>3.0102999566398121</v>
      </c>
      <c r="AB231" s="26">
        <f t="shared" si="97"/>
        <v>2</v>
      </c>
      <c r="AC231" s="26">
        <f>AA231+10</f>
        <v>13.010299956639813</v>
      </c>
      <c r="AD231" s="27">
        <f t="shared" si="92"/>
        <v>20.000000000000007</v>
      </c>
    </row>
    <row r="232" spans="16:30" ht="15.75" thickBot="1" x14ac:dyDescent="0.3">
      <c r="P232" s="44">
        <v>0.95833333333333304</v>
      </c>
      <c r="Q232" s="32">
        <f>Q209</f>
        <v>0</v>
      </c>
      <c r="R232" s="46">
        <f t="shared" si="84"/>
        <v>1</v>
      </c>
      <c r="S232" s="46">
        <f>Q232+10</f>
        <v>10</v>
      </c>
      <c r="T232" s="47">
        <f t="shared" si="83"/>
        <v>10</v>
      </c>
      <c r="U232" s="48"/>
      <c r="V232" s="45">
        <v>0</v>
      </c>
      <c r="W232" s="46">
        <f t="shared" si="86"/>
        <v>1</v>
      </c>
      <c r="X232" s="28">
        <f t="shared" si="98"/>
        <v>10</v>
      </c>
      <c r="Y232" s="47">
        <f t="shared" si="88"/>
        <v>10</v>
      </c>
      <c r="Z232" s="48"/>
      <c r="AA232" s="34">
        <f t="shared" si="89"/>
        <v>3.0102999566398121</v>
      </c>
      <c r="AB232" s="150">
        <f t="shared" si="97"/>
        <v>2</v>
      </c>
      <c r="AC232" s="150">
        <f>AA232+10</f>
        <v>13.010299956639813</v>
      </c>
      <c r="AD232" s="151">
        <f t="shared" si="92"/>
        <v>20.000000000000007</v>
      </c>
    </row>
    <row r="233" spans="16:30" ht="15.75" thickBot="1" x14ac:dyDescent="0.3">
      <c r="P233" s="50"/>
      <c r="Q233" s="51"/>
      <c r="R233" s="51"/>
      <c r="S233" s="51"/>
      <c r="T233" s="52"/>
      <c r="U233" s="51"/>
      <c r="V233" s="50"/>
      <c r="W233" s="51"/>
      <c r="X233" s="51"/>
      <c r="Y233" s="52"/>
      <c r="Z233" s="51"/>
      <c r="AA233" s="53" t="s">
        <v>13</v>
      </c>
      <c r="AB233" s="64">
        <f>10*LOG(1/(COUNT(AB216:AB229))*SUM(AB216:AB229))</f>
        <v>3.0102999566398121</v>
      </c>
      <c r="AC233" s="49"/>
      <c r="AD233" s="54"/>
    </row>
    <row r="234" spans="16:30" ht="15.75" thickBot="1" x14ac:dyDescent="0.3">
      <c r="P234" s="53"/>
      <c r="Q234" s="49"/>
      <c r="R234" s="49"/>
      <c r="S234" s="49"/>
      <c r="T234" s="54"/>
      <c r="U234" s="49"/>
      <c r="V234" s="53"/>
      <c r="W234" s="49"/>
      <c r="X234" s="49"/>
      <c r="Y234" s="54"/>
      <c r="Z234" s="49"/>
      <c r="AA234" s="53" t="s">
        <v>2</v>
      </c>
      <c r="AB234" s="64">
        <f>10*LOG(1/(COUNT(AB209:AB215,AB231:AB232))*SUM(AB209:AB215,AB231:AB232))</f>
        <v>3.0102999566398121</v>
      </c>
      <c r="AC234" s="49"/>
      <c r="AD234" s="54"/>
    </row>
    <row r="235" spans="16:30" x14ac:dyDescent="0.25">
      <c r="P235" s="53"/>
      <c r="Q235" s="49"/>
      <c r="R235" s="56" t="s">
        <v>12</v>
      </c>
      <c r="S235" s="57"/>
      <c r="T235" s="58" t="s">
        <v>11</v>
      </c>
      <c r="U235" s="57"/>
      <c r="V235" s="59"/>
      <c r="W235" s="56" t="s">
        <v>12</v>
      </c>
      <c r="X235" s="57"/>
      <c r="Y235" s="58" t="s">
        <v>11</v>
      </c>
      <c r="Z235" s="57"/>
      <c r="AA235" s="59"/>
      <c r="AB235" s="57" t="s">
        <v>12</v>
      </c>
      <c r="AC235" s="57"/>
      <c r="AD235" s="58" t="s">
        <v>11</v>
      </c>
    </row>
    <row r="236" spans="16:30" ht="15.75" thickBot="1" x14ac:dyDescent="0.3">
      <c r="P236" s="14"/>
      <c r="Q236" s="55"/>
      <c r="R236" s="60">
        <f>10*LOG(1/(COUNT(R209:R232))*SUM(R209:R232))</f>
        <v>0</v>
      </c>
      <c r="S236" s="61"/>
      <c r="T236" s="62">
        <f>10*LOG(1/(COUNT(T209:T232))*SUM(T209:T232))</f>
        <v>6.40978057358332</v>
      </c>
      <c r="U236" s="61"/>
      <c r="V236" s="63"/>
      <c r="W236" s="60">
        <f>10*LOG(1/(COUNT(W209:W232))*SUM(W209:W232))</f>
        <v>0</v>
      </c>
      <c r="X236" s="61"/>
      <c r="Y236" s="62">
        <f>10*LOG(1/(COUNT(Y209:Y232))*SUM(Y209:Y232))</f>
        <v>6.40978057358332</v>
      </c>
      <c r="Z236" s="61"/>
      <c r="AA236" s="63"/>
      <c r="AB236" s="64">
        <f>10*LOG(1/(COUNT(AB209:AB232))*SUM(AB209:AB232))</f>
        <v>3.0102999566398121</v>
      </c>
      <c r="AC236" s="61"/>
      <c r="AD236" s="62">
        <f>10*LOG(1/(COUNT(AD209:AD232))*SUM(AD209:AD232))</f>
        <v>9.4200805302231334</v>
      </c>
    </row>
    <row r="239" spans="16:30" x14ac:dyDescent="0.25">
      <c r="P239">
        <f>A17</f>
        <v>0</v>
      </c>
    </row>
    <row r="241" spans="16:30" ht="15.75" thickBot="1" x14ac:dyDescent="0.3">
      <c r="P241" s="303" t="s">
        <v>21</v>
      </c>
      <c r="Q241" s="303"/>
      <c r="R241" s="303"/>
      <c r="S241" s="303"/>
      <c r="T241" s="303"/>
    </row>
    <row r="242" spans="16:30" ht="45.75" thickBot="1" x14ac:dyDescent="0.3">
      <c r="P242" s="38" t="s">
        <v>14</v>
      </c>
      <c r="Q242" s="39" t="s">
        <v>15</v>
      </c>
      <c r="R242" s="40" t="s">
        <v>17</v>
      </c>
      <c r="S242" s="40" t="s">
        <v>16</v>
      </c>
      <c r="T242" s="41" t="s">
        <v>17</v>
      </c>
      <c r="U242" s="42"/>
      <c r="V242" s="39" t="s">
        <v>18</v>
      </c>
      <c r="W242" s="40" t="s">
        <v>17</v>
      </c>
      <c r="X242" s="40" t="s">
        <v>16</v>
      </c>
      <c r="Y242" s="41" t="s">
        <v>17</v>
      </c>
      <c r="Z242" s="43"/>
      <c r="AA242" s="39" t="s">
        <v>19</v>
      </c>
      <c r="AB242" s="40" t="s">
        <v>17</v>
      </c>
      <c r="AC242" s="40" t="s">
        <v>16</v>
      </c>
      <c r="AD242" s="41" t="s">
        <v>17</v>
      </c>
    </row>
    <row r="243" spans="16:30" ht="15.75" thickBot="1" x14ac:dyDescent="0.3">
      <c r="P243" s="30">
        <v>0</v>
      </c>
      <c r="Q243" s="32">
        <f>H17</f>
        <v>0</v>
      </c>
      <c r="R243" s="28">
        <f>(10^(Q243/10))</f>
        <v>1</v>
      </c>
      <c r="S243" s="28">
        <f>Q243+10</f>
        <v>10</v>
      </c>
      <c r="T243" s="33">
        <f t="shared" ref="T243:T266" si="99">(10^(S243/10))</f>
        <v>10</v>
      </c>
      <c r="U243" s="36"/>
      <c r="V243" s="32">
        <v>0</v>
      </c>
      <c r="W243" s="28">
        <f>(10^(V243/10))</f>
        <v>1</v>
      </c>
      <c r="X243" s="28">
        <f>V243+10</f>
        <v>10</v>
      </c>
      <c r="Y243" s="33">
        <f>(10^(X243/10))</f>
        <v>10</v>
      </c>
      <c r="Z243" s="36"/>
      <c r="AA243" s="34">
        <f>10*LOG10(10^(Q243/10)+10^(V243/10))</f>
        <v>3.0102999566398121</v>
      </c>
      <c r="AB243" s="147">
        <f>(10^(AA243/10))</f>
        <v>2</v>
      </c>
      <c r="AC243" s="147">
        <f>AA243+10</f>
        <v>13.010299956639813</v>
      </c>
      <c r="AD243" s="148">
        <f>(10^(AC243/10))</f>
        <v>20.000000000000007</v>
      </c>
    </row>
    <row r="244" spans="16:30" ht="15.75" thickBot="1" x14ac:dyDescent="0.3">
      <c r="P244" s="31">
        <v>4.1666666666666699E-2</v>
      </c>
      <c r="Q244" s="32">
        <f>Q243</f>
        <v>0</v>
      </c>
      <c r="R244" s="26">
        <f t="shared" ref="R244:R266" si="100">(10^(Q244/10))</f>
        <v>1</v>
      </c>
      <c r="S244" s="26">
        <f t="shared" ref="S244:S249" si="101">Q244+10</f>
        <v>10</v>
      </c>
      <c r="T244" s="35">
        <f t="shared" si="99"/>
        <v>10</v>
      </c>
      <c r="U244" s="37"/>
      <c r="V244" s="34">
        <f>V243</f>
        <v>0</v>
      </c>
      <c r="W244" s="26">
        <f t="shared" ref="W244:W266" si="102">(10^(V244/10))</f>
        <v>1</v>
      </c>
      <c r="X244" s="28">
        <f t="shared" ref="X244:X249" si="103">V244+10</f>
        <v>10</v>
      </c>
      <c r="Y244" s="35">
        <f t="shared" ref="Y244:Y266" si="104">(10^(X244/10))</f>
        <v>10</v>
      </c>
      <c r="Z244" s="37"/>
      <c r="AA244" s="34">
        <f t="shared" ref="AA244:AA266" si="105">10*LOG10(10^(Q244/10)+10^(V244/10))</f>
        <v>3.0102999566398121</v>
      </c>
      <c r="AB244" s="26">
        <f t="shared" ref="AB244:AB262" si="106">(10^(AA244/10))</f>
        <v>2</v>
      </c>
      <c r="AC244" s="147">
        <f t="shared" ref="AC244:AC249" si="107">AA244+10</f>
        <v>13.010299956639813</v>
      </c>
      <c r="AD244" s="27">
        <f t="shared" ref="AD244:AD266" si="108">(10^(AC244/10))</f>
        <v>20.000000000000007</v>
      </c>
    </row>
    <row r="245" spans="16:30" ht="15.75" thickBot="1" x14ac:dyDescent="0.3">
      <c r="P245" s="31">
        <v>8.3333333333333301E-2</v>
      </c>
      <c r="Q245" s="32">
        <f>Q243</f>
        <v>0</v>
      </c>
      <c r="R245" s="26">
        <f t="shared" si="100"/>
        <v>1</v>
      </c>
      <c r="S245" s="26">
        <f t="shared" si="101"/>
        <v>10</v>
      </c>
      <c r="T245" s="35">
        <f t="shared" si="99"/>
        <v>10</v>
      </c>
      <c r="U245" s="37"/>
      <c r="V245" s="34">
        <f t="shared" ref="V245:V263" si="109">V244</f>
        <v>0</v>
      </c>
      <c r="W245" s="26">
        <f t="shared" si="102"/>
        <v>1</v>
      </c>
      <c r="X245" s="28">
        <f t="shared" si="103"/>
        <v>10</v>
      </c>
      <c r="Y245" s="35">
        <f t="shared" si="104"/>
        <v>10</v>
      </c>
      <c r="Z245" s="37"/>
      <c r="AA245" s="34">
        <f t="shared" si="105"/>
        <v>3.0102999566398121</v>
      </c>
      <c r="AB245" s="26">
        <f t="shared" si="106"/>
        <v>2</v>
      </c>
      <c r="AC245" s="147">
        <f t="shared" si="107"/>
        <v>13.010299956639813</v>
      </c>
      <c r="AD245" s="27">
        <f t="shared" si="108"/>
        <v>20.000000000000007</v>
      </c>
    </row>
    <row r="246" spans="16:30" ht="15.75" thickBot="1" x14ac:dyDescent="0.3">
      <c r="P246" s="31">
        <v>0.125</v>
      </c>
      <c r="Q246" s="32">
        <f>Q243</f>
        <v>0</v>
      </c>
      <c r="R246" s="26">
        <f t="shared" si="100"/>
        <v>1</v>
      </c>
      <c r="S246" s="26">
        <f t="shared" si="101"/>
        <v>10</v>
      </c>
      <c r="T246" s="35">
        <f t="shared" si="99"/>
        <v>10</v>
      </c>
      <c r="U246" s="37"/>
      <c r="V246" s="34">
        <f t="shared" si="109"/>
        <v>0</v>
      </c>
      <c r="W246" s="26">
        <f t="shared" si="102"/>
        <v>1</v>
      </c>
      <c r="X246" s="28">
        <f t="shared" si="103"/>
        <v>10</v>
      </c>
      <c r="Y246" s="35">
        <f t="shared" si="104"/>
        <v>10</v>
      </c>
      <c r="Z246" s="37"/>
      <c r="AA246" s="34">
        <f t="shared" si="105"/>
        <v>3.0102999566398121</v>
      </c>
      <c r="AB246" s="26">
        <f t="shared" si="106"/>
        <v>2</v>
      </c>
      <c r="AC246" s="147">
        <f t="shared" si="107"/>
        <v>13.010299956639813</v>
      </c>
      <c r="AD246" s="27">
        <f t="shared" si="108"/>
        <v>20.000000000000007</v>
      </c>
    </row>
    <row r="247" spans="16:30" ht="15.75" thickBot="1" x14ac:dyDescent="0.3">
      <c r="P247" s="31">
        <v>0.16666666666666699</v>
      </c>
      <c r="Q247" s="32">
        <f>Q243</f>
        <v>0</v>
      </c>
      <c r="R247" s="26">
        <f t="shared" si="100"/>
        <v>1</v>
      </c>
      <c r="S247" s="26">
        <f t="shared" si="101"/>
        <v>10</v>
      </c>
      <c r="T247" s="35">
        <f t="shared" si="99"/>
        <v>10</v>
      </c>
      <c r="U247" s="37"/>
      <c r="V247" s="34">
        <f t="shared" si="109"/>
        <v>0</v>
      </c>
      <c r="W247" s="26">
        <f t="shared" si="102"/>
        <v>1</v>
      </c>
      <c r="X247" s="28">
        <f t="shared" si="103"/>
        <v>10</v>
      </c>
      <c r="Y247" s="35">
        <f t="shared" si="104"/>
        <v>10</v>
      </c>
      <c r="Z247" s="37"/>
      <c r="AA247" s="34">
        <f t="shared" si="105"/>
        <v>3.0102999566398121</v>
      </c>
      <c r="AB247" s="26">
        <f t="shared" si="106"/>
        <v>2</v>
      </c>
      <c r="AC247" s="147">
        <f t="shared" si="107"/>
        <v>13.010299956639813</v>
      </c>
      <c r="AD247" s="27">
        <f t="shared" si="108"/>
        <v>20.000000000000007</v>
      </c>
    </row>
    <row r="248" spans="16:30" ht="15.75" thickBot="1" x14ac:dyDescent="0.3">
      <c r="P248" s="31">
        <v>0.20833333333333301</v>
      </c>
      <c r="Q248" s="32">
        <f>Q243</f>
        <v>0</v>
      </c>
      <c r="R248" s="26">
        <f t="shared" si="100"/>
        <v>1</v>
      </c>
      <c r="S248" s="26">
        <f t="shared" si="101"/>
        <v>10</v>
      </c>
      <c r="T248" s="35">
        <f t="shared" si="99"/>
        <v>10</v>
      </c>
      <c r="U248" s="37"/>
      <c r="V248" s="34">
        <f t="shared" si="109"/>
        <v>0</v>
      </c>
      <c r="W248" s="26">
        <f t="shared" si="102"/>
        <v>1</v>
      </c>
      <c r="X248" s="28">
        <f t="shared" si="103"/>
        <v>10</v>
      </c>
      <c r="Y248" s="35">
        <f t="shared" si="104"/>
        <v>10</v>
      </c>
      <c r="Z248" s="37"/>
      <c r="AA248" s="34">
        <f t="shared" si="105"/>
        <v>3.0102999566398121</v>
      </c>
      <c r="AB248" s="26">
        <f t="shared" si="106"/>
        <v>2</v>
      </c>
      <c r="AC248" s="147">
        <f t="shared" si="107"/>
        <v>13.010299956639813</v>
      </c>
      <c r="AD248" s="27">
        <f t="shared" si="108"/>
        <v>20.000000000000007</v>
      </c>
    </row>
    <row r="249" spans="16:30" x14ac:dyDescent="0.25">
      <c r="P249" s="31">
        <v>0.25</v>
      </c>
      <c r="Q249" s="32">
        <f>Q243</f>
        <v>0</v>
      </c>
      <c r="R249" s="26">
        <f t="shared" si="100"/>
        <v>1</v>
      </c>
      <c r="S249" s="26">
        <f t="shared" si="101"/>
        <v>10</v>
      </c>
      <c r="T249" s="35">
        <f t="shared" si="99"/>
        <v>10</v>
      </c>
      <c r="U249" s="37"/>
      <c r="V249" s="34">
        <f t="shared" si="109"/>
        <v>0</v>
      </c>
      <c r="W249" s="26">
        <f t="shared" si="102"/>
        <v>1</v>
      </c>
      <c r="X249" s="28">
        <f t="shared" si="103"/>
        <v>10</v>
      </c>
      <c r="Y249" s="35">
        <f t="shared" si="104"/>
        <v>10</v>
      </c>
      <c r="Z249" s="37"/>
      <c r="AA249" s="34">
        <f t="shared" si="105"/>
        <v>3.0102999566398121</v>
      </c>
      <c r="AB249" s="26">
        <f t="shared" si="106"/>
        <v>2</v>
      </c>
      <c r="AC249" s="147">
        <f t="shared" si="107"/>
        <v>13.010299956639813</v>
      </c>
      <c r="AD249" s="27">
        <f t="shared" si="108"/>
        <v>20.000000000000007</v>
      </c>
    </row>
    <row r="250" spans="16:30" x14ac:dyDescent="0.25">
      <c r="P250" s="31">
        <v>0.29166666666666702</v>
      </c>
      <c r="Q250" s="32">
        <f>G17</f>
        <v>0</v>
      </c>
      <c r="R250" s="26">
        <f t="shared" si="100"/>
        <v>1</v>
      </c>
      <c r="S250" s="26">
        <f>Q250</f>
        <v>0</v>
      </c>
      <c r="T250" s="35">
        <f t="shared" si="99"/>
        <v>1</v>
      </c>
      <c r="U250" s="37"/>
      <c r="V250" s="34">
        <f>G74</f>
        <v>0</v>
      </c>
      <c r="W250" s="26">
        <f t="shared" si="102"/>
        <v>1</v>
      </c>
      <c r="X250" s="26">
        <f>V250</f>
        <v>0</v>
      </c>
      <c r="Y250" s="35">
        <f t="shared" si="104"/>
        <v>1</v>
      </c>
      <c r="Z250" s="37"/>
      <c r="AA250" s="34">
        <f t="shared" si="105"/>
        <v>3.0102999566398121</v>
      </c>
      <c r="AB250" s="26">
        <f t="shared" si="106"/>
        <v>2</v>
      </c>
      <c r="AC250" s="26">
        <f>AA250</f>
        <v>3.0102999566398121</v>
      </c>
      <c r="AD250" s="27">
        <f t="shared" si="108"/>
        <v>2</v>
      </c>
    </row>
    <row r="251" spans="16:30" x14ac:dyDescent="0.25">
      <c r="P251" s="31">
        <v>0.33333333333333298</v>
      </c>
      <c r="Q251" s="32">
        <f>Q250</f>
        <v>0</v>
      </c>
      <c r="R251" s="26">
        <f t="shared" si="100"/>
        <v>1</v>
      </c>
      <c r="S251" s="26">
        <f t="shared" ref="S251:S264" si="110">Q251</f>
        <v>0</v>
      </c>
      <c r="T251" s="35">
        <f t="shared" si="99"/>
        <v>1</v>
      </c>
      <c r="U251" s="37"/>
      <c r="V251" s="34">
        <f t="shared" si="109"/>
        <v>0</v>
      </c>
      <c r="W251" s="26">
        <f t="shared" si="102"/>
        <v>1</v>
      </c>
      <c r="X251" s="26">
        <f t="shared" ref="X251:X261" si="111">V251</f>
        <v>0</v>
      </c>
      <c r="Y251" s="35">
        <f t="shared" si="104"/>
        <v>1</v>
      </c>
      <c r="Z251" s="37"/>
      <c r="AA251" s="34">
        <f t="shared" si="105"/>
        <v>3.0102999566398121</v>
      </c>
      <c r="AB251" s="26">
        <f t="shared" si="106"/>
        <v>2</v>
      </c>
      <c r="AC251" s="26">
        <f t="shared" ref="AC251:AC261" si="112">AA251</f>
        <v>3.0102999566398121</v>
      </c>
      <c r="AD251" s="27">
        <f t="shared" si="108"/>
        <v>2</v>
      </c>
    </row>
    <row r="252" spans="16:30" x14ac:dyDescent="0.25">
      <c r="P252" s="31">
        <v>0.375</v>
      </c>
      <c r="Q252" s="32">
        <f>Q250</f>
        <v>0</v>
      </c>
      <c r="R252" s="26">
        <f t="shared" si="100"/>
        <v>1</v>
      </c>
      <c r="S252" s="26">
        <f t="shared" si="110"/>
        <v>0</v>
      </c>
      <c r="T252" s="35">
        <f t="shared" si="99"/>
        <v>1</v>
      </c>
      <c r="U252" s="37"/>
      <c r="V252" s="34">
        <f t="shared" si="109"/>
        <v>0</v>
      </c>
      <c r="W252" s="26">
        <f t="shared" si="102"/>
        <v>1</v>
      </c>
      <c r="X252" s="26">
        <f t="shared" si="111"/>
        <v>0</v>
      </c>
      <c r="Y252" s="35">
        <f t="shared" si="104"/>
        <v>1</v>
      </c>
      <c r="Z252" s="37"/>
      <c r="AA252" s="34">
        <f t="shared" si="105"/>
        <v>3.0102999566398121</v>
      </c>
      <c r="AB252" s="26">
        <f t="shared" si="106"/>
        <v>2</v>
      </c>
      <c r="AC252" s="26">
        <f t="shared" si="112"/>
        <v>3.0102999566398121</v>
      </c>
      <c r="AD252" s="27">
        <f t="shared" si="108"/>
        <v>2</v>
      </c>
    </row>
    <row r="253" spans="16:30" x14ac:dyDescent="0.25">
      <c r="P253" s="31">
        <v>0.41666666666666702</v>
      </c>
      <c r="Q253" s="32">
        <f>Q250</f>
        <v>0</v>
      </c>
      <c r="R253" s="26">
        <f t="shared" si="100"/>
        <v>1</v>
      </c>
      <c r="S253" s="26">
        <f t="shared" si="110"/>
        <v>0</v>
      </c>
      <c r="T253" s="35">
        <f t="shared" si="99"/>
        <v>1</v>
      </c>
      <c r="U253" s="37"/>
      <c r="V253" s="34">
        <f t="shared" si="109"/>
        <v>0</v>
      </c>
      <c r="W253" s="26">
        <f t="shared" si="102"/>
        <v>1</v>
      </c>
      <c r="X253" s="26">
        <f t="shared" si="111"/>
        <v>0</v>
      </c>
      <c r="Y253" s="35">
        <f t="shared" si="104"/>
        <v>1</v>
      </c>
      <c r="Z253" s="37"/>
      <c r="AA253" s="34">
        <f t="shared" si="105"/>
        <v>3.0102999566398121</v>
      </c>
      <c r="AB253" s="26">
        <f t="shared" si="106"/>
        <v>2</v>
      </c>
      <c r="AC253" s="26">
        <f t="shared" si="112"/>
        <v>3.0102999566398121</v>
      </c>
      <c r="AD253" s="27">
        <f t="shared" si="108"/>
        <v>2</v>
      </c>
    </row>
    <row r="254" spans="16:30" x14ac:dyDescent="0.25">
      <c r="P254" s="31">
        <v>0.45833333333333298</v>
      </c>
      <c r="Q254" s="32">
        <f>Q250</f>
        <v>0</v>
      </c>
      <c r="R254" s="26">
        <f t="shared" si="100"/>
        <v>1</v>
      </c>
      <c r="S254" s="26">
        <f t="shared" si="110"/>
        <v>0</v>
      </c>
      <c r="T254" s="35">
        <f t="shared" si="99"/>
        <v>1</v>
      </c>
      <c r="U254" s="37"/>
      <c r="V254" s="34">
        <f t="shared" si="109"/>
        <v>0</v>
      </c>
      <c r="W254" s="26">
        <f t="shared" si="102"/>
        <v>1</v>
      </c>
      <c r="X254" s="26">
        <f t="shared" si="111"/>
        <v>0</v>
      </c>
      <c r="Y254" s="35">
        <f t="shared" si="104"/>
        <v>1</v>
      </c>
      <c r="Z254" s="37"/>
      <c r="AA254" s="34">
        <f t="shared" si="105"/>
        <v>3.0102999566398121</v>
      </c>
      <c r="AB254" s="26">
        <f t="shared" si="106"/>
        <v>2</v>
      </c>
      <c r="AC254" s="26">
        <f t="shared" si="112"/>
        <v>3.0102999566398121</v>
      </c>
      <c r="AD254" s="27">
        <f t="shared" si="108"/>
        <v>2</v>
      </c>
    </row>
    <row r="255" spans="16:30" x14ac:dyDescent="0.25">
      <c r="P255" s="31">
        <v>0.5</v>
      </c>
      <c r="Q255" s="32">
        <f>Q250</f>
        <v>0</v>
      </c>
      <c r="R255" s="26">
        <f t="shared" si="100"/>
        <v>1</v>
      </c>
      <c r="S255" s="26">
        <f t="shared" si="110"/>
        <v>0</v>
      </c>
      <c r="T255" s="35">
        <f t="shared" si="99"/>
        <v>1</v>
      </c>
      <c r="U255" s="37"/>
      <c r="V255" s="34">
        <f t="shared" si="109"/>
        <v>0</v>
      </c>
      <c r="W255" s="26">
        <f t="shared" si="102"/>
        <v>1</v>
      </c>
      <c r="X255" s="26">
        <f t="shared" si="111"/>
        <v>0</v>
      </c>
      <c r="Y255" s="35">
        <f t="shared" si="104"/>
        <v>1</v>
      </c>
      <c r="Z255" s="37"/>
      <c r="AA255" s="34">
        <f t="shared" si="105"/>
        <v>3.0102999566398121</v>
      </c>
      <c r="AB255" s="26">
        <f t="shared" si="106"/>
        <v>2</v>
      </c>
      <c r="AC255" s="26">
        <f t="shared" si="112"/>
        <v>3.0102999566398121</v>
      </c>
      <c r="AD255" s="27">
        <f t="shared" si="108"/>
        <v>2</v>
      </c>
    </row>
    <row r="256" spans="16:30" x14ac:dyDescent="0.25">
      <c r="P256" s="31">
        <v>0.54166666666666696</v>
      </c>
      <c r="Q256" s="32">
        <f>Q250</f>
        <v>0</v>
      </c>
      <c r="R256" s="26">
        <f t="shared" si="100"/>
        <v>1</v>
      </c>
      <c r="S256" s="26">
        <f t="shared" si="110"/>
        <v>0</v>
      </c>
      <c r="T256" s="35">
        <f t="shared" si="99"/>
        <v>1</v>
      </c>
      <c r="U256" s="37"/>
      <c r="V256" s="34">
        <f t="shared" si="109"/>
        <v>0</v>
      </c>
      <c r="W256" s="26">
        <f t="shared" si="102"/>
        <v>1</v>
      </c>
      <c r="X256" s="26">
        <f t="shared" si="111"/>
        <v>0</v>
      </c>
      <c r="Y256" s="35">
        <f t="shared" si="104"/>
        <v>1</v>
      </c>
      <c r="Z256" s="37"/>
      <c r="AA256" s="34">
        <f t="shared" si="105"/>
        <v>3.0102999566398121</v>
      </c>
      <c r="AB256" s="26">
        <f t="shared" si="106"/>
        <v>2</v>
      </c>
      <c r="AC256" s="26">
        <f t="shared" si="112"/>
        <v>3.0102999566398121</v>
      </c>
      <c r="AD256" s="27">
        <f t="shared" si="108"/>
        <v>2</v>
      </c>
    </row>
    <row r="257" spans="16:30" x14ac:dyDescent="0.25">
      <c r="P257" s="31">
        <v>0.58333333333333304</v>
      </c>
      <c r="Q257" s="32">
        <f>Q250</f>
        <v>0</v>
      </c>
      <c r="R257" s="26">
        <f t="shared" si="100"/>
        <v>1</v>
      </c>
      <c r="S257" s="26">
        <f t="shared" si="110"/>
        <v>0</v>
      </c>
      <c r="T257" s="35">
        <f t="shared" si="99"/>
        <v>1</v>
      </c>
      <c r="U257" s="37"/>
      <c r="V257" s="34">
        <f t="shared" si="109"/>
        <v>0</v>
      </c>
      <c r="W257" s="26">
        <f t="shared" si="102"/>
        <v>1</v>
      </c>
      <c r="X257" s="26">
        <f t="shared" si="111"/>
        <v>0</v>
      </c>
      <c r="Y257" s="35">
        <f t="shared" si="104"/>
        <v>1</v>
      </c>
      <c r="Z257" s="37"/>
      <c r="AA257" s="34">
        <f t="shared" si="105"/>
        <v>3.0102999566398121</v>
      </c>
      <c r="AB257" s="26">
        <f t="shared" si="106"/>
        <v>2</v>
      </c>
      <c r="AC257" s="26">
        <f t="shared" si="112"/>
        <v>3.0102999566398121</v>
      </c>
      <c r="AD257" s="27">
        <f t="shared" si="108"/>
        <v>2</v>
      </c>
    </row>
    <row r="258" spans="16:30" x14ac:dyDescent="0.25">
      <c r="P258" s="31">
        <v>0.625</v>
      </c>
      <c r="Q258" s="32">
        <f>Q250</f>
        <v>0</v>
      </c>
      <c r="R258" s="26">
        <f t="shared" si="100"/>
        <v>1</v>
      </c>
      <c r="S258" s="26">
        <f t="shared" si="110"/>
        <v>0</v>
      </c>
      <c r="T258" s="35">
        <f t="shared" si="99"/>
        <v>1</v>
      </c>
      <c r="U258" s="37"/>
      <c r="V258" s="34">
        <f t="shared" si="109"/>
        <v>0</v>
      </c>
      <c r="W258" s="26">
        <f t="shared" si="102"/>
        <v>1</v>
      </c>
      <c r="X258" s="26">
        <f t="shared" si="111"/>
        <v>0</v>
      </c>
      <c r="Y258" s="35">
        <f t="shared" si="104"/>
        <v>1</v>
      </c>
      <c r="Z258" s="37"/>
      <c r="AA258" s="34">
        <f t="shared" si="105"/>
        <v>3.0102999566398121</v>
      </c>
      <c r="AB258" s="26">
        <f t="shared" si="106"/>
        <v>2</v>
      </c>
      <c r="AC258" s="26">
        <f t="shared" si="112"/>
        <v>3.0102999566398121</v>
      </c>
      <c r="AD258" s="27">
        <f t="shared" si="108"/>
        <v>2</v>
      </c>
    </row>
    <row r="259" spans="16:30" x14ac:dyDescent="0.25">
      <c r="P259" s="31">
        <v>0.66666666666666696</v>
      </c>
      <c r="Q259" s="32">
        <f>Q250</f>
        <v>0</v>
      </c>
      <c r="R259" s="26">
        <f t="shared" si="100"/>
        <v>1</v>
      </c>
      <c r="S259" s="26">
        <f t="shared" si="110"/>
        <v>0</v>
      </c>
      <c r="T259" s="35">
        <f t="shared" si="99"/>
        <v>1</v>
      </c>
      <c r="U259" s="37"/>
      <c r="V259" s="34">
        <f t="shared" si="109"/>
        <v>0</v>
      </c>
      <c r="W259" s="26">
        <f t="shared" si="102"/>
        <v>1</v>
      </c>
      <c r="X259" s="26">
        <f t="shared" si="111"/>
        <v>0</v>
      </c>
      <c r="Y259" s="35">
        <f t="shared" si="104"/>
        <v>1</v>
      </c>
      <c r="Z259" s="37"/>
      <c r="AA259" s="34">
        <f t="shared" si="105"/>
        <v>3.0102999566398121</v>
      </c>
      <c r="AB259" s="26">
        <f t="shared" si="106"/>
        <v>2</v>
      </c>
      <c r="AC259" s="26">
        <f t="shared" si="112"/>
        <v>3.0102999566398121</v>
      </c>
      <c r="AD259" s="27">
        <f t="shared" si="108"/>
        <v>2</v>
      </c>
    </row>
    <row r="260" spans="16:30" x14ac:dyDescent="0.25">
      <c r="P260" s="31">
        <v>0.70833333333333304</v>
      </c>
      <c r="Q260" s="32">
        <f>Q250</f>
        <v>0</v>
      </c>
      <c r="R260" s="26">
        <f t="shared" si="100"/>
        <v>1</v>
      </c>
      <c r="S260" s="26">
        <f t="shared" si="110"/>
        <v>0</v>
      </c>
      <c r="T260" s="35">
        <f t="shared" si="99"/>
        <v>1</v>
      </c>
      <c r="U260" s="37"/>
      <c r="V260" s="34">
        <f t="shared" si="109"/>
        <v>0</v>
      </c>
      <c r="W260" s="26">
        <f t="shared" si="102"/>
        <v>1</v>
      </c>
      <c r="X260" s="26">
        <f t="shared" si="111"/>
        <v>0</v>
      </c>
      <c r="Y260" s="35">
        <f t="shared" si="104"/>
        <v>1</v>
      </c>
      <c r="Z260" s="37"/>
      <c r="AA260" s="34">
        <f t="shared" si="105"/>
        <v>3.0102999566398121</v>
      </c>
      <c r="AB260" s="26">
        <f t="shared" si="106"/>
        <v>2</v>
      </c>
      <c r="AC260" s="26">
        <f t="shared" si="112"/>
        <v>3.0102999566398121</v>
      </c>
      <c r="AD260" s="27">
        <f t="shared" si="108"/>
        <v>2</v>
      </c>
    </row>
    <row r="261" spans="16:30" x14ac:dyDescent="0.25">
      <c r="P261" s="31">
        <v>0.75</v>
      </c>
      <c r="Q261" s="32">
        <f>Q250</f>
        <v>0</v>
      </c>
      <c r="R261" s="26">
        <f t="shared" si="100"/>
        <v>1</v>
      </c>
      <c r="S261" s="26">
        <f t="shared" si="110"/>
        <v>0</v>
      </c>
      <c r="T261" s="35">
        <f t="shared" si="99"/>
        <v>1</v>
      </c>
      <c r="U261" s="37"/>
      <c r="V261" s="34">
        <f t="shared" si="109"/>
        <v>0</v>
      </c>
      <c r="W261" s="26">
        <f t="shared" si="102"/>
        <v>1</v>
      </c>
      <c r="X261" s="26">
        <f t="shared" si="111"/>
        <v>0</v>
      </c>
      <c r="Y261" s="35">
        <f t="shared" si="104"/>
        <v>1</v>
      </c>
      <c r="Z261" s="37"/>
      <c r="AA261" s="34">
        <f t="shared" si="105"/>
        <v>3.0102999566398121</v>
      </c>
      <c r="AB261" s="26">
        <f t="shared" si="106"/>
        <v>2</v>
      </c>
      <c r="AC261" s="26">
        <f t="shared" si="112"/>
        <v>3.0102999566398121</v>
      </c>
      <c r="AD261" s="27">
        <f t="shared" si="108"/>
        <v>2</v>
      </c>
    </row>
    <row r="262" spans="16:30" x14ac:dyDescent="0.25">
      <c r="P262" s="31">
        <v>0.79166666666666696</v>
      </c>
      <c r="Q262" s="32">
        <f>Q250</f>
        <v>0</v>
      </c>
      <c r="R262" s="26">
        <f t="shared" si="100"/>
        <v>1</v>
      </c>
      <c r="S262" s="26">
        <f t="shared" si="110"/>
        <v>0</v>
      </c>
      <c r="T262" s="35">
        <f t="shared" si="99"/>
        <v>1</v>
      </c>
      <c r="U262" s="37"/>
      <c r="V262" s="34">
        <v>0</v>
      </c>
      <c r="W262" s="26">
        <f t="shared" si="102"/>
        <v>1</v>
      </c>
      <c r="X262" s="26">
        <v>0</v>
      </c>
      <c r="Y262" s="35">
        <f t="shared" si="104"/>
        <v>1</v>
      </c>
      <c r="Z262" s="37"/>
      <c r="AA262" s="34">
        <f t="shared" si="105"/>
        <v>3.0102999566398121</v>
      </c>
      <c r="AB262" s="26">
        <f t="shared" si="106"/>
        <v>2</v>
      </c>
      <c r="AC262" s="26">
        <f>AA262</f>
        <v>3.0102999566398121</v>
      </c>
      <c r="AD262" s="27">
        <f t="shared" si="108"/>
        <v>2</v>
      </c>
    </row>
    <row r="263" spans="16:30" x14ac:dyDescent="0.25">
      <c r="P263" s="31">
        <v>0.83333333333333304</v>
      </c>
      <c r="Q263" s="32">
        <f>Q250</f>
        <v>0</v>
      </c>
      <c r="R263" s="26">
        <f t="shared" si="100"/>
        <v>1</v>
      </c>
      <c r="S263" s="26">
        <f t="shared" si="110"/>
        <v>0</v>
      </c>
      <c r="T263" s="35">
        <f t="shared" si="99"/>
        <v>1</v>
      </c>
      <c r="U263" s="37"/>
      <c r="V263" s="34">
        <f t="shared" si="109"/>
        <v>0</v>
      </c>
      <c r="W263" s="26">
        <f t="shared" si="102"/>
        <v>1</v>
      </c>
      <c r="X263" s="26">
        <v>0</v>
      </c>
      <c r="Y263" s="35">
        <f t="shared" si="104"/>
        <v>1</v>
      </c>
      <c r="Z263" s="37"/>
      <c r="AA263" s="34">
        <f t="shared" si="105"/>
        <v>3.0102999566398121</v>
      </c>
      <c r="AB263" s="26">
        <f>(10^(AA263/10))</f>
        <v>2</v>
      </c>
      <c r="AC263" s="26">
        <f>AA263</f>
        <v>3.0102999566398121</v>
      </c>
      <c r="AD263" s="27">
        <f t="shared" si="108"/>
        <v>2</v>
      </c>
    </row>
    <row r="264" spans="16:30" x14ac:dyDescent="0.25">
      <c r="P264" s="31">
        <v>0.875</v>
      </c>
      <c r="Q264" s="32">
        <f>Q250</f>
        <v>0</v>
      </c>
      <c r="R264" s="26">
        <f t="shared" si="100"/>
        <v>1</v>
      </c>
      <c r="S264" s="26">
        <f t="shared" si="110"/>
        <v>0</v>
      </c>
      <c r="T264" s="35">
        <f t="shared" si="99"/>
        <v>1</v>
      </c>
      <c r="U264" s="37"/>
      <c r="V264" s="34">
        <f>V263</f>
        <v>0</v>
      </c>
      <c r="W264" s="26">
        <f t="shared" si="102"/>
        <v>1</v>
      </c>
      <c r="X264" s="26">
        <v>0</v>
      </c>
      <c r="Y264" s="35">
        <f t="shared" si="104"/>
        <v>1</v>
      </c>
      <c r="Z264" s="37"/>
      <c r="AA264" s="34">
        <f t="shared" si="105"/>
        <v>3.0102999566398121</v>
      </c>
      <c r="AB264" s="26">
        <f t="shared" ref="AB264:AB266" si="113">(10^(AA264/10))</f>
        <v>2</v>
      </c>
      <c r="AC264" s="26">
        <f>AA264</f>
        <v>3.0102999566398121</v>
      </c>
      <c r="AD264" s="27">
        <f t="shared" si="108"/>
        <v>2</v>
      </c>
    </row>
    <row r="265" spans="16:30" x14ac:dyDescent="0.25">
      <c r="P265" s="31">
        <v>0.91666666666666696</v>
      </c>
      <c r="Q265" s="32">
        <f>Q243</f>
        <v>0</v>
      </c>
      <c r="R265" s="26">
        <f t="shared" si="100"/>
        <v>1</v>
      </c>
      <c r="S265" s="26">
        <f>Q265+10</f>
        <v>10</v>
      </c>
      <c r="T265" s="35">
        <f t="shared" si="99"/>
        <v>10</v>
      </c>
      <c r="U265" s="37"/>
      <c r="V265" s="34">
        <v>0</v>
      </c>
      <c r="W265" s="26">
        <f t="shared" si="102"/>
        <v>1</v>
      </c>
      <c r="X265" s="28">
        <f t="shared" ref="X265:X266" si="114">V265+10</f>
        <v>10</v>
      </c>
      <c r="Y265" s="35">
        <f t="shared" si="104"/>
        <v>10</v>
      </c>
      <c r="Z265" s="37"/>
      <c r="AA265" s="34">
        <f t="shared" si="105"/>
        <v>3.0102999566398121</v>
      </c>
      <c r="AB265" s="26">
        <f t="shared" si="113"/>
        <v>2</v>
      </c>
      <c r="AC265" s="26">
        <f>AA265+10</f>
        <v>13.010299956639813</v>
      </c>
      <c r="AD265" s="27">
        <f t="shared" si="108"/>
        <v>20.000000000000007</v>
      </c>
    </row>
    <row r="266" spans="16:30" ht="15.75" thickBot="1" x14ac:dyDescent="0.3">
      <c r="P266" s="44">
        <v>0.95833333333333304</v>
      </c>
      <c r="Q266" s="32">
        <f>Q243</f>
        <v>0</v>
      </c>
      <c r="R266" s="46">
        <f t="shared" si="100"/>
        <v>1</v>
      </c>
      <c r="S266" s="46">
        <f>Q266+10</f>
        <v>10</v>
      </c>
      <c r="T266" s="47">
        <f t="shared" si="99"/>
        <v>10</v>
      </c>
      <c r="U266" s="48"/>
      <c r="V266" s="45">
        <v>0</v>
      </c>
      <c r="W266" s="46">
        <f t="shared" si="102"/>
        <v>1</v>
      </c>
      <c r="X266" s="28">
        <f t="shared" si="114"/>
        <v>10</v>
      </c>
      <c r="Y266" s="47">
        <f t="shared" si="104"/>
        <v>10</v>
      </c>
      <c r="Z266" s="48"/>
      <c r="AA266" s="34">
        <f t="shared" si="105"/>
        <v>3.0102999566398121</v>
      </c>
      <c r="AB266" s="150">
        <f t="shared" si="113"/>
        <v>2</v>
      </c>
      <c r="AC266" s="150">
        <f>AA266+10</f>
        <v>13.010299956639813</v>
      </c>
      <c r="AD266" s="151">
        <f t="shared" si="108"/>
        <v>20.000000000000007</v>
      </c>
    </row>
    <row r="267" spans="16:30" ht="15.75" thickBot="1" x14ac:dyDescent="0.3">
      <c r="P267" s="50"/>
      <c r="Q267" s="51"/>
      <c r="R267" s="51"/>
      <c r="S267" s="51"/>
      <c r="T267" s="52"/>
      <c r="U267" s="51"/>
      <c r="V267" s="50"/>
      <c r="W267" s="51"/>
      <c r="X267" s="51"/>
      <c r="Y267" s="52"/>
      <c r="Z267" s="51"/>
      <c r="AA267" s="53" t="s">
        <v>13</v>
      </c>
      <c r="AB267" s="64">
        <f>10*LOG(1/(COUNT(AB250:AB263))*SUM(AB250:AB263))</f>
        <v>3.0102999566398121</v>
      </c>
      <c r="AC267" s="49"/>
      <c r="AD267" s="54"/>
    </row>
    <row r="268" spans="16:30" ht="15.75" thickBot="1" x14ac:dyDescent="0.3">
      <c r="P268" s="53"/>
      <c r="Q268" s="49"/>
      <c r="R268" s="49"/>
      <c r="S268" s="49"/>
      <c r="T268" s="54"/>
      <c r="U268" s="49"/>
      <c r="V268" s="53"/>
      <c r="W268" s="49"/>
      <c r="X268" s="49"/>
      <c r="Y268" s="54"/>
      <c r="Z268" s="49"/>
      <c r="AA268" s="53" t="s">
        <v>2</v>
      </c>
      <c r="AB268" s="64">
        <f>10*LOG(1/(COUNT(AB243:AB249,AB265:AB266))*SUM(AB243:AB249,AB265:AB266))</f>
        <v>3.0102999566398121</v>
      </c>
      <c r="AC268" s="49"/>
      <c r="AD268" s="54"/>
    </row>
    <row r="269" spans="16:30" x14ac:dyDescent="0.25">
      <c r="P269" s="53"/>
      <c r="Q269" s="49"/>
      <c r="R269" s="56" t="s">
        <v>12</v>
      </c>
      <c r="S269" s="57"/>
      <c r="T269" s="58" t="s">
        <v>11</v>
      </c>
      <c r="U269" s="57"/>
      <c r="V269" s="59"/>
      <c r="W269" s="56" t="s">
        <v>12</v>
      </c>
      <c r="X269" s="57"/>
      <c r="Y269" s="58" t="s">
        <v>11</v>
      </c>
      <c r="Z269" s="57"/>
      <c r="AA269" s="59"/>
      <c r="AB269" s="57" t="s">
        <v>12</v>
      </c>
      <c r="AC269" s="57"/>
      <c r="AD269" s="58" t="s">
        <v>11</v>
      </c>
    </row>
    <row r="270" spans="16:30" ht="15.75" thickBot="1" x14ac:dyDescent="0.3">
      <c r="P270" s="14"/>
      <c r="Q270" s="55"/>
      <c r="R270" s="60">
        <f>10*LOG(1/(COUNT(R243:R266))*SUM(R243:R266))</f>
        <v>0</v>
      </c>
      <c r="S270" s="61"/>
      <c r="T270" s="62">
        <f>10*LOG(1/(COUNT(T243:T266))*SUM(T243:T266))</f>
        <v>6.40978057358332</v>
      </c>
      <c r="U270" s="61"/>
      <c r="V270" s="63"/>
      <c r="W270" s="60">
        <f>10*LOG(1/(COUNT(W243:W266))*SUM(W243:W266))</f>
        <v>0</v>
      </c>
      <c r="X270" s="61"/>
      <c r="Y270" s="62">
        <f>10*LOG(1/(COUNT(Y243:Y266))*SUM(Y243:Y266))</f>
        <v>6.40978057358332</v>
      </c>
      <c r="Z270" s="61"/>
      <c r="AA270" s="63"/>
      <c r="AB270" s="64">
        <f>10*LOG(1/(COUNT(AB243:AB266))*SUM(AB243:AB266))</f>
        <v>3.0102999566398121</v>
      </c>
      <c r="AC270" s="61"/>
      <c r="AD270" s="62">
        <f>10*LOG(1/(COUNT(AD243:AD266))*SUM(AD243:AD266))</f>
        <v>9.4200805302231334</v>
      </c>
    </row>
    <row r="273" spans="16:30" x14ac:dyDescent="0.25">
      <c r="P273">
        <f>A18</f>
        <v>0</v>
      </c>
    </row>
    <row r="275" spans="16:30" ht="15.75" thickBot="1" x14ac:dyDescent="0.3">
      <c r="P275" s="303" t="s">
        <v>21</v>
      </c>
      <c r="Q275" s="303"/>
      <c r="R275" s="303"/>
      <c r="S275" s="303"/>
      <c r="T275" s="303"/>
    </row>
    <row r="276" spans="16:30" ht="45.75" thickBot="1" x14ac:dyDescent="0.3">
      <c r="P276" s="38" t="s">
        <v>14</v>
      </c>
      <c r="Q276" s="39" t="s">
        <v>15</v>
      </c>
      <c r="R276" s="40" t="s">
        <v>17</v>
      </c>
      <c r="S276" s="40" t="s">
        <v>16</v>
      </c>
      <c r="T276" s="41" t="s">
        <v>17</v>
      </c>
      <c r="U276" s="42"/>
      <c r="V276" s="39" t="s">
        <v>18</v>
      </c>
      <c r="W276" s="40" t="s">
        <v>17</v>
      </c>
      <c r="X276" s="40" t="s">
        <v>16</v>
      </c>
      <c r="Y276" s="41" t="s">
        <v>17</v>
      </c>
      <c r="Z276" s="43"/>
      <c r="AA276" s="39" t="s">
        <v>19</v>
      </c>
      <c r="AB276" s="40" t="s">
        <v>17</v>
      </c>
      <c r="AC276" s="40" t="s">
        <v>16</v>
      </c>
      <c r="AD276" s="41" t="s">
        <v>17</v>
      </c>
    </row>
    <row r="277" spans="16:30" ht="15.75" thickBot="1" x14ac:dyDescent="0.3">
      <c r="P277" s="30">
        <v>0</v>
      </c>
      <c r="Q277" s="32">
        <f>H18</f>
        <v>0</v>
      </c>
      <c r="R277" s="28">
        <f>(10^(Q277/10))</f>
        <v>1</v>
      </c>
      <c r="S277" s="28">
        <f>Q277+10</f>
        <v>10</v>
      </c>
      <c r="T277" s="33">
        <f t="shared" ref="T277:T300" si="115">(10^(S277/10))</f>
        <v>10</v>
      </c>
      <c r="U277" s="36"/>
      <c r="V277" s="32">
        <v>0</v>
      </c>
      <c r="W277" s="28">
        <f>(10^(V277/10))</f>
        <v>1</v>
      </c>
      <c r="X277" s="28">
        <f>V277+10</f>
        <v>10</v>
      </c>
      <c r="Y277" s="33">
        <f>(10^(X277/10))</f>
        <v>10</v>
      </c>
      <c r="Z277" s="36"/>
      <c r="AA277" s="34">
        <f>10*LOG10(10^(Q277/10)+10^(V277/10))</f>
        <v>3.0102999566398121</v>
      </c>
      <c r="AB277" s="147">
        <f>(10^(AA277/10))</f>
        <v>2</v>
      </c>
      <c r="AC277" s="147">
        <f>AA277+10</f>
        <v>13.010299956639813</v>
      </c>
      <c r="AD277" s="148">
        <f>(10^(AC277/10))</f>
        <v>20.000000000000007</v>
      </c>
    </row>
    <row r="278" spans="16:30" ht="15.75" thickBot="1" x14ac:dyDescent="0.3">
      <c r="P278" s="31">
        <v>4.1666666666666699E-2</v>
      </c>
      <c r="Q278" s="32">
        <f>Q277</f>
        <v>0</v>
      </c>
      <c r="R278" s="26">
        <f t="shared" ref="R278:R300" si="116">(10^(Q278/10))</f>
        <v>1</v>
      </c>
      <c r="S278" s="26">
        <f t="shared" ref="S278:S283" si="117">Q278+10</f>
        <v>10</v>
      </c>
      <c r="T278" s="35">
        <f t="shared" si="115"/>
        <v>10</v>
      </c>
      <c r="U278" s="37"/>
      <c r="V278" s="34">
        <f>V277</f>
        <v>0</v>
      </c>
      <c r="W278" s="26">
        <f t="shared" ref="W278:W300" si="118">(10^(V278/10))</f>
        <v>1</v>
      </c>
      <c r="X278" s="28">
        <f t="shared" ref="X278:X283" si="119">V278+10</f>
        <v>10</v>
      </c>
      <c r="Y278" s="35">
        <f t="shared" ref="Y278:Y300" si="120">(10^(X278/10))</f>
        <v>10</v>
      </c>
      <c r="Z278" s="37"/>
      <c r="AA278" s="34">
        <f t="shared" ref="AA278:AA300" si="121">10*LOG10(10^(Q278/10)+10^(V278/10))</f>
        <v>3.0102999566398121</v>
      </c>
      <c r="AB278" s="26">
        <f t="shared" ref="AB278:AB296" si="122">(10^(AA278/10))</f>
        <v>2</v>
      </c>
      <c r="AC278" s="147">
        <f t="shared" ref="AC278:AC283" si="123">AA278+10</f>
        <v>13.010299956639813</v>
      </c>
      <c r="AD278" s="27">
        <f t="shared" ref="AD278:AD300" si="124">(10^(AC278/10))</f>
        <v>20.000000000000007</v>
      </c>
    </row>
    <row r="279" spans="16:30" ht="15.75" thickBot="1" x14ac:dyDescent="0.3">
      <c r="P279" s="31">
        <v>8.3333333333333301E-2</v>
      </c>
      <c r="Q279" s="32">
        <f>Q277</f>
        <v>0</v>
      </c>
      <c r="R279" s="26">
        <f t="shared" si="116"/>
        <v>1</v>
      </c>
      <c r="S279" s="26">
        <f t="shared" si="117"/>
        <v>10</v>
      </c>
      <c r="T279" s="35">
        <f t="shared" si="115"/>
        <v>10</v>
      </c>
      <c r="U279" s="37"/>
      <c r="V279" s="34">
        <f t="shared" ref="V279:V297" si="125">V278</f>
        <v>0</v>
      </c>
      <c r="W279" s="26">
        <f t="shared" si="118"/>
        <v>1</v>
      </c>
      <c r="X279" s="28">
        <f t="shared" si="119"/>
        <v>10</v>
      </c>
      <c r="Y279" s="35">
        <f t="shared" si="120"/>
        <v>10</v>
      </c>
      <c r="Z279" s="37"/>
      <c r="AA279" s="34">
        <f t="shared" si="121"/>
        <v>3.0102999566398121</v>
      </c>
      <c r="AB279" s="26">
        <f t="shared" si="122"/>
        <v>2</v>
      </c>
      <c r="AC279" s="147">
        <f t="shared" si="123"/>
        <v>13.010299956639813</v>
      </c>
      <c r="AD279" s="27">
        <f t="shared" si="124"/>
        <v>20.000000000000007</v>
      </c>
    </row>
    <row r="280" spans="16:30" ht="15.75" thickBot="1" x14ac:dyDescent="0.3">
      <c r="P280" s="31">
        <v>0.125</v>
      </c>
      <c r="Q280" s="32">
        <f>Q277</f>
        <v>0</v>
      </c>
      <c r="R280" s="26">
        <f t="shared" si="116"/>
        <v>1</v>
      </c>
      <c r="S280" s="26">
        <f t="shared" si="117"/>
        <v>10</v>
      </c>
      <c r="T280" s="35">
        <f t="shared" si="115"/>
        <v>10</v>
      </c>
      <c r="U280" s="37"/>
      <c r="V280" s="34">
        <f t="shared" si="125"/>
        <v>0</v>
      </c>
      <c r="W280" s="26">
        <f t="shared" si="118"/>
        <v>1</v>
      </c>
      <c r="X280" s="28">
        <f t="shared" si="119"/>
        <v>10</v>
      </c>
      <c r="Y280" s="35">
        <f t="shared" si="120"/>
        <v>10</v>
      </c>
      <c r="Z280" s="37"/>
      <c r="AA280" s="34">
        <f t="shared" si="121"/>
        <v>3.0102999566398121</v>
      </c>
      <c r="AB280" s="26">
        <f t="shared" si="122"/>
        <v>2</v>
      </c>
      <c r="AC280" s="147">
        <f t="shared" si="123"/>
        <v>13.010299956639813</v>
      </c>
      <c r="AD280" s="27">
        <f t="shared" si="124"/>
        <v>20.000000000000007</v>
      </c>
    </row>
    <row r="281" spans="16:30" ht="15.75" thickBot="1" x14ac:dyDescent="0.3">
      <c r="P281" s="31">
        <v>0.16666666666666699</v>
      </c>
      <c r="Q281" s="32">
        <f>Q277</f>
        <v>0</v>
      </c>
      <c r="R281" s="26">
        <f t="shared" si="116"/>
        <v>1</v>
      </c>
      <c r="S281" s="26">
        <f t="shared" si="117"/>
        <v>10</v>
      </c>
      <c r="T281" s="35">
        <f t="shared" si="115"/>
        <v>10</v>
      </c>
      <c r="U281" s="37"/>
      <c r="V281" s="34">
        <f t="shared" si="125"/>
        <v>0</v>
      </c>
      <c r="W281" s="26">
        <f t="shared" si="118"/>
        <v>1</v>
      </c>
      <c r="X281" s="28">
        <f t="shared" si="119"/>
        <v>10</v>
      </c>
      <c r="Y281" s="35">
        <f t="shared" si="120"/>
        <v>10</v>
      </c>
      <c r="Z281" s="37"/>
      <c r="AA281" s="34">
        <f t="shared" si="121"/>
        <v>3.0102999566398121</v>
      </c>
      <c r="AB281" s="26">
        <f t="shared" si="122"/>
        <v>2</v>
      </c>
      <c r="AC281" s="147">
        <f t="shared" si="123"/>
        <v>13.010299956639813</v>
      </c>
      <c r="AD281" s="27">
        <f t="shared" si="124"/>
        <v>20.000000000000007</v>
      </c>
    </row>
    <row r="282" spans="16:30" ht="15.75" thickBot="1" x14ac:dyDescent="0.3">
      <c r="P282" s="31">
        <v>0.20833333333333301</v>
      </c>
      <c r="Q282" s="32">
        <f>Q277</f>
        <v>0</v>
      </c>
      <c r="R282" s="26">
        <f t="shared" si="116"/>
        <v>1</v>
      </c>
      <c r="S282" s="26">
        <f t="shared" si="117"/>
        <v>10</v>
      </c>
      <c r="T282" s="35">
        <f t="shared" si="115"/>
        <v>10</v>
      </c>
      <c r="U282" s="37"/>
      <c r="V282" s="34">
        <f t="shared" si="125"/>
        <v>0</v>
      </c>
      <c r="W282" s="26">
        <f t="shared" si="118"/>
        <v>1</v>
      </c>
      <c r="X282" s="28">
        <f t="shared" si="119"/>
        <v>10</v>
      </c>
      <c r="Y282" s="35">
        <f t="shared" si="120"/>
        <v>10</v>
      </c>
      <c r="Z282" s="37"/>
      <c r="AA282" s="34">
        <f t="shared" si="121"/>
        <v>3.0102999566398121</v>
      </c>
      <c r="AB282" s="26">
        <f t="shared" si="122"/>
        <v>2</v>
      </c>
      <c r="AC282" s="147">
        <f t="shared" si="123"/>
        <v>13.010299956639813</v>
      </c>
      <c r="AD282" s="27">
        <f t="shared" si="124"/>
        <v>20.000000000000007</v>
      </c>
    </row>
    <row r="283" spans="16:30" x14ac:dyDescent="0.25">
      <c r="P283" s="31">
        <v>0.25</v>
      </c>
      <c r="Q283" s="32">
        <f>Q277</f>
        <v>0</v>
      </c>
      <c r="R283" s="26">
        <f t="shared" si="116"/>
        <v>1</v>
      </c>
      <c r="S283" s="26">
        <f t="shared" si="117"/>
        <v>10</v>
      </c>
      <c r="T283" s="35">
        <f t="shared" si="115"/>
        <v>10</v>
      </c>
      <c r="U283" s="37"/>
      <c r="V283" s="34">
        <f t="shared" si="125"/>
        <v>0</v>
      </c>
      <c r="W283" s="26">
        <f t="shared" si="118"/>
        <v>1</v>
      </c>
      <c r="X283" s="28">
        <f t="shared" si="119"/>
        <v>10</v>
      </c>
      <c r="Y283" s="35">
        <f t="shared" si="120"/>
        <v>10</v>
      </c>
      <c r="Z283" s="37"/>
      <c r="AA283" s="34">
        <f t="shared" si="121"/>
        <v>3.0102999566398121</v>
      </c>
      <c r="AB283" s="26">
        <f t="shared" si="122"/>
        <v>2</v>
      </c>
      <c r="AC283" s="147">
        <f t="shared" si="123"/>
        <v>13.010299956639813</v>
      </c>
      <c r="AD283" s="27">
        <f t="shared" si="124"/>
        <v>20.000000000000007</v>
      </c>
    </row>
    <row r="284" spans="16:30" x14ac:dyDescent="0.25">
      <c r="P284" s="31">
        <v>0.29166666666666702</v>
      </c>
      <c r="Q284" s="32">
        <f>G18</f>
        <v>0</v>
      </c>
      <c r="R284" s="26">
        <f t="shared" si="116"/>
        <v>1</v>
      </c>
      <c r="S284" s="26">
        <f>Q284</f>
        <v>0</v>
      </c>
      <c r="T284" s="35">
        <f t="shared" si="115"/>
        <v>1</v>
      </c>
      <c r="U284" s="37"/>
      <c r="V284" s="34">
        <f>H74</f>
        <v>0</v>
      </c>
      <c r="W284" s="26">
        <f t="shared" si="118"/>
        <v>1</v>
      </c>
      <c r="X284" s="26">
        <f>V284</f>
        <v>0</v>
      </c>
      <c r="Y284" s="35">
        <f t="shared" si="120"/>
        <v>1</v>
      </c>
      <c r="Z284" s="37"/>
      <c r="AA284" s="34">
        <f t="shared" si="121"/>
        <v>3.0102999566398121</v>
      </c>
      <c r="AB284" s="26">
        <f t="shared" si="122"/>
        <v>2</v>
      </c>
      <c r="AC284" s="26">
        <f>AA284</f>
        <v>3.0102999566398121</v>
      </c>
      <c r="AD284" s="27">
        <f t="shared" si="124"/>
        <v>2</v>
      </c>
    </row>
    <row r="285" spans="16:30" x14ac:dyDescent="0.25">
      <c r="P285" s="31">
        <v>0.33333333333333298</v>
      </c>
      <c r="Q285" s="32">
        <f>Q284</f>
        <v>0</v>
      </c>
      <c r="R285" s="26">
        <f t="shared" si="116"/>
        <v>1</v>
      </c>
      <c r="S285" s="26">
        <f t="shared" ref="S285:S298" si="126">Q285</f>
        <v>0</v>
      </c>
      <c r="T285" s="35">
        <f t="shared" si="115"/>
        <v>1</v>
      </c>
      <c r="U285" s="37"/>
      <c r="V285" s="34">
        <f t="shared" si="125"/>
        <v>0</v>
      </c>
      <c r="W285" s="26">
        <f t="shared" si="118"/>
        <v>1</v>
      </c>
      <c r="X285" s="26">
        <f t="shared" ref="X285:X295" si="127">V285</f>
        <v>0</v>
      </c>
      <c r="Y285" s="35">
        <f t="shared" si="120"/>
        <v>1</v>
      </c>
      <c r="Z285" s="37"/>
      <c r="AA285" s="34">
        <f t="shared" si="121"/>
        <v>3.0102999566398121</v>
      </c>
      <c r="AB285" s="26">
        <f t="shared" si="122"/>
        <v>2</v>
      </c>
      <c r="AC285" s="26">
        <f t="shared" ref="AC285:AC295" si="128">AA285</f>
        <v>3.0102999566398121</v>
      </c>
      <c r="AD285" s="27">
        <f t="shared" si="124"/>
        <v>2</v>
      </c>
    </row>
    <row r="286" spans="16:30" x14ac:dyDescent="0.25">
      <c r="P286" s="31">
        <v>0.375</v>
      </c>
      <c r="Q286" s="32">
        <f>Q284</f>
        <v>0</v>
      </c>
      <c r="R286" s="26">
        <f t="shared" si="116"/>
        <v>1</v>
      </c>
      <c r="S286" s="26">
        <f t="shared" si="126"/>
        <v>0</v>
      </c>
      <c r="T286" s="35">
        <f t="shared" si="115"/>
        <v>1</v>
      </c>
      <c r="U286" s="37"/>
      <c r="V286" s="34">
        <f t="shared" si="125"/>
        <v>0</v>
      </c>
      <c r="W286" s="26">
        <f t="shared" si="118"/>
        <v>1</v>
      </c>
      <c r="X286" s="26">
        <f t="shared" si="127"/>
        <v>0</v>
      </c>
      <c r="Y286" s="35">
        <f t="shared" si="120"/>
        <v>1</v>
      </c>
      <c r="Z286" s="37"/>
      <c r="AA286" s="34">
        <f t="shared" si="121"/>
        <v>3.0102999566398121</v>
      </c>
      <c r="AB286" s="26">
        <f t="shared" si="122"/>
        <v>2</v>
      </c>
      <c r="AC286" s="26">
        <f t="shared" si="128"/>
        <v>3.0102999566398121</v>
      </c>
      <c r="AD286" s="27">
        <f t="shared" si="124"/>
        <v>2</v>
      </c>
    </row>
    <row r="287" spans="16:30" x14ac:dyDescent="0.25">
      <c r="P287" s="31">
        <v>0.41666666666666702</v>
      </c>
      <c r="Q287" s="32">
        <f>Q284</f>
        <v>0</v>
      </c>
      <c r="R287" s="26">
        <f t="shared" si="116"/>
        <v>1</v>
      </c>
      <c r="S287" s="26">
        <f t="shared" si="126"/>
        <v>0</v>
      </c>
      <c r="T287" s="35">
        <f t="shared" si="115"/>
        <v>1</v>
      </c>
      <c r="U287" s="37"/>
      <c r="V287" s="34">
        <f t="shared" si="125"/>
        <v>0</v>
      </c>
      <c r="W287" s="26">
        <f t="shared" si="118"/>
        <v>1</v>
      </c>
      <c r="X287" s="26">
        <f t="shared" si="127"/>
        <v>0</v>
      </c>
      <c r="Y287" s="35">
        <f t="shared" si="120"/>
        <v>1</v>
      </c>
      <c r="Z287" s="37"/>
      <c r="AA287" s="34">
        <f t="shared" si="121"/>
        <v>3.0102999566398121</v>
      </c>
      <c r="AB287" s="26">
        <f t="shared" si="122"/>
        <v>2</v>
      </c>
      <c r="AC287" s="26">
        <f t="shared" si="128"/>
        <v>3.0102999566398121</v>
      </c>
      <c r="AD287" s="27">
        <f t="shared" si="124"/>
        <v>2</v>
      </c>
    </row>
    <row r="288" spans="16:30" x14ac:dyDescent="0.25">
      <c r="P288" s="31">
        <v>0.45833333333333298</v>
      </c>
      <c r="Q288" s="32">
        <f>Q284</f>
        <v>0</v>
      </c>
      <c r="R288" s="26">
        <f t="shared" si="116"/>
        <v>1</v>
      </c>
      <c r="S288" s="26">
        <f t="shared" si="126"/>
        <v>0</v>
      </c>
      <c r="T288" s="35">
        <f t="shared" si="115"/>
        <v>1</v>
      </c>
      <c r="U288" s="37"/>
      <c r="V288" s="34">
        <f t="shared" si="125"/>
        <v>0</v>
      </c>
      <c r="W288" s="26">
        <f t="shared" si="118"/>
        <v>1</v>
      </c>
      <c r="X288" s="26">
        <f t="shared" si="127"/>
        <v>0</v>
      </c>
      <c r="Y288" s="35">
        <f t="shared" si="120"/>
        <v>1</v>
      </c>
      <c r="Z288" s="37"/>
      <c r="AA288" s="34">
        <f t="shared" si="121"/>
        <v>3.0102999566398121</v>
      </c>
      <c r="AB288" s="26">
        <f t="shared" si="122"/>
        <v>2</v>
      </c>
      <c r="AC288" s="26">
        <f t="shared" si="128"/>
        <v>3.0102999566398121</v>
      </c>
      <c r="AD288" s="27">
        <f t="shared" si="124"/>
        <v>2</v>
      </c>
    </row>
    <row r="289" spans="16:30" x14ac:dyDescent="0.25">
      <c r="P289" s="31">
        <v>0.5</v>
      </c>
      <c r="Q289" s="32">
        <f>Q284</f>
        <v>0</v>
      </c>
      <c r="R289" s="26">
        <f t="shared" si="116"/>
        <v>1</v>
      </c>
      <c r="S289" s="26">
        <f t="shared" si="126"/>
        <v>0</v>
      </c>
      <c r="T289" s="35">
        <f t="shared" si="115"/>
        <v>1</v>
      </c>
      <c r="U289" s="37"/>
      <c r="V289" s="34">
        <f t="shared" si="125"/>
        <v>0</v>
      </c>
      <c r="W289" s="26">
        <f t="shared" si="118"/>
        <v>1</v>
      </c>
      <c r="X289" s="26">
        <f t="shared" si="127"/>
        <v>0</v>
      </c>
      <c r="Y289" s="35">
        <f t="shared" si="120"/>
        <v>1</v>
      </c>
      <c r="Z289" s="37"/>
      <c r="AA289" s="34">
        <f t="shared" si="121"/>
        <v>3.0102999566398121</v>
      </c>
      <c r="AB289" s="26">
        <f t="shared" si="122"/>
        <v>2</v>
      </c>
      <c r="AC289" s="26">
        <f t="shared" si="128"/>
        <v>3.0102999566398121</v>
      </c>
      <c r="AD289" s="27">
        <f t="shared" si="124"/>
        <v>2</v>
      </c>
    </row>
    <row r="290" spans="16:30" x14ac:dyDescent="0.25">
      <c r="P290" s="31">
        <v>0.54166666666666696</v>
      </c>
      <c r="Q290" s="32">
        <f>Q284</f>
        <v>0</v>
      </c>
      <c r="R290" s="26">
        <f t="shared" si="116"/>
        <v>1</v>
      </c>
      <c r="S290" s="26">
        <f t="shared" si="126"/>
        <v>0</v>
      </c>
      <c r="T290" s="35">
        <f t="shared" si="115"/>
        <v>1</v>
      </c>
      <c r="U290" s="37"/>
      <c r="V290" s="34">
        <f t="shared" si="125"/>
        <v>0</v>
      </c>
      <c r="W290" s="26">
        <f t="shared" si="118"/>
        <v>1</v>
      </c>
      <c r="X290" s="26">
        <f t="shared" si="127"/>
        <v>0</v>
      </c>
      <c r="Y290" s="35">
        <f t="shared" si="120"/>
        <v>1</v>
      </c>
      <c r="Z290" s="37"/>
      <c r="AA290" s="34">
        <f t="shared" si="121"/>
        <v>3.0102999566398121</v>
      </c>
      <c r="AB290" s="26">
        <f t="shared" si="122"/>
        <v>2</v>
      </c>
      <c r="AC290" s="26">
        <f t="shared" si="128"/>
        <v>3.0102999566398121</v>
      </c>
      <c r="AD290" s="27">
        <f t="shared" si="124"/>
        <v>2</v>
      </c>
    </row>
    <row r="291" spans="16:30" x14ac:dyDescent="0.25">
      <c r="P291" s="31">
        <v>0.58333333333333304</v>
      </c>
      <c r="Q291" s="32">
        <f>Q284</f>
        <v>0</v>
      </c>
      <c r="R291" s="26">
        <f t="shared" si="116"/>
        <v>1</v>
      </c>
      <c r="S291" s="26">
        <f t="shared" si="126"/>
        <v>0</v>
      </c>
      <c r="T291" s="35">
        <f t="shared" si="115"/>
        <v>1</v>
      </c>
      <c r="U291" s="37"/>
      <c r="V291" s="34">
        <f t="shared" si="125"/>
        <v>0</v>
      </c>
      <c r="W291" s="26">
        <f t="shared" si="118"/>
        <v>1</v>
      </c>
      <c r="X291" s="26">
        <f t="shared" si="127"/>
        <v>0</v>
      </c>
      <c r="Y291" s="35">
        <f t="shared" si="120"/>
        <v>1</v>
      </c>
      <c r="Z291" s="37"/>
      <c r="AA291" s="34">
        <f t="shared" si="121"/>
        <v>3.0102999566398121</v>
      </c>
      <c r="AB291" s="26">
        <f t="shared" si="122"/>
        <v>2</v>
      </c>
      <c r="AC291" s="26">
        <f t="shared" si="128"/>
        <v>3.0102999566398121</v>
      </c>
      <c r="AD291" s="27">
        <f t="shared" si="124"/>
        <v>2</v>
      </c>
    </row>
    <row r="292" spans="16:30" x14ac:dyDescent="0.25">
      <c r="P292" s="31">
        <v>0.625</v>
      </c>
      <c r="Q292" s="32">
        <f>Q284</f>
        <v>0</v>
      </c>
      <c r="R292" s="26">
        <f t="shared" si="116"/>
        <v>1</v>
      </c>
      <c r="S292" s="26">
        <f t="shared" si="126"/>
        <v>0</v>
      </c>
      <c r="T292" s="35">
        <f t="shared" si="115"/>
        <v>1</v>
      </c>
      <c r="U292" s="37"/>
      <c r="V292" s="34">
        <f t="shared" si="125"/>
        <v>0</v>
      </c>
      <c r="W292" s="26">
        <f t="shared" si="118"/>
        <v>1</v>
      </c>
      <c r="X292" s="26">
        <f t="shared" si="127"/>
        <v>0</v>
      </c>
      <c r="Y292" s="35">
        <f t="shared" si="120"/>
        <v>1</v>
      </c>
      <c r="Z292" s="37"/>
      <c r="AA292" s="34">
        <f t="shared" si="121"/>
        <v>3.0102999566398121</v>
      </c>
      <c r="AB292" s="26">
        <f t="shared" si="122"/>
        <v>2</v>
      </c>
      <c r="AC292" s="26">
        <f t="shared" si="128"/>
        <v>3.0102999566398121</v>
      </c>
      <c r="AD292" s="27">
        <f t="shared" si="124"/>
        <v>2</v>
      </c>
    </row>
    <row r="293" spans="16:30" x14ac:dyDescent="0.25">
      <c r="P293" s="31">
        <v>0.66666666666666696</v>
      </c>
      <c r="Q293" s="32">
        <f>Q284</f>
        <v>0</v>
      </c>
      <c r="R293" s="26">
        <f t="shared" si="116"/>
        <v>1</v>
      </c>
      <c r="S293" s="26">
        <f t="shared" si="126"/>
        <v>0</v>
      </c>
      <c r="T293" s="35">
        <f t="shared" si="115"/>
        <v>1</v>
      </c>
      <c r="U293" s="37"/>
      <c r="V293" s="34">
        <f t="shared" si="125"/>
        <v>0</v>
      </c>
      <c r="W293" s="26">
        <f t="shared" si="118"/>
        <v>1</v>
      </c>
      <c r="X293" s="26">
        <f t="shared" si="127"/>
        <v>0</v>
      </c>
      <c r="Y293" s="35">
        <f t="shared" si="120"/>
        <v>1</v>
      </c>
      <c r="Z293" s="37"/>
      <c r="AA293" s="34">
        <f t="shared" si="121"/>
        <v>3.0102999566398121</v>
      </c>
      <c r="AB293" s="26">
        <f t="shared" si="122"/>
        <v>2</v>
      </c>
      <c r="AC293" s="26">
        <f t="shared" si="128"/>
        <v>3.0102999566398121</v>
      </c>
      <c r="AD293" s="27">
        <f t="shared" si="124"/>
        <v>2</v>
      </c>
    </row>
    <row r="294" spans="16:30" x14ac:dyDescent="0.25">
      <c r="P294" s="31">
        <v>0.70833333333333304</v>
      </c>
      <c r="Q294" s="32">
        <f>Q284</f>
        <v>0</v>
      </c>
      <c r="R294" s="26">
        <f t="shared" si="116"/>
        <v>1</v>
      </c>
      <c r="S294" s="26">
        <f t="shared" si="126"/>
        <v>0</v>
      </c>
      <c r="T294" s="35">
        <f t="shared" si="115"/>
        <v>1</v>
      </c>
      <c r="U294" s="37"/>
      <c r="V294" s="34">
        <f t="shared" si="125"/>
        <v>0</v>
      </c>
      <c r="W294" s="26">
        <f t="shared" si="118"/>
        <v>1</v>
      </c>
      <c r="X294" s="26">
        <f t="shared" si="127"/>
        <v>0</v>
      </c>
      <c r="Y294" s="35">
        <f t="shared" si="120"/>
        <v>1</v>
      </c>
      <c r="Z294" s="37"/>
      <c r="AA294" s="34">
        <f t="shared" si="121"/>
        <v>3.0102999566398121</v>
      </c>
      <c r="AB294" s="26">
        <f t="shared" si="122"/>
        <v>2</v>
      </c>
      <c r="AC294" s="26">
        <f t="shared" si="128"/>
        <v>3.0102999566398121</v>
      </c>
      <c r="AD294" s="27">
        <f t="shared" si="124"/>
        <v>2</v>
      </c>
    </row>
    <row r="295" spans="16:30" x14ac:dyDescent="0.25">
      <c r="P295" s="31">
        <v>0.75</v>
      </c>
      <c r="Q295" s="32">
        <f>Q284</f>
        <v>0</v>
      </c>
      <c r="R295" s="26">
        <f t="shared" si="116"/>
        <v>1</v>
      </c>
      <c r="S295" s="26">
        <f t="shared" si="126"/>
        <v>0</v>
      </c>
      <c r="T295" s="35">
        <f t="shared" si="115"/>
        <v>1</v>
      </c>
      <c r="U295" s="37"/>
      <c r="V295" s="34">
        <f t="shared" si="125"/>
        <v>0</v>
      </c>
      <c r="W295" s="26">
        <f t="shared" si="118"/>
        <v>1</v>
      </c>
      <c r="X295" s="26">
        <f t="shared" si="127"/>
        <v>0</v>
      </c>
      <c r="Y295" s="35">
        <f t="shared" si="120"/>
        <v>1</v>
      </c>
      <c r="Z295" s="37"/>
      <c r="AA295" s="34">
        <f t="shared" si="121"/>
        <v>3.0102999566398121</v>
      </c>
      <c r="AB295" s="26">
        <f t="shared" si="122"/>
        <v>2</v>
      </c>
      <c r="AC295" s="26">
        <f t="shared" si="128"/>
        <v>3.0102999566398121</v>
      </c>
      <c r="AD295" s="27">
        <f t="shared" si="124"/>
        <v>2</v>
      </c>
    </row>
    <row r="296" spans="16:30" x14ac:dyDescent="0.25">
      <c r="P296" s="31">
        <v>0.79166666666666696</v>
      </c>
      <c r="Q296" s="32">
        <f>Q284</f>
        <v>0</v>
      </c>
      <c r="R296" s="26">
        <f t="shared" si="116"/>
        <v>1</v>
      </c>
      <c r="S296" s="26">
        <f t="shared" si="126"/>
        <v>0</v>
      </c>
      <c r="T296" s="35">
        <f t="shared" si="115"/>
        <v>1</v>
      </c>
      <c r="U296" s="37"/>
      <c r="V296" s="34">
        <v>0</v>
      </c>
      <c r="W296" s="26">
        <f t="shared" si="118"/>
        <v>1</v>
      </c>
      <c r="X296" s="26">
        <v>0</v>
      </c>
      <c r="Y296" s="35">
        <f t="shared" si="120"/>
        <v>1</v>
      </c>
      <c r="Z296" s="37"/>
      <c r="AA296" s="34">
        <f t="shared" si="121"/>
        <v>3.0102999566398121</v>
      </c>
      <c r="AB296" s="26">
        <f t="shared" si="122"/>
        <v>2</v>
      </c>
      <c r="AC296" s="26">
        <f>AA296</f>
        <v>3.0102999566398121</v>
      </c>
      <c r="AD296" s="27">
        <f t="shared" si="124"/>
        <v>2</v>
      </c>
    </row>
    <row r="297" spans="16:30" x14ac:dyDescent="0.25">
      <c r="P297" s="31">
        <v>0.83333333333333304</v>
      </c>
      <c r="Q297" s="32">
        <f>Q284</f>
        <v>0</v>
      </c>
      <c r="R297" s="26">
        <f t="shared" si="116"/>
        <v>1</v>
      </c>
      <c r="S297" s="26">
        <f t="shared" si="126"/>
        <v>0</v>
      </c>
      <c r="T297" s="35">
        <f t="shared" si="115"/>
        <v>1</v>
      </c>
      <c r="U297" s="37"/>
      <c r="V297" s="34">
        <f t="shared" si="125"/>
        <v>0</v>
      </c>
      <c r="W297" s="26">
        <f t="shared" si="118"/>
        <v>1</v>
      </c>
      <c r="X297" s="26">
        <v>0</v>
      </c>
      <c r="Y297" s="35">
        <f t="shared" si="120"/>
        <v>1</v>
      </c>
      <c r="Z297" s="37"/>
      <c r="AA297" s="34">
        <f t="shared" si="121"/>
        <v>3.0102999566398121</v>
      </c>
      <c r="AB297" s="26">
        <f>(10^(AA297/10))</f>
        <v>2</v>
      </c>
      <c r="AC297" s="26">
        <f>AA297</f>
        <v>3.0102999566398121</v>
      </c>
      <c r="AD297" s="27">
        <f t="shared" si="124"/>
        <v>2</v>
      </c>
    </row>
    <row r="298" spans="16:30" x14ac:dyDescent="0.25">
      <c r="P298" s="31">
        <v>0.875</v>
      </c>
      <c r="Q298" s="32">
        <f>Q284</f>
        <v>0</v>
      </c>
      <c r="R298" s="26">
        <f t="shared" si="116"/>
        <v>1</v>
      </c>
      <c r="S298" s="26">
        <f t="shared" si="126"/>
        <v>0</v>
      </c>
      <c r="T298" s="35">
        <f t="shared" si="115"/>
        <v>1</v>
      </c>
      <c r="U298" s="37"/>
      <c r="V298" s="34">
        <f>V297</f>
        <v>0</v>
      </c>
      <c r="W298" s="26">
        <f t="shared" si="118"/>
        <v>1</v>
      </c>
      <c r="X298" s="26">
        <v>0</v>
      </c>
      <c r="Y298" s="35">
        <f t="shared" si="120"/>
        <v>1</v>
      </c>
      <c r="Z298" s="37"/>
      <c r="AA298" s="34">
        <f t="shared" si="121"/>
        <v>3.0102999566398121</v>
      </c>
      <c r="AB298" s="26">
        <f t="shared" ref="AB298:AB300" si="129">(10^(AA298/10))</f>
        <v>2</v>
      </c>
      <c r="AC298" s="26">
        <f>AA298</f>
        <v>3.0102999566398121</v>
      </c>
      <c r="AD298" s="27">
        <f t="shared" si="124"/>
        <v>2</v>
      </c>
    </row>
    <row r="299" spans="16:30" x14ac:dyDescent="0.25">
      <c r="P299" s="31">
        <v>0.91666666666666696</v>
      </c>
      <c r="Q299" s="32">
        <f>Q277</f>
        <v>0</v>
      </c>
      <c r="R299" s="26">
        <f t="shared" si="116"/>
        <v>1</v>
      </c>
      <c r="S299" s="26">
        <f>Q299+10</f>
        <v>10</v>
      </c>
      <c r="T299" s="35">
        <f t="shared" si="115"/>
        <v>10</v>
      </c>
      <c r="U299" s="37"/>
      <c r="V299" s="34">
        <v>0</v>
      </c>
      <c r="W299" s="26">
        <f t="shared" si="118"/>
        <v>1</v>
      </c>
      <c r="X299" s="28">
        <f t="shared" ref="X299:X300" si="130">V299+10</f>
        <v>10</v>
      </c>
      <c r="Y299" s="35">
        <f t="shared" si="120"/>
        <v>10</v>
      </c>
      <c r="Z299" s="37"/>
      <c r="AA299" s="34">
        <f t="shared" si="121"/>
        <v>3.0102999566398121</v>
      </c>
      <c r="AB299" s="26">
        <f t="shared" si="129"/>
        <v>2</v>
      </c>
      <c r="AC299" s="26">
        <f>AA299+10</f>
        <v>13.010299956639813</v>
      </c>
      <c r="AD299" s="27">
        <f t="shared" si="124"/>
        <v>20.000000000000007</v>
      </c>
    </row>
    <row r="300" spans="16:30" ht="15.75" thickBot="1" x14ac:dyDescent="0.3">
      <c r="P300" s="44">
        <v>0.95833333333333304</v>
      </c>
      <c r="Q300" s="32">
        <f>Q277</f>
        <v>0</v>
      </c>
      <c r="R300" s="46">
        <f t="shared" si="116"/>
        <v>1</v>
      </c>
      <c r="S300" s="46">
        <f>Q300+10</f>
        <v>10</v>
      </c>
      <c r="T300" s="47">
        <f t="shared" si="115"/>
        <v>10</v>
      </c>
      <c r="U300" s="48"/>
      <c r="V300" s="45">
        <v>0</v>
      </c>
      <c r="W300" s="46">
        <f t="shared" si="118"/>
        <v>1</v>
      </c>
      <c r="X300" s="28">
        <f t="shared" si="130"/>
        <v>10</v>
      </c>
      <c r="Y300" s="47">
        <f t="shared" si="120"/>
        <v>10</v>
      </c>
      <c r="Z300" s="48"/>
      <c r="AA300" s="34">
        <f t="shared" si="121"/>
        <v>3.0102999566398121</v>
      </c>
      <c r="AB300" s="150">
        <f t="shared" si="129"/>
        <v>2</v>
      </c>
      <c r="AC300" s="150">
        <f>AA300+10</f>
        <v>13.010299956639813</v>
      </c>
      <c r="AD300" s="151">
        <f t="shared" si="124"/>
        <v>20.000000000000007</v>
      </c>
    </row>
    <row r="301" spans="16:30" ht="15.75" thickBot="1" x14ac:dyDescent="0.3">
      <c r="P301" s="50"/>
      <c r="Q301" s="51"/>
      <c r="R301" s="51"/>
      <c r="S301" s="51"/>
      <c r="T301" s="52"/>
      <c r="U301" s="51"/>
      <c r="V301" s="50"/>
      <c r="W301" s="51"/>
      <c r="X301" s="51"/>
      <c r="Y301" s="52"/>
      <c r="Z301" s="51"/>
      <c r="AA301" s="53" t="s">
        <v>13</v>
      </c>
      <c r="AB301" s="64">
        <f>10*LOG(1/(COUNT(AB284:AB297))*SUM(AB284:AB297))</f>
        <v>3.0102999566398121</v>
      </c>
      <c r="AC301" s="49"/>
      <c r="AD301" s="54"/>
    </row>
    <row r="302" spans="16:30" ht="15.75" thickBot="1" x14ac:dyDescent="0.3">
      <c r="P302" s="53"/>
      <c r="Q302" s="49"/>
      <c r="R302" s="49"/>
      <c r="S302" s="49"/>
      <c r="T302" s="54"/>
      <c r="U302" s="49"/>
      <c r="V302" s="53"/>
      <c r="W302" s="49"/>
      <c r="X302" s="49"/>
      <c r="Y302" s="54"/>
      <c r="Z302" s="49"/>
      <c r="AA302" s="53" t="s">
        <v>2</v>
      </c>
      <c r="AB302" s="64">
        <f>10*LOG(1/(COUNT(AB277:AB283,AB299:AB300))*SUM(AB277:AB283,AB299:AB300))</f>
        <v>3.0102999566398121</v>
      </c>
      <c r="AC302" s="49"/>
      <c r="AD302" s="54"/>
    </row>
    <row r="303" spans="16:30" x14ac:dyDescent="0.25">
      <c r="P303" s="53"/>
      <c r="Q303" s="49"/>
      <c r="R303" s="56" t="s">
        <v>12</v>
      </c>
      <c r="S303" s="57"/>
      <c r="T303" s="58" t="s">
        <v>11</v>
      </c>
      <c r="U303" s="57"/>
      <c r="V303" s="59"/>
      <c r="W303" s="56" t="s">
        <v>12</v>
      </c>
      <c r="X303" s="57"/>
      <c r="Y303" s="58" t="s">
        <v>11</v>
      </c>
      <c r="Z303" s="57"/>
      <c r="AA303" s="59"/>
      <c r="AB303" s="57" t="s">
        <v>12</v>
      </c>
      <c r="AC303" s="57"/>
      <c r="AD303" s="58" t="s">
        <v>11</v>
      </c>
    </row>
    <row r="304" spans="16:30" ht="15.75" thickBot="1" x14ac:dyDescent="0.3">
      <c r="P304" s="14"/>
      <c r="Q304" s="55"/>
      <c r="R304" s="60">
        <f>10*LOG(1/(COUNT(R277:R300))*SUM(R277:R300))</f>
        <v>0</v>
      </c>
      <c r="S304" s="61"/>
      <c r="T304" s="62">
        <f>10*LOG(1/(COUNT(T277:T300))*SUM(T277:T300))</f>
        <v>6.40978057358332</v>
      </c>
      <c r="U304" s="61"/>
      <c r="V304" s="63"/>
      <c r="W304" s="60">
        <f>10*LOG(1/(COUNT(W277:W300))*SUM(W277:W300))</f>
        <v>0</v>
      </c>
      <c r="X304" s="61"/>
      <c r="Y304" s="62">
        <f>10*LOG(1/(COUNT(Y277:Y300))*SUM(Y277:Y300))</f>
        <v>6.40978057358332</v>
      </c>
      <c r="Z304" s="61"/>
      <c r="AA304" s="63"/>
      <c r="AB304" s="64">
        <f>10*LOG(1/(COUNT(AB277:AB300))*SUM(AB277:AB300))</f>
        <v>3.0102999566398121</v>
      </c>
      <c r="AC304" s="61"/>
      <c r="AD304" s="62">
        <f>10*LOG(1/(COUNT(AD277:AD300))*SUM(AD277:AD300))</f>
        <v>9.4200805302231334</v>
      </c>
    </row>
  </sheetData>
  <mergeCells count="26">
    <mergeCell ref="A1:H1"/>
    <mergeCell ref="AA1:AB2"/>
    <mergeCell ref="AC1:AE1"/>
    <mergeCell ref="A2:H2"/>
    <mergeCell ref="A3:H3"/>
    <mergeCell ref="L3:L5"/>
    <mergeCell ref="AA3:AA6"/>
    <mergeCell ref="A4:H4"/>
    <mergeCell ref="P105:T105"/>
    <mergeCell ref="A9:A11"/>
    <mergeCell ref="B9:B11"/>
    <mergeCell ref="C9:D9"/>
    <mergeCell ref="E9:H9"/>
    <mergeCell ref="A22:A24"/>
    <mergeCell ref="B22:C22"/>
    <mergeCell ref="E22:H22"/>
    <mergeCell ref="A38:A39"/>
    <mergeCell ref="B38:B39"/>
    <mergeCell ref="A58:A59"/>
    <mergeCell ref="P71:T71"/>
    <mergeCell ref="A77:A78"/>
    <mergeCell ref="P139:T139"/>
    <mergeCell ref="P173:T173"/>
    <mergeCell ref="P207:T207"/>
    <mergeCell ref="P241:T241"/>
    <mergeCell ref="P275:T275"/>
  </mergeCells>
  <conditionalFormatting sqref="B60:B73 D60:H73">
    <cfRule type="expression" dxfId="21" priority="1">
      <formula>B60=0</formula>
    </cfRule>
  </conditionalFormatting>
  <dataValidations count="3">
    <dataValidation type="list" allowBlank="1" showInputMessage="1" showErrorMessage="1" sqref="A40:A53" xr:uid="{C2395EDC-FEDF-498D-8B01-0EECCB381151}">
      <formula1>$AJ$2:$AJ$65</formula1>
    </dataValidation>
    <dataValidation type="list" allowBlank="1" showInputMessage="1" showErrorMessage="1" sqref="B32:B35 B12:B20 B6" xr:uid="{9F73CE46-9DCC-4952-8D74-3722CFD2314F}">
      <formula1>$AB$3:$AB$6</formula1>
    </dataValidation>
    <dataValidation type="list" allowBlank="1" showInputMessage="1" showErrorMessage="1" sqref="B40:B53" xr:uid="{80245E59-E851-4BC1-967D-751BF28DF0AA}">
      <formula1>$AP$1:$AP$16</formula1>
    </dataValidation>
  </dataValidations>
  <pageMargins left="0.7" right="0.7" top="0.75" bottom="0.75" header="0.3" footer="0.3"/>
  <pageSetup scale="40"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FE1D8-38AE-4F34-ACF8-237D26A34134}">
  <dimension ref="A1:AR304"/>
  <sheetViews>
    <sheetView zoomScaleNormal="100" workbookViewId="0">
      <selection activeCell="G27" sqref="G27"/>
    </sheetView>
  </sheetViews>
  <sheetFormatPr defaultRowHeight="15" x14ac:dyDescent="0.25"/>
  <cols>
    <col min="1" max="1" width="31.140625" customWidth="1"/>
    <col min="2" max="2" width="27" bestFit="1" customWidth="1"/>
    <col min="3" max="4" width="23.140625" customWidth="1"/>
    <col min="5" max="5" width="27.85546875" customWidth="1"/>
    <col min="6" max="6" width="30.28515625" customWidth="1"/>
    <col min="7" max="7" width="22.85546875" customWidth="1"/>
    <col min="8" max="8" width="24.7109375" customWidth="1"/>
    <col min="9" max="11" width="9.140625" customWidth="1"/>
    <col min="12" max="12" width="18.7109375" hidden="1" customWidth="1"/>
    <col min="13" max="14" width="20" hidden="1" customWidth="1"/>
    <col min="15" max="15" width="9.140625" hidden="1" customWidth="1"/>
    <col min="16" max="20" width="12.7109375" hidden="1" customWidth="1"/>
    <col min="21" max="21" width="2.7109375" hidden="1" customWidth="1"/>
    <col min="22" max="22" width="12.7109375" hidden="1" customWidth="1"/>
    <col min="23" max="23" width="15.42578125" hidden="1" customWidth="1"/>
    <col min="24" max="25" width="12.7109375" hidden="1" customWidth="1"/>
    <col min="26" max="26" width="2.5703125" hidden="1" customWidth="1"/>
    <col min="27" max="27" width="17" hidden="1" customWidth="1"/>
    <col min="28" max="28" width="17.42578125" hidden="1" customWidth="1"/>
    <col min="29" max="30" width="12.7109375" hidden="1" customWidth="1"/>
    <col min="31" max="35" width="9.140625" hidden="1" customWidth="1"/>
    <col min="36" max="36" width="33.42578125" hidden="1" customWidth="1"/>
    <col min="37" max="37" width="12.140625" hidden="1" customWidth="1"/>
    <col min="38" max="40" width="16.140625" hidden="1" customWidth="1"/>
    <col min="41" max="44" width="9.140625" hidden="1" customWidth="1"/>
    <col min="45" max="117" width="9.140625" customWidth="1"/>
  </cols>
  <sheetData>
    <row r="1" spans="1:42" ht="21.75" thickBot="1" x14ac:dyDescent="0.4">
      <c r="A1" s="304" t="s">
        <v>195</v>
      </c>
      <c r="B1" s="304"/>
      <c r="C1" s="304"/>
      <c r="D1" s="304"/>
      <c r="E1" s="304"/>
      <c r="F1" s="304"/>
      <c r="G1" s="304"/>
      <c r="H1" s="304"/>
      <c r="AA1" s="295" t="s">
        <v>36</v>
      </c>
      <c r="AB1" s="296"/>
      <c r="AC1" s="280" t="s">
        <v>35</v>
      </c>
      <c r="AD1" s="281"/>
      <c r="AE1" s="282"/>
      <c r="AJ1" s="188" t="s">
        <v>70</v>
      </c>
      <c r="AK1" s="189" t="s">
        <v>71</v>
      </c>
      <c r="AL1" s="189" t="s">
        <v>72</v>
      </c>
      <c r="AM1" s="189" t="s">
        <v>73</v>
      </c>
      <c r="AN1" s="190" t="s">
        <v>74</v>
      </c>
      <c r="AP1">
        <v>1</v>
      </c>
    </row>
    <row r="2" spans="1:42" ht="21.75" thickBot="1" x14ac:dyDescent="0.4">
      <c r="A2" s="304" t="s">
        <v>148</v>
      </c>
      <c r="B2" s="304"/>
      <c r="C2" s="304"/>
      <c r="D2" s="304"/>
      <c r="E2" s="304"/>
      <c r="F2" s="304"/>
      <c r="G2" s="304"/>
      <c r="H2" s="304"/>
      <c r="AA2" s="297"/>
      <c r="AB2" s="298"/>
      <c r="AC2" s="123" t="s">
        <v>3</v>
      </c>
      <c r="AD2" s="124" t="s">
        <v>32</v>
      </c>
      <c r="AE2" s="125" t="s">
        <v>33</v>
      </c>
      <c r="AJ2" s="186" t="s">
        <v>75</v>
      </c>
      <c r="AK2" s="187" t="s">
        <v>76</v>
      </c>
      <c r="AL2" s="187">
        <v>50</v>
      </c>
      <c r="AM2" s="187">
        <v>85</v>
      </c>
      <c r="AN2" s="29" t="s">
        <v>77</v>
      </c>
      <c r="AP2">
        <v>2</v>
      </c>
    </row>
    <row r="3" spans="1:42" ht="22.15" customHeight="1" x14ac:dyDescent="0.35">
      <c r="A3" s="304" t="s">
        <v>147</v>
      </c>
      <c r="B3" s="304"/>
      <c r="C3" s="304"/>
      <c r="D3" s="304"/>
      <c r="E3" s="304"/>
      <c r="F3" s="304"/>
      <c r="G3" s="304"/>
      <c r="H3" s="304"/>
      <c r="L3" s="306" t="s">
        <v>42</v>
      </c>
      <c r="M3" s="25" t="s">
        <v>25</v>
      </c>
      <c r="N3" s="15" t="s">
        <v>26</v>
      </c>
      <c r="O3" s="15" t="s">
        <v>27</v>
      </c>
      <c r="P3" s="15" t="s">
        <v>28</v>
      </c>
      <c r="Q3" s="15" t="s">
        <v>29</v>
      </c>
      <c r="R3" s="15" t="s">
        <v>30</v>
      </c>
      <c r="S3" s="16" t="s">
        <v>31</v>
      </c>
      <c r="AA3" s="283" t="s">
        <v>34</v>
      </c>
      <c r="AB3" s="120" t="s">
        <v>3</v>
      </c>
      <c r="AC3" s="127">
        <v>55</v>
      </c>
      <c r="AD3" s="128">
        <v>57</v>
      </c>
      <c r="AE3" s="129">
        <v>60</v>
      </c>
      <c r="AF3" s="119">
        <v>1</v>
      </c>
      <c r="AJ3" s="183" t="s">
        <v>78</v>
      </c>
      <c r="AK3" s="167" t="s">
        <v>76</v>
      </c>
      <c r="AL3" s="167">
        <v>20</v>
      </c>
      <c r="AM3" s="167">
        <v>85</v>
      </c>
      <c r="AN3" s="27">
        <v>84</v>
      </c>
      <c r="AP3">
        <v>3</v>
      </c>
    </row>
    <row r="4" spans="1:42" ht="19.5" customHeight="1" x14ac:dyDescent="0.35">
      <c r="A4" s="304" t="s">
        <v>144</v>
      </c>
      <c r="B4" s="304"/>
      <c r="C4" s="304"/>
      <c r="D4" s="304"/>
      <c r="E4" s="304"/>
      <c r="F4" s="304"/>
      <c r="G4" s="304"/>
      <c r="H4" s="304"/>
      <c r="L4" s="307"/>
      <c r="M4" s="135"/>
      <c r="N4" s="136"/>
      <c r="O4" s="136"/>
      <c r="P4" s="136"/>
      <c r="Q4" s="136"/>
      <c r="R4" s="136"/>
      <c r="S4" s="137"/>
      <c r="AA4" s="284"/>
      <c r="AB4" s="138"/>
      <c r="AC4" s="139"/>
      <c r="AD4" s="140"/>
      <c r="AE4" s="141"/>
      <c r="AF4" s="119"/>
      <c r="AJ4" s="183" t="s">
        <v>79</v>
      </c>
      <c r="AK4" s="167" t="s">
        <v>76</v>
      </c>
      <c r="AL4" s="167">
        <v>40</v>
      </c>
      <c r="AM4" s="167">
        <v>80</v>
      </c>
      <c r="AN4" s="27">
        <v>78</v>
      </c>
      <c r="AP4">
        <v>4</v>
      </c>
    </row>
    <row r="5" spans="1:42" ht="15" customHeight="1" thickBot="1" x14ac:dyDescent="0.4">
      <c r="A5" s="116"/>
      <c r="B5" s="116"/>
      <c r="C5" s="271"/>
      <c r="D5" s="271"/>
      <c r="E5" s="271"/>
      <c r="F5" s="271"/>
      <c r="G5" s="271"/>
      <c r="H5" s="271"/>
      <c r="L5" s="307"/>
      <c r="M5" s="13" t="s">
        <v>20</v>
      </c>
      <c r="N5" s="5" t="s">
        <v>20</v>
      </c>
      <c r="O5" s="5" t="s">
        <v>20</v>
      </c>
      <c r="P5" s="5" t="s">
        <v>20</v>
      </c>
      <c r="Q5" s="5" t="s">
        <v>20</v>
      </c>
      <c r="R5" s="5" t="s">
        <v>20</v>
      </c>
      <c r="S5" s="6" t="s">
        <v>20</v>
      </c>
      <c r="AA5" s="285"/>
      <c r="AB5" s="121" t="s">
        <v>32</v>
      </c>
      <c r="AC5" s="130">
        <v>57</v>
      </c>
      <c r="AD5" s="126">
        <v>60</v>
      </c>
      <c r="AE5" s="131">
        <v>65</v>
      </c>
      <c r="AF5" s="119">
        <v>2</v>
      </c>
      <c r="AJ5" s="183" t="s">
        <v>80</v>
      </c>
      <c r="AK5" s="167" t="s">
        <v>76</v>
      </c>
      <c r="AL5" s="167">
        <v>20</v>
      </c>
      <c r="AM5" s="167">
        <v>80</v>
      </c>
      <c r="AN5" s="27" t="s">
        <v>77</v>
      </c>
      <c r="AP5">
        <v>5</v>
      </c>
    </row>
    <row r="6" spans="1:42" ht="15" customHeight="1" thickBot="1" x14ac:dyDescent="0.4">
      <c r="A6" s="118" t="s">
        <v>49</v>
      </c>
      <c r="B6" s="117" t="s">
        <v>33</v>
      </c>
      <c r="C6" s="271"/>
      <c r="D6" s="271"/>
      <c r="E6" s="271"/>
      <c r="F6" s="271"/>
      <c r="G6" s="271"/>
      <c r="H6" s="271"/>
      <c r="L6" s="171" t="str">
        <f t="shared" ref="L6:L19" si="0">A60</f>
        <v>Crane</v>
      </c>
      <c r="M6" s="88">
        <f>IF(AND($E40&gt;=0.5,$C$12&gt;0),SQRT((($C$12-$B$25)^2)+(($C$25-$D$12)^2)),"")</f>
        <v>345.9748618037579</v>
      </c>
      <c r="N6" s="89" t="str">
        <f t="shared" ref="N6:N19" si="1">IF(AND($E40&gt;=0.5,$C$13&gt;0),SQRT((($C$13-$B$26)^2)+(($C$26-$D$13)^2)),"")</f>
        <v/>
      </c>
      <c r="O6" s="89" t="str">
        <f t="shared" ref="O6:P19" si="2">IF(AND($E40&gt;=0.5,$C$15&gt;0),SQRT((($C$15-$B$28)^2)+(($C$28-$D$15)^2)),"")</f>
        <v/>
      </c>
      <c r="P6" s="89" t="str">
        <f t="shared" si="2"/>
        <v/>
      </c>
      <c r="Q6" s="89" t="str">
        <f t="shared" ref="Q6:Q19" si="3">IF(AND($E40&gt;=0.5,$C$16&gt;0),SQRT((($C$16-$B$29)^2)+(($C$29-$D$16)^2)),"")</f>
        <v/>
      </c>
      <c r="R6" s="89" t="str">
        <f t="shared" ref="R6:R19" si="4">IF(AND($E40&gt;=0.5,$C$17&gt;0),SQRT((($C$17-$B$30)^2)+(($C$30-$D$17)^2)),"")</f>
        <v/>
      </c>
      <c r="S6" s="90" t="str">
        <f t="shared" ref="S6:S19" si="5">IF(AND($E40&gt;=0.5,$C$18&gt;0),SQRT((($C$18-$B$31)^2)+(($C$31-$D$18)^2)),"")</f>
        <v/>
      </c>
      <c r="AA6" s="286"/>
      <c r="AB6" s="122" t="s">
        <v>33</v>
      </c>
      <c r="AC6" s="132">
        <v>60</v>
      </c>
      <c r="AD6" s="133">
        <v>65</v>
      </c>
      <c r="AE6" s="134">
        <v>70</v>
      </c>
      <c r="AF6" s="119">
        <v>3</v>
      </c>
      <c r="AJ6" s="183" t="s">
        <v>81</v>
      </c>
      <c r="AK6" s="167" t="s">
        <v>82</v>
      </c>
      <c r="AL6" s="167">
        <v>100</v>
      </c>
      <c r="AM6" s="167">
        <v>94</v>
      </c>
      <c r="AN6" s="27" t="s">
        <v>77</v>
      </c>
      <c r="AP6">
        <v>6</v>
      </c>
    </row>
    <row r="7" spans="1:42" ht="15" customHeight="1" x14ac:dyDescent="0.35">
      <c r="A7" s="271"/>
      <c r="B7" s="271"/>
      <c r="C7" s="271"/>
      <c r="D7" s="271"/>
      <c r="E7" s="271"/>
      <c r="F7" s="271"/>
      <c r="G7" s="271"/>
      <c r="H7" s="271"/>
      <c r="L7" s="172" t="str">
        <f t="shared" si="0"/>
        <v>Vibratory Pile Driver</v>
      </c>
      <c r="M7" s="91">
        <f>IF(AND($E41&gt;=0.5,$C$12&gt;0),SQRT((($C$12-$B$25)^2)+(($C$25-$D$12)^2)),"")</f>
        <v>345.9748618037579</v>
      </c>
      <c r="N7" s="92" t="str">
        <f t="shared" si="1"/>
        <v/>
      </c>
      <c r="O7" s="92" t="str">
        <f t="shared" si="2"/>
        <v/>
      </c>
      <c r="P7" s="92" t="str">
        <f t="shared" si="2"/>
        <v/>
      </c>
      <c r="Q7" s="92" t="str">
        <f t="shared" si="3"/>
        <v/>
      </c>
      <c r="R7" s="92" t="str">
        <f t="shared" si="4"/>
        <v/>
      </c>
      <c r="S7" s="93" t="str">
        <f t="shared" si="5"/>
        <v/>
      </c>
      <c r="AC7" s="119">
        <v>1</v>
      </c>
      <c r="AD7" s="119">
        <v>2</v>
      </c>
      <c r="AE7" s="119">
        <v>3</v>
      </c>
      <c r="AF7" s="119"/>
      <c r="AJ7" s="183" t="s">
        <v>83</v>
      </c>
      <c r="AK7" s="167" t="s">
        <v>76</v>
      </c>
      <c r="AL7" s="167">
        <v>50</v>
      </c>
      <c r="AM7" s="167">
        <v>80</v>
      </c>
      <c r="AN7" s="27">
        <v>83</v>
      </c>
      <c r="AP7">
        <v>7</v>
      </c>
    </row>
    <row r="8" spans="1:42" ht="15" customHeight="1" thickBot="1" x14ac:dyDescent="0.3">
      <c r="A8" s="8" t="s">
        <v>45</v>
      </c>
      <c r="L8" s="172" t="str">
        <f t="shared" si="0"/>
        <v>Pickup Truck</v>
      </c>
      <c r="M8" s="91">
        <f>IF(AND($E42&gt;=0.5,$C$12&gt;0),SQRT((($C$12-$B$25)^2)+(($C$25-$D$12)^2)),"")</f>
        <v>345.9748618037579</v>
      </c>
      <c r="N8" s="92" t="str">
        <f t="shared" si="1"/>
        <v/>
      </c>
      <c r="O8" s="92" t="str">
        <f t="shared" si="2"/>
        <v/>
      </c>
      <c r="P8" s="92" t="str">
        <f t="shared" si="2"/>
        <v/>
      </c>
      <c r="Q8" s="92" t="str">
        <f t="shared" si="3"/>
        <v/>
      </c>
      <c r="R8" s="92" t="str">
        <f t="shared" si="4"/>
        <v/>
      </c>
      <c r="S8" s="93" t="str">
        <f t="shared" si="5"/>
        <v/>
      </c>
      <c r="AJ8" s="183" t="s">
        <v>84</v>
      </c>
      <c r="AK8" s="167" t="s">
        <v>76</v>
      </c>
      <c r="AL8" s="167">
        <v>20</v>
      </c>
      <c r="AM8" s="167">
        <v>85</v>
      </c>
      <c r="AN8" s="27">
        <v>84</v>
      </c>
      <c r="AP8">
        <v>8</v>
      </c>
    </row>
    <row r="9" spans="1:42" ht="15" customHeight="1" thickBot="1" x14ac:dyDescent="0.3">
      <c r="A9" s="293" t="s">
        <v>0</v>
      </c>
      <c r="B9" s="293" t="s">
        <v>1</v>
      </c>
      <c r="C9" s="289" t="s">
        <v>22</v>
      </c>
      <c r="D9" s="290"/>
      <c r="E9" s="291" t="s">
        <v>53</v>
      </c>
      <c r="F9" s="291"/>
      <c r="G9" s="291"/>
      <c r="H9" s="292"/>
      <c r="L9" s="172" t="str">
        <f t="shared" si="0"/>
        <v>Front End Loader</v>
      </c>
      <c r="M9" s="91">
        <f>IF(AND($E43&gt;=0.5,$C$12&gt;0),SQRT((($C$12-$B$25)^2)+(($C$25-$D$12)^2)),"")</f>
        <v>345.9748618037579</v>
      </c>
      <c r="N9" s="92" t="str">
        <f t="shared" si="1"/>
        <v/>
      </c>
      <c r="O9" s="92" t="str">
        <f t="shared" si="2"/>
        <v/>
      </c>
      <c r="P9" s="92" t="str">
        <f t="shared" si="2"/>
        <v/>
      </c>
      <c r="Q9" s="92" t="str">
        <f t="shared" si="3"/>
        <v/>
      </c>
      <c r="R9" s="92" t="str">
        <f t="shared" si="4"/>
        <v/>
      </c>
      <c r="S9" s="93" t="str">
        <f t="shared" si="5"/>
        <v/>
      </c>
      <c r="AB9" s="119">
        <f t="shared" ref="AB9:AB15" si="6">IF(B12="Residential",1,IF(B12="Commercial",2,IF(B12="industrial",3,0)))</f>
        <v>1</v>
      </c>
      <c r="AJ9" s="183" t="s">
        <v>85</v>
      </c>
      <c r="AK9" s="167" t="s">
        <v>82</v>
      </c>
      <c r="AL9" s="167">
        <v>20</v>
      </c>
      <c r="AM9" s="167">
        <v>93</v>
      </c>
      <c r="AN9" s="27">
        <v>87</v>
      </c>
      <c r="AP9">
        <v>9</v>
      </c>
    </row>
    <row r="10" spans="1:42" ht="15" customHeight="1" x14ac:dyDescent="0.25">
      <c r="A10" s="300"/>
      <c r="B10" s="300"/>
      <c r="C10" s="114" t="s">
        <v>23</v>
      </c>
      <c r="D10" s="115" t="s">
        <v>24</v>
      </c>
      <c r="E10" s="162" t="s">
        <v>12</v>
      </c>
      <c r="F10" s="163" t="s">
        <v>11</v>
      </c>
      <c r="G10" s="23" t="s">
        <v>13</v>
      </c>
      <c r="H10" s="24" t="s">
        <v>2</v>
      </c>
      <c r="L10" s="172" t="str">
        <f t="shared" si="0"/>
        <v>Trencher</v>
      </c>
      <c r="M10" s="91">
        <f>IF(AND($E44&gt;=0.5,$C$12&gt;0),SQRT((($C$12-$B$25)^2)+(($C$25-$D$12)^2)),"")</f>
        <v>345.9748618037579</v>
      </c>
      <c r="N10" s="92" t="str">
        <f t="shared" si="1"/>
        <v/>
      </c>
      <c r="O10" s="92" t="str">
        <f t="shared" si="2"/>
        <v/>
      </c>
      <c r="P10" s="92" t="str">
        <f t="shared" si="2"/>
        <v/>
      </c>
      <c r="Q10" s="92" t="str">
        <f t="shared" si="3"/>
        <v/>
      </c>
      <c r="R10" s="92" t="str">
        <f t="shared" si="4"/>
        <v/>
      </c>
      <c r="S10" s="93" t="str">
        <f t="shared" si="5"/>
        <v/>
      </c>
      <c r="AB10" s="119">
        <f t="shared" si="6"/>
        <v>0</v>
      </c>
      <c r="AJ10" s="183" t="s">
        <v>86</v>
      </c>
      <c r="AK10" s="167" t="s">
        <v>76</v>
      </c>
      <c r="AL10" s="167">
        <v>20</v>
      </c>
      <c r="AM10" s="167">
        <v>80</v>
      </c>
      <c r="AN10" s="27">
        <v>83</v>
      </c>
      <c r="AP10">
        <v>10</v>
      </c>
    </row>
    <row r="11" spans="1:42" ht="15" customHeight="1" thickBot="1" x14ac:dyDescent="0.3">
      <c r="A11" s="301"/>
      <c r="B11" s="301"/>
      <c r="C11" s="86" t="s">
        <v>20</v>
      </c>
      <c r="D11" s="87" t="s">
        <v>20</v>
      </c>
      <c r="E11" s="13" t="s">
        <v>5</v>
      </c>
      <c r="F11" s="6" t="s">
        <v>5</v>
      </c>
      <c r="G11" s="13" t="s">
        <v>5</v>
      </c>
      <c r="H11" s="6" t="s">
        <v>5</v>
      </c>
      <c r="L11" s="172" t="str">
        <f t="shared" si="0"/>
        <v>Crane</v>
      </c>
      <c r="M11" s="91">
        <f>IF(AND($E45&gt;=0.5,$C$12&gt;0),SQRT((($C$12-$B$26)^2)+(($C$26-$D$12)^2)),"")</f>
        <v>631.89843883356775</v>
      </c>
      <c r="N11" s="92" t="str">
        <f t="shared" si="1"/>
        <v/>
      </c>
      <c r="O11" s="92" t="str">
        <f t="shared" si="2"/>
        <v/>
      </c>
      <c r="P11" s="92" t="str">
        <f t="shared" si="2"/>
        <v/>
      </c>
      <c r="Q11" s="92" t="str">
        <f t="shared" si="3"/>
        <v/>
      </c>
      <c r="R11" s="92" t="str">
        <f t="shared" si="4"/>
        <v/>
      </c>
      <c r="S11" s="93" t="str">
        <f t="shared" si="5"/>
        <v/>
      </c>
      <c r="AB11" s="119">
        <f t="shared" si="6"/>
        <v>0</v>
      </c>
      <c r="AJ11" s="183" t="s">
        <v>87</v>
      </c>
      <c r="AK11" s="167" t="s">
        <v>76</v>
      </c>
      <c r="AL11" s="167">
        <v>40</v>
      </c>
      <c r="AM11" s="167">
        <v>80</v>
      </c>
      <c r="AN11" s="27">
        <v>78</v>
      </c>
      <c r="AP11">
        <v>11</v>
      </c>
    </row>
    <row r="12" spans="1:42" ht="15" customHeight="1" thickBot="1" x14ac:dyDescent="0.3">
      <c r="A12" s="240" t="s">
        <v>196</v>
      </c>
      <c r="B12" s="241" t="s">
        <v>3</v>
      </c>
      <c r="C12" s="242">
        <v>257998.7</v>
      </c>
      <c r="D12" s="243">
        <v>4256506.01</v>
      </c>
      <c r="E12" s="244">
        <v>38.6</v>
      </c>
      <c r="F12" s="245">
        <v>42</v>
      </c>
      <c r="G12" s="246">
        <v>40</v>
      </c>
      <c r="H12" s="247">
        <v>34</v>
      </c>
      <c r="L12" s="172" t="str">
        <f t="shared" si="0"/>
        <v>Vibratory Pile Driver</v>
      </c>
      <c r="M12" s="91">
        <f>IF(AND($E46&gt;=0.5,$C$12&gt;0),SQRT((($C$12-$B$26)^2)+(($C$26-$D$12)^2)),"")</f>
        <v>631.89843883356775</v>
      </c>
      <c r="N12" s="92" t="str">
        <f t="shared" si="1"/>
        <v/>
      </c>
      <c r="O12" s="92" t="str">
        <f t="shared" si="2"/>
        <v/>
      </c>
      <c r="P12" s="92" t="str">
        <f t="shared" si="2"/>
        <v/>
      </c>
      <c r="Q12" s="92" t="str">
        <f t="shared" si="3"/>
        <v/>
      </c>
      <c r="R12" s="92" t="str">
        <f t="shared" si="4"/>
        <v/>
      </c>
      <c r="S12" s="93" t="str">
        <f t="shared" si="5"/>
        <v/>
      </c>
      <c r="AB12" s="119">
        <f t="shared" si="6"/>
        <v>0</v>
      </c>
      <c r="AJ12" s="183" t="s">
        <v>88</v>
      </c>
      <c r="AK12" s="167" t="s">
        <v>76</v>
      </c>
      <c r="AL12" s="167">
        <v>15</v>
      </c>
      <c r="AM12" s="167">
        <v>83</v>
      </c>
      <c r="AN12" s="27" t="s">
        <v>77</v>
      </c>
      <c r="AP12">
        <v>12</v>
      </c>
    </row>
    <row r="13" spans="1:42" ht="15" hidden="1" customHeight="1" x14ac:dyDescent="0.25">
      <c r="A13" s="228"/>
      <c r="B13" s="238"/>
      <c r="C13" s="174"/>
      <c r="D13" s="211"/>
      <c r="E13" s="17"/>
      <c r="F13" s="160"/>
      <c r="G13" s="239"/>
      <c r="H13" s="78"/>
      <c r="L13" s="172" t="str">
        <f t="shared" si="0"/>
        <v>Pickup Truck</v>
      </c>
      <c r="M13" s="91">
        <f>IF(AND($E47&gt;=0.5,$C$12&gt;0),SQRT((($C$12-$B$26)^2)+(($C$26-$D$12)^2)),"")</f>
        <v>631.89843883356775</v>
      </c>
      <c r="N13" s="92" t="str">
        <f t="shared" si="1"/>
        <v/>
      </c>
      <c r="O13" s="92" t="str">
        <f t="shared" si="2"/>
        <v/>
      </c>
      <c r="P13" s="92" t="str">
        <f t="shared" si="2"/>
        <v/>
      </c>
      <c r="Q13" s="92" t="str">
        <f t="shared" si="3"/>
        <v/>
      </c>
      <c r="R13" s="92" t="str">
        <f t="shared" si="4"/>
        <v/>
      </c>
      <c r="S13" s="93" t="str">
        <f t="shared" si="5"/>
        <v/>
      </c>
      <c r="AB13" s="119">
        <f t="shared" si="6"/>
        <v>0</v>
      </c>
      <c r="AJ13" s="183" t="s">
        <v>89</v>
      </c>
      <c r="AK13" s="167" t="s">
        <v>76</v>
      </c>
      <c r="AL13" s="167">
        <v>40</v>
      </c>
      <c r="AM13" s="167">
        <v>85</v>
      </c>
      <c r="AN13" s="27">
        <v>79</v>
      </c>
      <c r="AP13">
        <v>13</v>
      </c>
    </row>
    <row r="14" spans="1:42" ht="15" hidden="1" customHeight="1" x14ac:dyDescent="0.25">
      <c r="A14" s="212"/>
      <c r="B14" s="84"/>
      <c r="C14" s="176"/>
      <c r="D14" s="213"/>
      <c r="E14" s="112"/>
      <c r="F14" s="109"/>
      <c r="G14" s="75"/>
      <c r="H14" s="2"/>
      <c r="L14" s="172" t="str">
        <f t="shared" si="0"/>
        <v>Front End Loader</v>
      </c>
      <c r="M14" s="91">
        <f>IF(AND($E48&gt;=0.5,$C$12&gt;0),SQRT((($C$12-$B$26)^2)+(($C$26-$D$12)^2)),"")</f>
        <v>631.89843883356775</v>
      </c>
      <c r="N14" s="92" t="str">
        <f t="shared" si="1"/>
        <v/>
      </c>
      <c r="O14" s="92" t="str">
        <f t="shared" si="2"/>
        <v/>
      </c>
      <c r="P14" s="92" t="str">
        <f t="shared" si="2"/>
        <v/>
      </c>
      <c r="Q14" s="92" t="str">
        <f t="shared" si="3"/>
        <v/>
      </c>
      <c r="R14" s="92" t="str">
        <f t="shared" si="4"/>
        <v/>
      </c>
      <c r="S14" s="93" t="str">
        <f t="shared" si="5"/>
        <v/>
      </c>
      <c r="AB14" s="119">
        <f t="shared" si="6"/>
        <v>0</v>
      </c>
      <c r="AJ14" s="183" t="s">
        <v>90</v>
      </c>
      <c r="AK14" s="167" t="s">
        <v>76</v>
      </c>
      <c r="AL14" s="167">
        <v>20</v>
      </c>
      <c r="AM14" s="167">
        <v>82</v>
      </c>
      <c r="AN14" s="27">
        <v>81</v>
      </c>
      <c r="AP14">
        <v>14</v>
      </c>
    </row>
    <row r="15" spans="1:42" ht="15" hidden="1" customHeight="1" x14ac:dyDescent="0.25">
      <c r="A15" s="212"/>
      <c r="B15" s="84"/>
      <c r="C15" s="176"/>
      <c r="D15" s="213"/>
      <c r="E15" s="112"/>
      <c r="F15" s="109"/>
      <c r="G15" s="75"/>
      <c r="H15" s="2"/>
      <c r="L15" s="172" t="str">
        <f t="shared" si="0"/>
        <v>Trencher</v>
      </c>
      <c r="M15" s="91">
        <f>IF(AND($E49&gt;=0.5,$C$12&gt;0),SQRT((($C$12-$B$26)^2)+(($C$26-$D$12)^2)),"")</f>
        <v>631.89843883356775</v>
      </c>
      <c r="N15" s="92" t="str">
        <f t="shared" si="1"/>
        <v/>
      </c>
      <c r="O15" s="92" t="str">
        <f t="shared" si="2"/>
        <v/>
      </c>
      <c r="P15" s="92" t="str">
        <f t="shared" si="2"/>
        <v/>
      </c>
      <c r="Q15" s="92" t="str">
        <f t="shared" si="3"/>
        <v/>
      </c>
      <c r="R15" s="92" t="str">
        <f t="shared" si="4"/>
        <v/>
      </c>
      <c r="S15" s="93" t="str">
        <f t="shared" si="5"/>
        <v/>
      </c>
      <c r="AB15" s="119">
        <f t="shared" si="6"/>
        <v>0</v>
      </c>
      <c r="AJ15" s="183" t="s">
        <v>91</v>
      </c>
      <c r="AK15" s="167" t="s">
        <v>76</v>
      </c>
      <c r="AL15" s="167">
        <v>20</v>
      </c>
      <c r="AM15" s="167">
        <v>90</v>
      </c>
      <c r="AN15" s="27">
        <v>90</v>
      </c>
      <c r="AP15">
        <v>15</v>
      </c>
    </row>
    <row r="16" spans="1:42" ht="15" hidden="1" customHeight="1" x14ac:dyDescent="0.25">
      <c r="A16" s="212"/>
      <c r="B16" s="84"/>
      <c r="C16" s="176"/>
      <c r="D16" s="213"/>
      <c r="E16" s="112"/>
      <c r="F16" s="109"/>
      <c r="G16" s="75"/>
      <c r="H16" s="2"/>
      <c r="L16" s="172" t="str">
        <f t="shared" si="0"/>
        <v/>
      </c>
      <c r="M16" s="91">
        <f>IF(AND($E50&gt;=0.5,$C$12&gt;0),SQRT((($C$12-$B$25)^2)+(($C$25-$D$12)^2)),"")</f>
        <v>345.9748618037579</v>
      </c>
      <c r="N16" s="92" t="str">
        <f t="shared" si="1"/>
        <v/>
      </c>
      <c r="O16" s="92" t="str">
        <f t="shared" si="2"/>
        <v/>
      </c>
      <c r="P16" s="92" t="str">
        <f t="shared" si="2"/>
        <v/>
      </c>
      <c r="Q16" s="92" t="str">
        <f t="shared" si="3"/>
        <v/>
      </c>
      <c r="R16" s="92" t="str">
        <f t="shared" si="4"/>
        <v/>
      </c>
      <c r="S16" s="93" t="str">
        <f t="shared" si="5"/>
        <v/>
      </c>
      <c r="AB16" s="119"/>
      <c r="AJ16" s="183" t="s">
        <v>92</v>
      </c>
      <c r="AK16" s="167" t="s">
        <v>76</v>
      </c>
      <c r="AL16" s="167">
        <v>16</v>
      </c>
      <c r="AM16" s="167">
        <v>85</v>
      </c>
      <c r="AN16" s="27">
        <v>81</v>
      </c>
      <c r="AP16">
        <v>0</v>
      </c>
    </row>
    <row r="17" spans="1:40" s="49" customFormat="1" hidden="1" x14ac:dyDescent="0.25">
      <c r="A17" s="212"/>
      <c r="B17" s="84"/>
      <c r="C17" s="176"/>
      <c r="D17" s="213"/>
      <c r="E17" s="112" t="str">
        <f>IF(G17&gt;0,R270,"")</f>
        <v/>
      </c>
      <c r="F17" s="109" t="str">
        <f>IF(G17&gt;0,T270,"")</f>
        <v/>
      </c>
      <c r="G17" s="75"/>
      <c r="H17" s="2"/>
      <c r="L17" s="172" t="str">
        <f t="shared" si="0"/>
        <v/>
      </c>
      <c r="M17" s="91">
        <f>IF(AND($E51&gt;=0.5,$C$12&gt;0),SQRT((($C$12-$B$25)^2)+(($C$25-$D$12)^2)),"")</f>
        <v>345.9748618037579</v>
      </c>
      <c r="N17" s="92" t="str">
        <f t="shared" si="1"/>
        <v/>
      </c>
      <c r="O17" s="92" t="str">
        <f t="shared" si="2"/>
        <v/>
      </c>
      <c r="P17" s="92" t="str">
        <f t="shared" si="2"/>
        <v/>
      </c>
      <c r="Q17" s="92" t="str">
        <f t="shared" si="3"/>
        <v/>
      </c>
      <c r="R17" s="92" t="str">
        <f t="shared" si="4"/>
        <v/>
      </c>
      <c r="S17" s="93" t="str">
        <f t="shared" si="5"/>
        <v/>
      </c>
      <c r="T17"/>
      <c r="AB17" s="119">
        <f>IF(B6="Residential",1,IF(B6="Commercial",2,IF(B6="industrial",3,0)))</f>
        <v>3</v>
      </c>
      <c r="AJ17" s="183" t="s">
        <v>93</v>
      </c>
      <c r="AK17" s="167" t="s">
        <v>76</v>
      </c>
      <c r="AL17" s="167">
        <v>40</v>
      </c>
      <c r="AM17" s="167">
        <v>85</v>
      </c>
      <c r="AN17" s="27">
        <v>82</v>
      </c>
    </row>
    <row r="18" spans="1:40" ht="15.75" hidden="1" thickBot="1" x14ac:dyDescent="0.3">
      <c r="A18" s="214"/>
      <c r="B18" s="85"/>
      <c r="C18" s="178"/>
      <c r="D18" s="215"/>
      <c r="E18" s="113" t="str">
        <f>IF(G18&gt;0,R304,"")</f>
        <v/>
      </c>
      <c r="F18" s="110" t="str">
        <f>IF(G18&gt;0,T304,"")</f>
        <v/>
      </c>
      <c r="G18" s="76"/>
      <c r="H18" s="3"/>
      <c r="L18" s="172" t="str">
        <f t="shared" si="0"/>
        <v/>
      </c>
      <c r="M18" s="91">
        <f>IF(AND($E52&gt;=0.5,$C$12&gt;0),SQRT((($C$12-$B$25)^2)+(($C$25-$D$12)^2)),"")</f>
        <v>345.9748618037579</v>
      </c>
      <c r="N18" s="92" t="str">
        <f t="shared" si="1"/>
        <v/>
      </c>
      <c r="O18" s="92" t="str">
        <f t="shared" si="2"/>
        <v/>
      </c>
      <c r="P18" s="92" t="str">
        <f t="shared" si="2"/>
        <v/>
      </c>
      <c r="Q18" s="92" t="str">
        <f t="shared" si="3"/>
        <v/>
      </c>
      <c r="R18" s="92" t="str">
        <f t="shared" si="4"/>
        <v/>
      </c>
      <c r="S18" s="93" t="str">
        <f t="shared" si="5"/>
        <v/>
      </c>
      <c r="AJ18" s="183" t="s">
        <v>94</v>
      </c>
      <c r="AK18" s="167" t="s">
        <v>76</v>
      </c>
      <c r="AL18" s="167">
        <v>20</v>
      </c>
      <c r="AM18" s="167">
        <v>84</v>
      </c>
      <c r="AN18" s="27">
        <v>79</v>
      </c>
    </row>
    <row r="19" spans="1:40" ht="15.75" x14ac:dyDescent="0.25">
      <c r="A19" s="19" t="s">
        <v>61</v>
      </c>
      <c r="B19" s="143"/>
      <c r="C19" s="144"/>
      <c r="D19" s="144"/>
      <c r="E19" s="145"/>
      <c r="F19" s="145"/>
      <c r="G19" s="82"/>
      <c r="H19" s="82"/>
      <c r="L19" s="172" t="str">
        <f t="shared" si="0"/>
        <v/>
      </c>
      <c r="M19" s="91">
        <f>IF(AND($E53&gt;=0.5,$C$12&gt;0),SQRT((($C$12-$B$25)^2)+(($C$25-$D$12)^2)),"")</f>
        <v>345.9748618037579</v>
      </c>
      <c r="N19" s="92" t="str">
        <f t="shared" si="1"/>
        <v/>
      </c>
      <c r="O19" s="92" t="str">
        <f t="shared" si="2"/>
        <v/>
      </c>
      <c r="P19" s="92" t="str">
        <f t="shared" si="2"/>
        <v/>
      </c>
      <c r="Q19" s="92" t="str">
        <f t="shared" si="3"/>
        <v/>
      </c>
      <c r="R19" s="92" t="str">
        <f t="shared" si="4"/>
        <v/>
      </c>
      <c r="S19" s="93" t="str">
        <f t="shared" si="5"/>
        <v/>
      </c>
      <c r="AJ19" s="183" t="s">
        <v>95</v>
      </c>
      <c r="AK19" s="167" t="s">
        <v>76</v>
      </c>
      <c r="AL19" s="167">
        <v>50</v>
      </c>
      <c r="AM19" s="167">
        <v>80</v>
      </c>
      <c r="AN19" s="27">
        <v>80</v>
      </c>
    </row>
    <row r="20" spans="1:40" ht="14.25" customHeight="1" thickBot="1" x14ac:dyDescent="0.3">
      <c r="A20" s="19"/>
      <c r="B20" s="143"/>
      <c r="C20" s="144"/>
      <c r="D20" s="144"/>
      <c r="E20" s="145"/>
      <c r="F20" s="145"/>
      <c r="G20" s="82"/>
      <c r="H20" s="82"/>
      <c r="L20" s="97"/>
      <c r="AJ20" s="183" t="s">
        <v>96</v>
      </c>
      <c r="AK20" s="167" t="s">
        <v>76</v>
      </c>
      <c r="AL20" s="167">
        <v>40</v>
      </c>
      <c r="AM20" s="167">
        <v>84</v>
      </c>
      <c r="AN20" s="27">
        <v>76</v>
      </c>
    </row>
    <row r="21" spans="1:40" ht="75.75" thickBot="1" x14ac:dyDescent="0.3">
      <c r="A21" s="8" t="s">
        <v>69</v>
      </c>
      <c r="L21" s="272" t="s">
        <v>42</v>
      </c>
      <c r="M21" s="25" t="s">
        <v>25</v>
      </c>
      <c r="N21" s="15" t="s">
        <v>26</v>
      </c>
      <c r="O21" s="15" t="s">
        <v>27</v>
      </c>
      <c r="P21" s="15" t="s">
        <v>28</v>
      </c>
      <c r="Q21" s="15" t="s">
        <v>29</v>
      </c>
      <c r="R21" s="15" t="s">
        <v>30</v>
      </c>
      <c r="S21" s="16" t="s">
        <v>31</v>
      </c>
      <c r="AJ21" s="183" t="s">
        <v>97</v>
      </c>
      <c r="AK21" s="167" t="s">
        <v>76</v>
      </c>
      <c r="AL21" s="167">
        <v>40</v>
      </c>
      <c r="AM21" s="167">
        <v>85</v>
      </c>
      <c r="AN21" s="27">
        <v>81</v>
      </c>
    </row>
    <row r="22" spans="1:40" ht="15.75" thickBot="1" x14ac:dyDescent="0.3">
      <c r="A22" s="293" t="s">
        <v>154</v>
      </c>
      <c r="B22" s="289" t="s">
        <v>22</v>
      </c>
      <c r="C22" s="290"/>
      <c r="E22" s="302"/>
      <c r="F22" s="302"/>
      <c r="G22" s="302"/>
      <c r="H22" s="302"/>
      <c r="L22" s="220"/>
      <c r="M22" s="13" t="s">
        <v>6</v>
      </c>
      <c r="N22" s="5" t="s">
        <v>6</v>
      </c>
      <c r="O22" s="5" t="s">
        <v>6</v>
      </c>
      <c r="P22" s="5" t="s">
        <v>6</v>
      </c>
      <c r="Q22" s="5" t="s">
        <v>6</v>
      </c>
      <c r="R22" s="5" t="s">
        <v>6</v>
      </c>
      <c r="S22" s="6" t="s">
        <v>6</v>
      </c>
      <c r="AJ22" s="183" t="s">
        <v>98</v>
      </c>
      <c r="AK22" s="167" t="s">
        <v>76</v>
      </c>
      <c r="AL22" s="167">
        <v>40</v>
      </c>
      <c r="AM22" s="167">
        <v>84</v>
      </c>
      <c r="AN22" s="27">
        <v>74</v>
      </c>
    </row>
    <row r="23" spans="1:40" x14ac:dyDescent="0.25">
      <c r="A23" s="300"/>
      <c r="B23" s="114" t="s">
        <v>23</v>
      </c>
      <c r="C23" s="115" t="s">
        <v>24</v>
      </c>
      <c r="E23" s="270"/>
      <c r="H23" s="270"/>
      <c r="L23" s="101" t="str">
        <f t="shared" ref="L23:L36" si="7">IF(ISBLANK(A40),"",A40)</f>
        <v>Crane</v>
      </c>
      <c r="M23" s="98">
        <f t="shared" ref="M23:S36" si="8">IFERROR(CONVERT(M6,"m","ft"),"")</f>
        <v>1135.0881292774209</v>
      </c>
      <c r="N23" s="89" t="str">
        <f t="shared" si="8"/>
        <v/>
      </c>
      <c r="O23" s="89" t="str">
        <f t="shared" si="8"/>
        <v/>
      </c>
      <c r="P23" s="89" t="str">
        <f t="shared" si="8"/>
        <v/>
      </c>
      <c r="Q23" s="89" t="str">
        <f t="shared" si="8"/>
        <v/>
      </c>
      <c r="R23" s="89" t="str">
        <f t="shared" si="8"/>
        <v/>
      </c>
      <c r="S23" s="90" t="str">
        <f t="shared" si="8"/>
        <v/>
      </c>
      <c r="AJ23" s="183" t="s">
        <v>99</v>
      </c>
      <c r="AK23" s="167" t="s">
        <v>76</v>
      </c>
      <c r="AL23" s="167">
        <v>40</v>
      </c>
      <c r="AM23" s="167">
        <v>80</v>
      </c>
      <c r="AN23" s="27">
        <v>79</v>
      </c>
    </row>
    <row r="24" spans="1:40" ht="15.75" thickBot="1" x14ac:dyDescent="0.3">
      <c r="A24" s="301"/>
      <c r="B24" s="86" t="s">
        <v>20</v>
      </c>
      <c r="C24" s="87" t="s">
        <v>20</v>
      </c>
      <c r="E24" s="270"/>
      <c r="H24" s="270"/>
      <c r="L24" s="102" t="str">
        <f t="shared" si="7"/>
        <v>Vibratory Pile Driver</v>
      </c>
      <c r="M24" s="99">
        <f t="shared" si="8"/>
        <v>1135.0881292774209</v>
      </c>
      <c r="N24" s="92" t="str">
        <f t="shared" si="8"/>
        <v/>
      </c>
      <c r="O24" s="92" t="str">
        <f t="shared" si="8"/>
        <v/>
      </c>
      <c r="P24" s="92" t="str">
        <f t="shared" si="8"/>
        <v/>
      </c>
      <c r="Q24" s="92" t="str">
        <f t="shared" si="8"/>
        <v/>
      </c>
      <c r="R24" s="92" t="str">
        <f t="shared" si="8"/>
        <v/>
      </c>
      <c r="S24" s="93" t="str">
        <f t="shared" si="8"/>
        <v/>
      </c>
      <c r="AJ24" s="183" t="s">
        <v>100</v>
      </c>
      <c r="AK24" s="167" t="s">
        <v>76</v>
      </c>
      <c r="AL24" s="167">
        <v>50</v>
      </c>
      <c r="AM24" s="167">
        <v>82</v>
      </c>
      <c r="AN24" s="27">
        <v>81</v>
      </c>
    </row>
    <row r="25" spans="1:40" x14ac:dyDescent="0.25">
      <c r="A25" s="168" t="s">
        <v>150</v>
      </c>
      <c r="B25" s="229">
        <v>257979.65</v>
      </c>
      <c r="C25" s="175">
        <v>4256851.46</v>
      </c>
      <c r="E25" s="166"/>
      <c r="H25" s="20"/>
      <c r="L25" s="102" t="str">
        <f t="shared" si="7"/>
        <v>Pickup Truck</v>
      </c>
      <c r="M25" s="99">
        <f t="shared" si="8"/>
        <v>1135.0881292774209</v>
      </c>
      <c r="N25" s="92" t="str">
        <f t="shared" si="8"/>
        <v/>
      </c>
      <c r="O25" s="92" t="str">
        <f t="shared" si="8"/>
        <v/>
      </c>
      <c r="P25" s="92" t="str">
        <f t="shared" si="8"/>
        <v/>
      </c>
      <c r="Q25" s="92" t="str">
        <f t="shared" si="8"/>
        <v/>
      </c>
      <c r="R25" s="92" t="str">
        <f t="shared" si="8"/>
        <v/>
      </c>
      <c r="S25" s="93" t="str">
        <f t="shared" si="8"/>
        <v/>
      </c>
      <c r="AJ25" s="183" t="s">
        <v>101</v>
      </c>
      <c r="AK25" s="167" t="s">
        <v>76</v>
      </c>
      <c r="AL25" s="167">
        <v>50</v>
      </c>
      <c r="AM25" s="167">
        <v>70</v>
      </c>
      <c r="AN25" s="27">
        <v>73</v>
      </c>
    </row>
    <row r="26" spans="1:40" x14ac:dyDescent="0.25">
      <c r="A26" s="169" t="s">
        <v>153</v>
      </c>
      <c r="B26" s="230">
        <v>257407.81</v>
      </c>
      <c r="C26" s="177">
        <v>4256729.9400000004</v>
      </c>
      <c r="E26" s="166"/>
      <c r="H26" s="20"/>
      <c r="L26" s="102" t="str">
        <f t="shared" si="7"/>
        <v>Front End Loader</v>
      </c>
      <c r="M26" s="99">
        <f t="shared" si="8"/>
        <v>1135.0881292774209</v>
      </c>
      <c r="N26" s="92" t="str">
        <f t="shared" si="8"/>
        <v/>
      </c>
      <c r="O26" s="92" t="str">
        <f t="shared" si="8"/>
        <v/>
      </c>
      <c r="P26" s="92" t="str">
        <f t="shared" si="8"/>
        <v/>
      </c>
      <c r="Q26" s="92" t="str">
        <f t="shared" si="8"/>
        <v/>
      </c>
      <c r="R26" s="92" t="str">
        <f t="shared" si="8"/>
        <v/>
      </c>
      <c r="S26" s="93" t="str">
        <f t="shared" si="8"/>
        <v/>
      </c>
      <c r="AJ26" s="183" t="s">
        <v>102</v>
      </c>
      <c r="AK26" s="167" t="s">
        <v>76</v>
      </c>
      <c r="AL26" s="167">
        <v>40</v>
      </c>
      <c r="AM26" s="167">
        <v>85</v>
      </c>
      <c r="AN26" s="27">
        <v>83</v>
      </c>
    </row>
    <row r="27" spans="1:40" x14ac:dyDescent="0.25">
      <c r="A27" s="169"/>
      <c r="B27" s="230"/>
      <c r="C27" s="177"/>
      <c r="E27" s="166"/>
      <c r="H27" s="20"/>
      <c r="L27" s="102" t="str">
        <f t="shared" si="7"/>
        <v>Trencher</v>
      </c>
      <c r="M27" s="99">
        <f t="shared" si="8"/>
        <v>1135.0881292774209</v>
      </c>
      <c r="N27" s="92" t="str">
        <f t="shared" si="8"/>
        <v/>
      </c>
      <c r="O27" s="92" t="str">
        <f t="shared" si="8"/>
        <v/>
      </c>
      <c r="P27" s="92" t="str">
        <f t="shared" si="8"/>
        <v/>
      </c>
      <c r="Q27" s="92" t="str">
        <f t="shared" si="8"/>
        <v/>
      </c>
      <c r="R27" s="92" t="str">
        <f t="shared" si="8"/>
        <v/>
      </c>
      <c r="S27" s="93" t="str">
        <f t="shared" si="8"/>
        <v/>
      </c>
      <c r="AJ27" s="183" t="s">
        <v>103</v>
      </c>
      <c r="AK27" s="167" t="s">
        <v>76</v>
      </c>
      <c r="AL27" s="167">
        <v>40</v>
      </c>
      <c r="AM27" s="167">
        <v>85</v>
      </c>
      <c r="AN27" s="27" t="s">
        <v>77</v>
      </c>
    </row>
    <row r="28" spans="1:40" x14ac:dyDescent="0.25">
      <c r="A28" s="169" t="str">
        <f t="shared" ref="A28:A31" si="9">IF(ISBLANK(A15),"",A15)</f>
        <v/>
      </c>
      <c r="B28" s="230"/>
      <c r="C28" s="177"/>
      <c r="E28" s="166"/>
      <c r="H28" s="20"/>
      <c r="L28" s="102" t="str">
        <f t="shared" si="7"/>
        <v>Crane</v>
      </c>
      <c r="M28" s="99">
        <f t="shared" si="8"/>
        <v>2073.1576077216791</v>
      </c>
      <c r="N28" s="92" t="str">
        <f t="shared" si="8"/>
        <v/>
      </c>
      <c r="O28" s="92" t="str">
        <f t="shared" si="8"/>
        <v/>
      </c>
      <c r="P28" s="92" t="str">
        <f t="shared" si="8"/>
        <v/>
      </c>
      <c r="Q28" s="92" t="str">
        <f t="shared" si="8"/>
        <v/>
      </c>
      <c r="R28" s="92" t="str">
        <f t="shared" si="8"/>
        <v/>
      </c>
      <c r="S28" s="93" t="str">
        <f t="shared" si="8"/>
        <v/>
      </c>
      <c r="AJ28" s="183" t="s">
        <v>104</v>
      </c>
      <c r="AK28" s="167" t="s">
        <v>76</v>
      </c>
      <c r="AL28" s="167">
        <v>40</v>
      </c>
      <c r="AM28" s="167">
        <v>85</v>
      </c>
      <c r="AN28" s="27">
        <v>87</v>
      </c>
    </row>
    <row r="29" spans="1:40" x14ac:dyDescent="0.25">
      <c r="A29" s="169" t="str">
        <f t="shared" si="9"/>
        <v/>
      </c>
      <c r="B29" s="230"/>
      <c r="C29" s="177"/>
      <c r="E29" s="166"/>
      <c r="H29" s="20"/>
      <c r="L29" s="102" t="str">
        <f t="shared" si="7"/>
        <v>Vibratory Pile Driver</v>
      </c>
      <c r="M29" s="99">
        <f t="shared" si="8"/>
        <v>2073.1576077216791</v>
      </c>
      <c r="N29" s="92" t="str">
        <f t="shared" si="8"/>
        <v/>
      </c>
      <c r="O29" s="92" t="str">
        <f t="shared" si="8"/>
        <v/>
      </c>
      <c r="P29" s="92" t="str">
        <f t="shared" si="8"/>
        <v/>
      </c>
      <c r="Q29" s="92" t="str">
        <f t="shared" si="8"/>
        <v/>
      </c>
      <c r="R29" s="92" t="str">
        <f t="shared" si="8"/>
        <v/>
      </c>
      <c r="S29" s="93" t="str">
        <f t="shared" si="8"/>
        <v/>
      </c>
      <c r="AJ29" s="183" t="s">
        <v>105</v>
      </c>
      <c r="AK29" s="167" t="s">
        <v>76</v>
      </c>
      <c r="AL29" s="167">
        <v>25</v>
      </c>
      <c r="AM29" s="167">
        <v>80</v>
      </c>
      <c r="AN29" s="27">
        <v>82</v>
      </c>
    </row>
    <row r="30" spans="1:40" x14ac:dyDescent="0.25">
      <c r="A30" s="169" t="str">
        <f t="shared" si="9"/>
        <v/>
      </c>
      <c r="B30" s="230"/>
      <c r="C30" s="177"/>
      <c r="E30" s="166"/>
      <c r="H30" s="20"/>
      <c r="L30" s="102" t="str">
        <f t="shared" si="7"/>
        <v>Pickup Truck</v>
      </c>
      <c r="M30" s="99">
        <f t="shared" si="8"/>
        <v>2073.1576077216791</v>
      </c>
      <c r="N30" s="92" t="str">
        <f t="shared" si="8"/>
        <v/>
      </c>
      <c r="O30" s="92" t="str">
        <f t="shared" si="8"/>
        <v/>
      </c>
      <c r="P30" s="92" t="str">
        <f t="shared" si="8"/>
        <v/>
      </c>
      <c r="Q30" s="92" t="str">
        <f t="shared" si="8"/>
        <v/>
      </c>
      <c r="R30" s="92" t="str">
        <f t="shared" si="8"/>
        <v/>
      </c>
      <c r="S30" s="93" t="str">
        <f t="shared" si="8"/>
        <v/>
      </c>
      <c r="AJ30" s="183" t="s">
        <v>106</v>
      </c>
      <c r="AK30" s="167" t="s">
        <v>82</v>
      </c>
      <c r="AL30" s="167">
        <v>10</v>
      </c>
      <c r="AM30" s="167">
        <v>90</v>
      </c>
      <c r="AN30" s="27" t="s">
        <v>77</v>
      </c>
    </row>
    <row r="31" spans="1:40" ht="15.75" thickBot="1" x14ac:dyDescent="0.3">
      <c r="A31" s="170" t="str">
        <f t="shared" si="9"/>
        <v/>
      </c>
      <c r="B31" s="231"/>
      <c r="C31" s="179"/>
      <c r="E31" s="166"/>
      <c r="H31" s="20"/>
      <c r="L31" s="102" t="str">
        <f t="shared" si="7"/>
        <v>Front End Loader</v>
      </c>
      <c r="M31" s="99">
        <f t="shared" si="8"/>
        <v>2073.1576077216791</v>
      </c>
      <c r="N31" s="92" t="str">
        <f t="shared" si="8"/>
        <v/>
      </c>
      <c r="O31" s="92" t="str">
        <f t="shared" si="8"/>
        <v/>
      </c>
      <c r="P31" s="92" t="str">
        <f t="shared" si="8"/>
        <v/>
      </c>
      <c r="Q31" s="92" t="str">
        <f t="shared" si="8"/>
        <v/>
      </c>
      <c r="R31" s="92" t="str">
        <f t="shared" si="8"/>
        <v/>
      </c>
      <c r="S31" s="93" t="str">
        <f t="shared" si="8"/>
        <v/>
      </c>
      <c r="AJ31" s="183" t="s">
        <v>107</v>
      </c>
      <c r="AK31" s="167" t="s">
        <v>82</v>
      </c>
      <c r="AL31" s="167">
        <v>20</v>
      </c>
      <c r="AM31" s="167">
        <v>95</v>
      </c>
      <c r="AN31" s="27">
        <v>101</v>
      </c>
    </row>
    <row r="32" spans="1:40" ht="15.75" x14ac:dyDescent="0.25">
      <c r="A32" s="19" t="s">
        <v>155</v>
      </c>
      <c r="B32" s="143"/>
      <c r="C32" s="144"/>
      <c r="D32" s="144"/>
      <c r="E32" s="145"/>
      <c r="H32" s="82"/>
      <c r="L32" s="102" t="str">
        <f t="shared" si="7"/>
        <v>Trencher</v>
      </c>
      <c r="M32" s="99">
        <f t="shared" si="8"/>
        <v>2073.1576077216791</v>
      </c>
      <c r="N32" s="92" t="str">
        <f t="shared" si="8"/>
        <v/>
      </c>
      <c r="O32" s="92" t="str">
        <f t="shared" si="8"/>
        <v/>
      </c>
      <c r="P32" s="92" t="str">
        <f t="shared" si="8"/>
        <v/>
      </c>
      <c r="Q32" s="92" t="str">
        <f t="shared" si="8"/>
        <v/>
      </c>
      <c r="R32" s="92" t="str">
        <f t="shared" si="8"/>
        <v/>
      </c>
      <c r="S32" s="93" t="str">
        <f t="shared" si="8"/>
        <v/>
      </c>
      <c r="AJ32" s="183" t="s">
        <v>108</v>
      </c>
      <c r="AK32" s="167" t="s">
        <v>82</v>
      </c>
      <c r="AL32" s="167">
        <v>20</v>
      </c>
      <c r="AM32" s="167">
        <v>85</v>
      </c>
      <c r="AN32" s="27">
        <v>89</v>
      </c>
    </row>
    <row r="33" spans="1:40" ht="15.75" x14ac:dyDescent="0.25">
      <c r="A33" s="19" t="s">
        <v>156</v>
      </c>
      <c r="B33" s="143"/>
      <c r="C33" s="144"/>
      <c r="D33" s="144"/>
      <c r="E33" s="145"/>
      <c r="F33" s="145"/>
      <c r="G33" s="82"/>
      <c r="H33" s="82"/>
      <c r="L33" s="102" t="str">
        <f t="shared" si="7"/>
        <v/>
      </c>
      <c r="M33" s="99">
        <f t="shared" si="8"/>
        <v>1135.0881292774209</v>
      </c>
      <c r="N33" s="92" t="str">
        <f t="shared" si="8"/>
        <v/>
      </c>
      <c r="O33" s="92" t="str">
        <f t="shared" si="8"/>
        <v/>
      </c>
      <c r="P33" s="92" t="str">
        <f t="shared" si="8"/>
        <v/>
      </c>
      <c r="Q33" s="92" t="str">
        <f t="shared" si="8"/>
        <v/>
      </c>
      <c r="R33" s="92" t="str">
        <f t="shared" si="8"/>
        <v/>
      </c>
      <c r="S33" s="93" t="str">
        <f t="shared" si="8"/>
        <v/>
      </c>
      <c r="AJ33" s="183" t="s">
        <v>109</v>
      </c>
      <c r="AK33" s="167" t="s">
        <v>76</v>
      </c>
      <c r="AL33" s="167">
        <v>20</v>
      </c>
      <c r="AM33" s="167">
        <v>85</v>
      </c>
      <c r="AN33" s="27">
        <v>75</v>
      </c>
    </row>
    <row r="34" spans="1:40" ht="16.5" customHeight="1" x14ac:dyDescent="0.25">
      <c r="A34" s="9"/>
      <c r="B34" s="143"/>
      <c r="C34" s="144"/>
      <c r="D34" s="144"/>
      <c r="E34" s="145"/>
      <c r="F34" s="145"/>
      <c r="G34" s="82"/>
      <c r="H34" s="82"/>
      <c r="L34" s="102" t="str">
        <f t="shared" si="7"/>
        <v/>
      </c>
      <c r="M34" s="99">
        <f t="shared" si="8"/>
        <v>1135.0881292774209</v>
      </c>
      <c r="N34" s="92" t="str">
        <f t="shared" si="8"/>
        <v/>
      </c>
      <c r="O34" s="92" t="str">
        <f t="shared" si="8"/>
        <v/>
      </c>
      <c r="P34" s="92" t="str">
        <f t="shared" si="8"/>
        <v/>
      </c>
      <c r="Q34" s="92" t="str">
        <f t="shared" si="8"/>
        <v/>
      </c>
      <c r="R34" s="92" t="str">
        <f t="shared" si="8"/>
        <v/>
      </c>
      <c r="S34" s="93" t="str">
        <f t="shared" si="8"/>
        <v/>
      </c>
      <c r="AJ34" s="183" t="s">
        <v>110</v>
      </c>
      <c r="AK34" s="167" t="s">
        <v>82</v>
      </c>
      <c r="AL34" s="167">
        <v>20</v>
      </c>
      <c r="AM34" s="167">
        <v>90</v>
      </c>
      <c r="AN34" s="27">
        <v>90</v>
      </c>
    </row>
    <row r="35" spans="1:40" x14ac:dyDescent="0.25">
      <c r="A35" s="19"/>
      <c r="B35" s="143"/>
      <c r="C35" s="144"/>
      <c r="D35" s="144"/>
      <c r="E35" s="145"/>
      <c r="F35" s="145"/>
      <c r="G35" s="82"/>
      <c r="H35" s="82"/>
      <c r="L35" s="102" t="str">
        <f t="shared" si="7"/>
        <v/>
      </c>
      <c r="M35" s="99">
        <f t="shared" si="8"/>
        <v>1135.0881292774209</v>
      </c>
      <c r="N35" s="92" t="str">
        <f t="shared" si="8"/>
        <v/>
      </c>
      <c r="O35" s="92" t="str">
        <f t="shared" si="8"/>
        <v/>
      </c>
      <c r="P35" s="92" t="str">
        <f t="shared" si="8"/>
        <v/>
      </c>
      <c r="Q35" s="92" t="str">
        <f t="shared" si="8"/>
        <v/>
      </c>
      <c r="R35" s="92" t="str">
        <f t="shared" si="8"/>
        <v/>
      </c>
      <c r="S35" s="93" t="str">
        <f t="shared" si="8"/>
        <v/>
      </c>
      <c r="AJ35" s="183" t="s">
        <v>111</v>
      </c>
      <c r="AK35" s="167" t="s">
        <v>76</v>
      </c>
      <c r="AL35" s="167">
        <v>20</v>
      </c>
      <c r="AM35" s="167">
        <v>85</v>
      </c>
      <c r="AN35" s="27">
        <v>90</v>
      </c>
    </row>
    <row r="36" spans="1:40" ht="15.75" thickBot="1" x14ac:dyDescent="0.3">
      <c r="A36" s="82"/>
      <c r="B36" s="82"/>
      <c r="C36" s="82"/>
      <c r="D36" s="82"/>
      <c r="E36" s="82"/>
      <c r="F36" s="49"/>
      <c r="G36" s="49"/>
      <c r="H36" s="49"/>
      <c r="L36" s="103" t="str">
        <f t="shared" si="7"/>
        <v/>
      </c>
      <c r="M36" s="100">
        <f t="shared" si="8"/>
        <v>1135.0881292774209</v>
      </c>
      <c r="N36" s="95" t="str">
        <f t="shared" si="8"/>
        <v/>
      </c>
      <c r="O36" s="95" t="str">
        <f t="shared" si="8"/>
        <v/>
      </c>
      <c r="P36" s="95" t="str">
        <f t="shared" si="8"/>
        <v/>
      </c>
      <c r="Q36" s="95" t="str">
        <f t="shared" si="8"/>
        <v/>
      </c>
      <c r="R36" s="95" t="str">
        <f t="shared" si="8"/>
        <v/>
      </c>
      <c r="S36" s="96" t="str">
        <f t="shared" si="8"/>
        <v/>
      </c>
      <c r="AJ36" s="183" t="s">
        <v>112</v>
      </c>
      <c r="AK36" s="167" t="s">
        <v>76</v>
      </c>
      <c r="AL36" s="167">
        <v>50</v>
      </c>
      <c r="AM36" s="167">
        <v>85</v>
      </c>
      <c r="AN36" s="27">
        <v>77</v>
      </c>
    </row>
    <row r="37" spans="1:40" ht="15.75" thickBot="1" x14ac:dyDescent="0.3">
      <c r="A37" s="9" t="s">
        <v>44</v>
      </c>
      <c r="B37" s="1"/>
      <c r="C37" s="1"/>
      <c r="D37" s="1"/>
      <c r="E37" s="82"/>
      <c r="F37" s="49"/>
      <c r="G37" s="49"/>
      <c r="H37" s="49"/>
      <c r="L37" s="221"/>
      <c r="M37" s="222"/>
      <c r="N37" s="222"/>
      <c r="O37" s="222"/>
      <c r="P37" s="222"/>
      <c r="Q37" s="222"/>
      <c r="R37" s="222"/>
      <c r="S37" s="222"/>
      <c r="AJ37" s="183" t="s">
        <v>113</v>
      </c>
      <c r="AK37" s="167" t="s">
        <v>76</v>
      </c>
      <c r="AL37" s="167">
        <v>40</v>
      </c>
      <c r="AM37" s="167">
        <v>55</v>
      </c>
      <c r="AN37" s="27">
        <v>75</v>
      </c>
    </row>
    <row r="38" spans="1:40" ht="32.25" x14ac:dyDescent="0.25">
      <c r="A38" s="293" t="s">
        <v>0</v>
      </c>
      <c r="B38" s="287" t="s">
        <v>63</v>
      </c>
      <c r="C38" s="162" t="s">
        <v>141</v>
      </c>
      <c r="D38" s="15" t="s">
        <v>55</v>
      </c>
      <c r="E38" s="16" t="s">
        <v>54</v>
      </c>
      <c r="H38" s="182"/>
      <c r="L38" s="221"/>
      <c r="M38" s="222"/>
      <c r="N38" s="222"/>
      <c r="O38" s="222"/>
      <c r="P38" s="222"/>
      <c r="Q38" s="222"/>
      <c r="R38" s="222"/>
      <c r="S38" s="222"/>
      <c r="AJ38" s="183" t="s">
        <v>114</v>
      </c>
      <c r="AK38" s="167" t="s">
        <v>76</v>
      </c>
      <c r="AL38" s="167">
        <v>50</v>
      </c>
      <c r="AM38" s="167">
        <v>85</v>
      </c>
      <c r="AN38" s="27">
        <v>85</v>
      </c>
    </row>
    <row r="39" spans="1:40" ht="15.75" thickBot="1" x14ac:dyDescent="0.3">
      <c r="A39" s="294"/>
      <c r="B39" s="299"/>
      <c r="C39" s="164" t="s">
        <v>68</v>
      </c>
      <c r="D39" s="209" t="s">
        <v>6</v>
      </c>
      <c r="E39" s="7" t="s">
        <v>5</v>
      </c>
      <c r="H39" s="180"/>
      <c r="L39" s="221"/>
      <c r="M39" s="222"/>
      <c r="N39" s="222"/>
      <c r="O39" s="222"/>
      <c r="P39" s="222"/>
      <c r="Q39" s="222"/>
      <c r="R39" s="222"/>
      <c r="S39" s="222"/>
      <c r="AJ39" s="183" t="s">
        <v>115</v>
      </c>
      <c r="AK39" s="167" t="s">
        <v>76</v>
      </c>
      <c r="AL39" s="167">
        <v>50</v>
      </c>
      <c r="AM39" s="167">
        <v>77</v>
      </c>
      <c r="AN39" s="27">
        <v>81</v>
      </c>
    </row>
    <row r="40" spans="1:40" x14ac:dyDescent="0.25">
      <c r="A40" s="77" t="s">
        <v>92</v>
      </c>
      <c r="B40" s="191">
        <v>1</v>
      </c>
      <c r="C40" s="201">
        <f t="shared" ref="C40:C46" si="10">IFERROR(VLOOKUP(A40,$AJ$1:$AN$64,3,FALSE),"")</f>
        <v>16</v>
      </c>
      <c r="D40" s="218">
        <f t="shared" ref="D40:D46" si="11">IF(ISBLANK(A40),"",50)</f>
        <v>50</v>
      </c>
      <c r="E40" s="202">
        <f>IFERROR(IF(VLOOKUP(A40,$AJ$1:$AN$64,5,FALSE)="N/A",VLOOKUP(A40,$AJ$1:$AN$64,4,FALSE),VLOOKUP(A40,$AJ$1:$AN$64,5,FALSE)),"")</f>
        <v>81</v>
      </c>
      <c r="H40" s="181"/>
      <c r="AJ40" s="183" t="s">
        <v>116</v>
      </c>
      <c r="AK40" s="167" t="s">
        <v>76</v>
      </c>
      <c r="AL40" s="167">
        <v>100</v>
      </c>
      <c r="AM40" s="167">
        <v>82</v>
      </c>
      <c r="AN40" s="27">
        <v>73</v>
      </c>
    </row>
    <row r="41" spans="1:40" x14ac:dyDescent="0.25">
      <c r="A41" s="77" t="s">
        <v>132</v>
      </c>
      <c r="B41" s="71">
        <v>1</v>
      </c>
      <c r="C41" s="201">
        <f t="shared" si="10"/>
        <v>20</v>
      </c>
      <c r="D41" s="198">
        <f t="shared" si="11"/>
        <v>50</v>
      </c>
      <c r="E41" s="202">
        <f>IFERROR(IF(VLOOKUP(A41,$AJ$1:$AN$64,5,FALSE)="N/A",VLOOKUP(A41,$AJ$1:$AN$64,4,FALSE),VLOOKUP(A41,$AJ$1:$AN$64,5,FALSE)),"")</f>
        <v>101</v>
      </c>
      <c r="G41" s="22"/>
      <c r="H41" s="181"/>
      <c r="AJ41" s="183" t="s">
        <v>117</v>
      </c>
      <c r="AK41" s="167" t="s">
        <v>82</v>
      </c>
      <c r="AL41" s="167">
        <v>20</v>
      </c>
      <c r="AM41" s="167">
        <v>85</v>
      </c>
      <c r="AN41" s="27">
        <v>79</v>
      </c>
    </row>
    <row r="42" spans="1:40" x14ac:dyDescent="0.25">
      <c r="A42" s="77" t="s">
        <v>113</v>
      </c>
      <c r="B42" s="71">
        <v>1</v>
      </c>
      <c r="C42" s="201">
        <f t="shared" si="10"/>
        <v>40</v>
      </c>
      <c r="D42" s="198">
        <f t="shared" si="11"/>
        <v>50</v>
      </c>
      <c r="E42" s="202">
        <f>IFERROR(IF(VLOOKUP(A42,$AJ$1:$AN$64,5,FALSE)="N/A",VLOOKUP(A42,$AJ$1:$AN$64,4,FALSE),VLOOKUP(A42,$AJ$1:$AN$64,5,FALSE)),"")</f>
        <v>75</v>
      </c>
      <c r="H42" s="181"/>
      <c r="AJ42" s="183" t="s">
        <v>118</v>
      </c>
      <c r="AK42" s="167" t="s">
        <v>76</v>
      </c>
      <c r="AL42" s="167">
        <v>20</v>
      </c>
      <c r="AM42" s="167">
        <v>85</v>
      </c>
      <c r="AN42" s="27">
        <v>81</v>
      </c>
    </row>
    <row r="43" spans="1:40" x14ac:dyDescent="0.25">
      <c r="A43" s="77" t="s">
        <v>99</v>
      </c>
      <c r="B43" s="71">
        <v>1</v>
      </c>
      <c r="C43" s="201">
        <f t="shared" si="10"/>
        <v>40</v>
      </c>
      <c r="D43" s="198">
        <f t="shared" si="11"/>
        <v>50</v>
      </c>
      <c r="E43" s="202">
        <f>IFERROR(IF(VLOOKUP(A43,$AJ$1:$AN$64,5,FALSE)="N/A",VLOOKUP(A43,$AJ$1:$AN$64,4,FALSE),VLOOKUP(A43,$AJ$1:$AN$64,5,FALSE)),"")</f>
        <v>79</v>
      </c>
      <c r="H43" s="181"/>
      <c r="AC43" s="22"/>
      <c r="AJ43" s="183" t="s">
        <v>119</v>
      </c>
      <c r="AK43" s="167" t="s">
        <v>76</v>
      </c>
      <c r="AL43" s="167">
        <v>20</v>
      </c>
      <c r="AM43" s="167">
        <v>85</v>
      </c>
      <c r="AN43" s="27">
        <v>80</v>
      </c>
    </row>
    <row r="44" spans="1:40" x14ac:dyDescent="0.25">
      <c r="A44" s="77" t="s">
        <v>152</v>
      </c>
      <c r="B44" s="71">
        <v>1</v>
      </c>
      <c r="C44" s="201">
        <f t="shared" si="10"/>
        <v>50</v>
      </c>
      <c r="D44" s="198">
        <f t="shared" si="11"/>
        <v>50</v>
      </c>
      <c r="E44" s="202">
        <f>IFERROR(IF(VLOOKUP(A44,$AJ$1:$AN$64,5,FALSE)="N/A",VLOOKUP(A44,$AJ$1:$AN$64,4,FALSE),VLOOKUP(A44,$AJ$1:$AN$64,5,FALSE)),"")</f>
        <v>80</v>
      </c>
      <c r="H44" s="181"/>
      <c r="AJ44" s="183" t="s">
        <v>120</v>
      </c>
      <c r="AK44" s="167" t="s">
        <v>76</v>
      </c>
      <c r="AL44" s="167">
        <v>20</v>
      </c>
      <c r="AM44" s="167">
        <v>85</v>
      </c>
      <c r="AN44" s="27">
        <v>96</v>
      </c>
    </row>
    <row r="45" spans="1:40" x14ac:dyDescent="0.25">
      <c r="A45" s="77" t="s">
        <v>92</v>
      </c>
      <c r="B45" s="71">
        <v>2</v>
      </c>
      <c r="C45" s="201">
        <f t="shared" si="10"/>
        <v>16</v>
      </c>
      <c r="D45" s="198">
        <f t="shared" si="11"/>
        <v>50</v>
      </c>
      <c r="E45" s="202">
        <f t="shared" ref="E45:E49" si="12">IFERROR(IF(VLOOKUP(A45,$AJ$1:$AN$64,5,FALSE)="N/A",VLOOKUP(A45,$AJ$1:$AN$64,4,FALSE),VLOOKUP(A45,$AJ$1:$AN$64,5,FALSE)),"")</f>
        <v>81</v>
      </c>
      <c r="H45" s="181"/>
      <c r="AJ45" s="183" t="s">
        <v>121</v>
      </c>
      <c r="AK45" s="167" t="s">
        <v>76</v>
      </c>
      <c r="AL45" s="167">
        <v>40</v>
      </c>
      <c r="AM45" s="167">
        <v>85</v>
      </c>
      <c r="AN45" s="27">
        <v>84</v>
      </c>
    </row>
    <row r="46" spans="1:40" x14ac:dyDescent="0.25">
      <c r="A46" s="77" t="s">
        <v>132</v>
      </c>
      <c r="B46" s="71">
        <v>2</v>
      </c>
      <c r="C46" s="201">
        <f t="shared" si="10"/>
        <v>20</v>
      </c>
      <c r="D46" s="198">
        <f t="shared" si="11"/>
        <v>50</v>
      </c>
      <c r="E46" s="202">
        <f t="shared" si="12"/>
        <v>101</v>
      </c>
      <c r="H46" s="181"/>
      <c r="AJ46" s="183" t="s">
        <v>122</v>
      </c>
      <c r="AK46" s="167" t="s">
        <v>76</v>
      </c>
      <c r="AL46" s="167">
        <v>40</v>
      </c>
      <c r="AM46" s="167">
        <v>85</v>
      </c>
      <c r="AN46" s="27">
        <v>96</v>
      </c>
    </row>
    <row r="47" spans="1:40" x14ac:dyDescent="0.25">
      <c r="A47" s="77" t="s">
        <v>113</v>
      </c>
      <c r="B47" s="71">
        <v>2</v>
      </c>
      <c r="C47" s="201">
        <v>40</v>
      </c>
      <c r="D47" s="198">
        <v>50</v>
      </c>
      <c r="E47" s="202">
        <f t="shared" si="12"/>
        <v>75</v>
      </c>
      <c r="H47" s="181"/>
      <c r="AJ47" s="183" t="s">
        <v>123</v>
      </c>
      <c r="AK47" s="167" t="s">
        <v>76</v>
      </c>
      <c r="AL47" s="167">
        <v>100</v>
      </c>
      <c r="AM47" s="167">
        <v>78</v>
      </c>
      <c r="AN47" s="27">
        <v>78</v>
      </c>
    </row>
    <row r="48" spans="1:40" x14ac:dyDescent="0.25">
      <c r="A48" s="77" t="s">
        <v>99</v>
      </c>
      <c r="B48" s="71">
        <v>2</v>
      </c>
      <c r="C48" s="201">
        <f t="shared" ref="C48:C53" si="13">IFERROR(VLOOKUP(A48,$AJ$1:$AN$64,3,FALSE),"")</f>
        <v>40</v>
      </c>
      <c r="D48" s="198">
        <f t="shared" ref="D48:D53" si="14">IF(ISBLANK(A48),"",50)</f>
        <v>50</v>
      </c>
      <c r="E48" s="202">
        <f t="shared" si="12"/>
        <v>79</v>
      </c>
      <c r="H48" s="181"/>
      <c r="AJ48" s="183" t="s">
        <v>152</v>
      </c>
      <c r="AK48" s="167" t="s">
        <v>76</v>
      </c>
      <c r="AL48" s="167">
        <v>50</v>
      </c>
      <c r="AM48" s="167">
        <v>82</v>
      </c>
      <c r="AN48" s="27">
        <v>80</v>
      </c>
    </row>
    <row r="49" spans="1:40" x14ac:dyDescent="0.25">
      <c r="A49" s="77" t="s">
        <v>152</v>
      </c>
      <c r="B49" s="71">
        <v>2</v>
      </c>
      <c r="C49" s="201">
        <f t="shared" si="13"/>
        <v>50</v>
      </c>
      <c r="D49" s="198">
        <f t="shared" si="14"/>
        <v>50</v>
      </c>
      <c r="E49" s="202">
        <f t="shared" si="12"/>
        <v>80</v>
      </c>
      <c r="H49" s="181"/>
      <c r="AJ49" s="183" t="s">
        <v>125</v>
      </c>
      <c r="AK49" s="167" t="s">
        <v>76</v>
      </c>
      <c r="AL49" s="167">
        <v>50</v>
      </c>
      <c r="AM49" s="167">
        <v>80</v>
      </c>
      <c r="AN49" s="27" t="s">
        <v>77</v>
      </c>
    </row>
    <row r="50" spans="1:40" x14ac:dyDescent="0.25">
      <c r="A50" s="77"/>
      <c r="B50" s="71"/>
      <c r="C50" s="201" t="str">
        <f t="shared" si="13"/>
        <v/>
      </c>
      <c r="D50" s="198" t="str">
        <f t="shared" si="14"/>
        <v/>
      </c>
      <c r="E50" s="202" t="str">
        <f>IFERROR(IF(VLOOKUP(A50,$AJ$1:$AN$64,5,FALSE)="N/A",VLOOKUP(A50,$AJ$1:$AN$64,4,FALSE),VLOOKUP(A50,$AJ$1:$AN$64,5,FALSE)),"")</f>
        <v/>
      </c>
      <c r="H50" s="181"/>
      <c r="AJ50" s="183" t="s">
        <v>126</v>
      </c>
      <c r="AK50" s="167" t="s">
        <v>76</v>
      </c>
      <c r="AL50" s="167">
        <v>40</v>
      </c>
      <c r="AM50" s="167">
        <v>84</v>
      </c>
      <c r="AN50" s="27" t="s">
        <v>77</v>
      </c>
    </row>
    <row r="51" spans="1:40" x14ac:dyDescent="0.25">
      <c r="A51" s="77"/>
      <c r="B51" s="71"/>
      <c r="C51" s="201" t="str">
        <f t="shared" si="13"/>
        <v/>
      </c>
      <c r="D51" s="198" t="str">
        <f t="shared" si="14"/>
        <v/>
      </c>
      <c r="E51" s="202" t="str">
        <f>IFERROR(IF(VLOOKUP(A51,$AJ$1:$AN$64,5,FALSE)="N/A",VLOOKUP(A51,$AJ$1:$AN$64,4,FALSE),VLOOKUP(A51,$AJ$1:$AN$64,5,FALSE)),"")</f>
        <v/>
      </c>
      <c r="H51" s="181"/>
      <c r="AJ51" s="183" t="s">
        <v>127</v>
      </c>
      <c r="AK51" s="167" t="s">
        <v>76</v>
      </c>
      <c r="AL51" s="167">
        <v>40</v>
      </c>
      <c r="AM51" s="167">
        <v>85</v>
      </c>
      <c r="AN51" s="27">
        <v>85</v>
      </c>
    </row>
    <row r="52" spans="1:40" x14ac:dyDescent="0.25">
      <c r="A52" s="77"/>
      <c r="B52" s="71"/>
      <c r="C52" s="201" t="str">
        <f t="shared" si="13"/>
        <v/>
      </c>
      <c r="D52" s="198" t="str">
        <f t="shared" si="14"/>
        <v/>
      </c>
      <c r="E52" s="202" t="str">
        <f>IFERROR(IF(VLOOKUP(A52,$AJ$1:$AN$64,5,FALSE)="N/A",VLOOKUP(A52,$AJ$1:$AN$64,4,FALSE),VLOOKUP(A52,$AJ$1:$AN$64,5,FALSE)),"")</f>
        <v/>
      </c>
      <c r="H52" s="181"/>
      <c r="AJ52" s="183" t="s">
        <v>128</v>
      </c>
      <c r="AK52" s="167" t="s">
        <v>76</v>
      </c>
      <c r="AL52" s="167">
        <v>10</v>
      </c>
      <c r="AM52" s="167">
        <v>80</v>
      </c>
      <c r="AN52" s="27">
        <v>82</v>
      </c>
    </row>
    <row r="53" spans="1:40" ht="15.75" thickBot="1" x14ac:dyDescent="0.3">
      <c r="A53" s="14"/>
      <c r="B53" s="72"/>
      <c r="C53" s="203" t="str">
        <f t="shared" si="13"/>
        <v/>
      </c>
      <c r="D53" s="204" t="str">
        <f t="shared" si="14"/>
        <v/>
      </c>
      <c r="E53" s="205" t="str">
        <f>IFERROR(IF(VLOOKUP(A53,$AJ$1:$AN$64,5,FALSE)="N/A",VLOOKUP(A53,$AJ$1:$AN$64,4,FALSE),VLOOKUP(A53,$AJ$1:$AN$64,5,FALSE)),"")</f>
        <v/>
      </c>
      <c r="H53" s="181"/>
      <c r="AJ53" s="183" t="s">
        <v>129</v>
      </c>
      <c r="AK53" s="167" t="s">
        <v>76</v>
      </c>
      <c r="AL53" s="167">
        <v>100</v>
      </c>
      <c r="AM53" s="167">
        <v>85</v>
      </c>
      <c r="AN53" s="27">
        <v>79</v>
      </c>
    </row>
    <row r="54" spans="1:40" ht="15.75" x14ac:dyDescent="0.25">
      <c r="A54" s="19" t="s">
        <v>142</v>
      </c>
      <c r="AJ54" s="183" t="s">
        <v>130</v>
      </c>
      <c r="AK54" s="167" t="s">
        <v>76</v>
      </c>
      <c r="AL54" s="167">
        <v>50</v>
      </c>
      <c r="AM54" s="167">
        <v>85</v>
      </c>
      <c r="AN54" s="27">
        <v>87</v>
      </c>
    </row>
    <row r="55" spans="1:40" x14ac:dyDescent="0.25">
      <c r="A55" s="19"/>
      <c r="AJ55" s="183" t="s">
        <v>131</v>
      </c>
      <c r="AK55" s="167" t="s">
        <v>76</v>
      </c>
      <c r="AL55" s="167">
        <v>20</v>
      </c>
      <c r="AM55" s="167">
        <v>80</v>
      </c>
      <c r="AN55" s="27">
        <v>80</v>
      </c>
    </row>
    <row r="56" spans="1:40" x14ac:dyDescent="0.25">
      <c r="AJ56" s="183" t="s">
        <v>132</v>
      </c>
      <c r="AK56" s="167" t="s">
        <v>76</v>
      </c>
      <c r="AL56" s="167">
        <v>20</v>
      </c>
      <c r="AM56" s="167">
        <v>95</v>
      </c>
      <c r="AN56" s="27">
        <v>101</v>
      </c>
    </row>
    <row r="57" spans="1:40" ht="15.75" thickBot="1" x14ac:dyDescent="0.3">
      <c r="A57" s="8" t="s">
        <v>7</v>
      </c>
      <c r="AJ57" s="183" t="s">
        <v>133</v>
      </c>
      <c r="AK57" s="167" t="s">
        <v>76</v>
      </c>
      <c r="AL57" s="167">
        <v>5</v>
      </c>
      <c r="AM57" s="167">
        <v>85</v>
      </c>
      <c r="AN57" s="27">
        <v>83</v>
      </c>
    </row>
    <row r="58" spans="1:40" ht="30" x14ac:dyDescent="0.25">
      <c r="A58" s="293" t="s">
        <v>4</v>
      </c>
      <c r="B58" s="106" t="str">
        <f>IF(ISBLANK(A12),"",CONCATENATE("Leq - @ ",A12))</f>
        <v>Leq - @ NSA 5 - Residence</v>
      </c>
      <c r="C58" s="106" t="str">
        <f>IF(ISBLANK(A12),"",CONCATENATE("Leq - @ ",A12))</f>
        <v>Leq - @ NSA 5 - Residence</v>
      </c>
      <c r="D58" s="248"/>
      <c r="E58" s="248"/>
      <c r="F58" s="248"/>
      <c r="G58" s="248"/>
      <c r="H58" s="248"/>
      <c r="AJ58" s="183" t="s">
        <v>134</v>
      </c>
      <c r="AK58" s="167" t="s">
        <v>76</v>
      </c>
      <c r="AL58" s="167">
        <v>40</v>
      </c>
      <c r="AM58" s="167">
        <v>73</v>
      </c>
      <c r="AN58" s="27">
        <v>74</v>
      </c>
    </row>
    <row r="59" spans="1:40" ht="18.75" thickBot="1" x14ac:dyDescent="0.3">
      <c r="A59" s="301"/>
      <c r="B59" s="226" t="s">
        <v>185</v>
      </c>
      <c r="C59" s="226" t="s">
        <v>186</v>
      </c>
      <c r="D59" s="270"/>
      <c r="E59" s="270"/>
      <c r="F59" s="270"/>
      <c r="G59" s="270"/>
      <c r="H59" s="270"/>
      <c r="AJ59" s="183" t="s">
        <v>135</v>
      </c>
      <c r="AK59" s="167" t="s">
        <v>76</v>
      </c>
      <c r="AL59" s="167">
        <v>100</v>
      </c>
      <c r="AM59" s="167"/>
      <c r="AN59" s="27">
        <v>77</v>
      </c>
    </row>
    <row r="60" spans="1:40" x14ac:dyDescent="0.25">
      <c r="A60" s="223" t="str">
        <f>IF(ISBLANK(A40),"",A40)</f>
        <v>Crane</v>
      </c>
      <c r="B60" s="273">
        <f>IFERROR($E40-(20*LOG10(M23/$D40))+10*LOG($C40/100)+10*LOG($B40),0)</f>
        <v>45.920008276123703</v>
      </c>
      <c r="C60" s="274">
        <f>IFERROR($E40-(20*LOG10(M23/$D40))+10*LOG(100/100)+10*LOG($B40),0)</f>
        <v>53.878808449564453</v>
      </c>
      <c r="D60" s="166"/>
      <c r="E60" s="166"/>
      <c r="F60" s="166"/>
      <c r="G60" s="166"/>
      <c r="H60" s="166"/>
      <c r="AJ60" s="183" t="s">
        <v>136</v>
      </c>
      <c r="AK60" s="167"/>
      <c r="AL60" s="167">
        <v>100</v>
      </c>
      <c r="AM60" s="167"/>
      <c r="AN60" s="27">
        <v>84</v>
      </c>
    </row>
    <row r="61" spans="1:40" x14ac:dyDescent="0.25">
      <c r="A61" s="224" t="str">
        <f>IF(ISBLANK(A41),"",A41)</f>
        <v>Vibratory Pile Driver</v>
      </c>
      <c r="B61" s="275">
        <f t="shared" ref="B61:C69" si="15">IFERROR($E41-(20*LOG10(M24/$D41))+10*LOG($C41/100)+10*LOG($B41),0)</f>
        <v>66.889108406204258</v>
      </c>
      <c r="C61" s="276">
        <f t="shared" ref="C61:C64" si="16">IFERROR($E41-(20*LOG10(M24/$D41))+10*LOG(100/100)+10*LOG($B41),0)</f>
        <v>73.878808449564445</v>
      </c>
      <c r="D61" s="166"/>
      <c r="E61" s="166"/>
      <c r="F61" s="166"/>
      <c r="G61" s="166"/>
      <c r="H61" s="166"/>
      <c r="AJ61" s="183" t="s">
        <v>137</v>
      </c>
      <c r="AK61" s="167"/>
      <c r="AL61" s="167">
        <v>100</v>
      </c>
      <c r="AM61" s="167"/>
      <c r="AN61" s="27">
        <v>80</v>
      </c>
    </row>
    <row r="62" spans="1:40" x14ac:dyDescent="0.25">
      <c r="A62" s="224" t="str">
        <f t="shared" ref="A62:A73" si="17">IF(ISBLANK(A42),"",A42)</f>
        <v>Pickup Truck</v>
      </c>
      <c r="B62" s="275">
        <f t="shared" si="15"/>
        <v>43.899408362844078</v>
      </c>
      <c r="C62" s="276">
        <f t="shared" si="16"/>
        <v>47.878808449564453</v>
      </c>
      <c r="D62" s="166"/>
      <c r="E62" s="166"/>
      <c r="F62" s="166"/>
      <c r="G62" s="166"/>
      <c r="H62" s="166"/>
      <c r="AJ62" s="183" t="s">
        <v>138</v>
      </c>
      <c r="AK62" s="167"/>
      <c r="AL62" s="167">
        <v>100</v>
      </c>
      <c r="AM62" s="167"/>
      <c r="AN62" s="27">
        <v>85</v>
      </c>
    </row>
    <row r="63" spans="1:40" x14ac:dyDescent="0.25">
      <c r="A63" s="224" t="str">
        <f t="shared" si="17"/>
        <v>Front End Loader</v>
      </c>
      <c r="B63" s="275">
        <f t="shared" si="15"/>
        <v>47.899408362844078</v>
      </c>
      <c r="C63" s="276">
        <f t="shared" si="16"/>
        <v>51.878808449564453</v>
      </c>
      <c r="D63" s="166"/>
      <c r="E63" s="166"/>
      <c r="F63" s="166"/>
      <c r="G63" s="166"/>
      <c r="H63" s="166"/>
      <c r="AJ63" s="183" t="s">
        <v>139</v>
      </c>
      <c r="AK63" s="167"/>
      <c r="AL63" s="167">
        <v>100</v>
      </c>
      <c r="AM63" s="167"/>
      <c r="AN63" s="27">
        <v>82</v>
      </c>
    </row>
    <row r="64" spans="1:40" ht="15" customHeight="1" thickBot="1" x14ac:dyDescent="0.3">
      <c r="A64" s="224" t="str">
        <f t="shared" si="17"/>
        <v>Trencher</v>
      </c>
      <c r="B64" s="275">
        <f t="shared" si="15"/>
        <v>49.86850849292464</v>
      </c>
      <c r="C64" s="276">
        <f t="shared" si="16"/>
        <v>52.878808449564453</v>
      </c>
      <c r="D64" s="166"/>
      <c r="E64" s="166"/>
      <c r="F64" s="166"/>
      <c r="G64" s="166"/>
      <c r="H64" s="166"/>
      <c r="AJ64" s="184" t="s">
        <v>140</v>
      </c>
      <c r="AK64" s="185"/>
      <c r="AL64" s="185">
        <v>100</v>
      </c>
      <c r="AM64" s="185"/>
      <c r="AN64" s="151">
        <v>83</v>
      </c>
    </row>
    <row r="65" spans="1:30" x14ac:dyDescent="0.25">
      <c r="A65" s="224" t="str">
        <f t="shared" si="17"/>
        <v>Crane</v>
      </c>
      <c r="B65" s="275">
        <f t="shared" si="15"/>
        <v>43.698253475297925</v>
      </c>
      <c r="C65" s="276">
        <f>IFERROR($E45-(20*LOG10(N28/$D45))+10*LOG($C45/100)+10*LOG($B45),0)</f>
        <v>0</v>
      </c>
      <c r="D65" s="166"/>
      <c r="E65" s="166"/>
      <c r="F65" s="166"/>
      <c r="G65" s="166"/>
      <c r="H65" s="166"/>
    </row>
    <row r="66" spans="1:30" x14ac:dyDescent="0.25">
      <c r="A66" s="224" t="str">
        <f t="shared" si="17"/>
        <v>Vibratory Pile Driver</v>
      </c>
      <c r="B66" s="275">
        <f t="shared" si="15"/>
        <v>64.66735360537848</v>
      </c>
      <c r="C66" s="276">
        <f t="shared" si="15"/>
        <v>0</v>
      </c>
      <c r="D66" s="166"/>
      <c r="E66" s="166"/>
      <c r="F66" s="166"/>
      <c r="G66" s="166"/>
      <c r="H66" s="166"/>
    </row>
    <row r="67" spans="1:30" x14ac:dyDescent="0.25">
      <c r="A67" s="224" t="str">
        <f t="shared" si="17"/>
        <v>Pickup Truck</v>
      </c>
      <c r="B67" s="275">
        <f t="shared" si="15"/>
        <v>41.6776535620183</v>
      </c>
      <c r="C67" s="276">
        <f t="shared" si="15"/>
        <v>0</v>
      </c>
      <c r="D67" s="166"/>
      <c r="E67" s="166"/>
      <c r="F67" s="166"/>
      <c r="G67" s="166"/>
      <c r="H67" s="166"/>
    </row>
    <row r="68" spans="1:30" x14ac:dyDescent="0.25">
      <c r="A68" s="224" t="str">
        <f t="shared" si="17"/>
        <v>Front End Loader</v>
      </c>
      <c r="B68" s="275">
        <f t="shared" si="15"/>
        <v>45.6776535620183</v>
      </c>
      <c r="C68" s="276">
        <f t="shared" si="15"/>
        <v>0</v>
      </c>
      <c r="D68" s="166"/>
      <c r="E68" s="166"/>
      <c r="F68" s="166"/>
      <c r="G68" s="166"/>
      <c r="H68" s="166"/>
    </row>
    <row r="69" spans="1:30" x14ac:dyDescent="0.25">
      <c r="A69" s="224" t="str">
        <f t="shared" si="17"/>
        <v>Trencher</v>
      </c>
      <c r="B69" s="275">
        <f t="shared" si="15"/>
        <v>47.646753692098862</v>
      </c>
      <c r="C69" s="276">
        <f t="shared" si="15"/>
        <v>0</v>
      </c>
      <c r="D69" s="166"/>
      <c r="E69" s="166"/>
      <c r="F69" s="166"/>
      <c r="G69" s="166"/>
      <c r="H69" s="166"/>
      <c r="P69" t="str">
        <f>A12</f>
        <v>NSA 5 - Residence</v>
      </c>
    </row>
    <row r="70" spans="1:30" x14ac:dyDescent="0.25">
      <c r="A70" s="224" t="str">
        <f t="shared" si="17"/>
        <v/>
      </c>
      <c r="B70" s="275">
        <f>IFERROR($E50-(20*LOG10(M33/$D50))+10*LOG($C50/100)+10*LOG(#REF!/12)+10*LOG($B50),0)</f>
        <v>0</v>
      </c>
      <c r="C70" s="278">
        <f>IFERROR($E50-(20*LOG10(N33/$D50))+10*LOG($C50/100)+10*LOG(#REF!/12)+10*LOG($B50),0)</f>
        <v>0</v>
      </c>
      <c r="D70" s="166"/>
      <c r="E70" s="166"/>
      <c r="F70" s="166"/>
      <c r="G70" s="166"/>
      <c r="H70" s="166"/>
    </row>
    <row r="71" spans="1:30" ht="15.75" thickBot="1" x14ac:dyDescent="0.3">
      <c r="A71" s="224" t="str">
        <f t="shared" si="17"/>
        <v/>
      </c>
      <c r="B71" s="275">
        <f>IFERROR($E51-(20*LOG10(M34/$D51))+10*LOG($C51/100)+10*LOG(#REF!/12)+10*LOG($B51),0)</f>
        <v>0</v>
      </c>
      <c r="C71" s="278">
        <f>IFERROR($E51-(20*LOG10(N34/$D51))+10*LOG($C51/100)+10*LOG(#REF!/12)+10*LOG($B51),0)</f>
        <v>0</v>
      </c>
      <c r="D71" s="166"/>
      <c r="E71" s="166"/>
      <c r="F71" s="166"/>
      <c r="G71" s="166"/>
      <c r="H71" s="166"/>
      <c r="P71" s="303" t="s">
        <v>21</v>
      </c>
      <c r="Q71" s="303"/>
      <c r="R71" s="303"/>
      <c r="S71" s="303"/>
      <c r="T71" s="303"/>
    </row>
    <row r="72" spans="1:30" ht="17.25" customHeight="1" thickBot="1" x14ac:dyDescent="0.3">
      <c r="A72" s="224" t="str">
        <f t="shared" si="17"/>
        <v/>
      </c>
      <c r="B72" s="275">
        <f>IFERROR($E52-(20*LOG10(M35/$D52))+10*LOG($C52/100)+10*LOG(#REF!/12)+10*LOG($B52),0)</f>
        <v>0</v>
      </c>
      <c r="C72" s="278">
        <f>IFERROR($E52-(20*LOG10(N35/$D52))+10*LOG($C52/100)+10*LOG(#REF!/12)+10*LOG($B52),0)</f>
        <v>0</v>
      </c>
      <c r="D72" s="166"/>
      <c r="E72" s="166"/>
      <c r="F72" s="166"/>
      <c r="G72" s="166"/>
      <c r="H72" s="166"/>
      <c r="P72" s="38" t="s">
        <v>14</v>
      </c>
      <c r="Q72" s="39" t="s">
        <v>15</v>
      </c>
      <c r="R72" s="40" t="s">
        <v>17</v>
      </c>
      <c r="S72" s="40" t="s">
        <v>16</v>
      </c>
      <c r="T72" s="41" t="s">
        <v>17</v>
      </c>
      <c r="U72" s="42"/>
      <c r="V72" s="39" t="s">
        <v>18</v>
      </c>
      <c r="W72" s="40" t="s">
        <v>17</v>
      </c>
      <c r="X72" s="40" t="s">
        <v>16</v>
      </c>
      <c r="Y72" s="41" t="s">
        <v>17</v>
      </c>
      <c r="Z72" s="43"/>
      <c r="AA72" s="39" t="s">
        <v>19</v>
      </c>
      <c r="AB72" s="40" t="s">
        <v>17</v>
      </c>
      <c r="AC72" s="40" t="s">
        <v>16</v>
      </c>
      <c r="AD72" s="41" t="s">
        <v>17</v>
      </c>
    </row>
    <row r="73" spans="1:30" ht="15.75" thickBot="1" x14ac:dyDescent="0.3">
      <c r="A73" s="225" t="str">
        <f t="shared" si="17"/>
        <v/>
      </c>
      <c r="B73" s="277">
        <f>IFERROR($E53-(20*LOG10(M36/$D53))+10*LOG($C53/100)+10*LOG(#REF!/12)+10*LOG($B53),0)</f>
        <v>0</v>
      </c>
      <c r="C73" s="279">
        <f>IFERROR($E53-(20*LOG10(N36/$D53))+10*LOG($C53/100)+10*LOG(#REF!/12)+10*LOG($B53),0)</f>
        <v>0</v>
      </c>
      <c r="D73" s="166"/>
      <c r="E73" s="166"/>
      <c r="F73" s="166"/>
      <c r="G73" s="166"/>
      <c r="H73" s="166"/>
      <c r="P73" s="30">
        <v>0</v>
      </c>
      <c r="Q73" s="32">
        <f>H12</f>
        <v>34</v>
      </c>
      <c r="R73" s="28">
        <f>(10^(Q73/10))</f>
        <v>2511.8864315095811</v>
      </c>
      <c r="S73" s="28">
        <f>Q73+10</f>
        <v>44</v>
      </c>
      <c r="T73" s="33">
        <f t="shared" ref="T73:T96" si="18">(10^(S73/10))</f>
        <v>25118.86431509586</v>
      </c>
      <c r="U73" s="36"/>
      <c r="V73" s="32">
        <v>0</v>
      </c>
      <c r="W73" s="28">
        <f>(10^(V73/10))</f>
        <v>1</v>
      </c>
      <c r="X73" s="28">
        <f>V73+10</f>
        <v>10</v>
      </c>
      <c r="Y73" s="33">
        <f>(10^(X73/10))</f>
        <v>10</v>
      </c>
      <c r="Z73" s="36"/>
      <c r="AA73" s="34">
        <f>10*LOG10(10^(Q73/10)+10^(V73/10))</f>
        <v>34.001728613409902</v>
      </c>
      <c r="AB73" s="147">
        <f>(10^(AA73/10))</f>
        <v>2512.8864315095802</v>
      </c>
      <c r="AC73" s="147">
        <f>AA73+10</f>
        <v>44.001728613409902</v>
      </c>
      <c r="AD73" s="148">
        <f>(10^(AC73/10))</f>
        <v>25128.864315095783</v>
      </c>
    </row>
    <row r="74" spans="1:30" ht="18" thickBot="1" x14ac:dyDescent="0.3">
      <c r="A74" s="219" t="s">
        <v>43</v>
      </c>
      <c r="B74" s="227">
        <f>IF(B60=0,0,10*LOG10(10^(B60/10)+10^(B61/10)+10^(B62/10)+10^(B63/10)+10^(B64/10)+10^(B65/10)+10^(B66/10)+10^(B67/10)+10^(B68/10)+10^(B69/10)+10^(B70/10)+10^(B71/10)+10^(B72/10)+10^(B73/10)))</f>
        <v>69.122330455084125</v>
      </c>
      <c r="C74" s="227">
        <f>MAX(C60:C73)</f>
        <v>73.878808449564445</v>
      </c>
      <c r="D74" s="249"/>
      <c r="E74" s="249"/>
      <c r="F74" s="249"/>
      <c r="G74" s="249"/>
      <c r="H74" s="249"/>
      <c r="P74" s="31">
        <v>4.1666666666666699E-2</v>
      </c>
      <c r="Q74" s="34">
        <f>H12</f>
        <v>34</v>
      </c>
      <c r="R74" s="26">
        <f t="shared" ref="R74:R96" si="19">(10^(Q74/10))</f>
        <v>2511.8864315095811</v>
      </c>
      <c r="S74" s="26">
        <f t="shared" ref="S74:S79" si="20">Q74+10</f>
        <v>44</v>
      </c>
      <c r="T74" s="35">
        <f t="shared" si="18"/>
        <v>25118.86431509586</v>
      </c>
      <c r="U74" s="37"/>
      <c r="V74" s="34">
        <f>V73</f>
        <v>0</v>
      </c>
      <c r="W74" s="26">
        <f t="shared" ref="W74:W96" si="21">(10^(V74/10))</f>
        <v>1</v>
      </c>
      <c r="X74" s="28">
        <f t="shared" ref="X74:X79" si="22">V74+10</f>
        <v>10</v>
      </c>
      <c r="Y74" s="35">
        <f t="shared" ref="Y74:Y96" si="23">(10^(X74/10))</f>
        <v>10</v>
      </c>
      <c r="Z74" s="37"/>
      <c r="AA74" s="34">
        <f t="shared" ref="AA74:AA96" si="24">10*LOG10(10^(Q74/10)+10^(V74/10))</f>
        <v>34.001728613409902</v>
      </c>
      <c r="AB74" s="26">
        <f t="shared" ref="AB74:AB96" si="25">(10^(AA74/10))</f>
        <v>2512.8864315095802</v>
      </c>
      <c r="AC74" s="147">
        <f t="shared" ref="AC74:AC79" si="26">AA74+10</f>
        <v>44.001728613409902</v>
      </c>
      <c r="AD74" s="27">
        <f t="shared" ref="AD74:AD96" si="27">(10^(AC74/10))</f>
        <v>25128.864315095783</v>
      </c>
    </row>
    <row r="75" spans="1:30" ht="16.5" thickBot="1" x14ac:dyDescent="0.3">
      <c r="A75" s="19" t="s">
        <v>57</v>
      </c>
      <c r="P75" s="31">
        <v>8.3333333333333301E-2</v>
      </c>
      <c r="Q75" s="34">
        <f>H12</f>
        <v>34</v>
      </c>
      <c r="R75" s="26">
        <f t="shared" si="19"/>
        <v>2511.8864315095811</v>
      </c>
      <c r="S75" s="26">
        <f t="shared" si="20"/>
        <v>44</v>
      </c>
      <c r="T75" s="35">
        <f t="shared" si="18"/>
        <v>25118.86431509586</v>
      </c>
      <c r="U75" s="37"/>
      <c r="V75" s="34">
        <f>V74</f>
        <v>0</v>
      </c>
      <c r="W75" s="26">
        <f t="shared" si="21"/>
        <v>1</v>
      </c>
      <c r="X75" s="28">
        <f t="shared" si="22"/>
        <v>10</v>
      </c>
      <c r="Y75" s="35">
        <f t="shared" si="23"/>
        <v>10</v>
      </c>
      <c r="Z75" s="37"/>
      <c r="AA75" s="34">
        <f t="shared" si="24"/>
        <v>34.001728613409902</v>
      </c>
      <c r="AB75" s="26">
        <f t="shared" si="25"/>
        <v>2512.8864315095802</v>
      </c>
      <c r="AC75" s="147">
        <f t="shared" si="26"/>
        <v>44.001728613409902</v>
      </c>
      <c r="AD75" s="27">
        <f t="shared" si="27"/>
        <v>25128.864315095783</v>
      </c>
    </row>
    <row r="76" spans="1:30" ht="15.75" thickBot="1" x14ac:dyDescent="0.3">
      <c r="P76" s="31">
        <v>0.125</v>
      </c>
      <c r="Q76" s="34">
        <f>H12</f>
        <v>34</v>
      </c>
      <c r="R76" s="26">
        <f t="shared" si="19"/>
        <v>2511.8864315095811</v>
      </c>
      <c r="S76" s="26">
        <f t="shared" si="20"/>
        <v>44</v>
      </c>
      <c r="T76" s="35">
        <f t="shared" si="18"/>
        <v>25118.86431509586</v>
      </c>
      <c r="U76" s="37"/>
      <c r="V76" s="34">
        <f t="shared" ref="V76:V93" si="28">V75</f>
        <v>0</v>
      </c>
      <c r="W76" s="26">
        <f t="shared" si="21"/>
        <v>1</v>
      </c>
      <c r="X76" s="28">
        <f t="shared" si="22"/>
        <v>10</v>
      </c>
      <c r="Y76" s="35">
        <f t="shared" si="23"/>
        <v>10</v>
      </c>
      <c r="Z76" s="37"/>
      <c r="AA76" s="34">
        <f t="shared" si="24"/>
        <v>34.001728613409902</v>
      </c>
      <c r="AB76" s="26">
        <f t="shared" si="25"/>
        <v>2512.8864315095802</v>
      </c>
      <c r="AC76" s="147">
        <f t="shared" si="26"/>
        <v>44.001728613409902</v>
      </c>
      <c r="AD76" s="27">
        <f t="shared" si="27"/>
        <v>25128.864315095783</v>
      </c>
    </row>
    <row r="77" spans="1:30" ht="45.75" thickBot="1" x14ac:dyDescent="0.3">
      <c r="A77" s="287" t="s">
        <v>10</v>
      </c>
      <c r="B77" s="162" t="s">
        <v>145</v>
      </c>
      <c r="C77" s="163" t="s">
        <v>146</v>
      </c>
      <c r="D77" s="73" t="s">
        <v>48</v>
      </c>
      <c r="E77" s="73" t="s">
        <v>59</v>
      </c>
      <c r="F77" s="73" t="s">
        <v>158</v>
      </c>
      <c r="G77" s="15" t="s">
        <v>47</v>
      </c>
      <c r="H77" s="16" t="s">
        <v>46</v>
      </c>
      <c r="P77" s="31">
        <v>0.16666666666666699</v>
      </c>
      <c r="Q77" s="34">
        <f>H12</f>
        <v>34</v>
      </c>
      <c r="R77" s="26">
        <f t="shared" si="19"/>
        <v>2511.8864315095811</v>
      </c>
      <c r="S77" s="26">
        <f t="shared" si="20"/>
        <v>44</v>
      </c>
      <c r="T77" s="35">
        <f t="shared" si="18"/>
        <v>25118.86431509586</v>
      </c>
      <c r="U77" s="37"/>
      <c r="V77" s="34">
        <f t="shared" si="28"/>
        <v>0</v>
      </c>
      <c r="W77" s="26">
        <f t="shared" si="21"/>
        <v>1</v>
      </c>
      <c r="X77" s="28">
        <f t="shared" si="22"/>
        <v>10</v>
      </c>
      <c r="Y77" s="35">
        <f t="shared" si="23"/>
        <v>10</v>
      </c>
      <c r="Z77" s="37"/>
      <c r="AA77" s="34">
        <f t="shared" si="24"/>
        <v>34.001728613409902</v>
      </c>
      <c r="AB77" s="26">
        <f t="shared" si="25"/>
        <v>2512.8864315095802</v>
      </c>
      <c r="AC77" s="147">
        <f t="shared" si="26"/>
        <v>44.001728613409902</v>
      </c>
      <c r="AD77" s="27">
        <f t="shared" si="27"/>
        <v>25128.864315095783</v>
      </c>
    </row>
    <row r="78" spans="1:30" ht="15.75" thickBot="1" x14ac:dyDescent="0.3">
      <c r="A78" s="288"/>
      <c r="B78" s="80" t="s">
        <v>5</v>
      </c>
      <c r="C78" s="81" t="s">
        <v>5</v>
      </c>
      <c r="D78" s="156" t="s">
        <v>5</v>
      </c>
      <c r="E78" s="156" t="s">
        <v>5</v>
      </c>
      <c r="F78" s="156" t="s">
        <v>5</v>
      </c>
      <c r="G78" s="155" t="s">
        <v>5</v>
      </c>
      <c r="H78" s="81" t="s">
        <v>5</v>
      </c>
      <c r="P78" s="31">
        <v>0.20833333333333301</v>
      </c>
      <c r="Q78" s="34">
        <f>H12</f>
        <v>34</v>
      </c>
      <c r="R78" s="26">
        <f t="shared" si="19"/>
        <v>2511.8864315095811</v>
      </c>
      <c r="S78" s="26">
        <f t="shared" si="20"/>
        <v>44</v>
      </c>
      <c r="T78" s="35">
        <f t="shared" si="18"/>
        <v>25118.86431509586</v>
      </c>
      <c r="U78" s="37"/>
      <c r="V78" s="34">
        <f t="shared" si="28"/>
        <v>0</v>
      </c>
      <c r="W78" s="26">
        <f t="shared" si="21"/>
        <v>1</v>
      </c>
      <c r="X78" s="28">
        <f t="shared" si="22"/>
        <v>10</v>
      </c>
      <c r="Y78" s="35">
        <f t="shared" si="23"/>
        <v>10</v>
      </c>
      <c r="Z78" s="37"/>
      <c r="AA78" s="34">
        <f t="shared" si="24"/>
        <v>34.001728613409902</v>
      </c>
      <c r="AB78" s="26">
        <f t="shared" si="25"/>
        <v>2512.8864315095802</v>
      </c>
      <c r="AC78" s="147">
        <f t="shared" si="26"/>
        <v>44.001728613409902</v>
      </c>
      <c r="AD78" s="27">
        <f t="shared" si="27"/>
        <v>25128.864315095783</v>
      </c>
    </row>
    <row r="79" spans="1:30" x14ac:dyDescent="0.25">
      <c r="A79" s="77" t="str">
        <f t="shared" ref="A79:A85" si="29">IF(ISBLANK(A12),"",A12)</f>
        <v>NSA 5 - Residence</v>
      </c>
      <c r="B79" s="17">
        <f>IF(B$74&lt;=0,"",B$74)</f>
        <v>69.122330455084125</v>
      </c>
      <c r="C79" s="160">
        <f>C74</f>
        <v>73.878808449564445</v>
      </c>
      <c r="D79" s="157">
        <f>IF(G12&gt;0,AB100,"")</f>
        <v>66.119670202217478</v>
      </c>
      <c r="E79" s="157">
        <f>IF(G12&gt;0,AB97,"")</f>
        <v>68.459059742387339</v>
      </c>
      <c r="F79" s="157">
        <f>IF(G12&gt;0,AB98,"")</f>
        <v>34.001728613409902</v>
      </c>
      <c r="G79" s="154">
        <f>IF(G12&gt;0,AD100,"")</f>
        <v>66.128661332599791</v>
      </c>
      <c r="H79" s="160">
        <f t="shared" ref="H79:H85" si="30">IF(B79="","",G79-F12)</f>
        <v>24.128661332599791</v>
      </c>
      <c r="P79" s="31">
        <v>0.25</v>
      </c>
      <c r="Q79" s="34">
        <f>H12</f>
        <v>34</v>
      </c>
      <c r="R79" s="26">
        <f t="shared" si="19"/>
        <v>2511.8864315095811</v>
      </c>
      <c r="S79" s="26">
        <f t="shared" si="20"/>
        <v>44</v>
      </c>
      <c r="T79" s="35">
        <f t="shared" si="18"/>
        <v>25118.86431509586</v>
      </c>
      <c r="U79" s="37"/>
      <c r="V79" s="34">
        <f t="shared" si="28"/>
        <v>0</v>
      </c>
      <c r="W79" s="26">
        <f t="shared" si="21"/>
        <v>1</v>
      </c>
      <c r="X79" s="28">
        <f t="shared" si="22"/>
        <v>10</v>
      </c>
      <c r="Y79" s="35">
        <f t="shared" si="23"/>
        <v>10</v>
      </c>
      <c r="Z79" s="37"/>
      <c r="AA79" s="34">
        <f t="shared" si="24"/>
        <v>34.001728613409902</v>
      </c>
      <c r="AB79" s="26">
        <f t="shared" si="25"/>
        <v>2512.8864315095802</v>
      </c>
      <c r="AC79" s="147">
        <f t="shared" si="26"/>
        <v>44.001728613409902</v>
      </c>
      <c r="AD79" s="27">
        <f t="shared" si="27"/>
        <v>25128.864315095783</v>
      </c>
    </row>
    <row r="80" spans="1:30" ht="14.45" hidden="1" customHeight="1" x14ac:dyDescent="0.25">
      <c r="A80" s="11" t="str">
        <f t="shared" si="29"/>
        <v/>
      </c>
      <c r="B80" s="112">
        <f>IF(C$74&lt;=0,"",C$74)</f>
        <v>73.878808449564445</v>
      </c>
      <c r="C80" s="109">
        <f>IF(C$74=0,"",MAX(C60:C73))</f>
        <v>73.878808449564445</v>
      </c>
      <c r="D80" s="158" t="str">
        <f>IF(G13&gt;0,AB134,"")</f>
        <v/>
      </c>
      <c r="E80" s="158" t="str">
        <f>IF(G13&gt;0,AB131,"")</f>
        <v/>
      </c>
      <c r="F80" s="157" t="str">
        <f>IF(G13&gt;0,AB132,"")</f>
        <v/>
      </c>
      <c r="G80" s="152" t="str">
        <f>IF(G13&gt;0,AD134,"")</f>
        <v/>
      </c>
      <c r="H80" s="109" t="e">
        <f t="shared" si="30"/>
        <v>#VALUE!</v>
      </c>
      <c r="P80" s="31">
        <v>0.29166666666666702</v>
      </c>
      <c r="Q80" s="34">
        <f>G12</f>
        <v>40</v>
      </c>
      <c r="R80" s="26">
        <f t="shared" si="19"/>
        <v>10000</v>
      </c>
      <c r="S80" s="26">
        <f>Q80</f>
        <v>40</v>
      </c>
      <c r="T80" s="35">
        <f t="shared" si="18"/>
        <v>10000</v>
      </c>
      <c r="U80" s="37"/>
      <c r="V80" s="34">
        <f>B74</f>
        <v>69.122330455084125</v>
      </c>
      <c r="W80" s="26">
        <f t="shared" si="21"/>
        <v>8170206.728552877</v>
      </c>
      <c r="X80" s="26">
        <f>V80</f>
        <v>69.122330455084125</v>
      </c>
      <c r="Y80" s="35">
        <f t="shared" si="23"/>
        <v>8170206.728552877</v>
      </c>
      <c r="Z80" s="37"/>
      <c r="AA80" s="34">
        <f t="shared" si="24"/>
        <v>69.127642792135347</v>
      </c>
      <c r="AB80" s="26">
        <f t="shared" si="25"/>
        <v>8180206.7285528993</v>
      </c>
      <c r="AC80" s="26">
        <f>AA80</f>
        <v>69.127642792135347</v>
      </c>
      <c r="AD80" s="27">
        <f t="shared" si="27"/>
        <v>8180206.7285528993</v>
      </c>
    </row>
    <row r="81" spans="1:30" ht="14.45" hidden="1" customHeight="1" x14ac:dyDescent="0.25">
      <c r="A81" s="11" t="str">
        <f t="shared" si="29"/>
        <v/>
      </c>
      <c r="B81" s="112" t="str">
        <f>IF(D$74&lt;=0,"",D$74)</f>
        <v/>
      </c>
      <c r="C81" s="109" t="str">
        <f>IF(D$74=0,"",MAX(D60:D73))</f>
        <v/>
      </c>
      <c r="D81" s="158" t="str">
        <f>IF(G14&gt;0,AB168,"")</f>
        <v/>
      </c>
      <c r="E81" s="158" t="str">
        <f>IF(G14&gt;0,AB165,"")</f>
        <v/>
      </c>
      <c r="F81" s="157" t="str">
        <f>IF(G14&gt;0,AB166,"")</f>
        <v/>
      </c>
      <c r="G81" s="152" t="str">
        <f>IF(G14&gt;0,AD168,"")</f>
        <v/>
      </c>
      <c r="H81" s="109" t="str">
        <f t="shared" si="30"/>
        <v/>
      </c>
      <c r="P81" s="31">
        <v>0.33333333333333298</v>
      </c>
      <c r="Q81" s="34">
        <f>G12</f>
        <v>40</v>
      </c>
      <c r="R81" s="26">
        <f t="shared" si="19"/>
        <v>10000</v>
      </c>
      <c r="S81" s="26">
        <f t="shared" ref="S81:S94" si="31">Q81</f>
        <v>40</v>
      </c>
      <c r="T81" s="35">
        <f t="shared" si="18"/>
        <v>10000</v>
      </c>
      <c r="U81" s="37"/>
      <c r="V81" s="34">
        <f t="shared" si="28"/>
        <v>69.122330455084125</v>
      </c>
      <c r="W81" s="26">
        <f t="shared" si="21"/>
        <v>8170206.728552877</v>
      </c>
      <c r="X81" s="26">
        <f t="shared" ref="X81:X91" si="32">V81</f>
        <v>69.122330455084125</v>
      </c>
      <c r="Y81" s="35">
        <f t="shared" si="23"/>
        <v>8170206.728552877</v>
      </c>
      <c r="Z81" s="37"/>
      <c r="AA81" s="34">
        <f t="shared" si="24"/>
        <v>69.127642792135347</v>
      </c>
      <c r="AB81" s="26">
        <f t="shared" si="25"/>
        <v>8180206.7285528993</v>
      </c>
      <c r="AC81" s="26">
        <f t="shared" ref="AC81:AC91" si="33">AA81</f>
        <v>69.127642792135347</v>
      </c>
      <c r="AD81" s="27">
        <f t="shared" si="27"/>
        <v>8180206.7285528993</v>
      </c>
    </row>
    <row r="82" spans="1:30" ht="14.45" hidden="1" customHeight="1" x14ac:dyDescent="0.25">
      <c r="A82" s="11" t="str">
        <f t="shared" si="29"/>
        <v/>
      </c>
      <c r="B82" s="112" t="str">
        <f>IF(E$74&lt;=0,"",E$74)</f>
        <v/>
      </c>
      <c r="C82" s="109" t="str">
        <f>IF(E$74=0,"",MAX(E60:E73))</f>
        <v/>
      </c>
      <c r="D82" s="158" t="str">
        <f>IF(G15&gt;0,AB202,"")</f>
        <v/>
      </c>
      <c r="E82" s="158" t="str">
        <f>IF(G15&gt;0,AB199,"")</f>
        <v/>
      </c>
      <c r="F82" s="157" t="str">
        <f>IF(G15&gt;0,AB200,"")</f>
        <v/>
      </c>
      <c r="G82" s="152" t="str">
        <f>IF(G15&gt;0,AD202,"")</f>
        <v/>
      </c>
      <c r="H82" s="109" t="str">
        <f t="shared" si="30"/>
        <v/>
      </c>
      <c r="P82" s="31">
        <v>0.375</v>
      </c>
      <c r="Q82" s="34">
        <f>G12</f>
        <v>40</v>
      </c>
      <c r="R82" s="26">
        <f t="shared" si="19"/>
        <v>10000</v>
      </c>
      <c r="S82" s="26">
        <f t="shared" si="31"/>
        <v>40</v>
      </c>
      <c r="T82" s="35">
        <f t="shared" si="18"/>
        <v>10000</v>
      </c>
      <c r="U82" s="37"/>
      <c r="V82" s="34">
        <f t="shared" si="28"/>
        <v>69.122330455084125</v>
      </c>
      <c r="W82" s="26">
        <f t="shared" si="21"/>
        <v>8170206.728552877</v>
      </c>
      <c r="X82" s="26">
        <f t="shared" si="32"/>
        <v>69.122330455084125</v>
      </c>
      <c r="Y82" s="35">
        <f t="shared" si="23"/>
        <v>8170206.728552877</v>
      </c>
      <c r="Z82" s="37"/>
      <c r="AA82" s="34">
        <f t="shared" si="24"/>
        <v>69.127642792135347</v>
      </c>
      <c r="AB82" s="26">
        <f t="shared" si="25"/>
        <v>8180206.7285528993</v>
      </c>
      <c r="AC82" s="26">
        <f t="shared" si="33"/>
        <v>69.127642792135347</v>
      </c>
      <c r="AD82" s="27">
        <f t="shared" si="27"/>
        <v>8180206.7285528993</v>
      </c>
    </row>
    <row r="83" spans="1:30" ht="14.45" hidden="1" customHeight="1" x14ac:dyDescent="0.25">
      <c r="A83" s="11" t="str">
        <f t="shared" si="29"/>
        <v/>
      </c>
      <c r="B83" s="112" t="str">
        <f>IF(F$74&lt;=0,"",F$74)</f>
        <v/>
      </c>
      <c r="C83" s="109" t="str">
        <f>IF(F$74=0,"",MAX(F60:F73))</f>
        <v/>
      </c>
      <c r="D83" s="158" t="str">
        <f>IF(G16&gt;0,AB236,"")</f>
        <v/>
      </c>
      <c r="E83" s="158" t="str">
        <f>IF(G16&gt;0,AB233,"")</f>
        <v/>
      </c>
      <c r="F83" s="157" t="str">
        <f>IF(G16&gt;0,AB234,"")</f>
        <v/>
      </c>
      <c r="G83" s="152" t="str">
        <f>IF(G16&gt;0,AD236,"")</f>
        <v/>
      </c>
      <c r="H83" s="109" t="str">
        <f t="shared" si="30"/>
        <v/>
      </c>
      <c r="P83" s="31">
        <v>0.41666666666666702</v>
      </c>
      <c r="Q83" s="34">
        <f>G12</f>
        <v>40</v>
      </c>
      <c r="R83" s="26">
        <f t="shared" si="19"/>
        <v>10000</v>
      </c>
      <c r="S83" s="26">
        <f t="shared" si="31"/>
        <v>40</v>
      </c>
      <c r="T83" s="35">
        <f t="shared" si="18"/>
        <v>10000</v>
      </c>
      <c r="U83" s="37"/>
      <c r="V83" s="34">
        <f t="shared" si="28"/>
        <v>69.122330455084125</v>
      </c>
      <c r="W83" s="26">
        <f t="shared" si="21"/>
        <v>8170206.728552877</v>
      </c>
      <c r="X83" s="26">
        <f t="shared" si="32"/>
        <v>69.122330455084125</v>
      </c>
      <c r="Y83" s="35">
        <f t="shared" si="23"/>
        <v>8170206.728552877</v>
      </c>
      <c r="Z83" s="37"/>
      <c r="AA83" s="34">
        <f t="shared" si="24"/>
        <v>69.127642792135347</v>
      </c>
      <c r="AB83" s="26">
        <f t="shared" si="25"/>
        <v>8180206.7285528993</v>
      </c>
      <c r="AC83" s="26">
        <f t="shared" si="33"/>
        <v>69.127642792135347</v>
      </c>
      <c r="AD83" s="27">
        <f t="shared" si="27"/>
        <v>8180206.7285528993</v>
      </c>
    </row>
    <row r="84" spans="1:30" ht="14.45" hidden="1" customHeight="1" x14ac:dyDescent="0.25">
      <c r="A84" s="11" t="str">
        <f t="shared" si="29"/>
        <v/>
      </c>
      <c r="B84" s="112" t="str">
        <f>IF(G$74&lt;=0,"",G$74)</f>
        <v/>
      </c>
      <c r="C84" s="109" t="str">
        <f>IF(G$74&lt;=0,"",MAX(G60:G73))</f>
        <v/>
      </c>
      <c r="D84" s="158" t="str">
        <f>IF(G17&gt;0,AB270,"")</f>
        <v/>
      </c>
      <c r="E84" s="158" t="str">
        <f>IF(G17&gt;0,AB267,"")</f>
        <v/>
      </c>
      <c r="F84" s="157" t="str">
        <f>IF(G17&gt;0,AB268,"")</f>
        <v/>
      </c>
      <c r="G84" s="152" t="str">
        <f>IF(G17&gt;0,AD270,"")</f>
        <v/>
      </c>
      <c r="H84" s="109" t="str">
        <f t="shared" si="30"/>
        <v/>
      </c>
      <c r="P84" s="31">
        <v>0.45833333333333298</v>
      </c>
      <c r="Q84" s="34">
        <f>G12</f>
        <v>40</v>
      </c>
      <c r="R84" s="26">
        <f t="shared" si="19"/>
        <v>10000</v>
      </c>
      <c r="S84" s="26">
        <f t="shared" si="31"/>
        <v>40</v>
      </c>
      <c r="T84" s="35">
        <f t="shared" si="18"/>
        <v>10000</v>
      </c>
      <c r="U84" s="37"/>
      <c r="V84" s="34">
        <f t="shared" si="28"/>
        <v>69.122330455084125</v>
      </c>
      <c r="W84" s="26">
        <f t="shared" si="21"/>
        <v>8170206.728552877</v>
      </c>
      <c r="X84" s="26">
        <f t="shared" si="32"/>
        <v>69.122330455084125</v>
      </c>
      <c r="Y84" s="35">
        <f t="shared" si="23"/>
        <v>8170206.728552877</v>
      </c>
      <c r="Z84" s="37"/>
      <c r="AA84" s="34">
        <f t="shared" si="24"/>
        <v>69.127642792135347</v>
      </c>
      <c r="AB84" s="26">
        <f t="shared" si="25"/>
        <v>8180206.7285528993</v>
      </c>
      <c r="AC84" s="26">
        <f t="shared" si="33"/>
        <v>69.127642792135347</v>
      </c>
      <c r="AD84" s="27">
        <f t="shared" si="27"/>
        <v>8180206.7285528993</v>
      </c>
    </row>
    <row r="85" spans="1:30" ht="15" hidden="1" customHeight="1" thickBot="1" x14ac:dyDescent="0.3">
      <c r="A85" s="12" t="str">
        <f t="shared" si="29"/>
        <v/>
      </c>
      <c r="B85" s="113" t="str">
        <f>IF(H$74&lt;=0,"",H$74)</f>
        <v/>
      </c>
      <c r="C85" s="110" t="str">
        <f>IF(H$74=0,"",MAX(H60:H73))</f>
        <v/>
      </c>
      <c r="D85" s="159" t="str">
        <f>IF(G18&gt;0,AB304,"")</f>
        <v/>
      </c>
      <c r="E85" s="159" t="str">
        <f>IF(G18&gt;0,AB301,"")</f>
        <v/>
      </c>
      <c r="F85" s="161" t="str">
        <f>IF(G18&gt;0,AB302,"")</f>
        <v/>
      </c>
      <c r="G85" s="153" t="str">
        <f>IF(G18&gt;0,AD304,"")</f>
        <v/>
      </c>
      <c r="H85" s="110" t="str">
        <f t="shared" si="30"/>
        <v/>
      </c>
      <c r="P85" s="31">
        <v>0.5</v>
      </c>
      <c r="Q85" s="34">
        <f>G12</f>
        <v>40</v>
      </c>
      <c r="R85" s="26">
        <f t="shared" si="19"/>
        <v>10000</v>
      </c>
      <c r="S85" s="26">
        <f t="shared" si="31"/>
        <v>40</v>
      </c>
      <c r="T85" s="35">
        <f t="shared" si="18"/>
        <v>10000</v>
      </c>
      <c r="U85" s="37"/>
      <c r="V85" s="34">
        <f t="shared" si="28"/>
        <v>69.122330455084125</v>
      </c>
      <c r="W85" s="26">
        <f t="shared" si="21"/>
        <v>8170206.728552877</v>
      </c>
      <c r="X85" s="26">
        <f t="shared" si="32"/>
        <v>69.122330455084125</v>
      </c>
      <c r="Y85" s="35">
        <f t="shared" si="23"/>
        <v>8170206.728552877</v>
      </c>
      <c r="Z85" s="37"/>
      <c r="AA85" s="34">
        <f t="shared" si="24"/>
        <v>69.127642792135347</v>
      </c>
      <c r="AB85" s="26">
        <f t="shared" si="25"/>
        <v>8180206.7285528993</v>
      </c>
      <c r="AC85" s="26">
        <f t="shared" si="33"/>
        <v>69.127642792135347</v>
      </c>
      <c r="AD85" s="27">
        <f t="shared" si="27"/>
        <v>8180206.7285528993</v>
      </c>
    </row>
    <row r="86" spans="1:30" ht="15.75" x14ac:dyDescent="0.25">
      <c r="A86" s="142" t="s">
        <v>58</v>
      </c>
      <c r="P86" s="31">
        <v>0.54166666666666696</v>
      </c>
      <c r="Q86" s="34">
        <f>G12</f>
        <v>40</v>
      </c>
      <c r="R86" s="26">
        <f t="shared" si="19"/>
        <v>10000</v>
      </c>
      <c r="S86" s="26">
        <f t="shared" si="31"/>
        <v>40</v>
      </c>
      <c r="T86" s="35">
        <f t="shared" si="18"/>
        <v>10000</v>
      </c>
      <c r="U86" s="37"/>
      <c r="V86" s="34">
        <f t="shared" si="28"/>
        <v>69.122330455084125</v>
      </c>
      <c r="W86" s="26">
        <f t="shared" si="21"/>
        <v>8170206.728552877</v>
      </c>
      <c r="X86" s="26">
        <f t="shared" si="32"/>
        <v>69.122330455084125</v>
      </c>
      <c r="Y86" s="35">
        <f t="shared" si="23"/>
        <v>8170206.728552877</v>
      </c>
      <c r="Z86" s="37"/>
      <c r="AA86" s="34">
        <f t="shared" si="24"/>
        <v>69.127642792135347</v>
      </c>
      <c r="AB86" s="26">
        <f t="shared" si="25"/>
        <v>8180206.7285528993</v>
      </c>
      <c r="AC86" s="26">
        <f t="shared" si="33"/>
        <v>69.127642792135347</v>
      </c>
      <c r="AD86" s="27">
        <f t="shared" si="27"/>
        <v>8180206.7285528993</v>
      </c>
    </row>
    <row r="87" spans="1:30" ht="15.75" x14ac:dyDescent="0.25">
      <c r="A87" s="142" t="s">
        <v>157</v>
      </c>
      <c r="P87" s="31">
        <v>0.58333333333333304</v>
      </c>
      <c r="Q87" s="34">
        <f>G12</f>
        <v>40</v>
      </c>
      <c r="R87" s="26">
        <f t="shared" si="19"/>
        <v>10000</v>
      </c>
      <c r="S87" s="26">
        <f t="shared" si="31"/>
        <v>40</v>
      </c>
      <c r="T87" s="35">
        <f t="shared" si="18"/>
        <v>10000</v>
      </c>
      <c r="U87" s="37"/>
      <c r="V87" s="34">
        <f t="shared" si="28"/>
        <v>69.122330455084125</v>
      </c>
      <c r="W87" s="26">
        <f t="shared" si="21"/>
        <v>8170206.728552877</v>
      </c>
      <c r="X87" s="26">
        <f t="shared" si="32"/>
        <v>69.122330455084125</v>
      </c>
      <c r="Y87" s="35">
        <f t="shared" si="23"/>
        <v>8170206.728552877</v>
      </c>
      <c r="Z87" s="37"/>
      <c r="AA87" s="34">
        <f t="shared" si="24"/>
        <v>69.127642792135347</v>
      </c>
      <c r="AB87" s="26">
        <f t="shared" si="25"/>
        <v>8180206.7285528993</v>
      </c>
      <c r="AC87" s="26">
        <f t="shared" si="33"/>
        <v>69.127642792135347</v>
      </c>
      <c r="AD87" s="27">
        <f t="shared" si="27"/>
        <v>8180206.7285528993</v>
      </c>
    </row>
    <row r="88" spans="1:30" x14ac:dyDescent="0.25">
      <c r="P88" s="31">
        <v>0.625</v>
      </c>
      <c r="Q88" s="34">
        <f>G12</f>
        <v>40</v>
      </c>
      <c r="R88" s="26">
        <f t="shared" si="19"/>
        <v>10000</v>
      </c>
      <c r="S88" s="26">
        <f t="shared" si="31"/>
        <v>40</v>
      </c>
      <c r="T88" s="35">
        <f t="shared" si="18"/>
        <v>10000</v>
      </c>
      <c r="U88" s="37"/>
      <c r="V88" s="34">
        <f t="shared" si="28"/>
        <v>69.122330455084125</v>
      </c>
      <c r="W88" s="26">
        <f t="shared" si="21"/>
        <v>8170206.728552877</v>
      </c>
      <c r="X88" s="26">
        <f t="shared" si="32"/>
        <v>69.122330455084125</v>
      </c>
      <c r="Y88" s="35">
        <f t="shared" si="23"/>
        <v>8170206.728552877</v>
      </c>
      <c r="Z88" s="37"/>
      <c r="AA88" s="34">
        <f t="shared" si="24"/>
        <v>69.127642792135347</v>
      </c>
      <c r="AB88" s="26">
        <f t="shared" si="25"/>
        <v>8180206.7285528993</v>
      </c>
      <c r="AC88" s="26">
        <f t="shared" si="33"/>
        <v>69.127642792135347</v>
      </c>
      <c r="AD88" s="27">
        <f t="shared" si="27"/>
        <v>8180206.7285528993</v>
      </c>
    </row>
    <row r="89" spans="1:30" x14ac:dyDescent="0.25">
      <c r="P89" s="31">
        <v>0.66666666666666696</v>
      </c>
      <c r="Q89" s="34">
        <f>G12</f>
        <v>40</v>
      </c>
      <c r="R89" s="26">
        <f t="shared" si="19"/>
        <v>10000</v>
      </c>
      <c r="S89" s="26">
        <f t="shared" si="31"/>
        <v>40</v>
      </c>
      <c r="T89" s="35">
        <f t="shared" si="18"/>
        <v>10000</v>
      </c>
      <c r="U89" s="37"/>
      <c r="V89" s="34">
        <f t="shared" si="28"/>
        <v>69.122330455084125</v>
      </c>
      <c r="W89" s="26">
        <f t="shared" si="21"/>
        <v>8170206.728552877</v>
      </c>
      <c r="X89" s="26">
        <f t="shared" si="32"/>
        <v>69.122330455084125</v>
      </c>
      <c r="Y89" s="35">
        <f t="shared" si="23"/>
        <v>8170206.728552877</v>
      </c>
      <c r="Z89" s="37"/>
      <c r="AA89" s="34">
        <f t="shared" si="24"/>
        <v>69.127642792135347</v>
      </c>
      <c r="AB89" s="26">
        <f t="shared" si="25"/>
        <v>8180206.7285528993</v>
      </c>
      <c r="AC89" s="26">
        <f t="shared" si="33"/>
        <v>69.127642792135347</v>
      </c>
      <c r="AD89" s="27">
        <f t="shared" si="27"/>
        <v>8180206.7285528993</v>
      </c>
    </row>
    <row r="90" spans="1:30" x14ac:dyDescent="0.25">
      <c r="F90" s="22"/>
      <c r="P90" s="31">
        <v>0.70833333333333304</v>
      </c>
      <c r="Q90" s="34">
        <f>G12</f>
        <v>40</v>
      </c>
      <c r="R90" s="26">
        <f t="shared" si="19"/>
        <v>10000</v>
      </c>
      <c r="S90" s="26">
        <f t="shared" si="31"/>
        <v>40</v>
      </c>
      <c r="T90" s="35">
        <f t="shared" si="18"/>
        <v>10000</v>
      </c>
      <c r="U90" s="37"/>
      <c r="V90" s="34">
        <f t="shared" si="28"/>
        <v>69.122330455084125</v>
      </c>
      <c r="W90" s="26">
        <f t="shared" si="21"/>
        <v>8170206.728552877</v>
      </c>
      <c r="X90" s="26">
        <f t="shared" si="32"/>
        <v>69.122330455084125</v>
      </c>
      <c r="Y90" s="35">
        <f t="shared" si="23"/>
        <v>8170206.728552877</v>
      </c>
      <c r="Z90" s="37"/>
      <c r="AA90" s="34">
        <f t="shared" si="24"/>
        <v>69.127642792135347</v>
      </c>
      <c r="AB90" s="26">
        <f t="shared" si="25"/>
        <v>8180206.7285528993</v>
      </c>
      <c r="AC90" s="26">
        <f t="shared" si="33"/>
        <v>69.127642792135347</v>
      </c>
      <c r="AD90" s="27">
        <f t="shared" si="27"/>
        <v>8180206.7285528993</v>
      </c>
    </row>
    <row r="91" spans="1:30" x14ac:dyDescent="0.25">
      <c r="P91" s="31">
        <v>0.75</v>
      </c>
      <c r="Q91" s="34">
        <f>G12</f>
        <v>40</v>
      </c>
      <c r="R91" s="26">
        <f t="shared" si="19"/>
        <v>10000</v>
      </c>
      <c r="S91" s="26">
        <f t="shared" si="31"/>
        <v>40</v>
      </c>
      <c r="T91" s="35">
        <f t="shared" si="18"/>
        <v>10000</v>
      </c>
      <c r="U91" s="37"/>
      <c r="V91" s="34">
        <f t="shared" si="28"/>
        <v>69.122330455084125</v>
      </c>
      <c r="W91" s="26">
        <f t="shared" si="21"/>
        <v>8170206.728552877</v>
      </c>
      <c r="X91" s="26">
        <f t="shared" si="32"/>
        <v>69.122330455084125</v>
      </c>
      <c r="Y91" s="35">
        <f t="shared" si="23"/>
        <v>8170206.728552877</v>
      </c>
      <c r="Z91" s="37"/>
      <c r="AA91" s="34">
        <f t="shared" si="24"/>
        <v>69.127642792135347</v>
      </c>
      <c r="AB91" s="26">
        <f t="shared" si="25"/>
        <v>8180206.7285528993</v>
      </c>
      <c r="AC91" s="26">
        <f t="shared" si="33"/>
        <v>69.127642792135347</v>
      </c>
      <c r="AD91" s="27">
        <f t="shared" si="27"/>
        <v>8180206.7285528993</v>
      </c>
    </row>
    <row r="92" spans="1:30" x14ac:dyDescent="0.25">
      <c r="P92" s="31">
        <v>0.79166666666666696</v>
      </c>
      <c r="Q92" s="34">
        <f>G12</f>
        <v>40</v>
      </c>
      <c r="R92" s="26">
        <f t="shared" si="19"/>
        <v>10000</v>
      </c>
      <c r="S92" s="26">
        <f t="shared" si="31"/>
        <v>40</v>
      </c>
      <c r="T92" s="35">
        <f t="shared" si="18"/>
        <v>10000</v>
      </c>
      <c r="U92" s="37"/>
      <c r="V92" s="34">
        <v>0</v>
      </c>
      <c r="W92" s="26">
        <f t="shared" si="21"/>
        <v>1</v>
      </c>
      <c r="X92" s="26">
        <v>0</v>
      </c>
      <c r="Y92" s="35">
        <f t="shared" si="23"/>
        <v>1</v>
      </c>
      <c r="Z92" s="37"/>
      <c r="AA92" s="34">
        <f t="shared" si="24"/>
        <v>40.000434272768629</v>
      </c>
      <c r="AB92" s="26">
        <f t="shared" si="25"/>
        <v>10001.000000000009</v>
      </c>
      <c r="AC92" s="26">
        <f>AA92</f>
        <v>40.000434272768629</v>
      </c>
      <c r="AD92" s="27">
        <f t="shared" si="27"/>
        <v>10001.000000000009</v>
      </c>
    </row>
    <row r="93" spans="1:30" x14ac:dyDescent="0.25">
      <c r="P93" s="31">
        <v>0.83333333333333304</v>
      </c>
      <c r="Q93" s="34">
        <f>G12</f>
        <v>40</v>
      </c>
      <c r="R93" s="26">
        <f t="shared" si="19"/>
        <v>10000</v>
      </c>
      <c r="S93" s="26">
        <f t="shared" si="31"/>
        <v>40</v>
      </c>
      <c r="T93" s="35">
        <f t="shared" si="18"/>
        <v>10000</v>
      </c>
      <c r="U93" s="37"/>
      <c r="V93" s="34">
        <f t="shared" si="28"/>
        <v>0</v>
      </c>
      <c r="W93" s="26">
        <f t="shared" si="21"/>
        <v>1</v>
      </c>
      <c r="X93" s="26">
        <v>0</v>
      </c>
      <c r="Y93" s="35">
        <f t="shared" si="23"/>
        <v>1</v>
      </c>
      <c r="Z93" s="37"/>
      <c r="AA93" s="34">
        <f t="shared" si="24"/>
        <v>40.000434272768629</v>
      </c>
      <c r="AB93" s="26">
        <f>(10^(AA93/10))</f>
        <v>10001.000000000009</v>
      </c>
      <c r="AC93" s="26">
        <f>AA93</f>
        <v>40.000434272768629</v>
      </c>
      <c r="AD93" s="27">
        <f t="shared" si="27"/>
        <v>10001.000000000009</v>
      </c>
    </row>
    <row r="94" spans="1:30" x14ac:dyDescent="0.25">
      <c r="P94" s="31">
        <v>0.875</v>
      </c>
      <c r="Q94" s="34">
        <f>G12</f>
        <v>40</v>
      </c>
      <c r="R94" s="26">
        <f t="shared" si="19"/>
        <v>10000</v>
      </c>
      <c r="S94" s="26">
        <f t="shared" si="31"/>
        <v>40</v>
      </c>
      <c r="T94" s="35">
        <f t="shared" si="18"/>
        <v>10000</v>
      </c>
      <c r="U94" s="37"/>
      <c r="V94" s="34">
        <f>V93</f>
        <v>0</v>
      </c>
      <c r="W94" s="26">
        <f t="shared" si="21"/>
        <v>1</v>
      </c>
      <c r="X94" s="26">
        <v>0</v>
      </c>
      <c r="Y94" s="35">
        <f t="shared" si="23"/>
        <v>1</v>
      </c>
      <c r="Z94" s="37"/>
      <c r="AA94" s="34">
        <f t="shared" si="24"/>
        <v>40.000434272768629</v>
      </c>
      <c r="AB94" s="26">
        <f t="shared" si="25"/>
        <v>10001.000000000009</v>
      </c>
      <c r="AC94" s="26">
        <f>AA94</f>
        <v>40.000434272768629</v>
      </c>
      <c r="AD94" s="27">
        <f t="shared" si="27"/>
        <v>10001.000000000009</v>
      </c>
    </row>
    <row r="95" spans="1:30" x14ac:dyDescent="0.25">
      <c r="P95" s="31">
        <v>0.91666666666666696</v>
      </c>
      <c r="Q95" s="34">
        <f>H12</f>
        <v>34</v>
      </c>
      <c r="R95" s="26">
        <f t="shared" si="19"/>
        <v>2511.8864315095811</v>
      </c>
      <c r="S95" s="26">
        <f>Q95+10</f>
        <v>44</v>
      </c>
      <c r="T95" s="35">
        <f t="shared" si="18"/>
        <v>25118.86431509586</v>
      </c>
      <c r="U95" s="37"/>
      <c r="V95" s="34">
        <v>0</v>
      </c>
      <c r="W95" s="26">
        <f t="shared" si="21"/>
        <v>1</v>
      </c>
      <c r="X95" s="28">
        <f t="shared" ref="X95:X96" si="34">V95+10</f>
        <v>10</v>
      </c>
      <c r="Y95" s="35">
        <f t="shared" si="23"/>
        <v>10</v>
      </c>
      <c r="Z95" s="37"/>
      <c r="AA95" s="34">
        <f t="shared" si="24"/>
        <v>34.001728613409902</v>
      </c>
      <c r="AB95" s="26">
        <f t="shared" si="25"/>
        <v>2512.8864315095802</v>
      </c>
      <c r="AC95" s="26">
        <f>AA95+10</f>
        <v>44.001728613409902</v>
      </c>
      <c r="AD95" s="27">
        <f t="shared" si="27"/>
        <v>25128.864315095783</v>
      </c>
    </row>
    <row r="96" spans="1:30" ht="15.75" thickBot="1" x14ac:dyDescent="0.3">
      <c r="P96" s="44">
        <v>0.95833333333333304</v>
      </c>
      <c r="Q96" s="45">
        <f>H12</f>
        <v>34</v>
      </c>
      <c r="R96" s="46">
        <f t="shared" si="19"/>
        <v>2511.8864315095811</v>
      </c>
      <c r="S96" s="46">
        <f>Q96+10</f>
        <v>44</v>
      </c>
      <c r="T96" s="47">
        <f t="shared" si="18"/>
        <v>25118.86431509586</v>
      </c>
      <c r="U96" s="48"/>
      <c r="V96" s="45">
        <v>0</v>
      </c>
      <c r="W96" s="46">
        <f t="shared" si="21"/>
        <v>1</v>
      </c>
      <c r="X96" s="28">
        <f t="shared" si="34"/>
        <v>10</v>
      </c>
      <c r="Y96" s="47">
        <f t="shared" si="23"/>
        <v>10</v>
      </c>
      <c r="Z96" s="48"/>
      <c r="AA96" s="34">
        <f t="shared" si="24"/>
        <v>34.001728613409902</v>
      </c>
      <c r="AB96" s="150">
        <f t="shared" si="25"/>
        <v>2512.8864315095802</v>
      </c>
      <c r="AC96" s="150">
        <f>AA96+10</f>
        <v>44.001728613409902</v>
      </c>
      <c r="AD96" s="151">
        <f t="shared" si="27"/>
        <v>25128.864315095783</v>
      </c>
    </row>
    <row r="97" spans="16:30" ht="15.75" thickBot="1" x14ac:dyDescent="0.3">
      <c r="P97" s="50"/>
      <c r="Q97" s="51"/>
      <c r="R97" s="51"/>
      <c r="S97" s="51"/>
      <c r="T97" s="52"/>
      <c r="U97" s="51"/>
      <c r="V97" s="50"/>
      <c r="W97" s="51"/>
      <c r="X97" s="51"/>
      <c r="Y97" s="52"/>
      <c r="Z97" s="51"/>
      <c r="AA97" s="53" t="s">
        <v>13</v>
      </c>
      <c r="AB97" s="64">
        <f>10*LOG(1/(COUNT(AB80:AB93))*SUM(AB80:AB93))</f>
        <v>68.459059742387339</v>
      </c>
      <c r="AC97" s="49"/>
      <c r="AD97" s="54"/>
    </row>
    <row r="98" spans="16:30" ht="15.75" thickBot="1" x14ac:dyDescent="0.3">
      <c r="P98" s="53"/>
      <c r="Q98" s="49"/>
      <c r="R98" s="49"/>
      <c r="S98" s="49"/>
      <c r="T98" s="54"/>
      <c r="U98" s="49"/>
      <c r="V98" s="53"/>
      <c r="W98" s="49"/>
      <c r="X98" s="49"/>
      <c r="Y98" s="54"/>
      <c r="Z98" s="49"/>
      <c r="AA98" s="53" t="s">
        <v>2</v>
      </c>
      <c r="AB98" s="64">
        <f>10*LOG(1/(COUNT(AB73:AB79,AB95:AB96))*SUM(AB73:AB79,AB95:AB96))</f>
        <v>34.001728613409902</v>
      </c>
      <c r="AC98" s="49"/>
      <c r="AD98" s="54"/>
    </row>
    <row r="99" spans="16:30" x14ac:dyDescent="0.25">
      <c r="P99" s="53"/>
      <c r="Q99" s="49"/>
      <c r="R99" s="56" t="s">
        <v>12</v>
      </c>
      <c r="S99" s="57"/>
      <c r="T99" s="58" t="s">
        <v>11</v>
      </c>
      <c r="U99" s="57"/>
      <c r="V99" s="59"/>
      <c r="W99" s="56" t="s">
        <v>12</v>
      </c>
      <c r="X99" s="57"/>
      <c r="Y99" s="58" t="s">
        <v>11</v>
      </c>
      <c r="Z99" s="57"/>
      <c r="AA99" s="59"/>
      <c r="AB99" s="57" t="s">
        <v>12</v>
      </c>
      <c r="AC99" s="57"/>
      <c r="AD99" s="58" t="s">
        <v>11</v>
      </c>
    </row>
    <row r="100" spans="16:30" ht="15.75" thickBot="1" x14ac:dyDescent="0.3">
      <c r="P100" s="14"/>
      <c r="Q100" s="55"/>
      <c r="R100" s="60">
        <f>10*LOG(1/(COUNT(R73:R96))*SUM(R73:R96))</f>
        <v>38.568471069971373</v>
      </c>
      <c r="S100" s="61"/>
      <c r="T100" s="62">
        <f>10*LOG(1/(COUNT(T73:T96))*SUM(T73:T96))</f>
        <v>41.950571929812824</v>
      </c>
      <c r="U100" s="61"/>
      <c r="V100" s="63"/>
      <c r="W100" s="60">
        <f>10*LOG(1/(COUNT(W73:W96))*SUM(W73:W96))</f>
        <v>66.112031030003038</v>
      </c>
      <c r="X100" s="61"/>
      <c r="Y100" s="62">
        <f>10*LOG(1/(COUNT(Y73:Y96))*SUM(Y73:Y96))</f>
        <v>66.112034618022633</v>
      </c>
      <c r="Z100" s="61"/>
      <c r="AA100" s="63"/>
      <c r="AB100" s="64">
        <f>10*LOG(1/(COUNT(AB73:AB96))*SUM(AB73:AB96))</f>
        <v>66.119670202217478</v>
      </c>
      <c r="AC100" s="61"/>
      <c r="AD100" s="62">
        <f>10*LOG(1/(COUNT(AD73:AD96))*SUM(AD73:AD96))</f>
        <v>66.128661332599791</v>
      </c>
    </row>
    <row r="103" spans="16:30" x14ac:dyDescent="0.25">
      <c r="P103">
        <f>A13</f>
        <v>0</v>
      </c>
    </row>
    <row r="105" spans="16:30" ht="15.75" thickBot="1" x14ac:dyDescent="0.3">
      <c r="P105" s="303" t="s">
        <v>21</v>
      </c>
      <c r="Q105" s="303"/>
      <c r="R105" s="303"/>
      <c r="S105" s="303"/>
      <c r="T105" s="303"/>
    </row>
    <row r="106" spans="16:30" ht="45.75" thickBot="1" x14ac:dyDescent="0.3">
      <c r="P106" s="38" t="s">
        <v>14</v>
      </c>
      <c r="Q106" s="39" t="s">
        <v>15</v>
      </c>
      <c r="R106" s="40" t="s">
        <v>17</v>
      </c>
      <c r="S106" s="40" t="s">
        <v>16</v>
      </c>
      <c r="T106" s="41" t="s">
        <v>17</v>
      </c>
      <c r="U106" s="42"/>
      <c r="V106" s="39" t="s">
        <v>18</v>
      </c>
      <c r="W106" s="40" t="s">
        <v>17</v>
      </c>
      <c r="X106" s="40" t="s">
        <v>16</v>
      </c>
      <c r="Y106" s="41" t="s">
        <v>17</v>
      </c>
      <c r="Z106" s="43"/>
      <c r="AA106" s="39" t="s">
        <v>19</v>
      </c>
      <c r="AB106" s="40" t="s">
        <v>17</v>
      </c>
      <c r="AC106" s="40" t="s">
        <v>16</v>
      </c>
      <c r="AD106" s="41" t="s">
        <v>17</v>
      </c>
    </row>
    <row r="107" spans="16:30" ht="15.75" thickBot="1" x14ac:dyDescent="0.3">
      <c r="P107" s="30">
        <v>0</v>
      </c>
      <c r="Q107" s="32">
        <f>H13</f>
        <v>0</v>
      </c>
      <c r="R107" s="28">
        <f>(10^(Q107/10))</f>
        <v>1</v>
      </c>
      <c r="S107" s="28">
        <f>Q107+10</f>
        <v>10</v>
      </c>
      <c r="T107" s="33">
        <f t="shared" ref="T107:T130" si="35">(10^(S107/10))</f>
        <v>10</v>
      </c>
      <c r="U107" s="36"/>
      <c r="V107" s="32">
        <v>0</v>
      </c>
      <c r="W107" s="28">
        <f>(10^(V107/10))</f>
        <v>1</v>
      </c>
      <c r="X107" s="28">
        <f>V107+10</f>
        <v>10</v>
      </c>
      <c r="Y107" s="33">
        <f>(10^(X107/10))</f>
        <v>10</v>
      </c>
      <c r="Z107" s="36"/>
      <c r="AA107" s="34">
        <f>10*LOG10(10^(Q107/10)+10^(V107/10))</f>
        <v>3.0102999566398121</v>
      </c>
      <c r="AB107" s="147">
        <f>(10^(AA107/10))</f>
        <v>2</v>
      </c>
      <c r="AC107" s="147">
        <f>AA107+10</f>
        <v>13.010299956639813</v>
      </c>
      <c r="AD107" s="148">
        <f>(10^(AC107/10))</f>
        <v>20.000000000000007</v>
      </c>
    </row>
    <row r="108" spans="16:30" ht="15.75" thickBot="1" x14ac:dyDescent="0.3">
      <c r="P108" s="31">
        <v>4.1666666666666699E-2</v>
      </c>
      <c r="Q108" s="32">
        <f>Q107</f>
        <v>0</v>
      </c>
      <c r="R108" s="26">
        <f t="shared" ref="R108:R130" si="36">(10^(Q108/10))</f>
        <v>1</v>
      </c>
      <c r="S108" s="26">
        <f t="shared" ref="S108:S113" si="37">Q108+10</f>
        <v>10</v>
      </c>
      <c r="T108" s="35">
        <f t="shared" si="35"/>
        <v>10</v>
      </c>
      <c r="U108" s="37"/>
      <c r="V108" s="34">
        <f>V107</f>
        <v>0</v>
      </c>
      <c r="W108" s="26">
        <f t="shared" ref="W108:W130" si="38">(10^(V108/10))</f>
        <v>1</v>
      </c>
      <c r="X108" s="28">
        <f t="shared" ref="X108:X113" si="39">V108+10</f>
        <v>10</v>
      </c>
      <c r="Y108" s="35">
        <f t="shared" ref="Y108:Y130" si="40">(10^(X108/10))</f>
        <v>10</v>
      </c>
      <c r="Z108" s="37"/>
      <c r="AA108" s="34">
        <f t="shared" ref="AA108:AA130" si="41">10*LOG10(10^(Q108/10)+10^(V108/10))</f>
        <v>3.0102999566398121</v>
      </c>
      <c r="AB108" s="26">
        <f t="shared" ref="AB108:AB126" si="42">(10^(AA108/10))</f>
        <v>2</v>
      </c>
      <c r="AC108" s="147">
        <f t="shared" ref="AC108:AC113" si="43">AA108+10</f>
        <v>13.010299956639813</v>
      </c>
      <c r="AD108" s="27">
        <f t="shared" ref="AD108:AD130" si="44">(10^(AC108/10))</f>
        <v>20.000000000000007</v>
      </c>
    </row>
    <row r="109" spans="16:30" ht="15.75" thickBot="1" x14ac:dyDescent="0.3">
      <c r="P109" s="31">
        <v>8.3333333333333301E-2</v>
      </c>
      <c r="Q109" s="32">
        <f>Q107</f>
        <v>0</v>
      </c>
      <c r="R109" s="26">
        <f t="shared" si="36"/>
        <v>1</v>
      </c>
      <c r="S109" s="26">
        <f t="shared" si="37"/>
        <v>10</v>
      </c>
      <c r="T109" s="35">
        <f t="shared" si="35"/>
        <v>10</v>
      </c>
      <c r="U109" s="37"/>
      <c r="V109" s="34">
        <f t="shared" ref="V109:V127" si="45">V108</f>
        <v>0</v>
      </c>
      <c r="W109" s="26">
        <f t="shared" si="38"/>
        <v>1</v>
      </c>
      <c r="X109" s="28">
        <f t="shared" si="39"/>
        <v>10</v>
      </c>
      <c r="Y109" s="35">
        <f t="shared" si="40"/>
        <v>10</v>
      </c>
      <c r="Z109" s="37"/>
      <c r="AA109" s="34">
        <f t="shared" si="41"/>
        <v>3.0102999566398121</v>
      </c>
      <c r="AB109" s="26">
        <f t="shared" si="42"/>
        <v>2</v>
      </c>
      <c r="AC109" s="147">
        <f t="shared" si="43"/>
        <v>13.010299956639813</v>
      </c>
      <c r="AD109" s="27">
        <f t="shared" si="44"/>
        <v>20.000000000000007</v>
      </c>
    </row>
    <row r="110" spans="16:30" ht="15.75" thickBot="1" x14ac:dyDescent="0.3">
      <c r="P110" s="31">
        <v>0.125</v>
      </c>
      <c r="Q110" s="32">
        <f>Q107</f>
        <v>0</v>
      </c>
      <c r="R110" s="26">
        <f t="shared" si="36"/>
        <v>1</v>
      </c>
      <c r="S110" s="26">
        <f t="shared" si="37"/>
        <v>10</v>
      </c>
      <c r="T110" s="35">
        <f t="shared" si="35"/>
        <v>10</v>
      </c>
      <c r="U110" s="37"/>
      <c r="V110" s="34">
        <f t="shared" si="45"/>
        <v>0</v>
      </c>
      <c r="W110" s="26">
        <f t="shared" si="38"/>
        <v>1</v>
      </c>
      <c r="X110" s="28">
        <f t="shared" si="39"/>
        <v>10</v>
      </c>
      <c r="Y110" s="35">
        <f t="shared" si="40"/>
        <v>10</v>
      </c>
      <c r="Z110" s="37"/>
      <c r="AA110" s="34">
        <f t="shared" si="41"/>
        <v>3.0102999566398121</v>
      </c>
      <c r="AB110" s="26">
        <f t="shared" si="42"/>
        <v>2</v>
      </c>
      <c r="AC110" s="147">
        <f t="shared" si="43"/>
        <v>13.010299956639813</v>
      </c>
      <c r="AD110" s="27">
        <f t="shared" si="44"/>
        <v>20.000000000000007</v>
      </c>
    </row>
    <row r="111" spans="16:30" ht="15.75" thickBot="1" x14ac:dyDescent="0.3">
      <c r="P111" s="31">
        <v>0.16666666666666699</v>
      </c>
      <c r="Q111" s="32">
        <f>Q107</f>
        <v>0</v>
      </c>
      <c r="R111" s="26">
        <f t="shared" si="36"/>
        <v>1</v>
      </c>
      <c r="S111" s="26">
        <f t="shared" si="37"/>
        <v>10</v>
      </c>
      <c r="T111" s="35">
        <f t="shared" si="35"/>
        <v>10</v>
      </c>
      <c r="U111" s="37"/>
      <c r="V111" s="34">
        <f t="shared" si="45"/>
        <v>0</v>
      </c>
      <c r="W111" s="26">
        <f t="shared" si="38"/>
        <v>1</v>
      </c>
      <c r="X111" s="28">
        <f t="shared" si="39"/>
        <v>10</v>
      </c>
      <c r="Y111" s="35">
        <f t="shared" si="40"/>
        <v>10</v>
      </c>
      <c r="Z111" s="37"/>
      <c r="AA111" s="34">
        <f t="shared" si="41"/>
        <v>3.0102999566398121</v>
      </c>
      <c r="AB111" s="26">
        <f t="shared" si="42"/>
        <v>2</v>
      </c>
      <c r="AC111" s="147">
        <f t="shared" si="43"/>
        <v>13.010299956639813</v>
      </c>
      <c r="AD111" s="27">
        <f t="shared" si="44"/>
        <v>20.000000000000007</v>
      </c>
    </row>
    <row r="112" spans="16:30" ht="15.75" thickBot="1" x14ac:dyDescent="0.3">
      <c r="P112" s="31">
        <v>0.20833333333333301</v>
      </c>
      <c r="Q112" s="32">
        <f>Q107</f>
        <v>0</v>
      </c>
      <c r="R112" s="26">
        <f t="shared" si="36"/>
        <v>1</v>
      </c>
      <c r="S112" s="26">
        <f t="shared" si="37"/>
        <v>10</v>
      </c>
      <c r="T112" s="35">
        <f t="shared" si="35"/>
        <v>10</v>
      </c>
      <c r="U112" s="37"/>
      <c r="V112" s="34">
        <f t="shared" si="45"/>
        <v>0</v>
      </c>
      <c r="W112" s="26">
        <f t="shared" si="38"/>
        <v>1</v>
      </c>
      <c r="X112" s="28">
        <f t="shared" si="39"/>
        <v>10</v>
      </c>
      <c r="Y112" s="35">
        <f t="shared" si="40"/>
        <v>10</v>
      </c>
      <c r="Z112" s="37"/>
      <c r="AA112" s="34">
        <f t="shared" si="41"/>
        <v>3.0102999566398121</v>
      </c>
      <c r="AB112" s="26">
        <f t="shared" si="42"/>
        <v>2</v>
      </c>
      <c r="AC112" s="147">
        <f t="shared" si="43"/>
        <v>13.010299956639813</v>
      </c>
      <c r="AD112" s="27">
        <f t="shared" si="44"/>
        <v>20.000000000000007</v>
      </c>
    </row>
    <row r="113" spans="16:30" x14ac:dyDescent="0.25">
      <c r="P113" s="31">
        <v>0.25</v>
      </c>
      <c r="Q113" s="32">
        <f>Q107</f>
        <v>0</v>
      </c>
      <c r="R113" s="26">
        <f t="shared" si="36"/>
        <v>1</v>
      </c>
      <c r="S113" s="26">
        <f t="shared" si="37"/>
        <v>10</v>
      </c>
      <c r="T113" s="35">
        <f t="shared" si="35"/>
        <v>10</v>
      </c>
      <c r="U113" s="37"/>
      <c r="V113" s="34">
        <f t="shared" si="45"/>
        <v>0</v>
      </c>
      <c r="W113" s="26">
        <f t="shared" si="38"/>
        <v>1</v>
      </c>
      <c r="X113" s="28">
        <f t="shared" si="39"/>
        <v>10</v>
      </c>
      <c r="Y113" s="35">
        <f t="shared" si="40"/>
        <v>10</v>
      </c>
      <c r="Z113" s="37"/>
      <c r="AA113" s="34">
        <f t="shared" si="41"/>
        <v>3.0102999566398121</v>
      </c>
      <c r="AB113" s="26">
        <f t="shared" si="42"/>
        <v>2</v>
      </c>
      <c r="AC113" s="147">
        <f t="shared" si="43"/>
        <v>13.010299956639813</v>
      </c>
      <c r="AD113" s="27">
        <f t="shared" si="44"/>
        <v>20.000000000000007</v>
      </c>
    </row>
    <row r="114" spans="16:30" x14ac:dyDescent="0.25">
      <c r="P114" s="31">
        <v>0.29166666666666702</v>
      </c>
      <c r="Q114" s="32">
        <f>G13</f>
        <v>0</v>
      </c>
      <c r="R114" s="26">
        <f t="shared" si="36"/>
        <v>1</v>
      </c>
      <c r="S114" s="26">
        <f>Q114</f>
        <v>0</v>
      </c>
      <c r="T114" s="35">
        <f t="shared" si="35"/>
        <v>1</v>
      </c>
      <c r="U114" s="37"/>
      <c r="V114" s="34">
        <f>C74</f>
        <v>73.878808449564445</v>
      </c>
      <c r="W114" s="26">
        <f t="shared" si="38"/>
        <v>24427602.537390418</v>
      </c>
      <c r="X114" s="26">
        <f>V114</f>
        <v>73.878808449564445</v>
      </c>
      <c r="Y114" s="35">
        <f t="shared" si="40"/>
        <v>24427602.537390418</v>
      </c>
      <c r="Z114" s="37"/>
      <c r="AA114" s="34">
        <f t="shared" si="41"/>
        <v>73.878808627352868</v>
      </c>
      <c r="AB114" s="26">
        <f t="shared" si="42"/>
        <v>24427603.537390482</v>
      </c>
      <c r="AC114" s="26">
        <f>AA114</f>
        <v>73.878808627352868</v>
      </c>
      <c r="AD114" s="27">
        <f t="shared" si="44"/>
        <v>24427603.537390482</v>
      </c>
    </row>
    <row r="115" spans="16:30" x14ac:dyDescent="0.25">
      <c r="P115" s="31">
        <v>0.33333333333333298</v>
      </c>
      <c r="Q115" s="32">
        <f>Q114</f>
        <v>0</v>
      </c>
      <c r="R115" s="26">
        <f t="shared" si="36"/>
        <v>1</v>
      </c>
      <c r="S115" s="26">
        <f t="shared" ref="S115:S128" si="46">Q115</f>
        <v>0</v>
      </c>
      <c r="T115" s="35">
        <f t="shared" si="35"/>
        <v>1</v>
      </c>
      <c r="U115" s="37"/>
      <c r="V115" s="34">
        <f t="shared" si="45"/>
        <v>73.878808449564445</v>
      </c>
      <c r="W115" s="26">
        <f t="shared" si="38"/>
        <v>24427602.537390418</v>
      </c>
      <c r="X115" s="26">
        <f t="shared" ref="X115:X125" si="47">V115</f>
        <v>73.878808449564445</v>
      </c>
      <c r="Y115" s="35">
        <f t="shared" si="40"/>
        <v>24427602.537390418</v>
      </c>
      <c r="Z115" s="37"/>
      <c r="AA115" s="34">
        <f t="shared" si="41"/>
        <v>73.878808627352868</v>
      </c>
      <c r="AB115" s="26">
        <f t="shared" si="42"/>
        <v>24427603.537390482</v>
      </c>
      <c r="AC115" s="26">
        <f t="shared" ref="AC115:AC125" si="48">AA115</f>
        <v>73.878808627352868</v>
      </c>
      <c r="AD115" s="27">
        <f t="shared" si="44"/>
        <v>24427603.537390482</v>
      </c>
    </row>
    <row r="116" spans="16:30" x14ac:dyDescent="0.25">
      <c r="P116" s="31">
        <v>0.375</v>
      </c>
      <c r="Q116" s="32">
        <f>Q114</f>
        <v>0</v>
      </c>
      <c r="R116" s="26">
        <f t="shared" si="36"/>
        <v>1</v>
      </c>
      <c r="S116" s="26">
        <f t="shared" si="46"/>
        <v>0</v>
      </c>
      <c r="T116" s="35">
        <f t="shared" si="35"/>
        <v>1</v>
      </c>
      <c r="U116" s="37"/>
      <c r="V116" s="34">
        <f t="shared" si="45"/>
        <v>73.878808449564445</v>
      </c>
      <c r="W116" s="26">
        <f t="shared" si="38"/>
        <v>24427602.537390418</v>
      </c>
      <c r="X116" s="26">
        <f t="shared" si="47"/>
        <v>73.878808449564445</v>
      </c>
      <c r="Y116" s="35">
        <f t="shared" si="40"/>
        <v>24427602.537390418</v>
      </c>
      <c r="Z116" s="37"/>
      <c r="AA116" s="34">
        <f t="shared" si="41"/>
        <v>73.878808627352868</v>
      </c>
      <c r="AB116" s="26">
        <f t="shared" si="42"/>
        <v>24427603.537390482</v>
      </c>
      <c r="AC116" s="26">
        <f t="shared" si="48"/>
        <v>73.878808627352868</v>
      </c>
      <c r="AD116" s="27">
        <f t="shared" si="44"/>
        <v>24427603.537390482</v>
      </c>
    </row>
    <row r="117" spans="16:30" x14ac:dyDescent="0.25">
      <c r="P117" s="31">
        <v>0.41666666666666702</v>
      </c>
      <c r="Q117" s="32">
        <f>Q114</f>
        <v>0</v>
      </c>
      <c r="R117" s="26">
        <f t="shared" si="36"/>
        <v>1</v>
      </c>
      <c r="S117" s="26">
        <f t="shared" si="46"/>
        <v>0</v>
      </c>
      <c r="T117" s="35">
        <f t="shared" si="35"/>
        <v>1</v>
      </c>
      <c r="U117" s="37"/>
      <c r="V117" s="34">
        <f t="shared" si="45"/>
        <v>73.878808449564445</v>
      </c>
      <c r="W117" s="26">
        <f t="shared" si="38"/>
        <v>24427602.537390418</v>
      </c>
      <c r="X117" s="26">
        <f t="shared" si="47"/>
        <v>73.878808449564445</v>
      </c>
      <c r="Y117" s="35">
        <f t="shared" si="40"/>
        <v>24427602.537390418</v>
      </c>
      <c r="Z117" s="37"/>
      <c r="AA117" s="34">
        <f t="shared" si="41"/>
        <v>73.878808627352868</v>
      </c>
      <c r="AB117" s="26">
        <f t="shared" si="42"/>
        <v>24427603.537390482</v>
      </c>
      <c r="AC117" s="26">
        <f t="shared" si="48"/>
        <v>73.878808627352868</v>
      </c>
      <c r="AD117" s="27">
        <f t="shared" si="44"/>
        <v>24427603.537390482</v>
      </c>
    </row>
    <row r="118" spans="16:30" x14ac:dyDescent="0.25">
      <c r="P118" s="31">
        <v>0.45833333333333298</v>
      </c>
      <c r="Q118" s="32">
        <f>Q114</f>
        <v>0</v>
      </c>
      <c r="R118" s="26">
        <f t="shared" si="36"/>
        <v>1</v>
      </c>
      <c r="S118" s="26">
        <f t="shared" si="46"/>
        <v>0</v>
      </c>
      <c r="T118" s="35">
        <f t="shared" si="35"/>
        <v>1</v>
      </c>
      <c r="U118" s="37"/>
      <c r="V118" s="34">
        <f t="shared" si="45"/>
        <v>73.878808449564445</v>
      </c>
      <c r="W118" s="26">
        <f t="shared" si="38"/>
        <v>24427602.537390418</v>
      </c>
      <c r="X118" s="26">
        <f t="shared" si="47"/>
        <v>73.878808449564445</v>
      </c>
      <c r="Y118" s="35">
        <f t="shared" si="40"/>
        <v>24427602.537390418</v>
      </c>
      <c r="Z118" s="37"/>
      <c r="AA118" s="34">
        <f t="shared" si="41"/>
        <v>73.878808627352868</v>
      </c>
      <c r="AB118" s="26">
        <f t="shared" si="42"/>
        <v>24427603.537390482</v>
      </c>
      <c r="AC118" s="26">
        <f t="shared" si="48"/>
        <v>73.878808627352868</v>
      </c>
      <c r="AD118" s="27">
        <f t="shared" si="44"/>
        <v>24427603.537390482</v>
      </c>
    </row>
    <row r="119" spans="16:30" x14ac:dyDescent="0.25">
      <c r="P119" s="31">
        <v>0.5</v>
      </c>
      <c r="Q119" s="32">
        <f>Q114</f>
        <v>0</v>
      </c>
      <c r="R119" s="26">
        <f t="shared" si="36"/>
        <v>1</v>
      </c>
      <c r="S119" s="26">
        <f t="shared" si="46"/>
        <v>0</v>
      </c>
      <c r="T119" s="35">
        <f t="shared" si="35"/>
        <v>1</v>
      </c>
      <c r="U119" s="37"/>
      <c r="V119" s="34">
        <f t="shared" si="45"/>
        <v>73.878808449564445</v>
      </c>
      <c r="W119" s="26">
        <f t="shared" si="38"/>
        <v>24427602.537390418</v>
      </c>
      <c r="X119" s="26">
        <f t="shared" si="47"/>
        <v>73.878808449564445</v>
      </c>
      <c r="Y119" s="35">
        <f t="shared" si="40"/>
        <v>24427602.537390418</v>
      </c>
      <c r="Z119" s="37"/>
      <c r="AA119" s="34">
        <f t="shared" si="41"/>
        <v>73.878808627352868</v>
      </c>
      <c r="AB119" s="26">
        <f t="shared" si="42"/>
        <v>24427603.537390482</v>
      </c>
      <c r="AC119" s="26">
        <f t="shared" si="48"/>
        <v>73.878808627352868</v>
      </c>
      <c r="AD119" s="27">
        <f t="shared" si="44"/>
        <v>24427603.537390482</v>
      </c>
    </row>
    <row r="120" spans="16:30" x14ac:dyDescent="0.25">
      <c r="P120" s="31">
        <v>0.54166666666666696</v>
      </c>
      <c r="Q120" s="32">
        <f>Q114</f>
        <v>0</v>
      </c>
      <c r="R120" s="26">
        <f t="shared" si="36"/>
        <v>1</v>
      </c>
      <c r="S120" s="26">
        <f t="shared" si="46"/>
        <v>0</v>
      </c>
      <c r="T120" s="35">
        <f t="shared" si="35"/>
        <v>1</v>
      </c>
      <c r="U120" s="37"/>
      <c r="V120" s="34">
        <f t="shared" si="45"/>
        <v>73.878808449564445</v>
      </c>
      <c r="W120" s="26">
        <f t="shared" si="38"/>
        <v>24427602.537390418</v>
      </c>
      <c r="X120" s="26">
        <f t="shared" si="47"/>
        <v>73.878808449564445</v>
      </c>
      <c r="Y120" s="35">
        <f t="shared" si="40"/>
        <v>24427602.537390418</v>
      </c>
      <c r="Z120" s="37"/>
      <c r="AA120" s="34">
        <f t="shared" si="41"/>
        <v>73.878808627352868</v>
      </c>
      <c r="AB120" s="26">
        <f t="shared" si="42"/>
        <v>24427603.537390482</v>
      </c>
      <c r="AC120" s="26">
        <f t="shared" si="48"/>
        <v>73.878808627352868</v>
      </c>
      <c r="AD120" s="27">
        <f t="shared" si="44"/>
        <v>24427603.537390482</v>
      </c>
    </row>
    <row r="121" spans="16:30" x14ac:dyDescent="0.25">
      <c r="P121" s="31">
        <v>0.58333333333333304</v>
      </c>
      <c r="Q121" s="32">
        <f>Q114</f>
        <v>0</v>
      </c>
      <c r="R121" s="26">
        <f t="shared" si="36"/>
        <v>1</v>
      </c>
      <c r="S121" s="26">
        <f t="shared" si="46"/>
        <v>0</v>
      </c>
      <c r="T121" s="35">
        <f t="shared" si="35"/>
        <v>1</v>
      </c>
      <c r="U121" s="37"/>
      <c r="V121" s="34">
        <f t="shared" si="45"/>
        <v>73.878808449564445</v>
      </c>
      <c r="W121" s="26">
        <f t="shared" si="38"/>
        <v>24427602.537390418</v>
      </c>
      <c r="X121" s="26">
        <f t="shared" si="47"/>
        <v>73.878808449564445</v>
      </c>
      <c r="Y121" s="35">
        <f t="shared" si="40"/>
        <v>24427602.537390418</v>
      </c>
      <c r="Z121" s="37"/>
      <c r="AA121" s="34">
        <f t="shared" si="41"/>
        <v>73.878808627352868</v>
      </c>
      <c r="AB121" s="26">
        <f t="shared" si="42"/>
        <v>24427603.537390482</v>
      </c>
      <c r="AC121" s="26">
        <f t="shared" si="48"/>
        <v>73.878808627352868</v>
      </c>
      <c r="AD121" s="27">
        <f t="shared" si="44"/>
        <v>24427603.537390482</v>
      </c>
    </row>
    <row r="122" spans="16:30" x14ac:dyDescent="0.25">
      <c r="P122" s="31">
        <v>0.625</v>
      </c>
      <c r="Q122" s="32">
        <f>Q114</f>
        <v>0</v>
      </c>
      <c r="R122" s="26">
        <f t="shared" si="36"/>
        <v>1</v>
      </c>
      <c r="S122" s="26">
        <f t="shared" si="46"/>
        <v>0</v>
      </c>
      <c r="T122" s="35">
        <f t="shared" si="35"/>
        <v>1</v>
      </c>
      <c r="U122" s="37"/>
      <c r="V122" s="34">
        <f t="shared" si="45"/>
        <v>73.878808449564445</v>
      </c>
      <c r="W122" s="26">
        <f t="shared" si="38"/>
        <v>24427602.537390418</v>
      </c>
      <c r="X122" s="26">
        <f t="shared" si="47"/>
        <v>73.878808449564445</v>
      </c>
      <c r="Y122" s="35">
        <f t="shared" si="40"/>
        <v>24427602.537390418</v>
      </c>
      <c r="Z122" s="37"/>
      <c r="AA122" s="34">
        <f t="shared" si="41"/>
        <v>73.878808627352868</v>
      </c>
      <c r="AB122" s="26">
        <f t="shared" si="42"/>
        <v>24427603.537390482</v>
      </c>
      <c r="AC122" s="26">
        <f t="shared" si="48"/>
        <v>73.878808627352868</v>
      </c>
      <c r="AD122" s="27">
        <f t="shared" si="44"/>
        <v>24427603.537390482</v>
      </c>
    </row>
    <row r="123" spans="16:30" x14ac:dyDescent="0.25">
      <c r="P123" s="31">
        <v>0.66666666666666696</v>
      </c>
      <c r="Q123" s="32">
        <f>Q114</f>
        <v>0</v>
      </c>
      <c r="R123" s="26">
        <f t="shared" si="36"/>
        <v>1</v>
      </c>
      <c r="S123" s="26">
        <f t="shared" si="46"/>
        <v>0</v>
      </c>
      <c r="T123" s="35">
        <f t="shared" si="35"/>
        <v>1</v>
      </c>
      <c r="U123" s="37"/>
      <c r="V123" s="34">
        <f t="shared" si="45"/>
        <v>73.878808449564445</v>
      </c>
      <c r="W123" s="26">
        <f t="shared" si="38"/>
        <v>24427602.537390418</v>
      </c>
      <c r="X123" s="26">
        <f t="shared" si="47"/>
        <v>73.878808449564445</v>
      </c>
      <c r="Y123" s="35">
        <f t="shared" si="40"/>
        <v>24427602.537390418</v>
      </c>
      <c r="Z123" s="37"/>
      <c r="AA123" s="34">
        <f t="shared" si="41"/>
        <v>73.878808627352868</v>
      </c>
      <c r="AB123" s="26">
        <f t="shared" si="42"/>
        <v>24427603.537390482</v>
      </c>
      <c r="AC123" s="26">
        <f t="shared" si="48"/>
        <v>73.878808627352868</v>
      </c>
      <c r="AD123" s="27">
        <f t="shared" si="44"/>
        <v>24427603.537390482</v>
      </c>
    </row>
    <row r="124" spans="16:30" x14ac:dyDescent="0.25">
      <c r="P124" s="31">
        <v>0.70833333333333304</v>
      </c>
      <c r="Q124" s="32">
        <f>Q114</f>
        <v>0</v>
      </c>
      <c r="R124" s="26">
        <f t="shared" si="36"/>
        <v>1</v>
      </c>
      <c r="S124" s="26">
        <f t="shared" si="46"/>
        <v>0</v>
      </c>
      <c r="T124" s="35">
        <f t="shared" si="35"/>
        <v>1</v>
      </c>
      <c r="U124" s="37"/>
      <c r="V124" s="34">
        <f t="shared" si="45"/>
        <v>73.878808449564445</v>
      </c>
      <c r="W124" s="26">
        <f t="shared" si="38"/>
        <v>24427602.537390418</v>
      </c>
      <c r="X124" s="26">
        <f t="shared" si="47"/>
        <v>73.878808449564445</v>
      </c>
      <c r="Y124" s="35">
        <f t="shared" si="40"/>
        <v>24427602.537390418</v>
      </c>
      <c r="Z124" s="37"/>
      <c r="AA124" s="34">
        <f t="shared" si="41"/>
        <v>73.878808627352868</v>
      </c>
      <c r="AB124" s="26">
        <f t="shared" si="42"/>
        <v>24427603.537390482</v>
      </c>
      <c r="AC124" s="26">
        <f t="shared" si="48"/>
        <v>73.878808627352868</v>
      </c>
      <c r="AD124" s="27">
        <f t="shared" si="44"/>
        <v>24427603.537390482</v>
      </c>
    </row>
    <row r="125" spans="16:30" x14ac:dyDescent="0.25">
      <c r="P125" s="31">
        <v>0.75</v>
      </c>
      <c r="Q125" s="32">
        <f>Q114</f>
        <v>0</v>
      </c>
      <c r="R125" s="26">
        <f t="shared" si="36"/>
        <v>1</v>
      </c>
      <c r="S125" s="26">
        <f t="shared" si="46"/>
        <v>0</v>
      </c>
      <c r="T125" s="35">
        <f t="shared" si="35"/>
        <v>1</v>
      </c>
      <c r="U125" s="37"/>
      <c r="V125" s="34">
        <f t="shared" si="45"/>
        <v>73.878808449564445</v>
      </c>
      <c r="W125" s="26">
        <f t="shared" si="38"/>
        <v>24427602.537390418</v>
      </c>
      <c r="X125" s="26">
        <f t="shared" si="47"/>
        <v>73.878808449564445</v>
      </c>
      <c r="Y125" s="35">
        <f t="shared" si="40"/>
        <v>24427602.537390418</v>
      </c>
      <c r="Z125" s="37"/>
      <c r="AA125" s="34">
        <f t="shared" si="41"/>
        <v>73.878808627352868</v>
      </c>
      <c r="AB125" s="26">
        <f t="shared" si="42"/>
        <v>24427603.537390482</v>
      </c>
      <c r="AC125" s="26">
        <f t="shared" si="48"/>
        <v>73.878808627352868</v>
      </c>
      <c r="AD125" s="27">
        <f t="shared" si="44"/>
        <v>24427603.537390482</v>
      </c>
    </row>
    <row r="126" spans="16:30" x14ac:dyDescent="0.25">
      <c r="P126" s="31">
        <v>0.79166666666666696</v>
      </c>
      <c r="Q126" s="32">
        <f>Q114</f>
        <v>0</v>
      </c>
      <c r="R126" s="26">
        <f t="shared" si="36"/>
        <v>1</v>
      </c>
      <c r="S126" s="26">
        <f t="shared" si="46"/>
        <v>0</v>
      </c>
      <c r="T126" s="35">
        <f t="shared" si="35"/>
        <v>1</v>
      </c>
      <c r="U126" s="37"/>
      <c r="V126" s="34">
        <v>0</v>
      </c>
      <c r="W126" s="26">
        <f t="shared" si="38"/>
        <v>1</v>
      </c>
      <c r="X126" s="26">
        <v>0</v>
      </c>
      <c r="Y126" s="35">
        <f t="shared" si="40"/>
        <v>1</v>
      </c>
      <c r="Z126" s="37"/>
      <c r="AA126" s="34">
        <f t="shared" si="41"/>
        <v>3.0102999566398121</v>
      </c>
      <c r="AB126" s="26">
        <f t="shared" si="42"/>
        <v>2</v>
      </c>
      <c r="AC126" s="26">
        <f>AA126</f>
        <v>3.0102999566398121</v>
      </c>
      <c r="AD126" s="27">
        <f t="shared" si="44"/>
        <v>2</v>
      </c>
    </row>
    <row r="127" spans="16:30" x14ac:dyDescent="0.25">
      <c r="P127" s="31">
        <v>0.83333333333333304</v>
      </c>
      <c r="Q127" s="32">
        <f>Q114</f>
        <v>0</v>
      </c>
      <c r="R127" s="26">
        <f t="shared" si="36"/>
        <v>1</v>
      </c>
      <c r="S127" s="26">
        <f t="shared" si="46"/>
        <v>0</v>
      </c>
      <c r="T127" s="35">
        <f t="shared" si="35"/>
        <v>1</v>
      </c>
      <c r="U127" s="37"/>
      <c r="V127" s="34">
        <f t="shared" si="45"/>
        <v>0</v>
      </c>
      <c r="W127" s="26">
        <f t="shared" si="38"/>
        <v>1</v>
      </c>
      <c r="X127" s="26">
        <v>0</v>
      </c>
      <c r="Y127" s="35">
        <f t="shared" si="40"/>
        <v>1</v>
      </c>
      <c r="Z127" s="37"/>
      <c r="AA127" s="34">
        <f t="shared" si="41"/>
        <v>3.0102999566398121</v>
      </c>
      <c r="AB127" s="26">
        <f>(10^(AA127/10))</f>
        <v>2</v>
      </c>
      <c r="AC127" s="26">
        <f>AA127</f>
        <v>3.0102999566398121</v>
      </c>
      <c r="AD127" s="27">
        <f t="shared" si="44"/>
        <v>2</v>
      </c>
    </row>
    <row r="128" spans="16:30" x14ac:dyDescent="0.25">
      <c r="P128" s="31">
        <v>0.875</v>
      </c>
      <c r="Q128" s="32">
        <f>Q114</f>
        <v>0</v>
      </c>
      <c r="R128" s="26">
        <f t="shared" si="36"/>
        <v>1</v>
      </c>
      <c r="S128" s="26">
        <f t="shared" si="46"/>
        <v>0</v>
      </c>
      <c r="T128" s="35">
        <f t="shared" si="35"/>
        <v>1</v>
      </c>
      <c r="U128" s="37"/>
      <c r="V128" s="34">
        <f>V127</f>
        <v>0</v>
      </c>
      <c r="W128" s="26">
        <f t="shared" si="38"/>
        <v>1</v>
      </c>
      <c r="X128" s="26">
        <v>0</v>
      </c>
      <c r="Y128" s="35">
        <f t="shared" si="40"/>
        <v>1</v>
      </c>
      <c r="Z128" s="37"/>
      <c r="AA128" s="34">
        <f t="shared" si="41"/>
        <v>3.0102999566398121</v>
      </c>
      <c r="AB128" s="26">
        <f t="shared" ref="AB128:AB130" si="49">(10^(AA128/10))</f>
        <v>2</v>
      </c>
      <c r="AC128" s="26">
        <f>AA128</f>
        <v>3.0102999566398121</v>
      </c>
      <c r="AD128" s="27">
        <f t="shared" si="44"/>
        <v>2</v>
      </c>
    </row>
    <row r="129" spans="16:30" x14ac:dyDescent="0.25">
      <c r="P129" s="31">
        <v>0.91666666666666696</v>
      </c>
      <c r="Q129" s="32">
        <f>Q107</f>
        <v>0</v>
      </c>
      <c r="R129" s="26">
        <f t="shared" si="36"/>
        <v>1</v>
      </c>
      <c r="S129" s="26">
        <f>Q129+10</f>
        <v>10</v>
      </c>
      <c r="T129" s="35">
        <f t="shared" si="35"/>
        <v>10</v>
      </c>
      <c r="U129" s="37"/>
      <c r="V129" s="34">
        <v>0</v>
      </c>
      <c r="W129" s="26">
        <f t="shared" si="38"/>
        <v>1</v>
      </c>
      <c r="X129" s="28">
        <f t="shared" ref="X129:X130" si="50">V129+10</f>
        <v>10</v>
      </c>
      <c r="Y129" s="35">
        <f t="shared" si="40"/>
        <v>10</v>
      </c>
      <c r="Z129" s="37"/>
      <c r="AA129" s="34">
        <f t="shared" si="41"/>
        <v>3.0102999566398121</v>
      </c>
      <c r="AB129" s="26">
        <f t="shared" si="49"/>
        <v>2</v>
      </c>
      <c r="AC129" s="26">
        <f>AA129+10</f>
        <v>13.010299956639813</v>
      </c>
      <c r="AD129" s="27">
        <f t="shared" si="44"/>
        <v>20.000000000000007</v>
      </c>
    </row>
    <row r="130" spans="16:30" ht="15.75" thickBot="1" x14ac:dyDescent="0.3">
      <c r="P130" s="44">
        <v>0.95833333333333304</v>
      </c>
      <c r="Q130" s="32">
        <f>Q107</f>
        <v>0</v>
      </c>
      <c r="R130" s="46">
        <f t="shared" si="36"/>
        <v>1</v>
      </c>
      <c r="S130" s="46">
        <f>Q130+10</f>
        <v>10</v>
      </c>
      <c r="T130" s="47">
        <f t="shared" si="35"/>
        <v>10</v>
      </c>
      <c r="U130" s="48"/>
      <c r="V130" s="45">
        <v>0</v>
      </c>
      <c r="W130" s="46">
        <f t="shared" si="38"/>
        <v>1</v>
      </c>
      <c r="X130" s="28">
        <f t="shared" si="50"/>
        <v>10</v>
      </c>
      <c r="Y130" s="47">
        <f t="shared" si="40"/>
        <v>10</v>
      </c>
      <c r="Z130" s="48"/>
      <c r="AA130" s="34">
        <f t="shared" si="41"/>
        <v>3.0102999566398121</v>
      </c>
      <c r="AB130" s="150">
        <f t="shared" si="49"/>
        <v>2</v>
      </c>
      <c r="AC130" s="150">
        <f>AA130+10</f>
        <v>13.010299956639813</v>
      </c>
      <c r="AD130" s="151">
        <f t="shared" si="44"/>
        <v>20.000000000000007</v>
      </c>
    </row>
    <row r="131" spans="16:30" ht="15.75" thickBot="1" x14ac:dyDescent="0.3">
      <c r="P131" s="50"/>
      <c r="Q131" s="51"/>
      <c r="R131" s="51"/>
      <c r="S131" s="51"/>
      <c r="T131" s="52"/>
      <c r="U131" s="51"/>
      <c r="V131" s="50"/>
      <c r="W131" s="51"/>
      <c r="X131" s="51"/>
      <c r="Y131" s="52"/>
      <c r="Z131" s="51"/>
      <c r="AA131" s="53" t="s">
        <v>13</v>
      </c>
      <c r="AB131" s="64">
        <f>10*LOG(1/(COUNT(AB114:AB127))*SUM(AB114:AB127))</f>
        <v>73.209340790309554</v>
      </c>
      <c r="AC131" s="49"/>
      <c r="AD131" s="54"/>
    </row>
    <row r="132" spans="16:30" ht="15.75" thickBot="1" x14ac:dyDescent="0.3">
      <c r="P132" s="53"/>
      <c r="Q132" s="49"/>
      <c r="R132" s="49"/>
      <c r="S132" s="49"/>
      <c r="T132" s="54"/>
      <c r="U132" s="49"/>
      <c r="V132" s="53"/>
      <c r="W132" s="49"/>
      <c r="X132" s="49"/>
      <c r="Y132" s="54"/>
      <c r="Z132" s="49"/>
      <c r="AA132" s="53" t="s">
        <v>2</v>
      </c>
      <c r="AB132" s="64">
        <f>10*LOG(1/(COUNT(AB107:AB113,AB129:AB130))*SUM(AB107:AB113,AB129:AB130))</f>
        <v>3.0102999566398121</v>
      </c>
      <c r="AC132" s="49"/>
      <c r="AD132" s="54"/>
    </row>
    <row r="133" spans="16:30" x14ac:dyDescent="0.25">
      <c r="P133" s="53"/>
      <c r="Q133" s="49"/>
      <c r="R133" s="56" t="s">
        <v>12</v>
      </c>
      <c r="S133" s="57"/>
      <c r="T133" s="58" t="s">
        <v>11</v>
      </c>
      <c r="U133" s="57"/>
      <c r="V133" s="59"/>
      <c r="W133" s="56" t="s">
        <v>12</v>
      </c>
      <c r="X133" s="57"/>
      <c r="Y133" s="58" t="s">
        <v>11</v>
      </c>
      <c r="Z133" s="57"/>
      <c r="AA133" s="59"/>
      <c r="AB133" s="57" t="s">
        <v>12</v>
      </c>
      <c r="AC133" s="57"/>
      <c r="AD133" s="58" t="s">
        <v>11</v>
      </c>
    </row>
    <row r="134" spans="16:30" ht="15.75" thickBot="1" x14ac:dyDescent="0.3">
      <c r="P134" s="14"/>
      <c r="Q134" s="55"/>
      <c r="R134" s="60">
        <f>10*LOG(1/(COUNT(R107:R130))*SUM(R107:R130))</f>
        <v>0</v>
      </c>
      <c r="S134" s="61"/>
      <c r="T134" s="62">
        <f>10*LOG(1/(COUNT(T107:T130))*SUM(T107:T130))</f>
        <v>6.40978057358332</v>
      </c>
      <c r="U134" s="61"/>
      <c r="V134" s="63"/>
      <c r="W134" s="60">
        <f>10*LOG(1/(COUNT(W107:W130))*SUM(W107:W130))</f>
        <v>70.868508670713055</v>
      </c>
      <c r="X134" s="61"/>
      <c r="Y134" s="62">
        <f>10*LOG(1/(COUNT(Y107:Y130))*SUM(Y107:Y130))</f>
        <v>70.868509870784663</v>
      </c>
      <c r="Z134" s="61"/>
      <c r="AA134" s="63"/>
      <c r="AB134" s="64">
        <f>10*LOG(1/(COUNT(AB107:AB130))*SUM(AB107:AB130))</f>
        <v>70.868509026289871</v>
      </c>
      <c r="AC134" s="61"/>
      <c r="AD134" s="62">
        <f>10*LOG(1/(COUNT(AD107:AD130))*SUM(AD107:AD130))</f>
        <v>70.868511426432562</v>
      </c>
    </row>
    <row r="137" spans="16:30" x14ac:dyDescent="0.25">
      <c r="P137">
        <f>A14</f>
        <v>0</v>
      </c>
    </row>
    <row r="139" spans="16:30" ht="15.75" thickBot="1" x14ac:dyDescent="0.3">
      <c r="P139" s="303" t="s">
        <v>21</v>
      </c>
      <c r="Q139" s="303"/>
      <c r="R139" s="303"/>
      <c r="S139" s="303"/>
      <c r="T139" s="303"/>
    </row>
    <row r="140" spans="16:30" ht="45.75" thickBot="1" x14ac:dyDescent="0.3">
      <c r="P140" s="38" t="s">
        <v>14</v>
      </c>
      <c r="Q140" s="39" t="s">
        <v>15</v>
      </c>
      <c r="R140" s="40" t="s">
        <v>17</v>
      </c>
      <c r="S140" s="40" t="s">
        <v>16</v>
      </c>
      <c r="T140" s="41" t="s">
        <v>17</v>
      </c>
      <c r="U140" s="42"/>
      <c r="V140" s="39" t="s">
        <v>18</v>
      </c>
      <c r="W140" s="40" t="s">
        <v>17</v>
      </c>
      <c r="X140" s="40" t="s">
        <v>16</v>
      </c>
      <c r="Y140" s="41" t="s">
        <v>17</v>
      </c>
      <c r="Z140" s="43"/>
      <c r="AA140" s="39" t="s">
        <v>19</v>
      </c>
      <c r="AB140" s="40" t="s">
        <v>17</v>
      </c>
      <c r="AC140" s="40" t="s">
        <v>16</v>
      </c>
      <c r="AD140" s="41" t="s">
        <v>17</v>
      </c>
    </row>
    <row r="141" spans="16:30" ht="15.75" thickBot="1" x14ac:dyDescent="0.3">
      <c r="P141" s="30">
        <v>0</v>
      </c>
      <c r="Q141" s="32">
        <f>H14</f>
        <v>0</v>
      </c>
      <c r="R141" s="28">
        <f>(10^(Q141/10))</f>
        <v>1</v>
      </c>
      <c r="S141" s="28">
        <f>Q141+10</f>
        <v>10</v>
      </c>
      <c r="T141" s="33">
        <f t="shared" ref="T141:T164" si="51">(10^(S141/10))</f>
        <v>10</v>
      </c>
      <c r="U141" s="36"/>
      <c r="V141" s="32">
        <v>0</v>
      </c>
      <c r="W141" s="28">
        <f>(10^(V141/10))</f>
        <v>1</v>
      </c>
      <c r="X141" s="28">
        <f>V141+10</f>
        <v>10</v>
      </c>
      <c r="Y141" s="33">
        <f>(10^(X141/10))</f>
        <v>10</v>
      </c>
      <c r="Z141" s="36"/>
      <c r="AA141" s="34">
        <f>10*LOG10(10^(Q141/10)+10^(V141/10))</f>
        <v>3.0102999566398121</v>
      </c>
      <c r="AB141" s="147">
        <f>(10^(AA141/10))</f>
        <v>2</v>
      </c>
      <c r="AC141" s="147">
        <f>AA141+10</f>
        <v>13.010299956639813</v>
      </c>
      <c r="AD141" s="148">
        <f>(10^(AC141/10))</f>
        <v>20.000000000000007</v>
      </c>
    </row>
    <row r="142" spans="16:30" ht="15.75" thickBot="1" x14ac:dyDescent="0.3">
      <c r="P142" s="31">
        <v>4.1666666666666699E-2</v>
      </c>
      <c r="Q142" s="32">
        <f>Q141</f>
        <v>0</v>
      </c>
      <c r="R142" s="26">
        <f t="shared" ref="R142:R164" si="52">(10^(Q142/10))</f>
        <v>1</v>
      </c>
      <c r="S142" s="26">
        <f t="shared" ref="S142:S147" si="53">Q142+10</f>
        <v>10</v>
      </c>
      <c r="T142" s="35">
        <f t="shared" si="51"/>
        <v>10</v>
      </c>
      <c r="U142" s="37"/>
      <c r="V142" s="34">
        <f>V141</f>
        <v>0</v>
      </c>
      <c r="W142" s="26">
        <f t="shared" ref="W142:W164" si="54">(10^(V142/10))</f>
        <v>1</v>
      </c>
      <c r="X142" s="28">
        <f t="shared" ref="X142:X147" si="55">V142+10</f>
        <v>10</v>
      </c>
      <c r="Y142" s="35">
        <f t="shared" ref="Y142:Y164" si="56">(10^(X142/10))</f>
        <v>10</v>
      </c>
      <c r="Z142" s="37"/>
      <c r="AA142" s="34">
        <f t="shared" ref="AA142:AA164" si="57">10*LOG10(10^(Q142/10)+10^(V142/10))</f>
        <v>3.0102999566398121</v>
      </c>
      <c r="AB142" s="26">
        <f t="shared" ref="AB142:AB160" si="58">(10^(AA142/10))</f>
        <v>2</v>
      </c>
      <c r="AC142" s="147">
        <f t="shared" ref="AC142:AC147" si="59">AA142+10</f>
        <v>13.010299956639813</v>
      </c>
      <c r="AD142" s="27">
        <f t="shared" ref="AD142:AD164" si="60">(10^(AC142/10))</f>
        <v>20.000000000000007</v>
      </c>
    </row>
    <row r="143" spans="16:30" ht="15.75" thickBot="1" x14ac:dyDescent="0.3">
      <c r="P143" s="31">
        <v>8.3333333333333301E-2</v>
      </c>
      <c r="Q143" s="32">
        <f>Q141</f>
        <v>0</v>
      </c>
      <c r="R143" s="26">
        <f t="shared" si="52"/>
        <v>1</v>
      </c>
      <c r="S143" s="26">
        <f t="shared" si="53"/>
        <v>10</v>
      </c>
      <c r="T143" s="35">
        <f t="shared" si="51"/>
        <v>10</v>
      </c>
      <c r="U143" s="37"/>
      <c r="V143" s="34">
        <f t="shared" ref="V143:V161" si="61">V142</f>
        <v>0</v>
      </c>
      <c r="W143" s="26">
        <f t="shared" si="54"/>
        <v>1</v>
      </c>
      <c r="X143" s="28">
        <f t="shared" si="55"/>
        <v>10</v>
      </c>
      <c r="Y143" s="35">
        <f t="shared" si="56"/>
        <v>10</v>
      </c>
      <c r="Z143" s="37"/>
      <c r="AA143" s="34">
        <f t="shared" si="57"/>
        <v>3.0102999566398121</v>
      </c>
      <c r="AB143" s="26">
        <f t="shared" si="58"/>
        <v>2</v>
      </c>
      <c r="AC143" s="147">
        <f t="shared" si="59"/>
        <v>13.010299956639813</v>
      </c>
      <c r="AD143" s="27">
        <f t="shared" si="60"/>
        <v>20.000000000000007</v>
      </c>
    </row>
    <row r="144" spans="16:30" ht="15.75" thickBot="1" x14ac:dyDescent="0.3">
      <c r="P144" s="31">
        <v>0.125</v>
      </c>
      <c r="Q144" s="32">
        <f>Q141</f>
        <v>0</v>
      </c>
      <c r="R144" s="26">
        <f t="shared" si="52"/>
        <v>1</v>
      </c>
      <c r="S144" s="26">
        <f t="shared" si="53"/>
        <v>10</v>
      </c>
      <c r="T144" s="35">
        <f t="shared" si="51"/>
        <v>10</v>
      </c>
      <c r="U144" s="37"/>
      <c r="V144" s="34">
        <f t="shared" si="61"/>
        <v>0</v>
      </c>
      <c r="W144" s="26">
        <f t="shared" si="54"/>
        <v>1</v>
      </c>
      <c r="X144" s="28">
        <f t="shared" si="55"/>
        <v>10</v>
      </c>
      <c r="Y144" s="35">
        <f t="shared" si="56"/>
        <v>10</v>
      </c>
      <c r="Z144" s="37"/>
      <c r="AA144" s="34">
        <f t="shared" si="57"/>
        <v>3.0102999566398121</v>
      </c>
      <c r="AB144" s="26">
        <f t="shared" si="58"/>
        <v>2</v>
      </c>
      <c r="AC144" s="147">
        <f t="shared" si="59"/>
        <v>13.010299956639813</v>
      </c>
      <c r="AD144" s="27">
        <f t="shared" si="60"/>
        <v>20.000000000000007</v>
      </c>
    </row>
    <row r="145" spans="16:30" ht="15.75" thickBot="1" x14ac:dyDescent="0.3">
      <c r="P145" s="31">
        <v>0.16666666666666699</v>
      </c>
      <c r="Q145" s="32">
        <f>Q141</f>
        <v>0</v>
      </c>
      <c r="R145" s="26">
        <f t="shared" si="52"/>
        <v>1</v>
      </c>
      <c r="S145" s="26">
        <f t="shared" si="53"/>
        <v>10</v>
      </c>
      <c r="T145" s="35">
        <f t="shared" si="51"/>
        <v>10</v>
      </c>
      <c r="U145" s="37"/>
      <c r="V145" s="34">
        <f t="shared" si="61"/>
        <v>0</v>
      </c>
      <c r="W145" s="26">
        <f t="shared" si="54"/>
        <v>1</v>
      </c>
      <c r="X145" s="28">
        <f t="shared" si="55"/>
        <v>10</v>
      </c>
      <c r="Y145" s="35">
        <f t="shared" si="56"/>
        <v>10</v>
      </c>
      <c r="Z145" s="37"/>
      <c r="AA145" s="34">
        <f t="shared" si="57"/>
        <v>3.0102999566398121</v>
      </c>
      <c r="AB145" s="26">
        <f t="shared" si="58"/>
        <v>2</v>
      </c>
      <c r="AC145" s="147">
        <f t="shared" si="59"/>
        <v>13.010299956639813</v>
      </c>
      <c r="AD145" s="27">
        <f t="shared" si="60"/>
        <v>20.000000000000007</v>
      </c>
    </row>
    <row r="146" spans="16:30" ht="15.75" thickBot="1" x14ac:dyDescent="0.3">
      <c r="P146" s="31">
        <v>0.20833333333333301</v>
      </c>
      <c r="Q146" s="32">
        <f>Q141</f>
        <v>0</v>
      </c>
      <c r="R146" s="26">
        <f t="shared" si="52"/>
        <v>1</v>
      </c>
      <c r="S146" s="26">
        <f t="shared" si="53"/>
        <v>10</v>
      </c>
      <c r="T146" s="35">
        <f t="shared" si="51"/>
        <v>10</v>
      </c>
      <c r="U146" s="37"/>
      <c r="V146" s="34">
        <f t="shared" si="61"/>
        <v>0</v>
      </c>
      <c r="W146" s="26">
        <f t="shared" si="54"/>
        <v>1</v>
      </c>
      <c r="X146" s="28">
        <f t="shared" si="55"/>
        <v>10</v>
      </c>
      <c r="Y146" s="35">
        <f t="shared" si="56"/>
        <v>10</v>
      </c>
      <c r="Z146" s="37"/>
      <c r="AA146" s="34">
        <f t="shared" si="57"/>
        <v>3.0102999566398121</v>
      </c>
      <c r="AB146" s="26">
        <f t="shared" si="58"/>
        <v>2</v>
      </c>
      <c r="AC146" s="147">
        <f t="shared" si="59"/>
        <v>13.010299956639813</v>
      </c>
      <c r="AD146" s="27">
        <f t="shared" si="60"/>
        <v>20.000000000000007</v>
      </c>
    </row>
    <row r="147" spans="16:30" x14ac:dyDescent="0.25">
      <c r="P147" s="31">
        <v>0.25</v>
      </c>
      <c r="Q147" s="32">
        <f>Q141</f>
        <v>0</v>
      </c>
      <c r="R147" s="26">
        <f t="shared" si="52"/>
        <v>1</v>
      </c>
      <c r="S147" s="26">
        <f t="shared" si="53"/>
        <v>10</v>
      </c>
      <c r="T147" s="35">
        <f t="shared" si="51"/>
        <v>10</v>
      </c>
      <c r="U147" s="37"/>
      <c r="V147" s="34">
        <f t="shared" si="61"/>
        <v>0</v>
      </c>
      <c r="W147" s="26">
        <f t="shared" si="54"/>
        <v>1</v>
      </c>
      <c r="X147" s="28">
        <f t="shared" si="55"/>
        <v>10</v>
      </c>
      <c r="Y147" s="35">
        <f t="shared" si="56"/>
        <v>10</v>
      </c>
      <c r="Z147" s="37"/>
      <c r="AA147" s="34">
        <f t="shared" si="57"/>
        <v>3.0102999566398121</v>
      </c>
      <c r="AB147" s="26">
        <f t="shared" si="58"/>
        <v>2</v>
      </c>
      <c r="AC147" s="147">
        <f t="shared" si="59"/>
        <v>13.010299956639813</v>
      </c>
      <c r="AD147" s="27">
        <f t="shared" si="60"/>
        <v>20.000000000000007</v>
      </c>
    </row>
    <row r="148" spans="16:30" x14ac:dyDescent="0.25">
      <c r="P148" s="31">
        <v>0.29166666666666702</v>
      </c>
      <c r="Q148" s="32">
        <f>G14</f>
        <v>0</v>
      </c>
      <c r="R148" s="26">
        <f t="shared" si="52"/>
        <v>1</v>
      </c>
      <c r="S148" s="26">
        <f>Q148</f>
        <v>0</v>
      </c>
      <c r="T148" s="35">
        <f t="shared" si="51"/>
        <v>1</v>
      </c>
      <c r="U148" s="37"/>
      <c r="V148" s="34">
        <f>D74</f>
        <v>0</v>
      </c>
      <c r="W148" s="26">
        <f t="shared" si="54"/>
        <v>1</v>
      </c>
      <c r="X148" s="26">
        <f>V148</f>
        <v>0</v>
      </c>
      <c r="Y148" s="35">
        <f t="shared" si="56"/>
        <v>1</v>
      </c>
      <c r="Z148" s="37"/>
      <c r="AA148" s="34">
        <f t="shared" si="57"/>
        <v>3.0102999566398121</v>
      </c>
      <c r="AB148" s="26">
        <f t="shared" si="58"/>
        <v>2</v>
      </c>
      <c r="AC148" s="26">
        <f>AA148</f>
        <v>3.0102999566398121</v>
      </c>
      <c r="AD148" s="27">
        <f t="shared" si="60"/>
        <v>2</v>
      </c>
    </row>
    <row r="149" spans="16:30" x14ac:dyDescent="0.25">
      <c r="P149" s="31">
        <v>0.33333333333333298</v>
      </c>
      <c r="Q149" s="32">
        <f>Q148</f>
        <v>0</v>
      </c>
      <c r="R149" s="26">
        <f t="shared" si="52"/>
        <v>1</v>
      </c>
      <c r="S149" s="26">
        <f t="shared" ref="S149:S162" si="62">Q149</f>
        <v>0</v>
      </c>
      <c r="T149" s="35">
        <f t="shared" si="51"/>
        <v>1</v>
      </c>
      <c r="U149" s="37"/>
      <c r="V149" s="34">
        <f t="shared" si="61"/>
        <v>0</v>
      </c>
      <c r="W149" s="26">
        <f t="shared" si="54"/>
        <v>1</v>
      </c>
      <c r="X149" s="26">
        <f t="shared" ref="X149:X159" si="63">V149</f>
        <v>0</v>
      </c>
      <c r="Y149" s="35">
        <f t="shared" si="56"/>
        <v>1</v>
      </c>
      <c r="Z149" s="37"/>
      <c r="AA149" s="34">
        <f t="shared" si="57"/>
        <v>3.0102999566398121</v>
      </c>
      <c r="AB149" s="26">
        <f t="shared" si="58"/>
        <v>2</v>
      </c>
      <c r="AC149" s="26">
        <f t="shared" ref="AC149:AC159" si="64">AA149</f>
        <v>3.0102999566398121</v>
      </c>
      <c r="AD149" s="27">
        <f t="shared" si="60"/>
        <v>2</v>
      </c>
    </row>
    <row r="150" spans="16:30" x14ac:dyDescent="0.25">
      <c r="P150" s="31">
        <v>0.375</v>
      </c>
      <c r="Q150" s="32">
        <f>Q148</f>
        <v>0</v>
      </c>
      <c r="R150" s="26">
        <f t="shared" si="52"/>
        <v>1</v>
      </c>
      <c r="S150" s="26">
        <f t="shared" si="62"/>
        <v>0</v>
      </c>
      <c r="T150" s="35">
        <f t="shared" si="51"/>
        <v>1</v>
      </c>
      <c r="U150" s="37"/>
      <c r="V150" s="34">
        <f t="shared" si="61"/>
        <v>0</v>
      </c>
      <c r="W150" s="26">
        <f t="shared" si="54"/>
        <v>1</v>
      </c>
      <c r="X150" s="26">
        <f t="shared" si="63"/>
        <v>0</v>
      </c>
      <c r="Y150" s="35">
        <f t="shared" si="56"/>
        <v>1</v>
      </c>
      <c r="Z150" s="37"/>
      <c r="AA150" s="34">
        <f t="shared" si="57"/>
        <v>3.0102999566398121</v>
      </c>
      <c r="AB150" s="26">
        <f t="shared" si="58"/>
        <v>2</v>
      </c>
      <c r="AC150" s="26">
        <f t="shared" si="64"/>
        <v>3.0102999566398121</v>
      </c>
      <c r="AD150" s="27">
        <f t="shared" si="60"/>
        <v>2</v>
      </c>
    </row>
    <row r="151" spans="16:30" x14ac:dyDescent="0.25">
      <c r="P151" s="31">
        <v>0.41666666666666702</v>
      </c>
      <c r="Q151" s="32">
        <f>Q148</f>
        <v>0</v>
      </c>
      <c r="R151" s="26">
        <f t="shared" si="52"/>
        <v>1</v>
      </c>
      <c r="S151" s="26">
        <f t="shared" si="62"/>
        <v>0</v>
      </c>
      <c r="T151" s="35">
        <f t="shared" si="51"/>
        <v>1</v>
      </c>
      <c r="U151" s="37"/>
      <c r="V151" s="34">
        <f t="shared" si="61"/>
        <v>0</v>
      </c>
      <c r="W151" s="26">
        <f t="shared" si="54"/>
        <v>1</v>
      </c>
      <c r="X151" s="26">
        <f t="shared" si="63"/>
        <v>0</v>
      </c>
      <c r="Y151" s="35">
        <f t="shared" si="56"/>
        <v>1</v>
      </c>
      <c r="Z151" s="37"/>
      <c r="AA151" s="34">
        <f t="shared" si="57"/>
        <v>3.0102999566398121</v>
      </c>
      <c r="AB151" s="26">
        <f t="shared" si="58"/>
        <v>2</v>
      </c>
      <c r="AC151" s="26">
        <f t="shared" si="64"/>
        <v>3.0102999566398121</v>
      </c>
      <c r="AD151" s="27">
        <f t="shared" si="60"/>
        <v>2</v>
      </c>
    </row>
    <row r="152" spans="16:30" x14ac:dyDescent="0.25">
      <c r="P152" s="31">
        <v>0.45833333333333298</v>
      </c>
      <c r="Q152" s="32">
        <f>Q148</f>
        <v>0</v>
      </c>
      <c r="R152" s="26">
        <f t="shared" si="52"/>
        <v>1</v>
      </c>
      <c r="S152" s="26">
        <f t="shared" si="62"/>
        <v>0</v>
      </c>
      <c r="T152" s="35">
        <f t="shared" si="51"/>
        <v>1</v>
      </c>
      <c r="U152" s="37"/>
      <c r="V152" s="34">
        <f t="shared" si="61"/>
        <v>0</v>
      </c>
      <c r="W152" s="26">
        <f t="shared" si="54"/>
        <v>1</v>
      </c>
      <c r="X152" s="26">
        <f t="shared" si="63"/>
        <v>0</v>
      </c>
      <c r="Y152" s="35">
        <f t="shared" si="56"/>
        <v>1</v>
      </c>
      <c r="Z152" s="37"/>
      <c r="AA152" s="34">
        <f t="shared" si="57"/>
        <v>3.0102999566398121</v>
      </c>
      <c r="AB152" s="26">
        <f t="shared" si="58"/>
        <v>2</v>
      </c>
      <c r="AC152" s="26">
        <f t="shared" si="64"/>
        <v>3.0102999566398121</v>
      </c>
      <c r="AD152" s="27">
        <f t="shared" si="60"/>
        <v>2</v>
      </c>
    </row>
    <row r="153" spans="16:30" x14ac:dyDescent="0.25">
      <c r="P153" s="31">
        <v>0.5</v>
      </c>
      <c r="Q153" s="32">
        <f>Q148</f>
        <v>0</v>
      </c>
      <c r="R153" s="26">
        <f t="shared" si="52"/>
        <v>1</v>
      </c>
      <c r="S153" s="26">
        <f t="shared" si="62"/>
        <v>0</v>
      </c>
      <c r="T153" s="35">
        <f t="shared" si="51"/>
        <v>1</v>
      </c>
      <c r="U153" s="37"/>
      <c r="V153" s="34">
        <f t="shared" si="61"/>
        <v>0</v>
      </c>
      <c r="W153" s="26">
        <f t="shared" si="54"/>
        <v>1</v>
      </c>
      <c r="X153" s="26">
        <f t="shared" si="63"/>
        <v>0</v>
      </c>
      <c r="Y153" s="35">
        <f t="shared" si="56"/>
        <v>1</v>
      </c>
      <c r="Z153" s="37"/>
      <c r="AA153" s="34">
        <f t="shared" si="57"/>
        <v>3.0102999566398121</v>
      </c>
      <c r="AB153" s="26">
        <f t="shared" si="58"/>
        <v>2</v>
      </c>
      <c r="AC153" s="26">
        <f t="shared" si="64"/>
        <v>3.0102999566398121</v>
      </c>
      <c r="AD153" s="27">
        <f t="shared" si="60"/>
        <v>2</v>
      </c>
    </row>
    <row r="154" spans="16:30" x14ac:dyDescent="0.25">
      <c r="P154" s="31">
        <v>0.54166666666666696</v>
      </c>
      <c r="Q154" s="32">
        <f>Q148</f>
        <v>0</v>
      </c>
      <c r="R154" s="26">
        <f t="shared" si="52"/>
        <v>1</v>
      </c>
      <c r="S154" s="26">
        <f t="shared" si="62"/>
        <v>0</v>
      </c>
      <c r="T154" s="35">
        <f t="shared" si="51"/>
        <v>1</v>
      </c>
      <c r="U154" s="37"/>
      <c r="V154" s="34">
        <f t="shared" si="61"/>
        <v>0</v>
      </c>
      <c r="W154" s="26">
        <f t="shared" si="54"/>
        <v>1</v>
      </c>
      <c r="X154" s="26">
        <f t="shared" si="63"/>
        <v>0</v>
      </c>
      <c r="Y154" s="35">
        <f t="shared" si="56"/>
        <v>1</v>
      </c>
      <c r="Z154" s="37"/>
      <c r="AA154" s="34">
        <f t="shared" si="57"/>
        <v>3.0102999566398121</v>
      </c>
      <c r="AB154" s="26">
        <f t="shared" si="58"/>
        <v>2</v>
      </c>
      <c r="AC154" s="26">
        <f t="shared" si="64"/>
        <v>3.0102999566398121</v>
      </c>
      <c r="AD154" s="27">
        <f t="shared" si="60"/>
        <v>2</v>
      </c>
    </row>
    <row r="155" spans="16:30" x14ac:dyDescent="0.25">
      <c r="P155" s="31">
        <v>0.58333333333333304</v>
      </c>
      <c r="Q155" s="32">
        <f>Q148</f>
        <v>0</v>
      </c>
      <c r="R155" s="26">
        <f t="shared" si="52"/>
        <v>1</v>
      </c>
      <c r="S155" s="26">
        <f t="shared" si="62"/>
        <v>0</v>
      </c>
      <c r="T155" s="35">
        <f t="shared" si="51"/>
        <v>1</v>
      </c>
      <c r="U155" s="37"/>
      <c r="V155" s="34">
        <f t="shared" si="61"/>
        <v>0</v>
      </c>
      <c r="W155" s="26">
        <f t="shared" si="54"/>
        <v>1</v>
      </c>
      <c r="X155" s="26">
        <f t="shared" si="63"/>
        <v>0</v>
      </c>
      <c r="Y155" s="35">
        <f t="shared" si="56"/>
        <v>1</v>
      </c>
      <c r="Z155" s="37"/>
      <c r="AA155" s="34">
        <f t="shared" si="57"/>
        <v>3.0102999566398121</v>
      </c>
      <c r="AB155" s="26">
        <f t="shared" si="58"/>
        <v>2</v>
      </c>
      <c r="AC155" s="26">
        <f t="shared" si="64"/>
        <v>3.0102999566398121</v>
      </c>
      <c r="AD155" s="27">
        <f t="shared" si="60"/>
        <v>2</v>
      </c>
    </row>
    <row r="156" spans="16:30" x14ac:dyDescent="0.25">
      <c r="P156" s="31">
        <v>0.625</v>
      </c>
      <c r="Q156" s="32">
        <f>Q148</f>
        <v>0</v>
      </c>
      <c r="R156" s="26">
        <f t="shared" si="52"/>
        <v>1</v>
      </c>
      <c r="S156" s="26">
        <f t="shared" si="62"/>
        <v>0</v>
      </c>
      <c r="T156" s="35">
        <f t="shared" si="51"/>
        <v>1</v>
      </c>
      <c r="U156" s="37"/>
      <c r="V156" s="34">
        <f t="shared" si="61"/>
        <v>0</v>
      </c>
      <c r="W156" s="26">
        <f t="shared" si="54"/>
        <v>1</v>
      </c>
      <c r="X156" s="26">
        <f t="shared" si="63"/>
        <v>0</v>
      </c>
      <c r="Y156" s="35">
        <f t="shared" si="56"/>
        <v>1</v>
      </c>
      <c r="Z156" s="37"/>
      <c r="AA156" s="34">
        <f t="shared" si="57"/>
        <v>3.0102999566398121</v>
      </c>
      <c r="AB156" s="26">
        <f t="shared" si="58"/>
        <v>2</v>
      </c>
      <c r="AC156" s="26">
        <f t="shared" si="64"/>
        <v>3.0102999566398121</v>
      </c>
      <c r="AD156" s="27">
        <f t="shared" si="60"/>
        <v>2</v>
      </c>
    </row>
    <row r="157" spans="16:30" x14ac:dyDescent="0.25">
      <c r="P157" s="31">
        <v>0.66666666666666696</v>
      </c>
      <c r="Q157" s="32">
        <f>Q148</f>
        <v>0</v>
      </c>
      <c r="R157" s="26">
        <f t="shared" si="52"/>
        <v>1</v>
      </c>
      <c r="S157" s="26">
        <f t="shared" si="62"/>
        <v>0</v>
      </c>
      <c r="T157" s="35">
        <f t="shared" si="51"/>
        <v>1</v>
      </c>
      <c r="U157" s="37"/>
      <c r="V157" s="34">
        <f t="shared" si="61"/>
        <v>0</v>
      </c>
      <c r="W157" s="26">
        <f t="shared" si="54"/>
        <v>1</v>
      </c>
      <c r="X157" s="26">
        <f t="shared" si="63"/>
        <v>0</v>
      </c>
      <c r="Y157" s="35">
        <f t="shared" si="56"/>
        <v>1</v>
      </c>
      <c r="Z157" s="37"/>
      <c r="AA157" s="34">
        <f t="shared" si="57"/>
        <v>3.0102999566398121</v>
      </c>
      <c r="AB157" s="26">
        <f t="shared" si="58"/>
        <v>2</v>
      </c>
      <c r="AC157" s="26">
        <f t="shared" si="64"/>
        <v>3.0102999566398121</v>
      </c>
      <c r="AD157" s="27">
        <f t="shared" si="60"/>
        <v>2</v>
      </c>
    </row>
    <row r="158" spans="16:30" x14ac:dyDescent="0.25">
      <c r="P158" s="31">
        <v>0.70833333333333304</v>
      </c>
      <c r="Q158" s="32">
        <f>Q148</f>
        <v>0</v>
      </c>
      <c r="R158" s="26">
        <f t="shared" si="52"/>
        <v>1</v>
      </c>
      <c r="S158" s="26">
        <f t="shared" si="62"/>
        <v>0</v>
      </c>
      <c r="T158" s="35">
        <f t="shared" si="51"/>
        <v>1</v>
      </c>
      <c r="U158" s="37"/>
      <c r="V158" s="34">
        <f t="shared" si="61"/>
        <v>0</v>
      </c>
      <c r="W158" s="26">
        <f t="shared" si="54"/>
        <v>1</v>
      </c>
      <c r="X158" s="26">
        <f t="shared" si="63"/>
        <v>0</v>
      </c>
      <c r="Y158" s="35">
        <f t="shared" si="56"/>
        <v>1</v>
      </c>
      <c r="Z158" s="37"/>
      <c r="AA158" s="34">
        <f t="shared" si="57"/>
        <v>3.0102999566398121</v>
      </c>
      <c r="AB158" s="26">
        <f t="shared" si="58"/>
        <v>2</v>
      </c>
      <c r="AC158" s="26">
        <f t="shared" si="64"/>
        <v>3.0102999566398121</v>
      </c>
      <c r="AD158" s="27">
        <f t="shared" si="60"/>
        <v>2</v>
      </c>
    </row>
    <row r="159" spans="16:30" x14ac:dyDescent="0.25">
      <c r="P159" s="31">
        <v>0.75</v>
      </c>
      <c r="Q159" s="32">
        <f>Q148</f>
        <v>0</v>
      </c>
      <c r="R159" s="26">
        <f t="shared" si="52"/>
        <v>1</v>
      </c>
      <c r="S159" s="26">
        <f t="shared" si="62"/>
        <v>0</v>
      </c>
      <c r="T159" s="35">
        <f t="shared" si="51"/>
        <v>1</v>
      </c>
      <c r="U159" s="37"/>
      <c r="V159" s="34">
        <f t="shared" si="61"/>
        <v>0</v>
      </c>
      <c r="W159" s="26">
        <f t="shared" si="54"/>
        <v>1</v>
      </c>
      <c r="X159" s="26">
        <f t="shared" si="63"/>
        <v>0</v>
      </c>
      <c r="Y159" s="35">
        <f t="shared" si="56"/>
        <v>1</v>
      </c>
      <c r="Z159" s="37"/>
      <c r="AA159" s="34">
        <f t="shared" si="57"/>
        <v>3.0102999566398121</v>
      </c>
      <c r="AB159" s="26">
        <f t="shared" si="58"/>
        <v>2</v>
      </c>
      <c r="AC159" s="26">
        <f t="shared" si="64"/>
        <v>3.0102999566398121</v>
      </c>
      <c r="AD159" s="27">
        <f t="shared" si="60"/>
        <v>2</v>
      </c>
    </row>
    <row r="160" spans="16:30" x14ac:dyDescent="0.25">
      <c r="P160" s="31">
        <v>0.79166666666666696</v>
      </c>
      <c r="Q160" s="32">
        <f>Q148</f>
        <v>0</v>
      </c>
      <c r="R160" s="26">
        <f t="shared" si="52"/>
        <v>1</v>
      </c>
      <c r="S160" s="26">
        <f t="shared" si="62"/>
        <v>0</v>
      </c>
      <c r="T160" s="35">
        <f t="shared" si="51"/>
        <v>1</v>
      </c>
      <c r="U160" s="37"/>
      <c r="V160" s="34">
        <v>0</v>
      </c>
      <c r="W160" s="26">
        <f t="shared" si="54"/>
        <v>1</v>
      </c>
      <c r="X160" s="26">
        <v>0</v>
      </c>
      <c r="Y160" s="35">
        <f t="shared" si="56"/>
        <v>1</v>
      </c>
      <c r="Z160" s="37"/>
      <c r="AA160" s="34">
        <f t="shared" si="57"/>
        <v>3.0102999566398121</v>
      </c>
      <c r="AB160" s="26">
        <f t="shared" si="58"/>
        <v>2</v>
      </c>
      <c r="AC160" s="26">
        <f>AA160</f>
        <v>3.0102999566398121</v>
      </c>
      <c r="AD160" s="27">
        <f t="shared" si="60"/>
        <v>2</v>
      </c>
    </row>
    <row r="161" spans="16:30" x14ac:dyDescent="0.25">
      <c r="P161" s="31">
        <v>0.83333333333333304</v>
      </c>
      <c r="Q161" s="32">
        <f>Q148</f>
        <v>0</v>
      </c>
      <c r="R161" s="26">
        <f t="shared" si="52"/>
        <v>1</v>
      </c>
      <c r="S161" s="26">
        <f t="shared" si="62"/>
        <v>0</v>
      </c>
      <c r="T161" s="35">
        <f t="shared" si="51"/>
        <v>1</v>
      </c>
      <c r="U161" s="37"/>
      <c r="V161" s="34">
        <f t="shared" si="61"/>
        <v>0</v>
      </c>
      <c r="W161" s="26">
        <f t="shared" si="54"/>
        <v>1</v>
      </c>
      <c r="X161" s="26">
        <v>0</v>
      </c>
      <c r="Y161" s="35">
        <f t="shared" si="56"/>
        <v>1</v>
      </c>
      <c r="Z161" s="37"/>
      <c r="AA161" s="34">
        <f t="shared" si="57"/>
        <v>3.0102999566398121</v>
      </c>
      <c r="AB161" s="26">
        <f>(10^(AA161/10))</f>
        <v>2</v>
      </c>
      <c r="AC161" s="26">
        <f>AA161</f>
        <v>3.0102999566398121</v>
      </c>
      <c r="AD161" s="27">
        <f t="shared" si="60"/>
        <v>2</v>
      </c>
    </row>
    <row r="162" spans="16:30" x14ac:dyDescent="0.25">
      <c r="P162" s="31">
        <v>0.875</v>
      </c>
      <c r="Q162" s="32">
        <f>Q148</f>
        <v>0</v>
      </c>
      <c r="R162" s="26">
        <f t="shared" si="52"/>
        <v>1</v>
      </c>
      <c r="S162" s="26">
        <f t="shared" si="62"/>
        <v>0</v>
      </c>
      <c r="T162" s="35">
        <f t="shared" si="51"/>
        <v>1</v>
      </c>
      <c r="U162" s="37"/>
      <c r="V162" s="34">
        <f>V161</f>
        <v>0</v>
      </c>
      <c r="W162" s="26">
        <f t="shared" si="54"/>
        <v>1</v>
      </c>
      <c r="X162" s="26">
        <v>0</v>
      </c>
      <c r="Y162" s="35">
        <f t="shared" si="56"/>
        <v>1</v>
      </c>
      <c r="Z162" s="37"/>
      <c r="AA162" s="34">
        <f t="shared" si="57"/>
        <v>3.0102999566398121</v>
      </c>
      <c r="AB162" s="26">
        <f t="shared" ref="AB162:AB164" si="65">(10^(AA162/10))</f>
        <v>2</v>
      </c>
      <c r="AC162" s="26">
        <f>AA162</f>
        <v>3.0102999566398121</v>
      </c>
      <c r="AD162" s="27">
        <f t="shared" si="60"/>
        <v>2</v>
      </c>
    </row>
    <row r="163" spans="16:30" x14ac:dyDescent="0.25">
      <c r="P163" s="31">
        <v>0.91666666666666696</v>
      </c>
      <c r="Q163" s="32">
        <f>Q141</f>
        <v>0</v>
      </c>
      <c r="R163" s="26">
        <f t="shared" si="52"/>
        <v>1</v>
      </c>
      <c r="S163" s="26">
        <f>Q163+10</f>
        <v>10</v>
      </c>
      <c r="T163" s="35">
        <f t="shared" si="51"/>
        <v>10</v>
      </c>
      <c r="U163" s="37"/>
      <c r="V163" s="34">
        <v>0</v>
      </c>
      <c r="W163" s="26">
        <f t="shared" si="54"/>
        <v>1</v>
      </c>
      <c r="X163" s="28">
        <f t="shared" ref="X163:X164" si="66">V163+10</f>
        <v>10</v>
      </c>
      <c r="Y163" s="35">
        <f t="shared" si="56"/>
        <v>10</v>
      </c>
      <c r="Z163" s="37"/>
      <c r="AA163" s="34">
        <f t="shared" si="57"/>
        <v>3.0102999566398121</v>
      </c>
      <c r="AB163" s="26">
        <f t="shared" si="65"/>
        <v>2</v>
      </c>
      <c r="AC163" s="26">
        <f>AA163+10</f>
        <v>13.010299956639813</v>
      </c>
      <c r="AD163" s="27">
        <f t="shared" si="60"/>
        <v>20.000000000000007</v>
      </c>
    </row>
    <row r="164" spans="16:30" ht="15.75" thickBot="1" x14ac:dyDescent="0.3">
      <c r="P164" s="44">
        <v>0.95833333333333304</v>
      </c>
      <c r="Q164" s="32">
        <f>Q141</f>
        <v>0</v>
      </c>
      <c r="R164" s="46">
        <f t="shared" si="52"/>
        <v>1</v>
      </c>
      <c r="S164" s="46">
        <f>Q164+10</f>
        <v>10</v>
      </c>
      <c r="T164" s="47">
        <f t="shared" si="51"/>
        <v>10</v>
      </c>
      <c r="U164" s="48"/>
      <c r="V164" s="45">
        <v>0</v>
      </c>
      <c r="W164" s="46">
        <f t="shared" si="54"/>
        <v>1</v>
      </c>
      <c r="X164" s="28">
        <f t="shared" si="66"/>
        <v>10</v>
      </c>
      <c r="Y164" s="47">
        <f t="shared" si="56"/>
        <v>10</v>
      </c>
      <c r="Z164" s="48"/>
      <c r="AA164" s="34">
        <f t="shared" si="57"/>
        <v>3.0102999566398121</v>
      </c>
      <c r="AB164" s="150">
        <f t="shared" si="65"/>
        <v>2</v>
      </c>
      <c r="AC164" s="150">
        <f>AA164+10</f>
        <v>13.010299956639813</v>
      </c>
      <c r="AD164" s="151">
        <f t="shared" si="60"/>
        <v>20.000000000000007</v>
      </c>
    </row>
    <row r="165" spans="16:30" ht="15.75" thickBot="1" x14ac:dyDescent="0.3">
      <c r="P165" s="50"/>
      <c r="Q165" s="51"/>
      <c r="R165" s="51"/>
      <c r="S165" s="51"/>
      <c r="T165" s="52"/>
      <c r="U165" s="51"/>
      <c r="V165" s="50"/>
      <c r="W165" s="51"/>
      <c r="X165" s="51"/>
      <c r="Y165" s="52"/>
      <c r="Z165" s="51"/>
      <c r="AA165" s="53" t="s">
        <v>13</v>
      </c>
      <c r="AB165" s="64">
        <f>10*LOG(1/(COUNT(AB148:AB161))*SUM(AB148:AB161))</f>
        <v>3.0102999566398121</v>
      </c>
      <c r="AC165" s="49"/>
      <c r="AD165" s="54"/>
    </row>
    <row r="166" spans="16:30" ht="15.75" thickBot="1" x14ac:dyDescent="0.3">
      <c r="P166" s="53"/>
      <c r="Q166" s="49"/>
      <c r="R166" s="49"/>
      <c r="S166" s="49"/>
      <c r="T166" s="54"/>
      <c r="U166" s="49"/>
      <c r="V166" s="53"/>
      <c r="W166" s="49"/>
      <c r="X166" s="49"/>
      <c r="Y166" s="54"/>
      <c r="Z166" s="49"/>
      <c r="AA166" s="53" t="s">
        <v>2</v>
      </c>
      <c r="AB166" s="64">
        <f>10*LOG(1/(COUNT(AB141:AB147,AB163:AB164))*SUM(AB141:AB147,AB163:AB164))</f>
        <v>3.0102999566398121</v>
      </c>
      <c r="AC166" s="49"/>
      <c r="AD166" s="54"/>
    </row>
    <row r="167" spans="16:30" x14ac:dyDescent="0.25">
      <c r="P167" s="53"/>
      <c r="Q167" s="49"/>
      <c r="R167" s="56" t="s">
        <v>12</v>
      </c>
      <c r="S167" s="57"/>
      <c r="T167" s="58" t="s">
        <v>11</v>
      </c>
      <c r="U167" s="57"/>
      <c r="V167" s="59"/>
      <c r="W167" s="56" t="s">
        <v>12</v>
      </c>
      <c r="X167" s="57"/>
      <c r="Y167" s="58" t="s">
        <v>11</v>
      </c>
      <c r="Z167" s="57"/>
      <c r="AA167" s="59"/>
      <c r="AB167" s="57" t="s">
        <v>12</v>
      </c>
      <c r="AC167" s="57"/>
      <c r="AD167" s="58" t="s">
        <v>11</v>
      </c>
    </row>
    <row r="168" spans="16:30" ht="15.75" thickBot="1" x14ac:dyDescent="0.3">
      <c r="P168" s="14"/>
      <c r="Q168" s="55"/>
      <c r="R168" s="60">
        <f>10*LOG(1/(COUNT(R141:R164))*SUM(R141:R164))</f>
        <v>0</v>
      </c>
      <c r="S168" s="61"/>
      <c r="T168" s="62">
        <f>10*LOG(1/(COUNT(T141:T164))*SUM(T141:T164))</f>
        <v>6.40978057358332</v>
      </c>
      <c r="U168" s="61"/>
      <c r="V168" s="63"/>
      <c r="W168" s="60">
        <f>10*LOG(1/(COUNT(W141:W164))*SUM(W141:W164))</f>
        <v>0</v>
      </c>
      <c r="X168" s="61"/>
      <c r="Y168" s="62">
        <f>10*LOG(1/(COUNT(Y141:Y164))*SUM(Y141:Y164))</f>
        <v>6.40978057358332</v>
      </c>
      <c r="Z168" s="61"/>
      <c r="AA168" s="63"/>
      <c r="AB168" s="64">
        <f>10*LOG(1/(COUNT(AB141:AB164))*SUM(AB141:AB164))</f>
        <v>3.0102999566398121</v>
      </c>
      <c r="AC168" s="61"/>
      <c r="AD168" s="62">
        <f>10*LOG(1/(COUNT(AD141:AD164))*SUM(AD141:AD164))</f>
        <v>9.4200805302231334</v>
      </c>
    </row>
    <row r="171" spans="16:30" x14ac:dyDescent="0.25">
      <c r="P171">
        <f>A15</f>
        <v>0</v>
      </c>
    </row>
    <row r="173" spans="16:30" ht="15.75" thickBot="1" x14ac:dyDescent="0.3">
      <c r="P173" s="303" t="s">
        <v>21</v>
      </c>
      <c r="Q173" s="303"/>
      <c r="R173" s="303"/>
      <c r="S173" s="303"/>
      <c r="T173" s="303"/>
    </row>
    <row r="174" spans="16:30" ht="45.75" thickBot="1" x14ac:dyDescent="0.3">
      <c r="P174" s="38" t="s">
        <v>14</v>
      </c>
      <c r="Q174" s="39" t="s">
        <v>15</v>
      </c>
      <c r="R174" s="40" t="s">
        <v>17</v>
      </c>
      <c r="S174" s="40" t="s">
        <v>16</v>
      </c>
      <c r="T174" s="41" t="s">
        <v>17</v>
      </c>
      <c r="U174" s="42"/>
      <c r="V174" s="39" t="s">
        <v>18</v>
      </c>
      <c r="W174" s="40" t="s">
        <v>17</v>
      </c>
      <c r="X174" s="40" t="s">
        <v>16</v>
      </c>
      <c r="Y174" s="41" t="s">
        <v>17</v>
      </c>
      <c r="Z174" s="43"/>
      <c r="AA174" s="39" t="s">
        <v>19</v>
      </c>
      <c r="AB174" s="40" t="s">
        <v>17</v>
      </c>
      <c r="AC174" s="40" t="s">
        <v>16</v>
      </c>
      <c r="AD174" s="41" t="s">
        <v>17</v>
      </c>
    </row>
    <row r="175" spans="16:30" ht="15.75" thickBot="1" x14ac:dyDescent="0.3">
      <c r="P175" s="30">
        <v>0</v>
      </c>
      <c r="Q175" s="32">
        <f>H15</f>
        <v>0</v>
      </c>
      <c r="R175" s="28">
        <f>(10^(Q175/10))</f>
        <v>1</v>
      </c>
      <c r="S175" s="28">
        <f>Q175+10</f>
        <v>10</v>
      </c>
      <c r="T175" s="33">
        <f t="shared" ref="T175:T198" si="67">(10^(S175/10))</f>
        <v>10</v>
      </c>
      <c r="U175" s="36"/>
      <c r="V175" s="32">
        <v>0</v>
      </c>
      <c r="W175" s="28">
        <f>(10^(V175/10))</f>
        <v>1</v>
      </c>
      <c r="X175" s="28">
        <f>V175+10</f>
        <v>10</v>
      </c>
      <c r="Y175" s="33">
        <f>(10^(X175/10))</f>
        <v>10</v>
      </c>
      <c r="Z175" s="36"/>
      <c r="AA175" s="34">
        <f>10*LOG10(10^(Q175/10)+10^(V175/10))</f>
        <v>3.0102999566398121</v>
      </c>
      <c r="AB175" s="147">
        <f>(10^(AA175/10))</f>
        <v>2</v>
      </c>
      <c r="AC175" s="147">
        <f>AA175+10</f>
        <v>13.010299956639813</v>
      </c>
      <c r="AD175" s="148">
        <f>(10^(AC175/10))</f>
        <v>20.000000000000007</v>
      </c>
    </row>
    <row r="176" spans="16:30" ht="15.75" thickBot="1" x14ac:dyDescent="0.3">
      <c r="P176" s="31">
        <v>4.1666666666666699E-2</v>
      </c>
      <c r="Q176" s="32">
        <f>Q175</f>
        <v>0</v>
      </c>
      <c r="R176" s="26">
        <f t="shared" ref="R176:R198" si="68">(10^(Q176/10))</f>
        <v>1</v>
      </c>
      <c r="S176" s="26">
        <f t="shared" ref="S176:S181" si="69">Q176+10</f>
        <v>10</v>
      </c>
      <c r="T176" s="35">
        <f t="shared" si="67"/>
        <v>10</v>
      </c>
      <c r="U176" s="37"/>
      <c r="V176" s="34">
        <f>V175</f>
        <v>0</v>
      </c>
      <c r="W176" s="26">
        <f t="shared" ref="W176:W198" si="70">(10^(V176/10))</f>
        <v>1</v>
      </c>
      <c r="X176" s="28">
        <f t="shared" ref="X176:X181" si="71">V176+10</f>
        <v>10</v>
      </c>
      <c r="Y176" s="35">
        <f t="shared" ref="Y176:Y198" si="72">(10^(X176/10))</f>
        <v>10</v>
      </c>
      <c r="Z176" s="37"/>
      <c r="AA176" s="34">
        <f t="shared" ref="AA176:AA198" si="73">10*LOG10(10^(Q176/10)+10^(V176/10))</f>
        <v>3.0102999566398121</v>
      </c>
      <c r="AB176" s="26">
        <f t="shared" ref="AB176:AB194" si="74">(10^(AA176/10))</f>
        <v>2</v>
      </c>
      <c r="AC176" s="147">
        <f t="shared" ref="AC176:AC181" si="75">AA176+10</f>
        <v>13.010299956639813</v>
      </c>
      <c r="AD176" s="27">
        <f t="shared" ref="AD176:AD198" si="76">(10^(AC176/10))</f>
        <v>20.000000000000007</v>
      </c>
    </row>
    <row r="177" spans="16:30" ht="15.75" thickBot="1" x14ac:dyDescent="0.3">
      <c r="P177" s="31">
        <v>8.3333333333333301E-2</v>
      </c>
      <c r="Q177" s="32">
        <f>Q175</f>
        <v>0</v>
      </c>
      <c r="R177" s="26">
        <f t="shared" si="68"/>
        <v>1</v>
      </c>
      <c r="S177" s="26">
        <f t="shared" si="69"/>
        <v>10</v>
      </c>
      <c r="T177" s="35">
        <f t="shared" si="67"/>
        <v>10</v>
      </c>
      <c r="U177" s="37"/>
      <c r="V177" s="34">
        <f t="shared" ref="V177:V195" si="77">V176</f>
        <v>0</v>
      </c>
      <c r="W177" s="26">
        <f t="shared" si="70"/>
        <v>1</v>
      </c>
      <c r="X177" s="28">
        <f t="shared" si="71"/>
        <v>10</v>
      </c>
      <c r="Y177" s="35">
        <f t="shared" si="72"/>
        <v>10</v>
      </c>
      <c r="Z177" s="37"/>
      <c r="AA177" s="34">
        <f t="shared" si="73"/>
        <v>3.0102999566398121</v>
      </c>
      <c r="AB177" s="26">
        <f t="shared" si="74"/>
        <v>2</v>
      </c>
      <c r="AC177" s="147">
        <f t="shared" si="75"/>
        <v>13.010299956639813</v>
      </c>
      <c r="AD177" s="27">
        <f t="shared" si="76"/>
        <v>20.000000000000007</v>
      </c>
    </row>
    <row r="178" spans="16:30" ht="15.75" thickBot="1" x14ac:dyDescent="0.3">
      <c r="P178" s="31">
        <v>0.125</v>
      </c>
      <c r="Q178" s="32">
        <f>Q175</f>
        <v>0</v>
      </c>
      <c r="R178" s="26">
        <f t="shared" si="68"/>
        <v>1</v>
      </c>
      <c r="S178" s="26">
        <f t="shared" si="69"/>
        <v>10</v>
      </c>
      <c r="T178" s="35">
        <f t="shared" si="67"/>
        <v>10</v>
      </c>
      <c r="U178" s="37"/>
      <c r="V178" s="34">
        <f t="shared" si="77"/>
        <v>0</v>
      </c>
      <c r="W178" s="26">
        <f t="shared" si="70"/>
        <v>1</v>
      </c>
      <c r="X178" s="28">
        <f t="shared" si="71"/>
        <v>10</v>
      </c>
      <c r="Y178" s="35">
        <f t="shared" si="72"/>
        <v>10</v>
      </c>
      <c r="Z178" s="37"/>
      <c r="AA178" s="34">
        <f t="shared" si="73"/>
        <v>3.0102999566398121</v>
      </c>
      <c r="AB178" s="26">
        <f t="shared" si="74"/>
        <v>2</v>
      </c>
      <c r="AC178" s="147">
        <f t="shared" si="75"/>
        <v>13.010299956639813</v>
      </c>
      <c r="AD178" s="27">
        <f t="shared" si="76"/>
        <v>20.000000000000007</v>
      </c>
    </row>
    <row r="179" spans="16:30" ht="15.75" thickBot="1" x14ac:dyDescent="0.3">
      <c r="P179" s="31">
        <v>0.16666666666666699</v>
      </c>
      <c r="Q179" s="32">
        <f>Q175</f>
        <v>0</v>
      </c>
      <c r="R179" s="26">
        <f t="shared" si="68"/>
        <v>1</v>
      </c>
      <c r="S179" s="26">
        <f t="shared" si="69"/>
        <v>10</v>
      </c>
      <c r="T179" s="35">
        <f t="shared" si="67"/>
        <v>10</v>
      </c>
      <c r="U179" s="37"/>
      <c r="V179" s="34">
        <f t="shared" si="77"/>
        <v>0</v>
      </c>
      <c r="W179" s="26">
        <f t="shared" si="70"/>
        <v>1</v>
      </c>
      <c r="X179" s="28">
        <f t="shared" si="71"/>
        <v>10</v>
      </c>
      <c r="Y179" s="35">
        <f t="shared" si="72"/>
        <v>10</v>
      </c>
      <c r="Z179" s="37"/>
      <c r="AA179" s="34">
        <f t="shared" si="73"/>
        <v>3.0102999566398121</v>
      </c>
      <c r="AB179" s="26">
        <f t="shared" si="74"/>
        <v>2</v>
      </c>
      <c r="AC179" s="147">
        <f t="shared" si="75"/>
        <v>13.010299956639813</v>
      </c>
      <c r="AD179" s="27">
        <f t="shared" si="76"/>
        <v>20.000000000000007</v>
      </c>
    </row>
    <row r="180" spans="16:30" ht="15.75" thickBot="1" x14ac:dyDescent="0.3">
      <c r="P180" s="31">
        <v>0.20833333333333301</v>
      </c>
      <c r="Q180" s="32">
        <f>Q175</f>
        <v>0</v>
      </c>
      <c r="R180" s="26">
        <f t="shared" si="68"/>
        <v>1</v>
      </c>
      <c r="S180" s="26">
        <f t="shared" si="69"/>
        <v>10</v>
      </c>
      <c r="T180" s="35">
        <f t="shared" si="67"/>
        <v>10</v>
      </c>
      <c r="U180" s="37"/>
      <c r="V180" s="34">
        <f t="shared" si="77"/>
        <v>0</v>
      </c>
      <c r="W180" s="26">
        <f t="shared" si="70"/>
        <v>1</v>
      </c>
      <c r="X180" s="28">
        <f t="shared" si="71"/>
        <v>10</v>
      </c>
      <c r="Y180" s="35">
        <f t="shared" si="72"/>
        <v>10</v>
      </c>
      <c r="Z180" s="37"/>
      <c r="AA180" s="34">
        <f t="shared" si="73"/>
        <v>3.0102999566398121</v>
      </c>
      <c r="AB180" s="26">
        <f t="shared" si="74"/>
        <v>2</v>
      </c>
      <c r="AC180" s="147">
        <f t="shared" si="75"/>
        <v>13.010299956639813</v>
      </c>
      <c r="AD180" s="27">
        <f t="shared" si="76"/>
        <v>20.000000000000007</v>
      </c>
    </row>
    <row r="181" spans="16:30" x14ac:dyDescent="0.25">
      <c r="P181" s="31">
        <v>0.25</v>
      </c>
      <c r="Q181" s="32">
        <f>Q175</f>
        <v>0</v>
      </c>
      <c r="R181" s="26">
        <f t="shared" si="68"/>
        <v>1</v>
      </c>
      <c r="S181" s="26">
        <f t="shared" si="69"/>
        <v>10</v>
      </c>
      <c r="T181" s="35">
        <f t="shared" si="67"/>
        <v>10</v>
      </c>
      <c r="U181" s="37"/>
      <c r="V181" s="34">
        <f t="shared" si="77"/>
        <v>0</v>
      </c>
      <c r="W181" s="26">
        <f t="shared" si="70"/>
        <v>1</v>
      </c>
      <c r="X181" s="28">
        <f t="shared" si="71"/>
        <v>10</v>
      </c>
      <c r="Y181" s="35">
        <f t="shared" si="72"/>
        <v>10</v>
      </c>
      <c r="Z181" s="37"/>
      <c r="AA181" s="34">
        <f t="shared" si="73"/>
        <v>3.0102999566398121</v>
      </c>
      <c r="AB181" s="26">
        <f t="shared" si="74"/>
        <v>2</v>
      </c>
      <c r="AC181" s="147">
        <f t="shared" si="75"/>
        <v>13.010299956639813</v>
      </c>
      <c r="AD181" s="27">
        <f t="shared" si="76"/>
        <v>20.000000000000007</v>
      </c>
    </row>
    <row r="182" spans="16:30" x14ac:dyDescent="0.25">
      <c r="P182" s="31">
        <v>0.29166666666666702</v>
      </c>
      <c r="Q182" s="32">
        <f>G15</f>
        <v>0</v>
      </c>
      <c r="R182" s="26">
        <f t="shared" si="68"/>
        <v>1</v>
      </c>
      <c r="S182" s="26">
        <f>Q182</f>
        <v>0</v>
      </c>
      <c r="T182" s="35">
        <f t="shared" si="67"/>
        <v>1</v>
      </c>
      <c r="U182" s="37"/>
      <c r="V182" s="34">
        <f>E74</f>
        <v>0</v>
      </c>
      <c r="W182" s="26">
        <f t="shared" si="70"/>
        <v>1</v>
      </c>
      <c r="X182" s="26">
        <f>V182</f>
        <v>0</v>
      </c>
      <c r="Y182" s="35">
        <f t="shared" si="72"/>
        <v>1</v>
      </c>
      <c r="Z182" s="37"/>
      <c r="AA182" s="34">
        <f t="shared" si="73"/>
        <v>3.0102999566398121</v>
      </c>
      <c r="AB182" s="26">
        <f t="shared" si="74"/>
        <v>2</v>
      </c>
      <c r="AC182" s="26">
        <f>AA182</f>
        <v>3.0102999566398121</v>
      </c>
      <c r="AD182" s="27">
        <f t="shared" si="76"/>
        <v>2</v>
      </c>
    </row>
    <row r="183" spans="16:30" x14ac:dyDescent="0.25">
      <c r="P183" s="31">
        <v>0.33333333333333298</v>
      </c>
      <c r="Q183" s="32">
        <f>Q182</f>
        <v>0</v>
      </c>
      <c r="R183" s="26">
        <f t="shared" si="68"/>
        <v>1</v>
      </c>
      <c r="S183" s="26">
        <f t="shared" ref="S183:S196" si="78">Q183</f>
        <v>0</v>
      </c>
      <c r="T183" s="35">
        <f t="shared" si="67"/>
        <v>1</v>
      </c>
      <c r="U183" s="37"/>
      <c r="V183" s="34">
        <f t="shared" si="77"/>
        <v>0</v>
      </c>
      <c r="W183" s="26">
        <f t="shared" si="70"/>
        <v>1</v>
      </c>
      <c r="X183" s="26">
        <f t="shared" ref="X183:X193" si="79">V183</f>
        <v>0</v>
      </c>
      <c r="Y183" s="35">
        <f t="shared" si="72"/>
        <v>1</v>
      </c>
      <c r="Z183" s="37"/>
      <c r="AA183" s="34">
        <f t="shared" si="73"/>
        <v>3.0102999566398121</v>
      </c>
      <c r="AB183" s="26">
        <f t="shared" si="74"/>
        <v>2</v>
      </c>
      <c r="AC183" s="26">
        <f t="shared" ref="AC183:AC193" si="80">AA183</f>
        <v>3.0102999566398121</v>
      </c>
      <c r="AD183" s="27">
        <f t="shared" si="76"/>
        <v>2</v>
      </c>
    </row>
    <row r="184" spans="16:30" x14ac:dyDescent="0.25">
      <c r="P184" s="31">
        <v>0.375</v>
      </c>
      <c r="Q184" s="32">
        <f>Q182</f>
        <v>0</v>
      </c>
      <c r="R184" s="26">
        <f t="shared" si="68"/>
        <v>1</v>
      </c>
      <c r="S184" s="26">
        <f t="shared" si="78"/>
        <v>0</v>
      </c>
      <c r="T184" s="35">
        <f t="shared" si="67"/>
        <v>1</v>
      </c>
      <c r="U184" s="37"/>
      <c r="V184" s="34">
        <f t="shared" si="77"/>
        <v>0</v>
      </c>
      <c r="W184" s="26">
        <f t="shared" si="70"/>
        <v>1</v>
      </c>
      <c r="X184" s="26">
        <f t="shared" si="79"/>
        <v>0</v>
      </c>
      <c r="Y184" s="35">
        <f t="shared" si="72"/>
        <v>1</v>
      </c>
      <c r="Z184" s="37"/>
      <c r="AA184" s="34">
        <f t="shared" si="73"/>
        <v>3.0102999566398121</v>
      </c>
      <c r="AB184" s="26">
        <f t="shared" si="74"/>
        <v>2</v>
      </c>
      <c r="AC184" s="26">
        <f t="shared" si="80"/>
        <v>3.0102999566398121</v>
      </c>
      <c r="AD184" s="27">
        <f t="shared" si="76"/>
        <v>2</v>
      </c>
    </row>
    <row r="185" spans="16:30" x14ac:dyDescent="0.25">
      <c r="P185" s="31">
        <v>0.41666666666666702</v>
      </c>
      <c r="Q185" s="32">
        <f>Q182</f>
        <v>0</v>
      </c>
      <c r="R185" s="26">
        <f t="shared" si="68"/>
        <v>1</v>
      </c>
      <c r="S185" s="26">
        <f t="shared" si="78"/>
        <v>0</v>
      </c>
      <c r="T185" s="35">
        <f t="shared" si="67"/>
        <v>1</v>
      </c>
      <c r="U185" s="37"/>
      <c r="V185" s="34">
        <f t="shared" si="77"/>
        <v>0</v>
      </c>
      <c r="W185" s="26">
        <f t="shared" si="70"/>
        <v>1</v>
      </c>
      <c r="X185" s="26">
        <f t="shared" si="79"/>
        <v>0</v>
      </c>
      <c r="Y185" s="35">
        <f t="shared" si="72"/>
        <v>1</v>
      </c>
      <c r="Z185" s="37"/>
      <c r="AA185" s="34">
        <f t="shared" si="73"/>
        <v>3.0102999566398121</v>
      </c>
      <c r="AB185" s="26">
        <f t="shared" si="74"/>
        <v>2</v>
      </c>
      <c r="AC185" s="26">
        <f t="shared" si="80"/>
        <v>3.0102999566398121</v>
      </c>
      <c r="AD185" s="27">
        <f t="shared" si="76"/>
        <v>2</v>
      </c>
    </row>
    <row r="186" spans="16:30" x14ac:dyDescent="0.25">
      <c r="P186" s="31">
        <v>0.45833333333333298</v>
      </c>
      <c r="Q186" s="32">
        <f>Q182</f>
        <v>0</v>
      </c>
      <c r="R186" s="26">
        <f t="shared" si="68"/>
        <v>1</v>
      </c>
      <c r="S186" s="26">
        <f t="shared" si="78"/>
        <v>0</v>
      </c>
      <c r="T186" s="35">
        <f t="shared" si="67"/>
        <v>1</v>
      </c>
      <c r="U186" s="37"/>
      <c r="V186" s="34">
        <f t="shared" si="77"/>
        <v>0</v>
      </c>
      <c r="W186" s="26">
        <f t="shared" si="70"/>
        <v>1</v>
      </c>
      <c r="X186" s="26">
        <f t="shared" si="79"/>
        <v>0</v>
      </c>
      <c r="Y186" s="35">
        <f t="shared" si="72"/>
        <v>1</v>
      </c>
      <c r="Z186" s="37"/>
      <c r="AA186" s="34">
        <f t="shared" si="73"/>
        <v>3.0102999566398121</v>
      </c>
      <c r="AB186" s="26">
        <f t="shared" si="74"/>
        <v>2</v>
      </c>
      <c r="AC186" s="26">
        <f t="shared" si="80"/>
        <v>3.0102999566398121</v>
      </c>
      <c r="AD186" s="27">
        <f t="shared" si="76"/>
        <v>2</v>
      </c>
    </row>
    <row r="187" spans="16:30" x14ac:dyDescent="0.25">
      <c r="P187" s="31">
        <v>0.5</v>
      </c>
      <c r="Q187" s="32">
        <f>Q182</f>
        <v>0</v>
      </c>
      <c r="R187" s="26">
        <f t="shared" si="68"/>
        <v>1</v>
      </c>
      <c r="S187" s="26">
        <f t="shared" si="78"/>
        <v>0</v>
      </c>
      <c r="T187" s="35">
        <f t="shared" si="67"/>
        <v>1</v>
      </c>
      <c r="U187" s="37"/>
      <c r="V187" s="34">
        <f t="shared" si="77"/>
        <v>0</v>
      </c>
      <c r="W187" s="26">
        <f t="shared" si="70"/>
        <v>1</v>
      </c>
      <c r="X187" s="26">
        <f t="shared" si="79"/>
        <v>0</v>
      </c>
      <c r="Y187" s="35">
        <f t="shared" si="72"/>
        <v>1</v>
      </c>
      <c r="Z187" s="37"/>
      <c r="AA187" s="34">
        <f t="shared" si="73"/>
        <v>3.0102999566398121</v>
      </c>
      <c r="AB187" s="26">
        <f t="shared" si="74"/>
        <v>2</v>
      </c>
      <c r="AC187" s="26">
        <f t="shared" si="80"/>
        <v>3.0102999566398121</v>
      </c>
      <c r="AD187" s="27">
        <f t="shared" si="76"/>
        <v>2</v>
      </c>
    </row>
    <row r="188" spans="16:30" x14ac:dyDescent="0.25">
      <c r="P188" s="31">
        <v>0.54166666666666696</v>
      </c>
      <c r="Q188" s="32">
        <f>Q182</f>
        <v>0</v>
      </c>
      <c r="R188" s="26">
        <f t="shared" si="68"/>
        <v>1</v>
      </c>
      <c r="S188" s="26">
        <f t="shared" si="78"/>
        <v>0</v>
      </c>
      <c r="T188" s="35">
        <f t="shared" si="67"/>
        <v>1</v>
      </c>
      <c r="U188" s="37"/>
      <c r="V188" s="34">
        <f t="shared" si="77"/>
        <v>0</v>
      </c>
      <c r="W188" s="26">
        <f t="shared" si="70"/>
        <v>1</v>
      </c>
      <c r="X188" s="26">
        <f t="shared" si="79"/>
        <v>0</v>
      </c>
      <c r="Y188" s="35">
        <f t="shared" si="72"/>
        <v>1</v>
      </c>
      <c r="Z188" s="37"/>
      <c r="AA188" s="34">
        <f t="shared" si="73"/>
        <v>3.0102999566398121</v>
      </c>
      <c r="AB188" s="26">
        <f t="shared" si="74"/>
        <v>2</v>
      </c>
      <c r="AC188" s="26">
        <f t="shared" si="80"/>
        <v>3.0102999566398121</v>
      </c>
      <c r="AD188" s="27">
        <f t="shared" si="76"/>
        <v>2</v>
      </c>
    </row>
    <row r="189" spans="16:30" x14ac:dyDescent="0.25">
      <c r="P189" s="31">
        <v>0.58333333333333304</v>
      </c>
      <c r="Q189" s="32">
        <f>Q182</f>
        <v>0</v>
      </c>
      <c r="R189" s="26">
        <f t="shared" si="68"/>
        <v>1</v>
      </c>
      <c r="S189" s="26">
        <f t="shared" si="78"/>
        <v>0</v>
      </c>
      <c r="T189" s="35">
        <f t="shared" si="67"/>
        <v>1</v>
      </c>
      <c r="U189" s="37"/>
      <c r="V189" s="34">
        <f t="shared" si="77"/>
        <v>0</v>
      </c>
      <c r="W189" s="26">
        <f t="shared" si="70"/>
        <v>1</v>
      </c>
      <c r="X189" s="26">
        <f t="shared" si="79"/>
        <v>0</v>
      </c>
      <c r="Y189" s="35">
        <f t="shared" si="72"/>
        <v>1</v>
      </c>
      <c r="Z189" s="37"/>
      <c r="AA189" s="34">
        <f t="shared" si="73"/>
        <v>3.0102999566398121</v>
      </c>
      <c r="AB189" s="26">
        <f t="shared" si="74"/>
        <v>2</v>
      </c>
      <c r="AC189" s="26">
        <f t="shared" si="80"/>
        <v>3.0102999566398121</v>
      </c>
      <c r="AD189" s="27">
        <f t="shared" si="76"/>
        <v>2</v>
      </c>
    </row>
    <row r="190" spans="16:30" x14ac:dyDescent="0.25">
      <c r="P190" s="31">
        <v>0.625</v>
      </c>
      <c r="Q190" s="32">
        <f>Q182</f>
        <v>0</v>
      </c>
      <c r="R190" s="26">
        <f t="shared" si="68"/>
        <v>1</v>
      </c>
      <c r="S190" s="26">
        <f t="shared" si="78"/>
        <v>0</v>
      </c>
      <c r="T190" s="35">
        <f t="shared" si="67"/>
        <v>1</v>
      </c>
      <c r="U190" s="37"/>
      <c r="V190" s="34">
        <f t="shared" si="77"/>
        <v>0</v>
      </c>
      <c r="W190" s="26">
        <f t="shared" si="70"/>
        <v>1</v>
      </c>
      <c r="X190" s="26">
        <f t="shared" si="79"/>
        <v>0</v>
      </c>
      <c r="Y190" s="35">
        <f t="shared" si="72"/>
        <v>1</v>
      </c>
      <c r="Z190" s="37"/>
      <c r="AA190" s="34">
        <f t="shared" si="73"/>
        <v>3.0102999566398121</v>
      </c>
      <c r="AB190" s="26">
        <f t="shared" si="74"/>
        <v>2</v>
      </c>
      <c r="AC190" s="26">
        <f t="shared" si="80"/>
        <v>3.0102999566398121</v>
      </c>
      <c r="AD190" s="27">
        <f t="shared" si="76"/>
        <v>2</v>
      </c>
    </row>
    <row r="191" spans="16:30" x14ac:dyDescent="0.25">
      <c r="P191" s="31">
        <v>0.66666666666666696</v>
      </c>
      <c r="Q191" s="32">
        <f>Q182</f>
        <v>0</v>
      </c>
      <c r="R191" s="26">
        <f t="shared" si="68"/>
        <v>1</v>
      </c>
      <c r="S191" s="26">
        <f t="shared" si="78"/>
        <v>0</v>
      </c>
      <c r="T191" s="35">
        <f t="shared" si="67"/>
        <v>1</v>
      </c>
      <c r="U191" s="37"/>
      <c r="V191" s="34">
        <f t="shared" si="77"/>
        <v>0</v>
      </c>
      <c r="W191" s="26">
        <f t="shared" si="70"/>
        <v>1</v>
      </c>
      <c r="X191" s="26">
        <f t="shared" si="79"/>
        <v>0</v>
      </c>
      <c r="Y191" s="35">
        <f t="shared" si="72"/>
        <v>1</v>
      </c>
      <c r="Z191" s="37"/>
      <c r="AA191" s="34">
        <f t="shared" si="73"/>
        <v>3.0102999566398121</v>
      </c>
      <c r="AB191" s="26">
        <f t="shared" si="74"/>
        <v>2</v>
      </c>
      <c r="AC191" s="26">
        <f t="shared" si="80"/>
        <v>3.0102999566398121</v>
      </c>
      <c r="AD191" s="27">
        <f t="shared" si="76"/>
        <v>2</v>
      </c>
    </row>
    <row r="192" spans="16:30" x14ac:dyDescent="0.25">
      <c r="P192" s="31">
        <v>0.70833333333333304</v>
      </c>
      <c r="Q192" s="32">
        <f>Q182</f>
        <v>0</v>
      </c>
      <c r="R192" s="26">
        <f t="shared" si="68"/>
        <v>1</v>
      </c>
      <c r="S192" s="26">
        <f t="shared" si="78"/>
        <v>0</v>
      </c>
      <c r="T192" s="35">
        <f t="shared" si="67"/>
        <v>1</v>
      </c>
      <c r="U192" s="37"/>
      <c r="V192" s="34">
        <f t="shared" si="77"/>
        <v>0</v>
      </c>
      <c r="W192" s="26">
        <f t="shared" si="70"/>
        <v>1</v>
      </c>
      <c r="X192" s="26">
        <f t="shared" si="79"/>
        <v>0</v>
      </c>
      <c r="Y192" s="35">
        <f t="shared" si="72"/>
        <v>1</v>
      </c>
      <c r="Z192" s="37"/>
      <c r="AA192" s="34">
        <f t="shared" si="73"/>
        <v>3.0102999566398121</v>
      </c>
      <c r="AB192" s="26">
        <f t="shared" si="74"/>
        <v>2</v>
      </c>
      <c r="AC192" s="26">
        <f t="shared" si="80"/>
        <v>3.0102999566398121</v>
      </c>
      <c r="AD192" s="27">
        <f t="shared" si="76"/>
        <v>2</v>
      </c>
    </row>
    <row r="193" spans="16:30" x14ac:dyDescent="0.25">
      <c r="P193" s="31">
        <v>0.75</v>
      </c>
      <c r="Q193" s="32">
        <f>Q182</f>
        <v>0</v>
      </c>
      <c r="R193" s="26">
        <f t="shared" si="68"/>
        <v>1</v>
      </c>
      <c r="S193" s="26">
        <f t="shared" si="78"/>
        <v>0</v>
      </c>
      <c r="T193" s="35">
        <f t="shared" si="67"/>
        <v>1</v>
      </c>
      <c r="U193" s="37"/>
      <c r="V193" s="34">
        <f t="shared" si="77"/>
        <v>0</v>
      </c>
      <c r="W193" s="26">
        <f t="shared" si="70"/>
        <v>1</v>
      </c>
      <c r="X193" s="26">
        <f t="shared" si="79"/>
        <v>0</v>
      </c>
      <c r="Y193" s="35">
        <f t="shared" si="72"/>
        <v>1</v>
      </c>
      <c r="Z193" s="37"/>
      <c r="AA193" s="34">
        <f t="shared" si="73"/>
        <v>3.0102999566398121</v>
      </c>
      <c r="AB193" s="26">
        <f t="shared" si="74"/>
        <v>2</v>
      </c>
      <c r="AC193" s="26">
        <f t="shared" si="80"/>
        <v>3.0102999566398121</v>
      </c>
      <c r="AD193" s="27">
        <f t="shared" si="76"/>
        <v>2</v>
      </c>
    </row>
    <row r="194" spans="16:30" x14ac:dyDescent="0.25">
      <c r="P194" s="31">
        <v>0.79166666666666696</v>
      </c>
      <c r="Q194" s="32">
        <f>Q182</f>
        <v>0</v>
      </c>
      <c r="R194" s="26">
        <f t="shared" si="68"/>
        <v>1</v>
      </c>
      <c r="S194" s="26">
        <f t="shared" si="78"/>
        <v>0</v>
      </c>
      <c r="T194" s="35">
        <f t="shared" si="67"/>
        <v>1</v>
      </c>
      <c r="U194" s="37"/>
      <c r="V194" s="34">
        <v>0</v>
      </c>
      <c r="W194" s="26">
        <f t="shared" si="70"/>
        <v>1</v>
      </c>
      <c r="X194" s="26">
        <v>0</v>
      </c>
      <c r="Y194" s="35">
        <f t="shared" si="72"/>
        <v>1</v>
      </c>
      <c r="Z194" s="37"/>
      <c r="AA194" s="34">
        <f t="shared" si="73"/>
        <v>3.0102999566398121</v>
      </c>
      <c r="AB194" s="26">
        <f t="shared" si="74"/>
        <v>2</v>
      </c>
      <c r="AC194" s="26">
        <f>AA194</f>
        <v>3.0102999566398121</v>
      </c>
      <c r="AD194" s="27">
        <f t="shared" si="76"/>
        <v>2</v>
      </c>
    </row>
    <row r="195" spans="16:30" x14ac:dyDescent="0.25">
      <c r="P195" s="31">
        <v>0.83333333333333304</v>
      </c>
      <c r="Q195" s="32">
        <f>Q182</f>
        <v>0</v>
      </c>
      <c r="R195" s="26">
        <f t="shared" si="68"/>
        <v>1</v>
      </c>
      <c r="S195" s="26">
        <f t="shared" si="78"/>
        <v>0</v>
      </c>
      <c r="T195" s="35">
        <f t="shared" si="67"/>
        <v>1</v>
      </c>
      <c r="U195" s="37"/>
      <c r="V195" s="34">
        <f t="shared" si="77"/>
        <v>0</v>
      </c>
      <c r="W195" s="26">
        <f t="shared" si="70"/>
        <v>1</v>
      </c>
      <c r="X195" s="26">
        <v>0</v>
      </c>
      <c r="Y195" s="35">
        <f t="shared" si="72"/>
        <v>1</v>
      </c>
      <c r="Z195" s="37"/>
      <c r="AA195" s="34">
        <f t="shared" si="73"/>
        <v>3.0102999566398121</v>
      </c>
      <c r="AB195" s="26">
        <f>(10^(AA195/10))</f>
        <v>2</v>
      </c>
      <c r="AC195" s="26">
        <f>AA195</f>
        <v>3.0102999566398121</v>
      </c>
      <c r="AD195" s="27">
        <f t="shared" si="76"/>
        <v>2</v>
      </c>
    </row>
    <row r="196" spans="16:30" x14ac:dyDescent="0.25">
      <c r="P196" s="31">
        <v>0.875</v>
      </c>
      <c r="Q196" s="32">
        <f>Q182</f>
        <v>0</v>
      </c>
      <c r="R196" s="26">
        <f t="shared" si="68"/>
        <v>1</v>
      </c>
      <c r="S196" s="26">
        <f t="shared" si="78"/>
        <v>0</v>
      </c>
      <c r="T196" s="35">
        <f t="shared" si="67"/>
        <v>1</v>
      </c>
      <c r="U196" s="37"/>
      <c r="V196" s="34">
        <f>V195</f>
        <v>0</v>
      </c>
      <c r="W196" s="26">
        <f t="shared" si="70"/>
        <v>1</v>
      </c>
      <c r="X196" s="26">
        <v>0</v>
      </c>
      <c r="Y196" s="35">
        <f t="shared" si="72"/>
        <v>1</v>
      </c>
      <c r="Z196" s="37"/>
      <c r="AA196" s="34">
        <f t="shared" si="73"/>
        <v>3.0102999566398121</v>
      </c>
      <c r="AB196" s="26">
        <f t="shared" ref="AB196:AB198" si="81">(10^(AA196/10))</f>
        <v>2</v>
      </c>
      <c r="AC196" s="26">
        <f>AA196</f>
        <v>3.0102999566398121</v>
      </c>
      <c r="AD196" s="27">
        <f t="shared" si="76"/>
        <v>2</v>
      </c>
    </row>
    <row r="197" spans="16:30" x14ac:dyDescent="0.25">
      <c r="P197" s="31">
        <v>0.91666666666666696</v>
      </c>
      <c r="Q197" s="32">
        <f>Q175</f>
        <v>0</v>
      </c>
      <c r="R197" s="26">
        <f t="shared" si="68"/>
        <v>1</v>
      </c>
      <c r="S197" s="26">
        <f>Q197+10</f>
        <v>10</v>
      </c>
      <c r="T197" s="35">
        <f t="shared" si="67"/>
        <v>10</v>
      </c>
      <c r="U197" s="37"/>
      <c r="V197" s="34">
        <v>0</v>
      </c>
      <c r="W197" s="26">
        <f t="shared" si="70"/>
        <v>1</v>
      </c>
      <c r="X197" s="28">
        <f t="shared" ref="X197:X198" si="82">V197+10</f>
        <v>10</v>
      </c>
      <c r="Y197" s="35">
        <f t="shared" si="72"/>
        <v>10</v>
      </c>
      <c r="Z197" s="37"/>
      <c r="AA197" s="34">
        <f t="shared" si="73"/>
        <v>3.0102999566398121</v>
      </c>
      <c r="AB197" s="26">
        <f t="shared" si="81"/>
        <v>2</v>
      </c>
      <c r="AC197" s="26">
        <f>AA197+10</f>
        <v>13.010299956639813</v>
      </c>
      <c r="AD197" s="27">
        <f t="shared" si="76"/>
        <v>20.000000000000007</v>
      </c>
    </row>
    <row r="198" spans="16:30" ht="15.75" thickBot="1" x14ac:dyDescent="0.3">
      <c r="P198" s="44">
        <v>0.95833333333333304</v>
      </c>
      <c r="Q198" s="32">
        <f>Q175</f>
        <v>0</v>
      </c>
      <c r="R198" s="46">
        <f t="shared" si="68"/>
        <v>1</v>
      </c>
      <c r="S198" s="46">
        <f>Q198+10</f>
        <v>10</v>
      </c>
      <c r="T198" s="47">
        <f t="shared" si="67"/>
        <v>10</v>
      </c>
      <c r="U198" s="48"/>
      <c r="V198" s="45">
        <v>0</v>
      </c>
      <c r="W198" s="46">
        <f t="shared" si="70"/>
        <v>1</v>
      </c>
      <c r="X198" s="28">
        <f t="shared" si="82"/>
        <v>10</v>
      </c>
      <c r="Y198" s="47">
        <f t="shared" si="72"/>
        <v>10</v>
      </c>
      <c r="Z198" s="48"/>
      <c r="AA198" s="34">
        <f t="shared" si="73"/>
        <v>3.0102999566398121</v>
      </c>
      <c r="AB198" s="150">
        <f t="shared" si="81"/>
        <v>2</v>
      </c>
      <c r="AC198" s="150">
        <f>AA198+10</f>
        <v>13.010299956639813</v>
      </c>
      <c r="AD198" s="151">
        <f t="shared" si="76"/>
        <v>20.000000000000007</v>
      </c>
    </row>
    <row r="199" spans="16:30" ht="15.75" thickBot="1" x14ac:dyDescent="0.3">
      <c r="P199" s="50"/>
      <c r="Q199" s="51"/>
      <c r="R199" s="51"/>
      <c r="S199" s="51"/>
      <c r="T199" s="52"/>
      <c r="U199" s="51"/>
      <c r="V199" s="50"/>
      <c r="W199" s="51"/>
      <c r="X199" s="51"/>
      <c r="Y199" s="52"/>
      <c r="Z199" s="51"/>
      <c r="AA199" s="53" t="s">
        <v>13</v>
      </c>
      <c r="AB199" s="64">
        <f>10*LOG(1/(COUNT(AB182:AB195))*SUM(AB182:AB195))</f>
        <v>3.0102999566398121</v>
      </c>
      <c r="AC199" s="49"/>
      <c r="AD199" s="54"/>
    </row>
    <row r="200" spans="16:30" ht="15.75" thickBot="1" x14ac:dyDescent="0.3">
      <c r="P200" s="53"/>
      <c r="Q200" s="49"/>
      <c r="R200" s="49"/>
      <c r="S200" s="49"/>
      <c r="T200" s="54"/>
      <c r="U200" s="49"/>
      <c r="V200" s="53"/>
      <c r="W200" s="49"/>
      <c r="X200" s="49"/>
      <c r="Y200" s="54"/>
      <c r="Z200" s="49"/>
      <c r="AA200" s="53" t="s">
        <v>2</v>
      </c>
      <c r="AB200" s="64">
        <f>10*LOG(1/(COUNT(AB175:AB181,AB197:AB198))*SUM(AB175:AB181,AB197:AB198))</f>
        <v>3.0102999566398121</v>
      </c>
      <c r="AC200" s="49"/>
      <c r="AD200" s="54"/>
    </row>
    <row r="201" spans="16:30" x14ac:dyDescent="0.25">
      <c r="P201" s="53"/>
      <c r="Q201" s="49"/>
      <c r="R201" s="56" t="s">
        <v>12</v>
      </c>
      <c r="S201" s="57"/>
      <c r="T201" s="58" t="s">
        <v>11</v>
      </c>
      <c r="U201" s="57"/>
      <c r="V201" s="59"/>
      <c r="W201" s="56" t="s">
        <v>12</v>
      </c>
      <c r="X201" s="57"/>
      <c r="Y201" s="58" t="s">
        <v>11</v>
      </c>
      <c r="Z201" s="57"/>
      <c r="AA201" s="59"/>
      <c r="AB201" s="57" t="s">
        <v>12</v>
      </c>
      <c r="AC201" s="57"/>
      <c r="AD201" s="58" t="s">
        <v>11</v>
      </c>
    </row>
    <row r="202" spans="16:30" ht="15.75" thickBot="1" x14ac:dyDescent="0.3">
      <c r="P202" s="14"/>
      <c r="Q202" s="55"/>
      <c r="R202" s="60">
        <f>10*LOG(1/(COUNT(R175:R198))*SUM(R175:R198))</f>
        <v>0</v>
      </c>
      <c r="S202" s="61"/>
      <c r="T202" s="62">
        <f>10*LOG(1/(COUNT(T175:T198))*SUM(T175:T198))</f>
        <v>6.40978057358332</v>
      </c>
      <c r="U202" s="61"/>
      <c r="V202" s="63"/>
      <c r="W202" s="60">
        <f>10*LOG(1/(COUNT(W175:W198))*SUM(W175:W198))</f>
        <v>0</v>
      </c>
      <c r="X202" s="61"/>
      <c r="Y202" s="62">
        <f>10*LOG(1/(COUNT(Y175:Y198))*SUM(Y175:Y198))</f>
        <v>6.40978057358332</v>
      </c>
      <c r="Z202" s="61"/>
      <c r="AA202" s="63"/>
      <c r="AB202" s="64">
        <f>10*LOG(1/(COUNT(AB175:AB198))*SUM(AB175:AB198))</f>
        <v>3.0102999566398121</v>
      </c>
      <c r="AC202" s="61"/>
      <c r="AD202" s="62">
        <f>10*LOG(1/(COUNT(AD175:AD198))*SUM(AD175:AD198))</f>
        <v>9.4200805302231334</v>
      </c>
    </row>
    <row r="205" spans="16:30" x14ac:dyDescent="0.25">
      <c r="P205">
        <f>A16</f>
        <v>0</v>
      </c>
    </row>
    <row r="207" spans="16:30" ht="15.75" thickBot="1" x14ac:dyDescent="0.3">
      <c r="P207" s="303" t="s">
        <v>21</v>
      </c>
      <c r="Q207" s="303"/>
      <c r="R207" s="303"/>
      <c r="S207" s="303"/>
      <c r="T207" s="303"/>
    </row>
    <row r="208" spans="16:30" ht="45.75" thickBot="1" x14ac:dyDescent="0.3">
      <c r="P208" s="38" t="s">
        <v>14</v>
      </c>
      <c r="Q208" s="39" t="s">
        <v>15</v>
      </c>
      <c r="R208" s="40" t="s">
        <v>17</v>
      </c>
      <c r="S208" s="40" t="s">
        <v>16</v>
      </c>
      <c r="T208" s="41" t="s">
        <v>17</v>
      </c>
      <c r="U208" s="42"/>
      <c r="V208" s="39" t="s">
        <v>18</v>
      </c>
      <c r="W208" s="40" t="s">
        <v>17</v>
      </c>
      <c r="X208" s="40" t="s">
        <v>16</v>
      </c>
      <c r="Y208" s="41" t="s">
        <v>17</v>
      </c>
      <c r="Z208" s="43"/>
      <c r="AA208" s="39" t="s">
        <v>19</v>
      </c>
      <c r="AB208" s="40" t="s">
        <v>17</v>
      </c>
      <c r="AC208" s="40" t="s">
        <v>16</v>
      </c>
      <c r="AD208" s="41" t="s">
        <v>17</v>
      </c>
    </row>
    <row r="209" spans="16:30" ht="15.75" thickBot="1" x14ac:dyDescent="0.3">
      <c r="P209" s="30">
        <v>0</v>
      </c>
      <c r="Q209" s="32">
        <f>H16</f>
        <v>0</v>
      </c>
      <c r="R209" s="28">
        <f>(10^(Q209/10))</f>
        <v>1</v>
      </c>
      <c r="S209" s="28">
        <f>Q209+10</f>
        <v>10</v>
      </c>
      <c r="T209" s="33">
        <f t="shared" ref="T209:T232" si="83">(10^(S209/10))</f>
        <v>10</v>
      </c>
      <c r="U209" s="36"/>
      <c r="V209" s="32">
        <v>0</v>
      </c>
      <c r="W209" s="28">
        <f>(10^(V209/10))</f>
        <v>1</v>
      </c>
      <c r="X209" s="28">
        <f>V209+10</f>
        <v>10</v>
      </c>
      <c r="Y209" s="33">
        <f>(10^(X209/10))</f>
        <v>10</v>
      </c>
      <c r="Z209" s="36"/>
      <c r="AA209" s="34">
        <f>10*LOG10(10^(Q209/10)+10^(V209/10))</f>
        <v>3.0102999566398121</v>
      </c>
      <c r="AB209" s="147">
        <f>(10^(AA209/10))</f>
        <v>2</v>
      </c>
      <c r="AC209" s="147">
        <f>AA209+10</f>
        <v>13.010299956639813</v>
      </c>
      <c r="AD209" s="148">
        <f>(10^(AC209/10))</f>
        <v>20.000000000000007</v>
      </c>
    </row>
    <row r="210" spans="16:30" ht="15.75" thickBot="1" x14ac:dyDescent="0.3">
      <c r="P210" s="31">
        <v>4.1666666666666699E-2</v>
      </c>
      <c r="Q210" s="32">
        <f>Q209</f>
        <v>0</v>
      </c>
      <c r="R210" s="26">
        <f t="shared" ref="R210:R232" si="84">(10^(Q210/10))</f>
        <v>1</v>
      </c>
      <c r="S210" s="26">
        <f t="shared" ref="S210:S215" si="85">Q210+10</f>
        <v>10</v>
      </c>
      <c r="T210" s="35">
        <f t="shared" si="83"/>
        <v>10</v>
      </c>
      <c r="U210" s="37"/>
      <c r="V210" s="34">
        <f>V209</f>
        <v>0</v>
      </c>
      <c r="W210" s="26">
        <f t="shared" ref="W210:W232" si="86">(10^(V210/10))</f>
        <v>1</v>
      </c>
      <c r="X210" s="28">
        <f t="shared" ref="X210:X215" si="87">V210+10</f>
        <v>10</v>
      </c>
      <c r="Y210" s="35">
        <f t="shared" ref="Y210:Y232" si="88">(10^(X210/10))</f>
        <v>10</v>
      </c>
      <c r="Z210" s="37"/>
      <c r="AA210" s="34">
        <f t="shared" ref="AA210:AA232" si="89">10*LOG10(10^(Q210/10)+10^(V210/10))</f>
        <v>3.0102999566398121</v>
      </c>
      <c r="AB210" s="26">
        <f t="shared" ref="AB210:AB228" si="90">(10^(AA210/10))</f>
        <v>2</v>
      </c>
      <c r="AC210" s="147">
        <f t="shared" ref="AC210:AC215" si="91">AA210+10</f>
        <v>13.010299956639813</v>
      </c>
      <c r="AD210" s="27">
        <f t="shared" ref="AD210:AD232" si="92">(10^(AC210/10))</f>
        <v>20.000000000000007</v>
      </c>
    </row>
    <row r="211" spans="16:30" ht="15.75" thickBot="1" x14ac:dyDescent="0.3">
      <c r="P211" s="31">
        <v>8.3333333333333301E-2</v>
      </c>
      <c r="Q211" s="32">
        <f>Q209</f>
        <v>0</v>
      </c>
      <c r="R211" s="26">
        <f t="shared" si="84"/>
        <v>1</v>
      </c>
      <c r="S211" s="26">
        <f t="shared" si="85"/>
        <v>10</v>
      </c>
      <c r="T211" s="35">
        <f t="shared" si="83"/>
        <v>10</v>
      </c>
      <c r="U211" s="37"/>
      <c r="V211" s="34">
        <f t="shared" ref="V211:V229" si="93">V210</f>
        <v>0</v>
      </c>
      <c r="W211" s="26">
        <f t="shared" si="86"/>
        <v>1</v>
      </c>
      <c r="X211" s="28">
        <f t="shared" si="87"/>
        <v>10</v>
      </c>
      <c r="Y211" s="35">
        <f t="shared" si="88"/>
        <v>10</v>
      </c>
      <c r="Z211" s="37"/>
      <c r="AA211" s="34">
        <f t="shared" si="89"/>
        <v>3.0102999566398121</v>
      </c>
      <c r="AB211" s="26">
        <f t="shared" si="90"/>
        <v>2</v>
      </c>
      <c r="AC211" s="147">
        <f t="shared" si="91"/>
        <v>13.010299956639813</v>
      </c>
      <c r="AD211" s="27">
        <f t="shared" si="92"/>
        <v>20.000000000000007</v>
      </c>
    </row>
    <row r="212" spans="16:30" ht="15.75" thickBot="1" x14ac:dyDescent="0.3">
      <c r="P212" s="31">
        <v>0.125</v>
      </c>
      <c r="Q212" s="32">
        <f>Q209</f>
        <v>0</v>
      </c>
      <c r="R212" s="26">
        <f t="shared" si="84"/>
        <v>1</v>
      </c>
      <c r="S212" s="26">
        <f t="shared" si="85"/>
        <v>10</v>
      </c>
      <c r="T212" s="35">
        <f t="shared" si="83"/>
        <v>10</v>
      </c>
      <c r="U212" s="37"/>
      <c r="V212" s="34">
        <f t="shared" si="93"/>
        <v>0</v>
      </c>
      <c r="W212" s="26">
        <f t="shared" si="86"/>
        <v>1</v>
      </c>
      <c r="X212" s="28">
        <f t="shared" si="87"/>
        <v>10</v>
      </c>
      <c r="Y212" s="35">
        <f t="shared" si="88"/>
        <v>10</v>
      </c>
      <c r="Z212" s="37"/>
      <c r="AA212" s="34">
        <f t="shared" si="89"/>
        <v>3.0102999566398121</v>
      </c>
      <c r="AB212" s="26">
        <f t="shared" si="90"/>
        <v>2</v>
      </c>
      <c r="AC212" s="147">
        <f t="shared" si="91"/>
        <v>13.010299956639813</v>
      </c>
      <c r="AD212" s="27">
        <f t="shared" si="92"/>
        <v>20.000000000000007</v>
      </c>
    </row>
    <row r="213" spans="16:30" ht="15.75" thickBot="1" x14ac:dyDescent="0.3">
      <c r="P213" s="31">
        <v>0.16666666666666699</v>
      </c>
      <c r="Q213" s="32">
        <f>Q209</f>
        <v>0</v>
      </c>
      <c r="R213" s="26">
        <f t="shared" si="84"/>
        <v>1</v>
      </c>
      <c r="S213" s="26">
        <f t="shared" si="85"/>
        <v>10</v>
      </c>
      <c r="T213" s="35">
        <f t="shared" si="83"/>
        <v>10</v>
      </c>
      <c r="U213" s="37"/>
      <c r="V213" s="34">
        <f t="shared" si="93"/>
        <v>0</v>
      </c>
      <c r="W213" s="26">
        <f t="shared" si="86"/>
        <v>1</v>
      </c>
      <c r="X213" s="28">
        <f t="shared" si="87"/>
        <v>10</v>
      </c>
      <c r="Y213" s="35">
        <f t="shared" si="88"/>
        <v>10</v>
      </c>
      <c r="Z213" s="37"/>
      <c r="AA213" s="34">
        <f t="shared" si="89"/>
        <v>3.0102999566398121</v>
      </c>
      <c r="AB213" s="26">
        <f t="shared" si="90"/>
        <v>2</v>
      </c>
      <c r="AC213" s="147">
        <f t="shared" si="91"/>
        <v>13.010299956639813</v>
      </c>
      <c r="AD213" s="27">
        <f t="shared" si="92"/>
        <v>20.000000000000007</v>
      </c>
    </row>
    <row r="214" spans="16:30" ht="15.75" thickBot="1" x14ac:dyDescent="0.3">
      <c r="P214" s="31">
        <v>0.20833333333333301</v>
      </c>
      <c r="Q214" s="32">
        <f>Q209</f>
        <v>0</v>
      </c>
      <c r="R214" s="26">
        <f t="shared" si="84"/>
        <v>1</v>
      </c>
      <c r="S214" s="26">
        <f t="shared" si="85"/>
        <v>10</v>
      </c>
      <c r="T214" s="35">
        <f t="shared" si="83"/>
        <v>10</v>
      </c>
      <c r="U214" s="37"/>
      <c r="V214" s="34">
        <f t="shared" si="93"/>
        <v>0</v>
      </c>
      <c r="W214" s="26">
        <f t="shared" si="86"/>
        <v>1</v>
      </c>
      <c r="X214" s="28">
        <f t="shared" si="87"/>
        <v>10</v>
      </c>
      <c r="Y214" s="35">
        <f t="shared" si="88"/>
        <v>10</v>
      </c>
      <c r="Z214" s="37"/>
      <c r="AA214" s="34">
        <f t="shared" si="89"/>
        <v>3.0102999566398121</v>
      </c>
      <c r="AB214" s="26">
        <f t="shared" si="90"/>
        <v>2</v>
      </c>
      <c r="AC214" s="147">
        <f t="shared" si="91"/>
        <v>13.010299956639813</v>
      </c>
      <c r="AD214" s="27">
        <f t="shared" si="92"/>
        <v>20.000000000000007</v>
      </c>
    </row>
    <row r="215" spans="16:30" x14ac:dyDescent="0.25">
      <c r="P215" s="31">
        <v>0.25</v>
      </c>
      <c r="Q215" s="32">
        <f>Q209</f>
        <v>0</v>
      </c>
      <c r="R215" s="26">
        <f t="shared" si="84"/>
        <v>1</v>
      </c>
      <c r="S215" s="26">
        <f t="shared" si="85"/>
        <v>10</v>
      </c>
      <c r="T215" s="35">
        <f t="shared" si="83"/>
        <v>10</v>
      </c>
      <c r="U215" s="37"/>
      <c r="V215" s="34">
        <f t="shared" si="93"/>
        <v>0</v>
      </c>
      <c r="W215" s="26">
        <f t="shared" si="86"/>
        <v>1</v>
      </c>
      <c r="X215" s="28">
        <f t="shared" si="87"/>
        <v>10</v>
      </c>
      <c r="Y215" s="35">
        <f t="shared" si="88"/>
        <v>10</v>
      </c>
      <c r="Z215" s="37"/>
      <c r="AA215" s="34">
        <f t="shared" si="89"/>
        <v>3.0102999566398121</v>
      </c>
      <c r="AB215" s="26">
        <f t="shared" si="90"/>
        <v>2</v>
      </c>
      <c r="AC215" s="147">
        <f t="shared" si="91"/>
        <v>13.010299956639813</v>
      </c>
      <c r="AD215" s="27">
        <f t="shared" si="92"/>
        <v>20.000000000000007</v>
      </c>
    </row>
    <row r="216" spans="16:30" x14ac:dyDescent="0.25">
      <c r="P216" s="31">
        <v>0.29166666666666702</v>
      </c>
      <c r="Q216" s="32">
        <f>G16</f>
        <v>0</v>
      </c>
      <c r="R216" s="26">
        <f t="shared" si="84"/>
        <v>1</v>
      </c>
      <c r="S216" s="26">
        <f>Q216</f>
        <v>0</v>
      </c>
      <c r="T216" s="35">
        <f t="shared" si="83"/>
        <v>1</v>
      </c>
      <c r="U216" s="37"/>
      <c r="V216" s="34">
        <f>F74</f>
        <v>0</v>
      </c>
      <c r="W216" s="26">
        <f t="shared" si="86"/>
        <v>1</v>
      </c>
      <c r="X216" s="26">
        <f>V216</f>
        <v>0</v>
      </c>
      <c r="Y216" s="35">
        <f t="shared" si="88"/>
        <v>1</v>
      </c>
      <c r="Z216" s="37"/>
      <c r="AA216" s="34">
        <f t="shared" si="89"/>
        <v>3.0102999566398121</v>
      </c>
      <c r="AB216" s="26">
        <f t="shared" si="90"/>
        <v>2</v>
      </c>
      <c r="AC216" s="26">
        <f>AA216</f>
        <v>3.0102999566398121</v>
      </c>
      <c r="AD216" s="27">
        <f t="shared" si="92"/>
        <v>2</v>
      </c>
    </row>
    <row r="217" spans="16:30" x14ac:dyDescent="0.25">
      <c r="P217" s="31">
        <v>0.33333333333333298</v>
      </c>
      <c r="Q217" s="32">
        <f>Q216</f>
        <v>0</v>
      </c>
      <c r="R217" s="26">
        <f t="shared" si="84"/>
        <v>1</v>
      </c>
      <c r="S217" s="26">
        <f t="shared" ref="S217:S230" si="94">Q217</f>
        <v>0</v>
      </c>
      <c r="T217" s="35">
        <f t="shared" si="83"/>
        <v>1</v>
      </c>
      <c r="U217" s="37"/>
      <c r="V217" s="34">
        <f t="shared" si="93"/>
        <v>0</v>
      </c>
      <c r="W217" s="26">
        <f t="shared" si="86"/>
        <v>1</v>
      </c>
      <c r="X217" s="26">
        <f t="shared" ref="X217:X227" si="95">V217</f>
        <v>0</v>
      </c>
      <c r="Y217" s="35">
        <f t="shared" si="88"/>
        <v>1</v>
      </c>
      <c r="Z217" s="37"/>
      <c r="AA217" s="34">
        <f t="shared" si="89"/>
        <v>3.0102999566398121</v>
      </c>
      <c r="AB217" s="26">
        <f t="shared" si="90"/>
        <v>2</v>
      </c>
      <c r="AC217" s="26">
        <f t="shared" ref="AC217:AC227" si="96">AA217</f>
        <v>3.0102999566398121</v>
      </c>
      <c r="AD217" s="27">
        <f t="shared" si="92"/>
        <v>2</v>
      </c>
    </row>
    <row r="218" spans="16:30" x14ac:dyDescent="0.25">
      <c r="P218" s="31">
        <v>0.375</v>
      </c>
      <c r="Q218" s="32">
        <f>Q216</f>
        <v>0</v>
      </c>
      <c r="R218" s="26">
        <f t="shared" si="84"/>
        <v>1</v>
      </c>
      <c r="S218" s="26">
        <f t="shared" si="94"/>
        <v>0</v>
      </c>
      <c r="T218" s="35">
        <f t="shared" si="83"/>
        <v>1</v>
      </c>
      <c r="U218" s="37"/>
      <c r="V218" s="34">
        <f t="shared" si="93"/>
        <v>0</v>
      </c>
      <c r="W218" s="26">
        <f t="shared" si="86"/>
        <v>1</v>
      </c>
      <c r="X218" s="26">
        <f t="shared" si="95"/>
        <v>0</v>
      </c>
      <c r="Y218" s="35">
        <f t="shared" si="88"/>
        <v>1</v>
      </c>
      <c r="Z218" s="37"/>
      <c r="AA218" s="34">
        <f t="shared" si="89"/>
        <v>3.0102999566398121</v>
      </c>
      <c r="AB218" s="26">
        <f t="shared" si="90"/>
        <v>2</v>
      </c>
      <c r="AC218" s="26">
        <f t="shared" si="96"/>
        <v>3.0102999566398121</v>
      </c>
      <c r="AD218" s="27">
        <f t="shared" si="92"/>
        <v>2</v>
      </c>
    </row>
    <row r="219" spans="16:30" x14ac:dyDescent="0.25">
      <c r="P219" s="31">
        <v>0.41666666666666702</v>
      </c>
      <c r="Q219" s="32">
        <f>Q216</f>
        <v>0</v>
      </c>
      <c r="R219" s="26">
        <f t="shared" si="84"/>
        <v>1</v>
      </c>
      <c r="S219" s="26">
        <f t="shared" si="94"/>
        <v>0</v>
      </c>
      <c r="T219" s="35">
        <f t="shared" si="83"/>
        <v>1</v>
      </c>
      <c r="U219" s="37"/>
      <c r="V219" s="34">
        <f t="shared" si="93"/>
        <v>0</v>
      </c>
      <c r="W219" s="26">
        <f t="shared" si="86"/>
        <v>1</v>
      </c>
      <c r="X219" s="26">
        <f t="shared" si="95"/>
        <v>0</v>
      </c>
      <c r="Y219" s="35">
        <f t="shared" si="88"/>
        <v>1</v>
      </c>
      <c r="Z219" s="37"/>
      <c r="AA219" s="34">
        <f t="shared" si="89"/>
        <v>3.0102999566398121</v>
      </c>
      <c r="AB219" s="26">
        <f t="shared" si="90"/>
        <v>2</v>
      </c>
      <c r="AC219" s="26">
        <f t="shared" si="96"/>
        <v>3.0102999566398121</v>
      </c>
      <c r="AD219" s="27">
        <f t="shared" si="92"/>
        <v>2</v>
      </c>
    </row>
    <row r="220" spans="16:30" x14ac:dyDescent="0.25">
      <c r="P220" s="31">
        <v>0.45833333333333298</v>
      </c>
      <c r="Q220" s="32">
        <f>Q216</f>
        <v>0</v>
      </c>
      <c r="R220" s="26">
        <f t="shared" si="84"/>
        <v>1</v>
      </c>
      <c r="S220" s="26">
        <f t="shared" si="94"/>
        <v>0</v>
      </c>
      <c r="T220" s="35">
        <f t="shared" si="83"/>
        <v>1</v>
      </c>
      <c r="U220" s="37"/>
      <c r="V220" s="34">
        <f t="shared" si="93"/>
        <v>0</v>
      </c>
      <c r="W220" s="26">
        <f t="shared" si="86"/>
        <v>1</v>
      </c>
      <c r="X220" s="26">
        <f t="shared" si="95"/>
        <v>0</v>
      </c>
      <c r="Y220" s="35">
        <f t="shared" si="88"/>
        <v>1</v>
      </c>
      <c r="Z220" s="37"/>
      <c r="AA220" s="34">
        <f t="shared" si="89"/>
        <v>3.0102999566398121</v>
      </c>
      <c r="AB220" s="26">
        <f t="shared" si="90"/>
        <v>2</v>
      </c>
      <c r="AC220" s="26">
        <f t="shared" si="96"/>
        <v>3.0102999566398121</v>
      </c>
      <c r="AD220" s="27">
        <f t="shared" si="92"/>
        <v>2</v>
      </c>
    </row>
    <row r="221" spans="16:30" x14ac:dyDescent="0.25">
      <c r="P221" s="31">
        <v>0.5</v>
      </c>
      <c r="Q221" s="32">
        <f>Q216</f>
        <v>0</v>
      </c>
      <c r="R221" s="26">
        <f t="shared" si="84"/>
        <v>1</v>
      </c>
      <c r="S221" s="26">
        <f t="shared" si="94"/>
        <v>0</v>
      </c>
      <c r="T221" s="35">
        <f t="shared" si="83"/>
        <v>1</v>
      </c>
      <c r="U221" s="37"/>
      <c r="V221" s="34">
        <f t="shared" si="93"/>
        <v>0</v>
      </c>
      <c r="W221" s="26">
        <f t="shared" si="86"/>
        <v>1</v>
      </c>
      <c r="X221" s="26">
        <f t="shared" si="95"/>
        <v>0</v>
      </c>
      <c r="Y221" s="35">
        <f t="shared" si="88"/>
        <v>1</v>
      </c>
      <c r="Z221" s="37"/>
      <c r="AA221" s="34">
        <f t="shared" si="89"/>
        <v>3.0102999566398121</v>
      </c>
      <c r="AB221" s="26">
        <f t="shared" si="90"/>
        <v>2</v>
      </c>
      <c r="AC221" s="26">
        <f t="shared" si="96"/>
        <v>3.0102999566398121</v>
      </c>
      <c r="AD221" s="27">
        <f t="shared" si="92"/>
        <v>2</v>
      </c>
    </row>
    <row r="222" spans="16:30" x14ac:dyDescent="0.25">
      <c r="P222" s="31">
        <v>0.54166666666666696</v>
      </c>
      <c r="Q222" s="32">
        <f>Q216</f>
        <v>0</v>
      </c>
      <c r="R222" s="26">
        <f t="shared" si="84"/>
        <v>1</v>
      </c>
      <c r="S222" s="26">
        <f t="shared" si="94"/>
        <v>0</v>
      </c>
      <c r="T222" s="35">
        <f t="shared" si="83"/>
        <v>1</v>
      </c>
      <c r="U222" s="37"/>
      <c r="V222" s="34">
        <f t="shared" si="93"/>
        <v>0</v>
      </c>
      <c r="W222" s="26">
        <f t="shared" si="86"/>
        <v>1</v>
      </c>
      <c r="X222" s="26">
        <f t="shared" si="95"/>
        <v>0</v>
      </c>
      <c r="Y222" s="35">
        <f t="shared" si="88"/>
        <v>1</v>
      </c>
      <c r="Z222" s="37"/>
      <c r="AA222" s="34">
        <f t="shared" si="89"/>
        <v>3.0102999566398121</v>
      </c>
      <c r="AB222" s="26">
        <f t="shared" si="90"/>
        <v>2</v>
      </c>
      <c r="AC222" s="26">
        <f t="shared" si="96"/>
        <v>3.0102999566398121</v>
      </c>
      <c r="AD222" s="27">
        <f t="shared" si="92"/>
        <v>2</v>
      </c>
    </row>
    <row r="223" spans="16:30" x14ac:dyDescent="0.25">
      <c r="P223" s="31">
        <v>0.58333333333333304</v>
      </c>
      <c r="Q223" s="32">
        <f>Q216</f>
        <v>0</v>
      </c>
      <c r="R223" s="26">
        <f t="shared" si="84"/>
        <v>1</v>
      </c>
      <c r="S223" s="26">
        <f t="shared" si="94"/>
        <v>0</v>
      </c>
      <c r="T223" s="35">
        <f t="shared" si="83"/>
        <v>1</v>
      </c>
      <c r="U223" s="37"/>
      <c r="V223" s="34">
        <f t="shared" si="93"/>
        <v>0</v>
      </c>
      <c r="W223" s="26">
        <f t="shared" si="86"/>
        <v>1</v>
      </c>
      <c r="X223" s="26">
        <f t="shared" si="95"/>
        <v>0</v>
      </c>
      <c r="Y223" s="35">
        <f t="shared" si="88"/>
        <v>1</v>
      </c>
      <c r="Z223" s="37"/>
      <c r="AA223" s="34">
        <f t="shared" si="89"/>
        <v>3.0102999566398121</v>
      </c>
      <c r="AB223" s="26">
        <f t="shared" si="90"/>
        <v>2</v>
      </c>
      <c r="AC223" s="26">
        <f t="shared" si="96"/>
        <v>3.0102999566398121</v>
      </c>
      <c r="AD223" s="27">
        <f t="shared" si="92"/>
        <v>2</v>
      </c>
    </row>
    <row r="224" spans="16:30" x14ac:dyDescent="0.25">
      <c r="P224" s="31">
        <v>0.625</v>
      </c>
      <c r="Q224" s="32">
        <f>Q216</f>
        <v>0</v>
      </c>
      <c r="R224" s="26">
        <f t="shared" si="84"/>
        <v>1</v>
      </c>
      <c r="S224" s="26">
        <f t="shared" si="94"/>
        <v>0</v>
      </c>
      <c r="T224" s="35">
        <f t="shared" si="83"/>
        <v>1</v>
      </c>
      <c r="U224" s="37"/>
      <c r="V224" s="34">
        <f t="shared" si="93"/>
        <v>0</v>
      </c>
      <c r="W224" s="26">
        <f t="shared" si="86"/>
        <v>1</v>
      </c>
      <c r="X224" s="26">
        <f t="shared" si="95"/>
        <v>0</v>
      </c>
      <c r="Y224" s="35">
        <f t="shared" si="88"/>
        <v>1</v>
      </c>
      <c r="Z224" s="37"/>
      <c r="AA224" s="34">
        <f t="shared" si="89"/>
        <v>3.0102999566398121</v>
      </c>
      <c r="AB224" s="26">
        <f t="shared" si="90"/>
        <v>2</v>
      </c>
      <c r="AC224" s="26">
        <f t="shared" si="96"/>
        <v>3.0102999566398121</v>
      </c>
      <c r="AD224" s="27">
        <f t="shared" si="92"/>
        <v>2</v>
      </c>
    </row>
    <row r="225" spans="16:30" x14ac:dyDescent="0.25">
      <c r="P225" s="31">
        <v>0.66666666666666696</v>
      </c>
      <c r="Q225" s="32">
        <f>Q216</f>
        <v>0</v>
      </c>
      <c r="R225" s="26">
        <f t="shared" si="84"/>
        <v>1</v>
      </c>
      <c r="S225" s="26">
        <f t="shared" si="94"/>
        <v>0</v>
      </c>
      <c r="T225" s="35">
        <f t="shared" si="83"/>
        <v>1</v>
      </c>
      <c r="U225" s="37"/>
      <c r="V225" s="34">
        <f t="shared" si="93"/>
        <v>0</v>
      </c>
      <c r="W225" s="26">
        <f t="shared" si="86"/>
        <v>1</v>
      </c>
      <c r="X225" s="26">
        <f t="shared" si="95"/>
        <v>0</v>
      </c>
      <c r="Y225" s="35">
        <f t="shared" si="88"/>
        <v>1</v>
      </c>
      <c r="Z225" s="37"/>
      <c r="AA225" s="34">
        <f t="shared" si="89"/>
        <v>3.0102999566398121</v>
      </c>
      <c r="AB225" s="26">
        <f t="shared" si="90"/>
        <v>2</v>
      </c>
      <c r="AC225" s="26">
        <f t="shared" si="96"/>
        <v>3.0102999566398121</v>
      </c>
      <c r="AD225" s="27">
        <f t="shared" si="92"/>
        <v>2</v>
      </c>
    </row>
    <row r="226" spans="16:30" x14ac:dyDescent="0.25">
      <c r="P226" s="31">
        <v>0.70833333333333304</v>
      </c>
      <c r="Q226" s="32">
        <f>Q216</f>
        <v>0</v>
      </c>
      <c r="R226" s="26">
        <f t="shared" si="84"/>
        <v>1</v>
      </c>
      <c r="S226" s="26">
        <f t="shared" si="94"/>
        <v>0</v>
      </c>
      <c r="T226" s="35">
        <f t="shared" si="83"/>
        <v>1</v>
      </c>
      <c r="U226" s="37"/>
      <c r="V226" s="34">
        <f t="shared" si="93"/>
        <v>0</v>
      </c>
      <c r="W226" s="26">
        <f t="shared" si="86"/>
        <v>1</v>
      </c>
      <c r="X226" s="26">
        <f t="shared" si="95"/>
        <v>0</v>
      </c>
      <c r="Y226" s="35">
        <f t="shared" si="88"/>
        <v>1</v>
      </c>
      <c r="Z226" s="37"/>
      <c r="AA226" s="34">
        <f t="shared" si="89"/>
        <v>3.0102999566398121</v>
      </c>
      <c r="AB226" s="26">
        <f t="shared" si="90"/>
        <v>2</v>
      </c>
      <c r="AC226" s="26">
        <f t="shared" si="96"/>
        <v>3.0102999566398121</v>
      </c>
      <c r="AD226" s="27">
        <f t="shared" si="92"/>
        <v>2</v>
      </c>
    </row>
    <row r="227" spans="16:30" x14ac:dyDescent="0.25">
      <c r="P227" s="31">
        <v>0.75</v>
      </c>
      <c r="Q227" s="32">
        <f>Q216</f>
        <v>0</v>
      </c>
      <c r="R227" s="26">
        <f t="shared" si="84"/>
        <v>1</v>
      </c>
      <c r="S227" s="26">
        <f t="shared" si="94"/>
        <v>0</v>
      </c>
      <c r="T227" s="35">
        <f t="shared" si="83"/>
        <v>1</v>
      </c>
      <c r="U227" s="37"/>
      <c r="V227" s="34">
        <f t="shared" si="93"/>
        <v>0</v>
      </c>
      <c r="W227" s="26">
        <f t="shared" si="86"/>
        <v>1</v>
      </c>
      <c r="X227" s="26">
        <f t="shared" si="95"/>
        <v>0</v>
      </c>
      <c r="Y227" s="35">
        <f t="shared" si="88"/>
        <v>1</v>
      </c>
      <c r="Z227" s="37"/>
      <c r="AA227" s="34">
        <f t="shared" si="89"/>
        <v>3.0102999566398121</v>
      </c>
      <c r="AB227" s="26">
        <f t="shared" si="90"/>
        <v>2</v>
      </c>
      <c r="AC227" s="26">
        <f t="shared" si="96"/>
        <v>3.0102999566398121</v>
      </c>
      <c r="AD227" s="27">
        <f t="shared" si="92"/>
        <v>2</v>
      </c>
    </row>
    <row r="228" spans="16:30" x14ac:dyDescent="0.25">
      <c r="P228" s="31">
        <v>0.79166666666666696</v>
      </c>
      <c r="Q228" s="32">
        <f>Q216</f>
        <v>0</v>
      </c>
      <c r="R228" s="26">
        <f t="shared" si="84"/>
        <v>1</v>
      </c>
      <c r="S228" s="26">
        <f t="shared" si="94"/>
        <v>0</v>
      </c>
      <c r="T228" s="35">
        <f t="shared" si="83"/>
        <v>1</v>
      </c>
      <c r="U228" s="37"/>
      <c r="V228" s="34">
        <v>0</v>
      </c>
      <c r="W228" s="26">
        <f t="shared" si="86"/>
        <v>1</v>
      </c>
      <c r="X228" s="26">
        <v>0</v>
      </c>
      <c r="Y228" s="35">
        <f t="shared" si="88"/>
        <v>1</v>
      </c>
      <c r="Z228" s="37"/>
      <c r="AA228" s="34">
        <f t="shared" si="89"/>
        <v>3.0102999566398121</v>
      </c>
      <c r="AB228" s="26">
        <f t="shared" si="90"/>
        <v>2</v>
      </c>
      <c r="AC228" s="26">
        <f>AA228</f>
        <v>3.0102999566398121</v>
      </c>
      <c r="AD228" s="27">
        <f t="shared" si="92"/>
        <v>2</v>
      </c>
    </row>
    <row r="229" spans="16:30" x14ac:dyDescent="0.25">
      <c r="P229" s="31">
        <v>0.83333333333333304</v>
      </c>
      <c r="Q229" s="32">
        <f>Q216</f>
        <v>0</v>
      </c>
      <c r="R229" s="26">
        <f t="shared" si="84"/>
        <v>1</v>
      </c>
      <c r="S229" s="26">
        <f t="shared" si="94"/>
        <v>0</v>
      </c>
      <c r="T229" s="35">
        <f t="shared" si="83"/>
        <v>1</v>
      </c>
      <c r="U229" s="37"/>
      <c r="V229" s="34">
        <f t="shared" si="93"/>
        <v>0</v>
      </c>
      <c r="W229" s="26">
        <f t="shared" si="86"/>
        <v>1</v>
      </c>
      <c r="X229" s="26">
        <v>0</v>
      </c>
      <c r="Y229" s="35">
        <f t="shared" si="88"/>
        <v>1</v>
      </c>
      <c r="Z229" s="37"/>
      <c r="AA229" s="34">
        <f t="shared" si="89"/>
        <v>3.0102999566398121</v>
      </c>
      <c r="AB229" s="26">
        <f>(10^(AA229/10))</f>
        <v>2</v>
      </c>
      <c r="AC229" s="26">
        <f>AA229</f>
        <v>3.0102999566398121</v>
      </c>
      <c r="AD229" s="27">
        <f t="shared" si="92"/>
        <v>2</v>
      </c>
    </row>
    <row r="230" spans="16:30" x14ac:dyDescent="0.25">
      <c r="P230" s="31">
        <v>0.875</v>
      </c>
      <c r="Q230" s="32">
        <f>Q216</f>
        <v>0</v>
      </c>
      <c r="R230" s="26">
        <f t="shared" si="84"/>
        <v>1</v>
      </c>
      <c r="S230" s="26">
        <f t="shared" si="94"/>
        <v>0</v>
      </c>
      <c r="T230" s="35">
        <f t="shared" si="83"/>
        <v>1</v>
      </c>
      <c r="U230" s="37"/>
      <c r="V230" s="34">
        <f>V229</f>
        <v>0</v>
      </c>
      <c r="W230" s="26">
        <f t="shared" si="86"/>
        <v>1</v>
      </c>
      <c r="X230" s="26">
        <v>0</v>
      </c>
      <c r="Y230" s="35">
        <f t="shared" si="88"/>
        <v>1</v>
      </c>
      <c r="Z230" s="37"/>
      <c r="AA230" s="34">
        <f t="shared" si="89"/>
        <v>3.0102999566398121</v>
      </c>
      <c r="AB230" s="26">
        <f t="shared" ref="AB230:AB232" si="97">(10^(AA230/10))</f>
        <v>2</v>
      </c>
      <c r="AC230" s="26">
        <f>AA230</f>
        <v>3.0102999566398121</v>
      </c>
      <c r="AD230" s="27">
        <f t="shared" si="92"/>
        <v>2</v>
      </c>
    </row>
    <row r="231" spans="16:30" x14ac:dyDescent="0.25">
      <c r="P231" s="31">
        <v>0.91666666666666696</v>
      </c>
      <c r="Q231" s="32">
        <f>Q209</f>
        <v>0</v>
      </c>
      <c r="R231" s="26">
        <f t="shared" si="84"/>
        <v>1</v>
      </c>
      <c r="S231" s="26">
        <f>Q231+10</f>
        <v>10</v>
      </c>
      <c r="T231" s="35">
        <f t="shared" si="83"/>
        <v>10</v>
      </c>
      <c r="U231" s="37"/>
      <c r="V231" s="34">
        <v>0</v>
      </c>
      <c r="W231" s="26">
        <f t="shared" si="86"/>
        <v>1</v>
      </c>
      <c r="X231" s="28">
        <f t="shared" ref="X231:X232" si="98">V231+10</f>
        <v>10</v>
      </c>
      <c r="Y231" s="35">
        <f t="shared" si="88"/>
        <v>10</v>
      </c>
      <c r="Z231" s="37"/>
      <c r="AA231" s="34">
        <f t="shared" si="89"/>
        <v>3.0102999566398121</v>
      </c>
      <c r="AB231" s="26">
        <f t="shared" si="97"/>
        <v>2</v>
      </c>
      <c r="AC231" s="26">
        <f>AA231+10</f>
        <v>13.010299956639813</v>
      </c>
      <c r="AD231" s="27">
        <f t="shared" si="92"/>
        <v>20.000000000000007</v>
      </c>
    </row>
    <row r="232" spans="16:30" ht="15.75" thickBot="1" x14ac:dyDescent="0.3">
      <c r="P232" s="44">
        <v>0.95833333333333304</v>
      </c>
      <c r="Q232" s="32">
        <f>Q209</f>
        <v>0</v>
      </c>
      <c r="R232" s="46">
        <f t="shared" si="84"/>
        <v>1</v>
      </c>
      <c r="S232" s="46">
        <f>Q232+10</f>
        <v>10</v>
      </c>
      <c r="T232" s="47">
        <f t="shared" si="83"/>
        <v>10</v>
      </c>
      <c r="U232" s="48"/>
      <c r="V232" s="45">
        <v>0</v>
      </c>
      <c r="W232" s="46">
        <f t="shared" si="86"/>
        <v>1</v>
      </c>
      <c r="X232" s="28">
        <f t="shared" si="98"/>
        <v>10</v>
      </c>
      <c r="Y232" s="47">
        <f t="shared" si="88"/>
        <v>10</v>
      </c>
      <c r="Z232" s="48"/>
      <c r="AA232" s="34">
        <f t="shared" si="89"/>
        <v>3.0102999566398121</v>
      </c>
      <c r="AB232" s="150">
        <f t="shared" si="97"/>
        <v>2</v>
      </c>
      <c r="AC232" s="150">
        <f>AA232+10</f>
        <v>13.010299956639813</v>
      </c>
      <c r="AD232" s="151">
        <f t="shared" si="92"/>
        <v>20.000000000000007</v>
      </c>
    </row>
    <row r="233" spans="16:30" ht="15.75" thickBot="1" x14ac:dyDescent="0.3">
      <c r="P233" s="50"/>
      <c r="Q233" s="51"/>
      <c r="R233" s="51"/>
      <c r="S233" s="51"/>
      <c r="T233" s="52"/>
      <c r="U233" s="51"/>
      <c r="V233" s="50"/>
      <c r="W233" s="51"/>
      <c r="X233" s="51"/>
      <c r="Y233" s="52"/>
      <c r="Z233" s="51"/>
      <c r="AA233" s="53" t="s">
        <v>13</v>
      </c>
      <c r="AB233" s="64">
        <f>10*LOG(1/(COUNT(AB216:AB229))*SUM(AB216:AB229))</f>
        <v>3.0102999566398121</v>
      </c>
      <c r="AC233" s="49"/>
      <c r="AD233" s="54"/>
    </row>
    <row r="234" spans="16:30" ht="15.75" thickBot="1" x14ac:dyDescent="0.3">
      <c r="P234" s="53"/>
      <c r="Q234" s="49"/>
      <c r="R234" s="49"/>
      <c r="S234" s="49"/>
      <c r="T234" s="54"/>
      <c r="U234" s="49"/>
      <c r="V234" s="53"/>
      <c r="W234" s="49"/>
      <c r="X234" s="49"/>
      <c r="Y234" s="54"/>
      <c r="Z234" s="49"/>
      <c r="AA234" s="53" t="s">
        <v>2</v>
      </c>
      <c r="AB234" s="64">
        <f>10*LOG(1/(COUNT(AB209:AB215,AB231:AB232))*SUM(AB209:AB215,AB231:AB232))</f>
        <v>3.0102999566398121</v>
      </c>
      <c r="AC234" s="49"/>
      <c r="AD234" s="54"/>
    </row>
    <row r="235" spans="16:30" x14ac:dyDescent="0.25">
      <c r="P235" s="53"/>
      <c r="Q235" s="49"/>
      <c r="R235" s="56" t="s">
        <v>12</v>
      </c>
      <c r="S235" s="57"/>
      <c r="T235" s="58" t="s">
        <v>11</v>
      </c>
      <c r="U235" s="57"/>
      <c r="V235" s="59"/>
      <c r="W235" s="56" t="s">
        <v>12</v>
      </c>
      <c r="X235" s="57"/>
      <c r="Y235" s="58" t="s">
        <v>11</v>
      </c>
      <c r="Z235" s="57"/>
      <c r="AA235" s="59"/>
      <c r="AB235" s="57" t="s">
        <v>12</v>
      </c>
      <c r="AC235" s="57"/>
      <c r="AD235" s="58" t="s">
        <v>11</v>
      </c>
    </row>
    <row r="236" spans="16:30" ht="15.75" thickBot="1" x14ac:dyDescent="0.3">
      <c r="P236" s="14"/>
      <c r="Q236" s="55"/>
      <c r="R236" s="60">
        <f>10*LOG(1/(COUNT(R209:R232))*SUM(R209:R232))</f>
        <v>0</v>
      </c>
      <c r="S236" s="61"/>
      <c r="T236" s="62">
        <f>10*LOG(1/(COUNT(T209:T232))*SUM(T209:T232))</f>
        <v>6.40978057358332</v>
      </c>
      <c r="U236" s="61"/>
      <c r="V236" s="63"/>
      <c r="W236" s="60">
        <f>10*LOG(1/(COUNT(W209:W232))*SUM(W209:W232))</f>
        <v>0</v>
      </c>
      <c r="X236" s="61"/>
      <c r="Y236" s="62">
        <f>10*LOG(1/(COUNT(Y209:Y232))*SUM(Y209:Y232))</f>
        <v>6.40978057358332</v>
      </c>
      <c r="Z236" s="61"/>
      <c r="AA236" s="63"/>
      <c r="AB236" s="64">
        <f>10*LOG(1/(COUNT(AB209:AB232))*SUM(AB209:AB232))</f>
        <v>3.0102999566398121</v>
      </c>
      <c r="AC236" s="61"/>
      <c r="AD236" s="62">
        <f>10*LOG(1/(COUNT(AD209:AD232))*SUM(AD209:AD232))</f>
        <v>9.4200805302231334</v>
      </c>
    </row>
    <row r="239" spans="16:30" x14ac:dyDescent="0.25">
      <c r="P239">
        <f>A17</f>
        <v>0</v>
      </c>
    </row>
    <row r="241" spans="16:30" ht="15.75" thickBot="1" x14ac:dyDescent="0.3">
      <c r="P241" s="303" t="s">
        <v>21</v>
      </c>
      <c r="Q241" s="303"/>
      <c r="R241" s="303"/>
      <c r="S241" s="303"/>
      <c r="T241" s="303"/>
    </row>
    <row r="242" spans="16:30" ht="45.75" thickBot="1" x14ac:dyDescent="0.3">
      <c r="P242" s="38" t="s">
        <v>14</v>
      </c>
      <c r="Q242" s="39" t="s">
        <v>15</v>
      </c>
      <c r="R242" s="40" t="s">
        <v>17</v>
      </c>
      <c r="S242" s="40" t="s">
        <v>16</v>
      </c>
      <c r="T242" s="41" t="s">
        <v>17</v>
      </c>
      <c r="U242" s="42"/>
      <c r="V242" s="39" t="s">
        <v>18</v>
      </c>
      <c r="W242" s="40" t="s">
        <v>17</v>
      </c>
      <c r="X242" s="40" t="s">
        <v>16</v>
      </c>
      <c r="Y242" s="41" t="s">
        <v>17</v>
      </c>
      <c r="Z242" s="43"/>
      <c r="AA242" s="39" t="s">
        <v>19</v>
      </c>
      <c r="AB242" s="40" t="s">
        <v>17</v>
      </c>
      <c r="AC242" s="40" t="s">
        <v>16</v>
      </c>
      <c r="AD242" s="41" t="s">
        <v>17</v>
      </c>
    </row>
    <row r="243" spans="16:30" ht="15.75" thickBot="1" x14ac:dyDescent="0.3">
      <c r="P243" s="30">
        <v>0</v>
      </c>
      <c r="Q243" s="32">
        <f>H17</f>
        <v>0</v>
      </c>
      <c r="R243" s="28">
        <f>(10^(Q243/10))</f>
        <v>1</v>
      </c>
      <c r="S243" s="28">
        <f>Q243+10</f>
        <v>10</v>
      </c>
      <c r="T243" s="33">
        <f t="shared" ref="T243:T266" si="99">(10^(S243/10))</f>
        <v>10</v>
      </c>
      <c r="U243" s="36"/>
      <c r="V243" s="32">
        <v>0</v>
      </c>
      <c r="W243" s="28">
        <f>(10^(V243/10))</f>
        <v>1</v>
      </c>
      <c r="X243" s="28">
        <f>V243+10</f>
        <v>10</v>
      </c>
      <c r="Y243" s="33">
        <f>(10^(X243/10))</f>
        <v>10</v>
      </c>
      <c r="Z243" s="36"/>
      <c r="AA243" s="34">
        <f>10*LOG10(10^(Q243/10)+10^(V243/10))</f>
        <v>3.0102999566398121</v>
      </c>
      <c r="AB243" s="147">
        <f>(10^(AA243/10))</f>
        <v>2</v>
      </c>
      <c r="AC243" s="147">
        <f>AA243+10</f>
        <v>13.010299956639813</v>
      </c>
      <c r="AD243" s="148">
        <f>(10^(AC243/10))</f>
        <v>20.000000000000007</v>
      </c>
    </row>
    <row r="244" spans="16:30" ht="15.75" thickBot="1" x14ac:dyDescent="0.3">
      <c r="P244" s="31">
        <v>4.1666666666666699E-2</v>
      </c>
      <c r="Q244" s="32">
        <f>Q243</f>
        <v>0</v>
      </c>
      <c r="R244" s="26">
        <f t="shared" ref="R244:R266" si="100">(10^(Q244/10))</f>
        <v>1</v>
      </c>
      <c r="S244" s="26">
        <f t="shared" ref="S244:S249" si="101">Q244+10</f>
        <v>10</v>
      </c>
      <c r="T244" s="35">
        <f t="shared" si="99"/>
        <v>10</v>
      </c>
      <c r="U244" s="37"/>
      <c r="V244" s="34">
        <f>V243</f>
        <v>0</v>
      </c>
      <c r="W244" s="26">
        <f t="shared" ref="W244:W266" si="102">(10^(V244/10))</f>
        <v>1</v>
      </c>
      <c r="X244" s="28">
        <f t="shared" ref="X244:X249" si="103">V244+10</f>
        <v>10</v>
      </c>
      <c r="Y244" s="35">
        <f t="shared" ref="Y244:Y266" si="104">(10^(X244/10))</f>
        <v>10</v>
      </c>
      <c r="Z244" s="37"/>
      <c r="AA244" s="34">
        <f t="shared" ref="AA244:AA266" si="105">10*LOG10(10^(Q244/10)+10^(V244/10))</f>
        <v>3.0102999566398121</v>
      </c>
      <c r="AB244" s="26">
        <f t="shared" ref="AB244:AB262" si="106">(10^(AA244/10))</f>
        <v>2</v>
      </c>
      <c r="AC244" s="147">
        <f t="shared" ref="AC244:AC249" si="107">AA244+10</f>
        <v>13.010299956639813</v>
      </c>
      <c r="AD244" s="27">
        <f t="shared" ref="AD244:AD266" si="108">(10^(AC244/10))</f>
        <v>20.000000000000007</v>
      </c>
    </row>
    <row r="245" spans="16:30" ht="15.75" thickBot="1" x14ac:dyDescent="0.3">
      <c r="P245" s="31">
        <v>8.3333333333333301E-2</v>
      </c>
      <c r="Q245" s="32">
        <f>Q243</f>
        <v>0</v>
      </c>
      <c r="R245" s="26">
        <f t="shared" si="100"/>
        <v>1</v>
      </c>
      <c r="S245" s="26">
        <f t="shared" si="101"/>
        <v>10</v>
      </c>
      <c r="T245" s="35">
        <f t="shared" si="99"/>
        <v>10</v>
      </c>
      <c r="U245" s="37"/>
      <c r="V245" s="34">
        <f t="shared" ref="V245:V263" si="109">V244</f>
        <v>0</v>
      </c>
      <c r="W245" s="26">
        <f t="shared" si="102"/>
        <v>1</v>
      </c>
      <c r="X245" s="28">
        <f t="shared" si="103"/>
        <v>10</v>
      </c>
      <c r="Y245" s="35">
        <f t="shared" si="104"/>
        <v>10</v>
      </c>
      <c r="Z245" s="37"/>
      <c r="AA245" s="34">
        <f t="shared" si="105"/>
        <v>3.0102999566398121</v>
      </c>
      <c r="AB245" s="26">
        <f t="shared" si="106"/>
        <v>2</v>
      </c>
      <c r="AC245" s="147">
        <f t="shared" si="107"/>
        <v>13.010299956639813</v>
      </c>
      <c r="AD245" s="27">
        <f t="shared" si="108"/>
        <v>20.000000000000007</v>
      </c>
    </row>
    <row r="246" spans="16:30" ht="15.75" thickBot="1" x14ac:dyDescent="0.3">
      <c r="P246" s="31">
        <v>0.125</v>
      </c>
      <c r="Q246" s="32">
        <f>Q243</f>
        <v>0</v>
      </c>
      <c r="R246" s="26">
        <f t="shared" si="100"/>
        <v>1</v>
      </c>
      <c r="S246" s="26">
        <f t="shared" si="101"/>
        <v>10</v>
      </c>
      <c r="T246" s="35">
        <f t="shared" si="99"/>
        <v>10</v>
      </c>
      <c r="U246" s="37"/>
      <c r="V246" s="34">
        <f t="shared" si="109"/>
        <v>0</v>
      </c>
      <c r="W246" s="26">
        <f t="shared" si="102"/>
        <v>1</v>
      </c>
      <c r="X246" s="28">
        <f t="shared" si="103"/>
        <v>10</v>
      </c>
      <c r="Y246" s="35">
        <f t="shared" si="104"/>
        <v>10</v>
      </c>
      <c r="Z246" s="37"/>
      <c r="AA246" s="34">
        <f t="shared" si="105"/>
        <v>3.0102999566398121</v>
      </c>
      <c r="AB246" s="26">
        <f t="shared" si="106"/>
        <v>2</v>
      </c>
      <c r="AC246" s="147">
        <f t="shared" si="107"/>
        <v>13.010299956639813</v>
      </c>
      <c r="AD246" s="27">
        <f t="shared" si="108"/>
        <v>20.000000000000007</v>
      </c>
    </row>
    <row r="247" spans="16:30" ht="15.75" thickBot="1" x14ac:dyDescent="0.3">
      <c r="P247" s="31">
        <v>0.16666666666666699</v>
      </c>
      <c r="Q247" s="32">
        <f>Q243</f>
        <v>0</v>
      </c>
      <c r="R247" s="26">
        <f t="shared" si="100"/>
        <v>1</v>
      </c>
      <c r="S247" s="26">
        <f t="shared" si="101"/>
        <v>10</v>
      </c>
      <c r="T247" s="35">
        <f t="shared" si="99"/>
        <v>10</v>
      </c>
      <c r="U247" s="37"/>
      <c r="V247" s="34">
        <f t="shared" si="109"/>
        <v>0</v>
      </c>
      <c r="W247" s="26">
        <f t="shared" si="102"/>
        <v>1</v>
      </c>
      <c r="X247" s="28">
        <f t="shared" si="103"/>
        <v>10</v>
      </c>
      <c r="Y247" s="35">
        <f t="shared" si="104"/>
        <v>10</v>
      </c>
      <c r="Z247" s="37"/>
      <c r="AA247" s="34">
        <f t="shared" si="105"/>
        <v>3.0102999566398121</v>
      </c>
      <c r="AB247" s="26">
        <f t="shared" si="106"/>
        <v>2</v>
      </c>
      <c r="AC247" s="147">
        <f t="shared" si="107"/>
        <v>13.010299956639813</v>
      </c>
      <c r="AD247" s="27">
        <f t="shared" si="108"/>
        <v>20.000000000000007</v>
      </c>
    </row>
    <row r="248" spans="16:30" ht="15.75" thickBot="1" x14ac:dyDescent="0.3">
      <c r="P248" s="31">
        <v>0.20833333333333301</v>
      </c>
      <c r="Q248" s="32">
        <f>Q243</f>
        <v>0</v>
      </c>
      <c r="R248" s="26">
        <f t="shared" si="100"/>
        <v>1</v>
      </c>
      <c r="S248" s="26">
        <f t="shared" si="101"/>
        <v>10</v>
      </c>
      <c r="T248" s="35">
        <f t="shared" si="99"/>
        <v>10</v>
      </c>
      <c r="U248" s="37"/>
      <c r="V248" s="34">
        <f t="shared" si="109"/>
        <v>0</v>
      </c>
      <c r="W248" s="26">
        <f t="shared" si="102"/>
        <v>1</v>
      </c>
      <c r="X248" s="28">
        <f t="shared" si="103"/>
        <v>10</v>
      </c>
      <c r="Y248" s="35">
        <f t="shared" si="104"/>
        <v>10</v>
      </c>
      <c r="Z248" s="37"/>
      <c r="AA248" s="34">
        <f t="shared" si="105"/>
        <v>3.0102999566398121</v>
      </c>
      <c r="AB248" s="26">
        <f t="shared" si="106"/>
        <v>2</v>
      </c>
      <c r="AC248" s="147">
        <f t="shared" si="107"/>
        <v>13.010299956639813</v>
      </c>
      <c r="AD248" s="27">
        <f t="shared" si="108"/>
        <v>20.000000000000007</v>
      </c>
    </row>
    <row r="249" spans="16:30" x14ac:dyDescent="0.25">
      <c r="P249" s="31">
        <v>0.25</v>
      </c>
      <c r="Q249" s="32">
        <f>Q243</f>
        <v>0</v>
      </c>
      <c r="R249" s="26">
        <f t="shared" si="100"/>
        <v>1</v>
      </c>
      <c r="S249" s="26">
        <f t="shared" si="101"/>
        <v>10</v>
      </c>
      <c r="T249" s="35">
        <f t="shared" si="99"/>
        <v>10</v>
      </c>
      <c r="U249" s="37"/>
      <c r="V249" s="34">
        <f t="shared" si="109"/>
        <v>0</v>
      </c>
      <c r="W249" s="26">
        <f t="shared" si="102"/>
        <v>1</v>
      </c>
      <c r="X249" s="28">
        <f t="shared" si="103"/>
        <v>10</v>
      </c>
      <c r="Y249" s="35">
        <f t="shared" si="104"/>
        <v>10</v>
      </c>
      <c r="Z249" s="37"/>
      <c r="AA249" s="34">
        <f t="shared" si="105"/>
        <v>3.0102999566398121</v>
      </c>
      <c r="AB249" s="26">
        <f t="shared" si="106"/>
        <v>2</v>
      </c>
      <c r="AC249" s="147">
        <f t="shared" si="107"/>
        <v>13.010299956639813</v>
      </c>
      <c r="AD249" s="27">
        <f t="shared" si="108"/>
        <v>20.000000000000007</v>
      </c>
    </row>
    <row r="250" spans="16:30" x14ac:dyDescent="0.25">
      <c r="P250" s="31">
        <v>0.29166666666666702</v>
      </c>
      <c r="Q250" s="32">
        <f>G17</f>
        <v>0</v>
      </c>
      <c r="R250" s="26">
        <f t="shared" si="100"/>
        <v>1</v>
      </c>
      <c r="S250" s="26">
        <f>Q250</f>
        <v>0</v>
      </c>
      <c r="T250" s="35">
        <f t="shared" si="99"/>
        <v>1</v>
      </c>
      <c r="U250" s="37"/>
      <c r="V250" s="34">
        <f>G74</f>
        <v>0</v>
      </c>
      <c r="W250" s="26">
        <f t="shared" si="102"/>
        <v>1</v>
      </c>
      <c r="X250" s="26">
        <f>V250</f>
        <v>0</v>
      </c>
      <c r="Y250" s="35">
        <f t="shared" si="104"/>
        <v>1</v>
      </c>
      <c r="Z250" s="37"/>
      <c r="AA250" s="34">
        <f t="shared" si="105"/>
        <v>3.0102999566398121</v>
      </c>
      <c r="AB250" s="26">
        <f t="shared" si="106"/>
        <v>2</v>
      </c>
      <c r="AC250" s="26">
        <f>AA250</f>
        <v>3.0102999566398121</v>
      </c>
      <c r="AD250" s="27">
        <f t="shared" si="108"/>
        <v>2</v>
      </c>
    </row>
    <row r="251" spans="16:30" x14ac:dyDescent="0.25">
      <c r="P251" s="31">
        <v>0.33333333333333298</v>
      </c>
      <c r="Q251" s="32">
        <f>Q250</f>
        <v>0</v>
      </c>
      <c r="R251" s="26">
        <f t="shared" si="100"/>
        <v>1</v>
      </c>
      <c r="S251" s="26">
        <f t="shared" ref="S251:S264" si="110">Q251</f>
        <v>0</v>
      </c>
      <c r="T251" s="35">
        <f t="shared" si="99"/>
        <v>1</v>
      </c>
      <c r="U251" s="37"/>
      <c r="V251" s="34">
        <f t="shared" si="109"/>
        <v>0</v>
      </c>
      <c r="W251" s="26">
        <f t="shared" si="102"/>
        <v>1</v>
      </c>
      <c r="X251" s="26">
        <f t="shared" ref="X251:X261" si="111">V251</f>
        <v>0</v>
      </c>
      <c r="Y251" s="35">
        <f t="shared" si="104"/>
        <v>1</v>
      </c>
      <c r="Z251" s="37"/>
      <c r="AA251" s="34">
        <f t="shared" si="105"/>
        <v>3.0102999566398121</v>
      </c>
      <c r="AB251" s="26">
        <f t="shared" si="106"/>
        <v>2</v>
      </c>
      <c r="AC251" s="26">
        <f t="shared" ref="AC251:AC261" si="112">AA251</f>
        <v>3.0102999566398121</v>
      </c>
      <c r="AD251" s="27">
        <f t="shared" si="108"/>
        <v>2</v>
      </c>
    </row>
    <row r="252" spans="16:30" x14ac:dyDescent="0.25">
      <c r="P252" s="31">
        <v>0.375</v>
      </c>
      <c r="Q252" s="32">
        <f>Q250</f>
        <v>0</v>
      </c>
      <c r="R252" s="26">
        <f t="shared" si="100"/>
        <v>1</v>
      </c>
      <c r="S252" s="26">
        <f t="shared" si="110"/>
        <v>0</v>
      </c>
      <c r="T252" s="35">
        <f t="shared" si="99"/>
        <v>1</v>
      </c>
      <c r="U252" s="37"/>
      <c r="V252" s="34">
        <f t="shared" si="109"/>
        <v>0</v>
      </c>
      <c r="W252" s="26">
        <f t="shared" si="102"/>
        <v>1</v>
      </c>
      <c r="X252" s="26">
        <f t="shared" si="111"/>
        <v>0</v>
      </c>
      <c r="Y252" s="35">
        <f t="shared" si="104"/>
        <v>1</v>
      </c>
      <c r="Z252" s="37"/>
      <c r="AA252" s="34">
        <f t="shared" si="105"/>
        <v>3.0102999566398121</v>
      </c>
      <c r="AB252" s="26">
        <f t="shared" si="106"/>
        <v>2</v>
      </c>
      <c r="AC252" s="26">
        <f t="shared" si="112"/>
        <v>3.0102999566398121</v>
      </c>
      <c r="AD252" s="27">
        <f t="shared" si="108"/>
        <v>2</v>
      </c>
    </row>
    <row r="253" spans="16:30" x14ac:dyDescent="0.25">
      <c r="P253" s="31">
        <v>0.41666666666666702</v>
      </c>
      <c r="Q253" s="32">
        <f>Q250</f>
        <v>0</v>
      </c>
      <c r="R253" s="26">
        <f t="shared" si="100"/>
        <v>1</v>
      </c>
      <c r="S253" s="26">
        <f t="shared" si="110"/>
        <v>0</v>
      </c>
      <c r="T253" s="35">
        <f t="shared" si="99"/>
        <v>1</v>
      </c>
      <c r="U253" s="37"/>
      <c r="V253" s="34">
        <f t="shared" si="109"/>
        <v>0</v>
      </c>
      <c r="W253" s="26">
        <f t="shared" si="102"/>
        <v>1</v>
      </c>
      <c r="X253" s="26">
        <f t="shared" si="111"/>
        <v>0</v>
      </c>
      <c r="Y253" s="35">
        <f t="shared" si="104"/>
        <v>1</v>
      </c>
      <c r="Z253" s="37"/>
      <c r="AA253" s="34">
        <f t="shared" si="105"/>
        <v>3.0102999566398121</v>
      </c>
      <c r="AB253" s="26">
        <f t="shared" si="106"/>
        <v>2</v>
      </c>
      <c r="AC253" s="26">
        <f t="shared" si="112"/>
        <v>3.0102999566398121</v>
      </c>
      <c r="AD253" s="27">
        <f t="shared" si="108"/>
        <v>2</v>
      </c>
    </row>
    <row r="254" spans="16:30" x14ac:dyDescent="0.25">
      <c r="P254" s="31">
        <v>0.45833333333333298</v>
      </c>
      <c r="Q254" s="32">
        <f>Q250</f>
        <v>0</v>
      </c>
      <c r="R254" s="26">
        <f t="shared" si="100"/>
        <v>1</v>
      </c>
      <c r="S254" s="26">
        <f t="shared" si="110"/>
        <v>0</v>
      </c>
      <c r="T254" s="35">
        <f t="shared" si="99"/>
        <v>1</v>
      </c>
      <c r="U254" s="37"/>
      <c r="V254" s="34">
        <f t="shared" si="109"/>
        <v>0</v>
      </c>
      <c r="W254" s="26">
        <f t="shared" si="102"/>
        <v>1</v>
      </c>
      <c r="X254" s="26">
        <f t="shared" si="111"/>
        <v>0</v>
      </c>
      <c r="Y254" s="35">
        <f t="shared" si="104"/>
        <v>1</v>
      </c>
      <c r="Z254" s="37"/>
      <c r="AA254" s="34">
        <f t="shared" si="105"/>
        <v>3.0102999566398121</v>
      </c>
      <c r="AB254" s="26">
        <f t="shared" si="106"/>
        <v>2</v>
      </c>
      <c r="AC254" s="26">
        <f t="shared" si="112"/>
        <v>3.0102999566398121</v>
      </c>
      <c r="AD254" s="27">
        <f t="shared" si="108"/>
        <v>2</v>
      </c>
    </row>
    <row r="255" spans="16:30" x14ac:dyDescent="0.25">
      <c r="P255" s="31">
        <v>0.5</v>
      </c>
      <c r="Q255" s="32">
        <f>Q250</f>
        <v>0</v>
      </c>
      <c r="R255" s="26">
        <f t="shared" si="100"/>
        <v>1</v>
      </c>
      <c r="S255" s="26">
        <f t="shared" si="110"/>
        <v>0</v>
      </c>
      <c r="T255" s="35">
        <f t="shared" si="99"/>
        <v>1</v>
      </c>
      <c r="U255" s="37"/>
      <c r="V255" s="34">
        <f t="shared" si="109"/>
        <v>0</v>
      </c>
      <c r="W255" s="26">
        <f t="shared" si="102"/>
        <v>1</v>
      </c>
      <c r="X255" s="26">
        <f t="shared" si="111"/>
        <v>0</v>
      </c>
      <c r="Y255" s="35">
        <f t="shared" si="104"/>
        <v>1</v>
      </c>
      <c r="Z255" s="37"/>
      <c r="AA255" s="34">
        <f t="shared" si="105"/>
        <v>3.0102999566398121</v>
      </c>
      <c r="AB255" s="26">
        <f t="shared" si="106"/>
        <v>2</v>
      </c>
      <c r="AC255" s="26">
        <f t="shared" si="112"/>
        <v>3.0102999566398121</v>
      </c>
      <c r="AD255" s="27">
        <f t="shared" si="108"/>
        <v>2</v>
      </c>
    </row>
    <row r="256" spans="16:30" x14ac:dyDescent="0.25">
      <c r="P256" s="31">
        <v>0.54166666666666696</v>
      </c>
      <c r="Q256" s="32">
        <f>Q250</f>
        <v>0</v>
      </c>
      <c r="R256" s="26">
        <f t="shared" si="100"/>
        <v>1</v>
      </c>
      <c r="S256" s="26">
        <f t="shared" si="110"/>
        <v>0</v>
      </c>
      <c r="T256" s="35">
        <f t="shared" si="99"/>
        <v>1</v>
      </c>
      <c r="U256" s="37"/>
      <c r="V256" s="34">
        <f t="shared" si="109"/>
        <v>0</v>
      </c>
      <c r="W256" s="26">
        <f t="shared" si="102"/>
        <v>1</v>
      </c>
      <c r="X256" s="26">
        <f t="shared" si="111"/>
        <v>0</v>
      </c>
      <c r="Y256" s="35">
        <f t="shared" si="104"/>
        <v>1</v>
      </c>
      <c r="Z256" s="37"/>
      <c r="AA256" s="34">
        <f t="shared" si="105"/>
        <v>3.0102999566398121</v>
      </c>
      <c r="AB256" s="26">
        <f t="shared" si="106"/>
        <v>2</v>
      </c>
      <c r="AC256" s="26">
        <f t="shared" si="112"/>
        <v>3.0102999566398121</v>
      </c>
      <c r="AD256" s="27">
        <f t="shared" si="108"/>
        <v>2</v>
      </c>
    </row>
    <row r="257" spans="16:30" x14ac:dyDescent="0.25">
      <c r="P257" s="31">
        <v>0.58333333333333304</v>
      </c>
      <c r="Q257" s="32">
        <f>Q250</f>
        <v>0</v>
      </c>
      <c r="R257" s="26">
        <f t="shared" si="100"/>
        <v>1</v>
      </c>
      <c r="S257" s="26">
        <f t="shared" si="110"/>
        <v>0</v>
      </c>
      <c r="T257" s="35">
        <f t="shared" si="99"/>
        <v>1</v>
      </c>
      <c r="U257" s="37"/>
      <c r="V257" s="34">
        <f t="shared" si="109"/>
        <v>0</v>
      </c>
      <c r="W257" s="26">
        <f t="shared" si="102"/>
        <v>1</v>
      </c>
      <c r="X257" s="26">
        <f t="shared" si="111"/>
        <v>0</v>
      </c>
      <c r="Y257" s="35">
        <f t="shared" si="104"/>
        <v>1</v>
      </c>
      <c r="Z257" s="37"/>
      <c r="AA257" s="34">
        <f t="shared" si="105"/>
        <v>3.0102999566398121</v>
      </c>
      <c r="AB257" s="26">
        <f t="shared" si="106"/>
        <v>2</v>
      </c>
      <c r="AC257" s="26">
        <f t="shared" si="112"/>
        <v>3.0102999566398121</v>
      </c>
      <c r="AD257" s="27">
        <f t="shared" si="108"/>
        <v>2</v>
      </c>
    </row>
    <row r="258" spans="16:30" x14ac:dyDescent="0.25">
      <c r="P258" s="31">
        <v>0.625</v>
      </c>
      <c r="Q258" s="32">
        <f>Q250</f>
        <v>0</v>
      </c>
      <c r="R258" s="26">
        <f t="shared" si="100"/>
        <v>1</v>
      </c>
      <c r="S258" s="26">
        <f t="shared" si="110"/>
        <v>0</v>
      </c>
      <c r="T258" s="35">
        <f t="shared" si="99"/>
        <v>1</v>
      </c>
      <c r="U258" s="37"/>
      <c r="V258" s="34">
        <f t="shared" si="109"/>
        <v>0</v>
      </c>
      <c r="W258" s="26">
        <f t="shared" si="102"/>
        <v>1</v>
      </c>
      <c r="X258" s="26">
        <f t="shared" si="111"/>
        <v>0</v>
      </c>
      <c r="Y258" s="35">
        <f t="shared" si="104"/>
        <v>1</v>
      </c>
      <c r="Z258" s="37"/>
      <c r="AA258" s="34">
        <f t="shared" si="105"/>
        <v>3.0102999566398121</v>
      </c>
      <c r="AB258" s="26">
        <f t="shared" si="106"/>
        <v>2</v>
      </c>
      <c r="AC258" s="26">
        <f t="shared" si="112"/>
        <v>3.0102999566398121</v>
      </c>
      <c r="AD258" s="27">
        <f t="shared" si="108"/>
        <v>2</v>
      </c>
    </row>
    <row r="259" spans="16:30" x14ac:dyDescent="0.25">
      <c r="P259" s="31">
        <v>0.66666666666666696</v>
      </c>
      <c r="Q259" s="32">
        <f>Q250</f>
        <v>0</v>
      </c>
      <c r="R259" s="26">
        <f t="shared" si="100"/>
        <v>1</v>
      </c>
      <c r="S259" s="26">
        <f t="shared" si="110"/>
        <v>0</v>
      </c>
      <c r="T259" s="35">
        <f t="shared" si="99"/>
        <v>1</v>
      </c>
      <c r="U259" s="37"/>
      <c r="V259" s="34">
        <f t="shared" si="109"/>
        <v>0</v>
      </c>
      <c r="W259" s="26">
        <f t="shared" si="102"/>
        <v>1</v>
      </c>
      <c r="X259" s="26">
        <f t="shared" si="111"/>
        <v>0</v>
      </c>
      <c r="Y259" s="35">
        <f t="shared" si="104"/>
        <v>1</v>
      </c>
      <c r="Z259" s="37"/>
      <c r="AA259" s="34">
        <f t="shared" si="105"/>
        <v>3.0102999566398121</v>
      </c>
      <c r="AB259" s="26">
        <f t="shared" si="106"/>
        <v>2</v>
      </c>
      <c r="AC259" s="26">
        <f t="shared" si="112"/>
        <v>3.0102999566398121</v>
      </c>
      <c r="AD259" s="27">
        <f t="shared" si="108"/>
        <v>2</v>
      </c>
    </row>
    <row r="260" spans="16:30" x14ac:dyDescent="0.25">
      <c r="P260" s="31">
        <v>0.70833333333333304</v>
      </c>
      <c r="Q260" s="32">
        <f>Q250</f>
        <v>0</v>
      </c>
      <c r="R260" s="26">
        <f t="shared" si="100"/>
        <v>1</v>
      </c>
      <c r="S260" s="26">
        <f t="shared" si="110"/>
        <v>0</v>
      </c>
      <c r="T260" s="35">
        <f t="shared" si="99"/>
        <v>1</v>
      </c>
      <c r="U260" s="37"/>
      <c r="V260" s="34">
        <f t="shared" si="109"/>
        <v>0</v>
      </c>
      <c r="W260" s="26">
        <f t="shared" si="102"/>
        <v>1</v>
      </c>
      <c r="X260" s="26">
        <f t="shared" si="111"/>
        <v>0</v>
      </c>
      <c r="Y260" s="35">
        <f t="shared" si="104"/>
        <v>1</v>
      </c>
      <c r="Z260" s="37"/>
      <c r="AA260" s="34">
        <f t="shared" si="105"/>
        <v>3.0102999566398121</v>
      </c>
      <c r="AB260" s="26">
        <f t="shared" si="106"/>
        <v>2</v>
      </c>
      <c r="AC260" s="26">
        <f t="shared" si="112"/>
        <v>3.0102999566398121</v>
      </c>
      <c r="AD260" s="27">
        <f t="shared" si="108"/>
        <v>2</v>
      </c>
    </row>
    <row r="261" spans="16:30" x14ac:dyDescent="0.25">
      <c r="P261" s="31">
        <v>0.75</v>
      </c>
      <c r="Q261" s="32">
        <f>Q250</f>
        <v>0</v>
      </c>
      <c r="R261" s="26">
        <f t="shared" si="100"/>
        <v>1</v>
      </c>
      <c r="S261" s="26">
        <f t="shared" si="110"/>
        <v>0</v>
      </c>
      <c r="T261" s="35">
        <f t="shared" si="99"/>
        <v>1</v>
      </c>
      <c r="U261" s="37"/>
      <c r="V261" s="34">
        <f t="shared" si="109"/>
        <v>0</v>
      </c>
      <c r="W261" s="26">
        <f t="shared" si="102"/>
        <v>1</v>
      </c>
      <c r="X261" s="26">
        <f t="shared" si="111"/>
        <v>0</v>
      </c>
      <c r="Y261" s="35">
        <f t="shared" si="104"/>
        <v>1</v>
      </c>
      <c r="Z261" s="37"/>
      <c r="AA261" s="34">
        <f t="shared" si="105"/>
        <v>3.0102999566398121</v>
      </c>
      <c r="AB261" s="26">
        <f t="shared" si="106"/>
        <v>2</v>
      </c>
      <c r="AC261" s="26">
        <f t="shared" si="112"/>
        <v>3.0102999566398121</v>
      </c>
      <c r="AD261" s="27">
        <f t="shared" si="108"/>
        <v>2</v>
      </c>
    </row>
    <row r="262" spans="16:30" x14ac:dyDescent="0.25">
      <c r="P262" s="31">
        <v>0.79166666666666696</v>
      </c>
      <c r="Q262" s="32">
        <f>Q250</f>
        <v>0</v>
      </c>
      <c r="R262" s="26">
        <f t="shared" si="100"/>
        <v>1</v>
      </c>
      <c r="S262" s="26">
        <f t="shared" si="110"/>
        <v>0</v>
      </c>
      <c r="T262" s="35">
        <f t="shared" si="99"/>
        <v>1</v>
      </c>
      <c r="U262" s="37"/>
      <c r="V262" s="34">
        <v>0</v>
      </c>
      <c r="W262" s="26">
        <f t="shared" si="102"/>
        <v>1</v>
      </c>
      <c r="X262" s="26">
        <v>0</v>
      </c>
      <c r="Y262" s="35">
        <f t="shared" si="104"/>
        <v>1</v>
      </c>
      <c r="Z262" s="37"/>
      <c r="AA262" s="34">
        <f t="shared" si="105"/>
        <v>3.0102999566398121</v>
      </c>
      <c r="AB262" s="26">
        <f t="shared" si="106"/>
        <v>2</v>
      </c>
      <c r="AC262" s="26">
        <f>AA262</f>
        <v>3.0102999566398121</v>
      </c>
      <c r="AD262" s="27">
        <f t="shared" si="108"/>
        <v>2</v>
      </c>
    </row>
    <row r="263" spans="16:30" x14ac:dyDescent="0.25">
      <c r="P263" s="31">
        <v>0.83333333333333304</v>
      </c>
      <c r="Q263" s="32">
        <f>Q250</f>
        <v>0</v>
      </c>
      <c r="R263" s="26">
        <f t="shared" si="100"/>
        <v>1</v>
      </c>
      <c r="S263" s="26">
        <f t="shared" si="110"/>
        <v>0</v>
      </c>
      <c r="T263" s="35">
        <f t="shared" si="99"/>
        <v>1</v>
      </c>
      <c r="U263" s="37"/>
      <c r="V263" s="34">
        <f t="shared" si="109"/>
        <v>0</v>
      </c>
      <c r="W263" s="26">
        <f t="shared" si="102"/>
        <v>1</v>
      </c>
      <c r="X263" s="26">
        <v>0</v>
      </c>
      <c r="Y263" s="35">
        <f t="shared" si="104"/>
        <v>1</v>
      </c>
      <c r="Z263" s="37"/>
      <c r="AA263" s="34">
        <f t="shared" si="105"/>
        <v>3.0102999566398121</v>
      </c>
      <c r="AB263" s="26">
        <f>(10^(AA263/10))</f>
        <v>2</v>
      </c>
      <c r="AC263" s="26">
        <f>AA263</f>
        <v>3.0102999566398121</v>
      </c>
      <c r="AD263" s="27">
        <f t="shared" si="108"/>
        <v>2</v>
      </c>
    </row>
    <row r="264" spans="16:30" x14ac:dyDescent="0.25">
      <c r="P264" s="31">
        <v>0.875</v>
      </c>
      <c r="Q264" s="32">
        <f>Q250</f>
        <v>0</v>
      </c>
      <c r="R264" s="26">
        <f t="shared" si="100"/>
        <v>1</v>
      </c>
      <c r="S264" s="26">
        <f t="shared" si="110"/>
        <v>0</v>
      </c>
      <c r="T264" s="35">
        <f t="shared" si="99"/>
        <v>1</v>
      </c>
      <c r="U264" s="37"/>
      <c r="V264" s="34">
        <f>V263</f>
        <v>0</v>
      </c>
      <c r="W264" s="26">
        <f t="shared" si="102"/>
        <v>1</v>
      </c>
      <c r="X264" s="26">
        <v>0</v>
      </c>
      <c r="Y264" s="35">
        <f t="shared" si="104"/>
        <v>1</v>
      </c>
      <c r="Z264" s="37"/>
      <c r="AA264" s="34">
        <f t="shared" si="105"/>
        <v>3.0102999566398121</v>
      </c>
      <c r="AB264" s="26">
        <f t="shared" ref="AB264:AB266" si="113">(10^(AA264/10))</f>
        <v>2</v>
      </c>
      <c r="AC264" s="26">
        <f>AA264</f>
        <v>3.0102999566398121</v>
      </c>
      <c r="AD264" s="27">
        <f t="shared" si="108"/>
        <v>2</v>
      </c>
    </row>
    <row r="265" spans="16:30" x14ac:dyDescent="0.25">
      <c r="P265" s="31">
        <v>0.91666666666666696</v>
      </c>
      <c r="Q265" s="32">
        <f>Q243</f>
        <v>0</v>
      </c>
      <c r="R265" s="26">
        <f t="shared" si="100"/>
        <v>1</v>
      </c>
      <c r="S265" s="26">
        <f>Q265+10</f>
        <v>10</v>
      </c>
      <c r="T265" s="35">
        <f t="shared" si="99"/>
        <v>10</v>
      </c>
      <c r="U265" s="37"/>
      <c r="V265" s="34">
        <v>0</v>
      </c>
      <c r="W265" s="26">
        <f t="shared" si="102"/>
        <v>1</v>
      </c>
      <c r="X265" s="28">
        <f t="shared" ref="X265:X266" si="114">V265+10</f>
        <v>10</v>
      </c>
      <c r="Y265" s="35">
        <f t="shared" si="104"/>
        <v>10</v>
      </c>
      <c r="Z265" s="37"/>
      <c r="AA265" s="34">
        <f t="shared" si="105"/>
        <v>3.0102999566398121</v>
      </c>
      <c r="AB265" s="26">
        <f t="shared" si="113"/>
        <v>2</v>
      </c>
      <c r="AC265" s="26">
        <f>AA265+10</f>
        <v>13.010299956639813</v>
      </c>
      <c r="AD265" s="27">
        <f t="shared" si="108"/>
        <v>20.000000000000007</v>
      </c>
    </row>
    <row r="266" spans="16:30" ht="15.75" thickBot="1" x14ac:dyDescent="0.3">
      <c r="P266" s="44">
        <v>0.95833333333333304</v>
      </c>
      <c r="Q266" s="32">
        <f>Q243</f>
        <v>0</v>
      </c>
      <c r="R266" s="46">
        <f t="shared" si="100"/>
        <v>1</v>
      </c>
      <c r="S266" s="46">
        <f>Q266+10</f>
        <v>10</v>
      </c>
      <c r="T266" s="47">
        <f t="shared" si="99"/>
        <v>10</v>
      </c>
      <c r="U266" s="48"/>
      <c r="V266" s="45">
        <v>0</v>
      </c>
      <c r="W266" s="46">
        <f t="shared" si="102"/>
        <v>1</v>
      </c>
      <c r="X266" s="28">
        <f t="shared" si="114"/>
        <v>10</v>
      </c>
      <c r="Y266" s="47">
        <f t="shared" si="104"/>
        <v>10</v>
      </c>
      <c r="Z266" s="48"/>
      <c r="AA266" s="34">
        <f t="shared" si="105"/>
        <v>3.0102999566398121</v>
      </c>
      <c r="AB266" s="150">
        <f t="shared" si="113"/>
        <v>2</v>
      </c>
      <c r="AC266" s="150">
        <f>AA266+10</f>
        <v>13.010299956639813</v>
      </c>
      <c r="AD266" s="151">
        <f t="shared" si="108"/>
        <v>20.000000000000007</v>
      </c>
    </row>
    <row r="267" spans="16:30" ht="15.75" thickBot="1" x14ac:dyDescent="0.3">
      <c r="P267" s="50"/>
      <c r="Q267" s="51"/>
      <c r="R267" s="51"/>
      <c r="S267" s="51"/>
      <c r="T267" s="52"/>
      <c r="U267" s="51"/>
      <c r="V267" s="50"/>
      <c r="W267" s="51"/>
      <c r="X267" s="51"/>
      <c r="Y267" s="52"/>
      <c r="Z267" s="51"/>
      <c r="AA267" s="53" t="s">
        <v>13</v>
      </c>
      <c r="AB267" s="64">
        <f>10*LOG(1/(COUNT(AB250:AB263))*SUM(AB250:AB263))</f>
        <v>3.0102999566398121</v>
      </c>
      <c r="AC267" s="49"/>
      <c r="AD267" s="54"/>
    </row>
    <row r="268" spans="16:30" ht="15.75" thickBot="1" x14ac:dyDescent="0.3">
      <c r="P268" s="53"/>
      <c r="Q268" s="49"/>
      <c r="R268" s="49"/>
      <c r="S268" s="49"/>
      <c r="T268" s="54"/>
      <c r="U268" s="49"/>
      <c r="V268" s="53"/>
      <c r="W268" s="49"/>
      <c r="X268" s="49"/>
      <c r="Y268" s="54"/>
      <c r="Z268" s="49"/>
      <c r="AA268" s="53" t="s">
        <v>2</v>
      </c>
      <c r="AB268" s="64">
        <f>10*LOG(1/(COUNT(AB243:AB249,AB265:AB266))*SUM(AB243:AB249,AB265:AB266))</f>
        <v>3.0102999566398121</v>
      </c>
      <c r="AC268" s="49"/>
      <c r="AD268" s="54"/>
    </row>
    <row r="269" spans="16:30" x14ac:dyDescent="0.25">
      <c r="P269" s="53"/>
      <c r="Q269" s="49"/>
      <c r="R269" s="56" t="s">
        <v>12</v>
      </c>
      <c r="S269" s="57"/>
      <c r="T269" s="58" t="s">
        <v>11</v>
      </c>
      <c r="U269" s="57"/>
      <c r="V269" s="59"/>
      <c r="W269" s="56" t="s">
        <v>12</v>
      </c>
      <c r="X269" s="57"/>
      <c r="Y269" s="58" t="s">
        <v>11</v>
      </c>
      <c r="Z269" s="57"/>
      <c r="AA269" s="59"/>
      <c r="AB269" s="57" t="s">
        <v>12</v>
      </c>
      <c r="AC269" s="57"/>
      <c r="AD269" s="58" t="s">
        <v>11</v>
      </c>
    </row>
    <row r="270" spans="16:30" ht="15.75" thickBot="1" x14ac:dyDescent="0.3">
      <c r="P270" s="14"/>
      <c r="Q270" s="55"/>
      <c r="R270" s="60">
        <f>10*LOG(1/(COUNT(R243:R266))*SUM(R243:R266))</f>
        <v>0</v>
      </c>
      <c r="S270" s="61"/>
      <c r="T270" s="62">
        <f>10*LOG(1/(COUNT(T243:T266))*SUM(T243:T266))</f>
        <v>6.40978057358332</v>
      </c>
      <c r="U270" s="61"/>
      <c r="V270" s="63"/>
      <c r="W270" s="60">
        <f>10*LOG(1/(COUNT(W243:W266))*SUM(W243:W266))</f>
        <v>0</v>
      </c>
      <c r="X270" s="61"/>
      <c r="Y270" s="62">
        <f>10*LOG(1/(COUNT(Y243:Y266))*SUM(Y243:Y266))</f>
        <v>6.40978057358332</v>
      </c>
      <c r="Z270" s="61"/>
      <c r="AA270" s="63"/>
      <c r="AB270" s="64">
        <f>10*LOG(1/(COUNT(AB243:AB266))*SUM(AB243:AB266))</f>
        <v>3.0102999566398121</v>
      </c>
      <c r="AC270" s="61"/>
      <c r="AD270" s="62">
        <f>10*LOG(1/(COUNT(AD243:AD266))*SUM(AD243:AD266))</f>
        <v>9.4200805302231334</v>
      </c>
    </row>
    <row r="273" spans="16:30" x14ac:dyDescent="0.25">
      <c r="P273">
        <f>A18</f>
        <v>0</v>
      </c>
    </row>
    <row r="275" spans="16:30" ht="15.75" thickBot="1" x14ac:dyDescent="0.3">
      <c r="P275" s="303" t="s">
        <v>21</v>
      </c>
      <c r="Q275" s="303"/>
      <c r="R275" s="303"/>
      <c r="S275" s="303"/>
      <c r="T275" s="303"/>
    </row>
    <row r="276" spans="16:30" ht="45.75" thickBot="1" x14ac:dyDescent="0.3">
      <c r="P276" s="38" t="s">
        <v>14</v>
      </c>
      <c r="Q276" s="39" t="s">
        <v>15</v>
      </c>
      <c r="R276" s="40" t="s">
        <v>17</v>
      </c>
      <c r="S276" s="40" t="s">
        <v>16</v>
      </c>
      <c r="T276" s="41" t="s">
        <v>17</v>
      </c>
      <c r="U276" s="42"/>
      <c r="V276" s="39" t="s">
        <v>18</v>
      </c>
      <c r="W276" s="40" t="s">
        <v>17</v>
      </c>
      <c r="X276" s="40" t="s">
        <v>16</v>
      </c>
      <c r="Y276" s="41" t="s">
        <v>17</v>
      </c>
      <c r="Z276" s="43"/>
      <c r="AA276" s="39" t="s">
        <v>19</v>
      </c>
      <c r="AB276" s="40" t="s">
        <v>17</v>
      </c>
      <c r="AC276" s="40" t="s">
        <v>16</v>
      </c>
      <c r="AD276" s="41" t="s">
        <v>17</v>
      </c>
    </row>
    <row r="277" spans="16:30" ht="15.75" thickBot="1" x14ac:dyDescent="0.3">
      <c r="P277" s="30">
        <v>0</v>
      </c>
      <c r="Q277" s="32">
        <f>H18</f>
        <v>0</v>
      </c>
      <c r="R277" s="28">
        <f>(10^(Q277/10))</f>
        <v>1</v>
      </c>
      <c r="S277" s="28">
        <f>Q277+10</f>
        <v>10</v>
      </c>
      <c r="T277" s="33">
        <f t="shared" ref="T277:T300" si="115">(10^(S277/10))</f>
        <v>10</v>
      </c>
      <c r="U277" s="36"/>
      <c r="V277" s="32">
        <v>0</v>
      </c>
      <c r="W277" s="28">
        <f>(10^(V277/10))</f>
        <v>1</v>
      </c>
      <c r="X277" s="28">
        <f>V277+10</f>
        <v>10</v>
      </c>
      <c r="Y277" s="33">
        <f>(10^(X277/10))</f>
        <v>10</v>
      </c>
      <c r="Z277" s="36"/>
      <c r="AA277" s="34">
        <f>10*LOG10(10^(Q277/10)+10^(V277/10))</f>
        <v>3.0102999566398121</v>
      </c>
      <c r="AB277" s="147">
        <f>(10^(AA277/10))</f>
        <v>2</v>
      </c>
      <c r="AC277" s="147">
        <f>AA277+10</f>
        <v>13.010299956639813</v>
      </c>
      <c r="AD277" s="148">
        <f>(10^(AC277/10))</f>
        <v>20.000000000000007</v>
      </c>
    </row>
    <row r="278" spans="16:30" ht="15.75" thickBot="1" x14ac:dyDescent="0.3">
      <c r="P278" s="31">
        <v>4.1666666666666699E-2</v>
      </c>
      <c r="Q278" s="32">
        <f>Q277</f>
        <v>0</v>
      </c>
      <c r="R278" s="26">
        <f t="shared" ref="R278:R300" si="116">(10^(Q278/10))</f>
        <v>1</v>
      </c>
      <c r="S278" s="26">
        <f t="shared" ref="S278:S283" si="117">Q278+10</f>
        <v>10</v>
      </c>
      <c r="T278" s="35">
        <f t="shared" si="115"/>
        <v>10</v>
      </c>
      <c r="U278" s="37"/>
      <c r="V278" s="34">
        <f>V277</f>
        <v>0</v>
      </c>
      <c r="W278" s="26">
        <f t="shared" ref="W278:W300" si="118">(10^(V278/10))</f>
        <v>1</v>
      </c>
      <c r="X278" s="28">
        <f t="shared" ref="X278:X283" si="119">V278+10</f>
        <v>10</v>
      </c>
      <c r="Y278" s="35">
        <f t="shared" ref="Y278:Y300" si="120">(10^(X278/10))</f>
        <v>10</v>
      </c>
      <c r="Z278" s="37"/>
      <c r="AA278" s="34">
        <f t="shared" ref="AA278:AA300" si="121">10*LOG10(10^(Q278/10)+10^(V278/10))</f>
        <v>3.0102999566398121</v>
      </c>
      <c r="AB278" s="26">
        <f t="shared" ref="AB278:AB296" si="122">(10^(AA278/10))</f>
        <v>2</v>
      </c>
      <c r="AC278" s="147">
        <f t="shared" ref="AC278:AC283" si="123">AA278+10</f>
        <v>13.010299956639813</v>
      </c>
      <c r="AD278" s="27">
        <f t="shared" ref="AD278:AD300" si="124">(10^(AC278/10))</f>
        <v>20.000000000000007</v>
      </c>
    </row>
    <row r="279" spans="16:30" ht="15.75" thickBot="1" x14ac:dyDescent="0.3">
      <c r="P279" s="31">
        <v>8.3333333333333301E-2</v>
      </c>
      <c r="Q279" s="32">
        <f>Q277</f>
        <v>0</v>
      </c>
      <c r="R279" s="26">
        <f t="shared" si="116"/>
        <v>1</v>
      </c>
      <c r="S279" s="26">
        <f t="shared" si="117"/>
        <v>10</v>
      </c>
      <c r="T279" s="35">
        <f t="shared" si="115"/>
        <v>10</v>
      </c>
      <c r="U279" s="37"/>
      <c r="V279" s="34">
        <f t="shared" ref="V279:V297" si="125">V278</f>
        <v>0</v>
      </c>
      <c r="W279" s="26">
        <f t="shared" si="118"/>
        <v>1</v>
      </c>
      <c r="X279" s="28">
        <f t="shared" si="119"/>
        <v>10</v>
      </c>
      <c r="Y279" s="35">
        <f t="shared" si="120"/>
        <v>10</v>
      </c>
      <c r="Z279" s="37"/>
      <c r="AA279" s="34">
        <f t="shared" si="121"/>
        <v>3.0102999566398121</v>
      </c>
      <c r="AB279" s="26">
        <f t="shared" si="122"/>
        <v>2</v>
      </c>
      <c r="AC279" s="147">
        <f t="shared" si="123"/>
        <v>13.010299956639813</v>
      </c>
      <c r="AD279" s="27">
        <f t="shared" si="124"/>
        <v>20.000000000000007</v>
      </c>
    </row>
    <row r="280" spans="16:30" ht="15.75" thickBot="1" x14ac:dyDescent="0.3">
      <c r="P280" s="31">
        <v>0.125</v>
      </c>
      <c r="Q280" s="32">
        <f>Q277</f>
        <v>0</v>
      </c>
      <c r="R280" s="26">
        <f t="shared" si="116"/>
        <v>1</v>
      </c>
      <c r="S280" s="26">
        <f t="shared" si="117"/>
        <v>10</v>
      </c>
      <c r="T280" s="35">
        <f t="shared" si="115"/>
        <v>10</v>
      </c>
      <c r="U280" s="37"/>
      <c r="V280" s="34">
        <f t="shared" si="125"/>
        <v>0</v>
      </c>
      <c r="W280" s="26">
        <f t="shared" si="118"/>
        <v>1</v>
      </c>
      <c r="X280" s="28">
        <f t="shared" si="119"/>
        <v>10</v>
      </c>
      <c r="Y280" s="35">
        <f t="shared" si="120"/>
        <v>10</v>
      </c>
      <c r="Z280" s="37"/>
      <c r="AA280" s="34">
        <f t="shared" si="121"/>
        <v>3.0102999566398121</v>
      </c>
      <c r="AB280" s="26">
        <f t="shared" si="122"/>
        <v>2</v>
      </c>
      <c r="AC280" s="147">
        <f t="shared" si="123"/>
        <v>13.010299956639813</v>
      </c>
      <c r="AD280" s="27">
        <f t="shared" si="124"/>
        <v>20.000000000000007</v>
      </c>
    </row>
    <row r="281" spans="16:30" ht="15.75" thickBot="1" x14ac:dyDescent="0.3">
      <c r="P281" s="31">
        <v>0.16666666666666699</v>
      </c>
      <c r="Q281" s="32">
        <f>Q277</f>
        <v>0</v>
      </c>
      <c r="R281" s="26">
        <f t="shared" si="116"/>
        <v>1</v>
      </c>
      <c r="S281" s="26">
        <f t="shared" si="117"/>
        <v>10</v>
      </c>
      <c r="T281" s="35">
        <f t="shared" si="115"/>
        <v>10</v>
      </c>
      <c r="U281" s="37"/>
      <c r="V281" s="34">
        <f t="shared" si="125"/>
        <v>0</v>
      </c>
      <c r="W281" s="26">
        <f t="shared" si="118"/>
        <v>1</v>
      </c>
      <c r="X281" s="28">
        <f t="shared" si="119"/>
        <v>10</v>
      </c>
      <c r="Y281" s="35">
        <f t="shared" si="120"/>
        <v>10</v>
      </c>
      <c r="Z281" s="37"/>
      <c r="AA281" s="34">
        <f t="shared" si="121"/>
        <v>3.0102999566398121</v>
      </c>
      <c r="AB281" s="26">
        <f t="shared" si="122"/>
        <v>2</v>
      </c>
      <c r="AC281" s="147">
        <f t="shared" si="123"/>
        <v>13.010299956639813</v>
      </c>
      <c r="AD281" s="27">
        <f t="shared" si="124"/>
        <v>20.000000000000007</v>
      </c>
    </row>
    <row r="282" spans="16:30" ht="15.75" thickBot="1" x14ac:dyDescent="0.3">
      <c r="P282" s="31">
        <v>0.20833333333333301</v>
      </c>
      <c r="Q282" s="32">
        <f>Q277</f>
        <v>0</v>
      </c>
      <c r="R282" s="26">
        <f t="shared" si="116"/>
        <v>1</v>
      </c>
      <c r="S282" s="26">
        <f t="shared" si="117"/>
        <v>10</v>
      </c>
      <c r="T282" s="35">
        <f t="shared" si="115"/>
        <v>10</v>
      </c>
      <c r="U282" s="37"/>
      <c r="V282" s="34">
        <f t="shared" si="125"/>
        <v>0</v>
      </c>
      <c r="W282" s="26">
        <f t="shared" si="118"/>
        <v>1</v>
      </c>
      <c r="X282" s="28">
        <f t="shared" si="119"/>
        <v>10</v>
      </c>
      <c r="Y282" s="35">
        <f t="shared" si="120"/>
        <v>10</v>
      </c>
      <c r="Z282" s="37"/>
      <c r="AA282" s="34">
        <f t="shared" si="121"/>
        <v>3.0102999566398121</v>
      </c>
      <c r="AB282" s="26">
        <f t="shared" si="122"/>
        <v>2</v>
      </c>
      <c r="AC282" s="147">
        <f t="shared" si="123"/>
        <v>13.010299956639813</v>
      </c>
      <c r="AD282" s="27">
        <f t="shared" si="124"/>
        <v>20.000000000000007</v>
      </c>
    </row>
    <row r="283" spans="16:30" x14ac:dyDescent="0.25">
      <c r="P283" s="31">
        <v>0.25</v>
      </c>
      <c r="Q283" s="32">
        <f>Q277</f>
        <v>0</v>
      </c>
      <c r="R283" s="26">
        <f t="shared" si="116"/>
        <v>1</v>
      </c>
      <c r="S283" s="26">
        <f t="shared" si="117"/>
        <v>10</v>
      </c>
      <c r="T283" s="35">
        <f t="shared" si="115"/>
        <v>10</v>
      </c>
      <c r="U283" s="37"/>
      <c r="V283" s="34">
        <f t="shared" si="125"/>
        <v>0</v>
      </c>
      <c r="W283" s="26">
        <f t="shared" si="118"/>
        <v>1</v>
      </c>
      <c r="X283" s="28">
        <f t="shared" si="119"/>
        <v>10</v>
      </c>
      <c r="Y283" s="35">
        <f t="shared" si="120"/>
        <v>10</v>
      </c>
      <c r="Z283" s="37"/>
      <c r="AA283" s="34">
        <f t="shared" si="121"/>
        <v>3.0102999566398121</v>
      </c>
      <c r="AB283" s="26">
        <f t="shared" si="122"/>
        <v>2</v>
      </c>
      <c r="AC283" s="147">
        <f t="shared" si="123"/>
        <v>13.010299956639813</v>
      </c>
      <c r="AD283" s="27">
        <f t="shared" si="124"/>
        <v>20.000000000000007</v>
      </c>
    </row>
    <row r="284" spans="16:30" x14ac:dyDescent="0.25">
      <c r="P284" s="31">
        <v>0.29166666666666702</v>
      </c>
      <c r="Q284" s="32">
        <f>G18</f>
        <v>0</v>
      </c>
      <c r="R284" s="26">
        <f t="shared" si="116"/>
        <v>1</v>
      </c>
      <c r="S284" s="26">
        <f>Q284</f>
        <v>0</v>
      </c>
      <c r="T284" s="35">
        <f t="shared" si="115"/>
        <v>1</v>
      </c>
      <c r="U284" s="37"/>
      <c r="V284" s="34">
        <f>H74</f>
        <v>0</v>
      </c>
      <c r="W284" s="26">
        <f t="shared" si="118"/>
        <v>1</v>
      </c>
      <c r="X284" s="26">
        <f>V284</f>
        <v>0</v>
      </c>
      <c r="Y284" s="35">
        <f t="shared" si="120"/>
        <v>1</v>
      </c>
      <c r="Z284" s="37"/>
      <c r="AA284" s="34">
        <f t="shared" si="121"/>
        <v>3.0102999566398121</v>
      </c>
      <c r="AB284" s="26">
        <f t="shared" si="122"/>
        <v>2</v>
      </c>
      <c r="AC284" s="26">
        <f>AA284</f>
        <v>3.0102999566398121</v>
      </c>
      <c r="AD284" s="27">
        <f t="shared" si="124"/>
        <v>2</v>
      </c>
    </row>
    <row r="285" spans="16:30" x14ac:dyDescent="0.25">
      <c r="P285" s="31">
        <v>0.33333333333333298</v>
      </c>
      <c r="Q285" s="32">
        <f>Q284</f>
        <v>0</v>
      </c>
      <c r="R285" s="26">
        <f t="shared" si="116"/>
        <v>1</v>
      </c>
      <c r="S285" s="26">
        <f t="shared" ref="S285:S298" si="126">Q285</f>
        <v>0</v>
      </c>
      <c r="T285" s="35">
        <f t="shared" si="115"/>
        <v>1</v>
      </c>
      <c r="U285" s="37"/>
      <c r="V285" s="34">
        <f t="shared" si="125"/>
        <v>0</v>
      </c>
      <c r="W285" s="26">
        <f t="shared" si="118"/>
        <v>1</v>
      </c>
      <c r="X285" s="26">
        <f t="shared" ref="X285:X295" si="127">V285</f>
        <v>0</v>
      </c>
      <c r="Y285" s="35">
        <f t="shared" si="120"/>
        <v>1</v>
      </c>
      <c r="Z285" s="37"/>
      <c r="AA285" s="34">
        <f t="shared" si="121"/>
        <v>3.0102999566398121</v>
      </c>
      <c r="AB285" s="26">
        <f t="shared" si="122"/>
        <v>2</v>
      </c>
      <c r="AC285" s="26">
        <f t="shared" ref="AC285:AC295" si="128">AA285</f>
        <v>3.0102999566398121</v>
      </c>
      <c r="AD285" s="27">
        <f t="shared" si="124"/>
        <v>2</v>
      </c>
    </row>
    <row r="286" spans="16:30" x14ac:dyDescent="0.25">
      <c r="P286" s="31">
        <v>0.375</v>
      </c>
      <c r="Q286" s="32">
        <f>Q284</f>
        <v>0</v>
      </c>
      <c r="R286" s="26">
        <f t="shared" si="116"/>
        <v>1</v>
      </c>
      <c r="S286" s="26">
        <f t="shared" si="126"/>
        <v>0</v>
      </c>
      <c r="T286" s="35">
        <f t="shared" si="115"/>
        <v>1</v>
      </c>
      <c r="U286" s="37"/>
      <c r="V286" s="34">
        <f t="shared" si="125"/>
        <v>0</v>
      </c>
      <c r="W286" s="26">
        <f t="shared" si="118"/>
        <v>1</v>
      </c>
      <c r="X286" s="26">
        <f t="shared" si="127"/>
        <v>0</v>
      </c>
      <c r="Y286" s="35">
        <f t="shared" si="120"/>
        <v>1</v>
      </c>
      <c r="Z286" s="37"/>
      <c r="AA286" s="34">
        <f t="shared" si="121"/>
        <v>3.0102999566398121</v>
      </c>
      <c r="AB286" s="26">
        <f t="shared" si="122"/>
        <v>2</v>
      </c>
      <c r="AC286" s="26">
        <f t="shared" si="128"/>
        <v>3.0102999566398121</v>
      </c>
      <c r="AD286" s="27">
        <f t="shared" si="124"/>
        <v>2</v>
      </c>
    </row>
    <row r="287" spans="16:30" x14ac:dyDescent="0.25">
      <c r="P287" s="31">
        <v>0.41666666666666702</v>
      </c>
      <c r="Q287" s="32">
        <f>Q284</f>
        <v>0</v>
      </c>
      <c r="R287" s="26">
        <f t="shared" si="116"/>
        <v>1</v>
      </c>
      <c r="S287" s="26">
        <f t="shared" si="126"/>
        <v>0</v>
      </c>
      <c r="T287" s="35">
        <f t="shared" si="115"/>
        <v>1</v>
      </c>
      <c r="U287" s="37"/>
      <c r="V287" s="34">
        <f t="shared" si="125"/>
        <v>0</v>
      </c>
      <c r="W287" s="26">
        <f t="shared" si="118"/>
        <v>1</v>
      </c>
      <c r="X287" s="26">
        <f t="shared" si="127"/>
        <v>0</v>
      </c>
      <c r="Y287" s="35">
        <f t="shared" si="120"/>
        <v>1</v>
      </c>
      <c r="Z287" s="37"/>
      <c r="AA287" s="34">
        <f t="shared" si="121"/>
        <v>3.0102999566398121</v>
      </c>
      <c r="AB287" s="26">
        <f t="shared" si="122"/>
        <v>2</v>
      </c>
      <c r="AC287" s="26">
        <f t="shared" si="128"/>
        <v>3.0102999566398121</v>
      </c>
      <c r="AD287" s="27">
        <f t="shared" si="124"/>
        <v>2</v>
      </c>
    </row>
    <row r="288" spans="16:30" x14ac:dyDescent="0.25">
      <c r="P288" s="31">
        <v>0.45833333333333298</v>
      </c>
      <c r="Q288" s="32">
        <f>Q284</f>
        <v>0</v>
      </c>
      <c r="R288" s="26">
        <f t="shared" si="116"/>
        <v>1</v>
      </c>
      <c r="S288" s="26">
        <f t="shared" si="126"/>
        <v>0</v>
      </c>
      <c r="T288" s="35">
        <f t="shared" si="115"/>
        <v>1</v>
      </c>
      <c r="U288" s="37"/>
      <c r="V288" s="34">
        <f t="shared" si="125"/>
        <v>0</v>
      </c>
      <c r="W288" s="26">
        <f t="shared" si="118"/>
        <v>1</v>
      </c>
      <c r="X288" s="26">
        <f t="shared" si="127"/>
        <v>0</v>
      </c>
      <c r="Y288" s="35">
        <f t="shared" si="120"/>
        <v>1</v>
      </c>
      <c r="Z288" s="37"/>
      <c r="AA288" s="34">
        <f t="shared" si="121"/>
        <v>3.0102999566398121</v>
      </c>
      <c r="AB288" s="26">
        <f t="shared" si="122"/>
        <v>2</v>
      </c>
      <c r="AC288" s="26">
        <f t="shared" si="128"/>
        <v>3.0102999566398121</v>
      </c>
      <c r="AD288" s="27">
        <f t="shared" si="124"/>
        <v>2</v>
      </c>
    </row>
    <row r="289" spans="16:30" x14ac:dyDescent="0.25">
      <c r="P289" s="31">
        <v>0.5</v>
      </c>
      <c r="Q289" s="32">
        <f>Q284</f>
        <v>0</v>
      </c>
      <c r="R289" s="26">
        <f t="shared" si="116"/>
        <v>1</v>
      </c>
      <c r="S289" s="26">
        <f t="shared" si="126"/>
        <v>0</v>
      </c>
      <c r="T289" s="35">
        <f t="shared" si="115"/>
        <v>1</v>
      </c>
      <c r="U289" s="37"/>
      <c r="V289" s="34">
        <f t="shared" si="125"/>
        <v>0</v>
      </c>
      <c r="W289" s="26">
        <f t="shared" si="118"/>
        <v>1</v>
      </c>
      <c r="X289" s="26">
        <f t="shared" si="127"/>
        <v>0</v>
      </c>
      <c r="Y289" s="35">
        <f t="shared" si="120"/>
        <v>1</v>
      </c>
      <c r="Z289" s="37"/>
      <c r="AA289" s="34">
        <f t="shared" si="121"/>
        <v>3.0102999566398121</v>
      </c>
      <c r="AB289" s="26">
        <f t="shared" si="122"/>
        <v>2</v>
      </c>
      <c r="AC289" s="26">
        <f t="shared" si="128"/>
        <v>3.0102999566398121</v>
      </c>
      <c r="AD289" s="27">
        <f t="shared" si="124"/>
        <v>2</v>
      </c>
    </row>
    <row r="290" spans="16:30" x14ac:dyDescent="0.25">
      <c r="P290" s="31">
        <v>0.54166666666666696</v>
      </c>
      <c r="Q290" s="32">
        <f>Q284</f>
        <v>0</v>
      </c>
      <c r="R290" s="26">
        <f t="shared" si="116"/>
        <v>1</v>
      </c>
      <c r="S290" s="26">
        <f t="shared" si="126"/>
        <v>0</v>
      </c>
      <c r="T290" s="35">
        <f t="shared" si="115"/>
        <v>1</v>
      </c>
      <c r="U290" s="37"/>
      <c r="V290" s="34">
        <f t="shared" si="125"/>
        <v>0</v>
      </c>
      <c r="W290" s="26">
        <f t="shared" si="118"/>
        <v>1</v>
      </c>
      <c r="X290" s="26">
        <f t="shared" si="127"/>
        <v>0</v>
      </c>
      <c r="Y290" s="35">
        <f t="shared" si="120"/>
        <v>1</v>
      </c>
      <c r="Z290" s="37"/>
      <c r="AA290" s="34">
        <f t="shared" si="121"/>
        <v>3.0102999566398121</v>
      </c>
      <c r="AB290" s="26">
        <f t="shared" si="122"/>
        <v>2</v>
      </c>
      <c r="AC290" s="26">
        <f t="shared" si="128"/>
        <v>3.0102999566398121</v>
      </c>
      <c r="AD290" s="27">
        <f t="shared" si="124"/>
        <v>2</v>
      </c>
    </row>
    <row r="291" spans="16:30" x14ac:dyDescent="0.25">
      <c r="P291" s="31">
        <v>0.58333333333333304</v>
      </c>
      <c r="Q291" s="32">
        <f>Q284</f>
        <v>0</v>
      </c>
      <c r="R291" s="26">
        <f t="shared" si="116"/>
        <v>1</v>
      </c>
      <c r="S291" s="26">
        <f t="shared" si="126"/>
        <v>0</v>
      </c>
      <c r="T291" s="35">
        <f t="shared" si="115"/>
        <v>1</v>
      </c>
      <c r="U291" s="37"/>
      <c r="V291" s="34">
        <f t="shared" si="125"/>
        <v>0</v>
      </c>
      <c r="W291" s="26">
        <f t="shared" si="118"/>
        <v>1</v>
      </c>
      <c r="X291" s="26">
        <f t="shared" si="127"/>
        <v>0</v>
      </c>
      <c r="Y291" s="35">
        <f t="shared" si="120"/>
        <v>1</v>
      </c>
      <c r="Z291" s="37"/>
      <c r="AA291" s="34">
        <f t="shared" si="121"/>
        <v>3.0102999566398121</v>
      </c>
      <c r="AB291" s="26">
        <f t="shared" si="122"/>
        <v>2</v>
      </c>
      <c r="AC291" s="26">
        <f t="shared" si="128"/>
        <v>3.0102999566398121</v>
      </c>
      <c r="AD291" s="27">
        <f t="shared" si="124"/>
        <v>2</v>
      </c>
    </row>
    <row r="292" spans="16:30" x14ac:dyDescent="0.25">
      <c r="P292" s="31">
        <v>0.625</v>
      </c>
      <c r="Q292" s="32">
        <f>Q284</f>
        <v>0</v>
      </c>
      <c r="R292" s="26">
        <f t="shared" si="116"/>
        <v>1</v>
      </c>
      <c r="S292" s="26">
        <f t="shared" si="126"/>
        <v>0</v>
      </c>
      <c r="T292" s="35">
        <f t="shared" si="115"/>
        <v>1</v>
      </c>
      <c r="U292" s="37"/>
      <c r="V292" s="34">
        <f t="shared" si="125"/>
        <v>0</v>
      </c>
      <c r="W292" s="26">
        <f t="shared" si="118"/>
        <v>1</v>
      </c>
      <c r="X292" s="26">
        <f t="shared" si="127"/>
        <v>0</v>
      </c>
      <c r="Y292" s="35">
        <f t="shared" si="120"/>
        <v>1</v>
      </c>
      <c r="Z292" s="37"/>
      <c r="AA292" s="34">
        <f t="shared" si="121"/>
        <v>3.0102999566398121</v>
      </c>
      <c r="AB292" s="26">
        <f t="shared" si="122"/>
        <v>2</v>
      </c>
      <c r="AC292" s="26">
        <f t="shared" si="128"/>
        <v>3.0102999566398121</v>
      </c>
      <c r="AD292" s="27">
        <f t="shared" si="124"/>
        <v>2</v>
      </c>
    </row>
    <row r="293" spans="16:30" x14ac:dyDescent="0.25">
      <c r="P293" s="31">
        <v>0.66666666666666696</v>
      </c>
      <c r="Q293" s="32">
        <f>Q284</f>
        <v>0</v>
      </c>
      <c r="R293" s="26">
        <f t="shared" si="116"/>
        <v>1</v>
      </c>
      <c r="S293" s="26">
        <f t="shared" si="126"/>
        <v>0</v>
      </c>
      <c r="T293" s="35">
        <f t="shared" si="115"/>
        <v>1</v>
      </c>
      <c r="U293" s="37"/>
      <c r="V293" s="34">
        <f t="shared" si="125"/>
        <v>0</v>
      </c>
      <c r="W293" s="26">
        <f t="shared" si="118"/>
        <v>1</v>
      </c>
      <c r="X293" s="26">
        <f t="shared" si="127"/>
        <v>0</v>
      </c>
      <c r="Y293" s="35">
        <f t="shared" si="120"/>
        <v>1</v>
      </c>
      <c r="Z293" s="37"/>
      <c r="AA293" s="34">
        <f t="shared" si="121"/>
        <v>3.0102999566398121</v>
      </c>
      <c r="AB293" s="26">
        <f t="shared" si="122"/>
        <v>2</v>
      </c>
      <c r="AC293" s="26">
        <f t="shared" si="128"/>
        <v>3.0102999566398121</v>
      </c>
      <c r="AD293" s="27">
        <f t="shared" si="124"/>
        <v>2</v>
      </c>
    </row>
    <row r="294" spans="16:30" x14ac:dyDescent="0.25">
      <c r="P294" s="31">
        <v>0.70833333333333304</v>
      </c>
      <c r="Q294" s="32">
        <f>Q284</f>
        <v>0</v>
      </c>
      <c r="R294" s="26">
        <f t="shared" si="116"/>
        <v>1</v>
      </c>
      <c r="S294" s="26">
        <f t="shared" si="126"/>
        <v>0</v>
      </c>
      <c r="T294" s="35">
        <f t="shared" si="115"/>
        <v>1</v>
      </c>
      <c r="U294" s="37"/>
      <c r="V294" s="34">
        <f t="shared" si="125"/>
        <v>0</v>
      </c>
      <c r="W294" s="26">
        <f t="shared" si="118"/>
        <v>1</v>
      </c>
      <c r="X294" s="26">
        <f t="shared" si="127"/>
        <v>0</v>
      </c>
      <c r="Y294" s="35">
        <f t="shared" si="120"/>
        <v>1</v>
      </c>
      <c r="Z294" s="37"/>
      <c r="AA294" s="34">
        <f t="shared" si="121"/>
        <v>3.0102999566398121</v>
      </c>
      <c r="AB294" s="26">
        <f t="shared" si="122"/>
        <v>2</v>
      </c>
      <c r="AC294" s="26">
        <f t="shared" si="128"/>
        <v>3.0102999566398121</v>
      </c>
      <c r="AD294" s="27">
        <f t="shared" si="124"/>
        <v>2</v>
      </c>
    </row>
    <row r="295" spans="16:30" x14ac:dyDescent="0.25">
      <c r="P295" s="31">
        <v>0.75</v>
      </c>
      <c r="Q295" s="32">
        <f>Q284</f>
        <v>0</v>
      </c>
      <c r="R295" s="26">
        <f t="shared" si="116"/>
        <v>1</v>
      </c>
      <c r="S295" s="26">
        <f t="shared" si="126"/>
        <v>0</v>
      </c>
      <c r="T295" s="35">
        <f t="shared" si="115"/>
        <v>1</v>
      </c>
      <c r="U295" s="37"/>
      <c r="V295" s="34">
        <f t="shared" si="125"/>
        <v>0</v>
      </c>
      <c r="W295" s="26">
        <f t="shared" si="118"/>
        <v>1</v>
      </c>
      <c r="X295" s="26">
        <f t="shared" si="127"/>
        <v>0</v>
      </c>
      <c r="Y295" s="35">
        <f t="shared" si="120"/>
        <v>1</v>
      </c>
      <c r="Z295" s="37"/>
      <c r="AA295" s="34">
        <f t="shared" si="121"/>
        <v>3.0102999566398121</v>
      </c>
      <c r="AB295" s="26">
        <f t="shared" si="122"/>
        <v>2</v>
      </c>
      <c r="AC295" s="26">
        <f t="shared" si="128"/>
        <v>3.0102999566398121</v>
      </c>
      <c r="AD295" s="27">
        <f t="shared" si="124"/>
        <v>2</v>
      </c>
    </row>
    <row r="296" spans="16:30" x14ac:dyDescent="0.25">
      <c r="P296" s="31">
        <v>0.79166666666666696</v>
      </c>
      <c r="Q296" s="32">
        <f>Q284</f>
        <v>0</v>
      </c>
      <c r="R296" s="26">
        <f t="shared" si="116"/>
        <v>1</v>
      </c>
      <c r="S296" s="26">
        <f t="shared" si="126"/>
        <v>0</v>
      </c>
      <c r="T296" s="35">
        <f t="shared" si="115"/>
        <v>1</v>
      </c>
      <c r="U296" s="37"/>
      <c r="V296" s="34">
        <v>0</v>
      </c>
      <c r="W296" s="26">
        <f t="shared" si="118"/>
        <v>1</v>
      </c>
      <c r="X296" s="26">
        <v>0</v>
      </c>
      <c r="Y296" s="35">
        <f t="shared" si="120"/>
        <v>1</v>
      </c>
      <c r="Z296" s="37"/>
      <c r="AA296" s="34">
        <f t="shared" si="121"/>
        <v>3.0102999566398121</v>
      </c>
      <c r="AB296" s="26">
        <f t="shared" si="122"/>
        <v>2</v>
      </c>
      <c r="AC296" s="26">
        <f>AA296</f>
        <v>3.0102999566398121</v>
      </c>
      <c r="AD296" s="27">
        <f t="shared" si="124"/>
        <v>2</v>
      </c>
    </row>
    <row r="297" spans="16:30" x14ac:dyDescent="0.25">
      <c r="P297" s="31">
        <v>0.83333333333333304</v>
      </c>
      <c r="Q297" s="32">
        <f>Q284</f>
        <v>0</v>
      </c>
      <c r="R297" s="26">
        <f t="shared" si="116"/>
        <v>1</v>
      </c>
      <c r="S297" s="26">
        <f t="shared" si="126"/>
        <v>0</v>
      </c>
      <c r="T297" s="35">
        <f t="shared" si="115"/>
        <v>1</v>
      </c>
      <c r="U297" s="37"/>
      <c r="V297" s="34">
        <f t="shared" si="125"/>
        <v>0</v>
      </c>
      <c r="W297" s="26">
        <f t="shared" si="118"/>
        <v>1</v>
      </c>
      <c r="X297" s="26">
        <v>0</v>
      </c>
      <c r="Y297" s="35">
        <f t="shared" si="120"/>
        <v>1</v>
      </c>
      <c r="Z297" s="37"/>
      <c r="AA297" s="34">
        <f t="shared" si="121"/>
        <v>3.0102999566398121</v>
      </c>
      <c r="AB297" s="26">
        <f>(10^(AA297/10))</f>
        <v>2</v>
      </c>
      <c r="AC297" s="26">
        <f>AA297</f>
        <v>3.0102999566398121</v>
      </c>
      <c r="AD297" s="27">
        <f t="shared" si="124"/>
        <v>2</v>
      </c>
    </row>
    <row r="298" spans="16:30" x14ac:dyDescent="0.25">
      <c r="P298" s="31">
        <v>0.875</v>
      </c>
      <c r="Q298" s="32">
        <f>Q284</f>
        <v>0</v>
      </c>
      <c r="R298" s="26">
        <f t="shared" si="116"/>
        <v>1</v>
      </c>
      <c r="S298" s="26">
        <f t="shared" si="126"/>
        <v>0</v>
      </c>
      <c r="T298" s="35">
        <f t="shared" si="115"/>
        <v>1</v>
      </c>
      <c r="U298" s="37"/>
      <c r="V298" s="34">
        <f>V297</f>
        <v>0</v>
      </c>
      <c r="W298" s="26">
        <f t="shared" si="118"/>
        <v>1</v>
      </c>
      <c r="X298" s="26">
        <v>0</v>
      </c>
      <c r="Y298" s="35">
        <f t="shared" si="120"/>
        <v>1</v>
      </c>
      <c r="Z298" s="37"/>
      <c r="AA298" s="34">
        <f t="shared" si="121"/>
        <v>3.0102999566398121</v>
      </c>
      <c r="AB298" s="26">
        <f t="shared" ref="AB298:AB300" si="129">(10^(AA298/10))</f>
        <v>2</v>
      </c>
      <c r="AC298" s="26">
        <f>AA298</f>
        <v>3.0102999566398121</v>
      </c>
      <c r="AD298" s="27">
        <f t="shared" si="124"/>
        <v>2</v>
      </c>
    </row>
    <row r="299" spans="16:30" x14ac:dyDescent="0.25">
      <c r="P299" s="31">
        <v>0.91666666666666696</v>
      </c>
      <c r="Q299" s="32">
        <f>Q277</f>
        <v>0</v>
      </c>
      <c r="R299" s="26">
        <f t="shared" si="116"/>
        <v>1</v>
      </c>
      <c r="S299" s="26">
        <f>Q299+10</f>
        <v>10</v>
      </c>
      <c r="T299" s="35">
        <f t="shared" si="115"/>
        <v>10</v>
      </c>
      <c r="U299" s="37"/>
      <c r="V299" s="34">
        <v>0</v>
      </c>
      <c r="W299" s="26">
        <f t="shared" si="118"/>
        <v>1</v>
      </c>
      <c r="X299" s="28">
        <f t="shared" ref="X299:X300" si="130">V299+10</f>
        <v>10</v>
      </c>
      <c r="Y299" s="35">
        <f t="shared" si="120"/>
        <v>10</v>
      </c>
      <c r="Z299" s="37"/>
      <c r="AA299" s="34">
        <f t="shared" si="121"/>
        <v>3.0102999566398121</v>
      </c>
      <c r="AB299" s="26">
        <f t="shared" si="129"/>
        <v>2</v>
      </c>
      <c r="AC299" s="26">
        <f>AA299+10</f>
        <v>13.010299956639813</v>
      </c>
      <c r="AD299" s="27">
        <f t="shared" si="124"/>
        <v>20.000000000000007</v>
      </c>
    </row>
    <row r="300" spans="16:30" ht="15.75" thickBot="1" x14ac:dyDescent="0.3">
      <c r="P300" s="44">
        <v>0.95833333333333304</v>
      </c>
      <c r="Q300" s="32">
        <f>Q277</f>
        <v>0</v>
      </c>
      <c r="R300" s="46">
        <f t="shared" si="116"/>
        <v>1</v>
      </c>
      <c r="S300" s="46">
        <f>Q300+10</f>
        <v>10</v>
      </c>
      <c r="T300" s="47">
        <f t="shared" si="115"/>
        <v>10</v>
      </c>
      <c r="U300" s="48"/>
      <c r="V300" s="45">
        <v>0</v>
      </c>
      <c r="W300" s="46">
        <f t="shared" si="118"/>
        <v>1</v>
      </c>
      <c r="X300" s="28">
        <f t="shared" si="130"/>
        <v>10</v>
      </c>
      <c r="Y300" s="47">
        <f t="shared" si="120"/>
        <v>10</v>
      </c>
      <c r="Z300" s="48"/>
      <c r="AA300" s="34">
        <f t="shared" si="121"/>
        <v>3.0102999566398121</v>
      </c>
      <c r="AB300" s="150">
        <f t="shared" si="129"/>
        <v>2</v>
      </c>
      <c r="AC300" s="150">
        <f>AA300+10</f>
        <v>13.010299956639813</v>
      </c>
      <c r="AD300" s="151">
        <f t="shared" si="124"/>
        <v>20.000000000000007</v>
      </c>
    </row>
    <row r="301" spans="16:30" ht="15.75" thickBot="1" x14ac:dyDescent="0.3">
      <c r="P301" s="50"/>
      <c r="Q301" s="51"/>
      <c r="R301" s="51"/>
      <c r="S301" s="51"/>
      <c r="T301" s="52"/>
      <c r="U301" s="51"/>
      <c r="V301" s="50"/>
      <c r="W301" s="51"/>
      <c r="X301" s="51"/>
      <c r="Y301" s="52"/>
      <c r="Z301" s="51"/>
      <c r="AA301" s="53" t="s">
        <v>13</v>
      </c>
      <c r="AB301" s="64">
        <f>10*LOG(1/(COUNT(AB284:AB297))*SUM(AB284:AB297))</f>
        <v>3.0102999566398121</v>
      </c>
      <c r="AC301" s="49"/>
      <c r="AD301" s="54"/>
    </row>
    <row r="302" spans="16:30" ht="15.75" thickBot="1" x14ac:dyDescent="0.3">
      <c r="P302" s="53"/>
      <c r="Q302" s="49"/>
      <c r="R302" s="49"/>
      <c r="S302" s="49"/>
      <c r="T302" s="54"/>
      <c r="U302" s="49"/>
      <c r="V302" s="53"/>
      <c r="W302" s="49"/>
      <c r="X302" s="49"/>
      <c r="Y302" s="54"/>
      <c r="Z302" s="49"/>
      <c r="AA302" s="53" t="s">
        <v>2</v>
      </c>
      <c r="AB302" s="64">
        <f>10*LOG(1/(COUNT(AB277:AB283,AB299:AB300))*SUM(AB277:AB283,AB299:AB300))</f>
        <v>3.0102999566398121</v>
      </c>
      <c r="AC302" s="49"/>
      <c r="AD302" s="54"/>
    </row>
    <row r="303" spans="16:30" x14ac:dyDescent="0.25">
      <c r="P303" s="53"/>
      <c r="Q303" s="49"/>
      <c r="R303" s="56" t="s">
        <v>12</v>
      </c>
      <c r="S303" s="57"/>
      <c r="T303" s="58" t="s">
        <v>11</v>
      </c>
      <c r="U303" s="57"/>
      <c r="V303" s="59"/>
      <c r="W303" s="56" t="s">
        <v>12</v>
      </c>
      <c r="X303" s="57"/>
      <c r="Y303" s="58" t="s">
        <v>11</v>
      </c>
      <c r="Z303" s="57"/>
      <c r="AA303" s="59"/>
      <c r="AB303" s="57" t="s">
        <v>12</v>
      </c>
      <c r="AC303" s="57"/>
      <c r="AD303" s="58" t="s">
        <v>11</v>
      </c>
    </row>
    <row r="304" spans="16:30" ht="15.75" thickBot="1" x14ac:dyDescent="0.3">
      <c r="P304" s="14"/>
      <c r="Q304" s="55"/>
      <c r="R304" s="60">
        <f>10*LOG(1/(COUNT(R277:R300))*SUM(R277:R300))</f>
        <v>0</v>
      </c>
      <c r="S304" s="61"/>
      <c r="T304" s="62">
        <f>10*LOG(1/(COUNT(T277:T300))*SUM(T277:T300))</f>
        <v>6.40978057358332</v>
      </c>
      <c r="U304" s="61"/>
      <c r="V304" s="63"/>
      <c r="W304" s="60">
        <f>10*LOG(1/(COUNT(W277:W300))*SUM(W277:W300))</f>
        <v>0</v>
      </c>
      <c r="X304" s="61"/>
      <c r="Y304" s="62">
        <f>10*LOG(1/(COUNT(Y277:Y300))*SUM(Y277:Y300))</f>
        <v>6.40978057358332</v>
      </c>
      <c r="Z304" s="61"/>
      <c r="AA304" s="63"/>
      <c r="AB304" s="64">
        <f>10*LOG(1/(COUNT(AB277:AB300))*SUM(AB277:AB300))</f>
        <v>3.0102999566398121</v>
      </c>
      <c r="AC304" s="61"/>
      <c r="AD304" s="62">
        <f>10*LOG(1/(COUNT(AD277:AD300))*SUM(AD277:AD300))</f>
        <v>9.4200805302231334</v>
      </c>
    </row>
  </sheetData>
  <mergeCells count="26">
    <mergeCell ref="A1:H1"/>
    <mergeCell ref="AA1:AB2"/>
    <mergeCell ref="AC1:AE1"/>
    <mergeCell ref="A2:H2"/>
    <mergeCell ref="A3:H3"/>
    <mergeCell ref="L3:L5"/>
    <mergeCell ref="AA3:AA6"/>
    <mergeCell ref="A4:H4"/>
    <mergeCell ref="P105:T105"/>
    <mergeCell ref="A9:A11"/>
    <mergeCell ref="B9:B11"/>
    <mergeCell ref="C9:D9"/>
    <mergeCell ref="E9:H9"/>
    <mergeCell ref="A22:A24"/>
    <mergeCell ref="B22:C22"/>
    <mergeCell ref="E22:H22"/>
    <mergeCell ref="A38:A39"/>
    <mergeCell ref="B38:B39"/>
    <mergeCell ref="A58:A59"/>
    <mergeCell ref="P71:T71"/>
    <mergeCell ref="A77:A78"/>
    <mergeCell ref="P139:T139"/>
    <mergeCell ref="P173:T173"/>
    <mergeCell ref="P207:T207"/>
    <mergeCell ref="P241:T241"/>
    <mergeCell ref="P275:T275"/>
  </mergeCells>
  <conditionalFormatting sqref="B60:B73 D60:H73">
    <cfRule type="expression" dxfId="20" priority="1">
      <formula>B60=0</formula>
    </cfRule>
  </conditionalFormatting>
  <dataValidations count="3">
    <dataValidation type="list" allowBlank="1" showInputMessage="1" showErrorMessage="1" sqref="A40:A53" xr:uid="{7CD3C0F2-ADB6-46DD-96EF-1391461B1089}">
      <formula1>$AJ$2:$AJ$65</formula1>
    </dataValidation>
    <dataValidation type="list" allowBlank="1" showInputMessage="1" showErrorMessage="1" sqref="B32:B35 B12:B20 B6" xr:uid="{FBA1A678-BFD9-4EF6-B27F-220344388183}">
      <formula1>$AB$3:$AB$6</formula1>
    </dataValidation>
    <dataValidation type="list" allowBlank="1" showInputMessage="1" showErrorMessage="1" sqref="B40:B53" xr:uid="{BC744F12-8F0C-4CC6-935F-0BE95FE82104}">
      <formula1>$AP$1:$AP$16</formula1>
    </dataValidation>
  </dataValidations>
  <pageMargins left="0.7" right="0.7" top="0.75" bottom="0.75" header="0.3" footer="0.3"/>
  <pageSetup scale="40"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2FCCA-37DB-4BE2-82DB-588FBB531F0D}">
  <dimension ref="A1:AR304"/>
  <sheetViews>
    <sheetView zoomScaleNormal="100" workbookViewId="0">
      <selection activeCell="F28" sqref="F28"/>
    </sheetView>
  </sheetViews>
  <sheetFormatPr defaultRowHeight="15" x14ac:dyDescent="0.25"/>
  <cols>
    <col min="1" max="1" width="31.140625" customWidth="1"/>
    <col min="2" max="2" width="27" bestFit="1" customWidth="1"/>
    <col min="3" max="4" width="23.140625" customWidth="1"/>
    <col min="5" max="5" width="27.85546875" customWidth="1"/>
    <col min="6" max="6" width="30.28515625" customWidth="1"/>
    <col min="7" max="7" width="22.85546875" customWidth="1"/>
    <col min="8" max="8" width="24.7109375" customWidth="1"/>
    <col min="9" max="11" width="9.140625" customWidth="1"/>
    <col min="12" max="12" width="18.7109375" hidden="1" customWidth="1"/>
    <col min="13" max="14" width="20" hidden="1" customWidth="1"/>
    <col min="15" max="15" width="9.140625" hidden="1" customWidth="1"/>
    <col min="16" max="20" width="12.7109375" hidden="1" customWidth="1"/>
    <col min="21" max="21" width="2.7109375" hidden="1" customWidth="1"/>
    <col min="22" max="22" width="12.7109375" hidden="1" customWidth="1"/>
    <col min="23" max="23" width="15.42578125" hidden="1" customWidth="1"/>
    <col min="24" max="25" width="12.7109375" hidden="1" customWidth="1"/>
    <col min="26" max="26" width="2.5703125" hidden="1" customWidth="1"/>
    <col min="27" max="27" width="17" hidden="1" customWidth="1"/>
    <col min="28" max="28" width="17.42578125" hidden="1" customWidth="1"/>
    <col min="29" max="30" width="12.7109375" hidden="1" customWidth="1"/>
    <col min="31" max="35" width="9.140625" hidden="1" customWidth="1"/>
    <col min="36" max="36" width="33.42578125" hidden="1" customWidth="1"/>
    <col min="37" max="37" width="12.140625" hidden="1" customWidth="1"/>
    <col min="38" max="40" width="16.140625" hidden="1" customWidth="1"/>
    <col min="41" max="44" width="9.140625" hidden="1" customWidth="1"/>
    <col min="45" max="117" width="9.140625" customWidth="1"/>
  </cols>
  <sheetData>
    <row r="1" spans="1:42" ht="21.75" thickBot="1" x14ac:dyDescent="0.4">
      <c r="A1" s="304" t="s">
        <v>197</v>
      </c>
      <c r="B1" s="304"/>
      <c r="C1" s="304"/>
      <c r="D1" s="304"/>
      <c r="E1" s="304"/>
      <c r="F1" s="304"/>
      <c r="G1" s="304"/>
      <c r="H1" s="304"/>
      <c r="AA1" s="295" t="s">
        <v>36</v>
      </c>
      <c r="AB1" s="296"/>
      <c r="AC1" s="280" t="s">
        <v>35</v>
      </c>
      <c r="AD1" s="281"/>
      <c r="AE1" s="282"/>
      <c r="AJ1" s="188" t="s">
        <v>70</v>
      </c>
      <c r="AK1" s="189" t="s">
        <v>71</v>
      </c>
      <c r="AL1" s="189" t="s">
        <v>72</v>
      </c>
      <c r="AM1" s="189" t="s">
        <v>73</v>
      </c>
      <c r="AN1" s="190" t="s">
        <v>74</v>
      </c>
      <c r="AP1">
        <v>1</v>
      </c>
    </row>
    <row r="2" spans="1:42" ht="21.75" thickBot="1" x14ac:dyDescent="0.4">
      <c r="A2" s="304" t="s">
        <v>148</v>
      </c>
      <c r="B2" s="304"/>
      <c r="C2" s="304"/>
      <c r="D2" s="304"/>
      <c r="E2" s="304"/>
      <c r="F2" s="304"/>
      <c r="G2" s="304"/>
      <c r="H2" s="304"/>
      <c r="AA2" s="297"/>
      <c r="AB2" s="298"/>
      <c r="AC2" s="123" t="s">
        <v>3</v>
      </c>
      <c r="AD2" s="124" t="s">
        <v>32</v>
      </c>
      <c r="AE2" s="125" t="s">
        <v>33</v>
      </c>
      <c r="AJ2" s="186" t="s">
        <v>75</v>
      </c>
      <c r="AK2" s="187" t="s">
        <v>76</v>
      </c>
      <c r="AL2" s="187">
        <v>50</v>
      </c>
      <c r="AM2" s="187">
        <v>85</v>
      </c>
      <c r="AN2" s="29" t="s">
        <v>77</v>
      </c>
      <c r="AP2">
        <v>2</v>
      </c>
    </row>
    <row r="3" spans="1:42" ht="22.15" customHeight="1" x14ac:dyDescent="0.35">
      <c r="A3" s="304" t="s">
        <v>147</v>
      </c>
      <c r="B3" s="304"/>
      <c r="C3" s="304"/>
      <c r="D3" s="304"/>
      <c r="E3" s="304"/>
      <c r="F3" s="304"/>
      <c r="G3" s="304"/>
      <c r="H3" s="304"/>
      <c r="L3" s="306" t="s">
        <v>42</v>
      </c>
      <c r="M3" s="25" t="s">
        <v>25</v>
      </c>
      <c r="N3" s="15" t="s">
        <v>26</v>
      </c>
      <c r="O3" s="15" t="s">
        <v>27</v>
      </c>
      <c r="P3" s="15" t="s">
        <v>28</v>
      </c>
      <c r="Q3" s="15" t="s">
        <v>29</v>
      </c>
      <c r="R3" s="15" t="s">
        <v>30</v>
      </c>
      <c r="S3" s="16" t="s">
        <v>31</v>
      </c>
      <c r="AA3" s="283" t="s">
        <v>34</v>
      </c>
      <c r="AB3" s="120" t="s">
        <v>3</v>
      </c>
      <c r="AC3" s="127">
        <v>55</v>
      </c>
      <c r="AD3" s="128">
        <v>57</v>
      </c>
      <c r="AE3" s="129">
        <v>60</v>
      </c>
      <c r="AF3" s="119">
        <v>1</v>
      </c>
      <c r="AJ3" s="183" t="s">
        <v>78</v>
      </c>
      <c r="AK3" s="167" t="s">
        <v>76</v>
      </c>
      <c r="AL3" s="167">
        <v>20</v>
      </c>
      <c r="AM3" s="167">
        <v>85</v>
      </c>
      <c r="AN3" s="27">
        <v>84</v>
      </c>
      <c r="AP3">
        <v>3</v>
      </c>
    </row>
    <row r="4" spans="1:42" ht="19.5" customHeight="1" x14ac:dyDescent="0.35">
      <c r="A4" s="304" t="s">
        <v>144</v>
      </c>
      <c r="B4" s="304"/>
      <c r="C4" s="304"/>
      <c r="D4" s="304"/>
      <c r="E4" s="304"/>
      <c r="F4" s="304"/>
      <c r="G4" s="304"/>
      <c r="H4" s="304"/>
      <c r="L4" s="307"/>
      <c r="M4" s="135"/>
      <c r="N4" s="136"/>
      <c r="O4" s="136"/>
      <c r="P4" s="136"/>
      <c r="Q4" s="136"/>
      <c r="R4" s="136"/>
      <c r="S4" s="137"/>
      <c r="AA4" s="284"/>
      <c r="AB4" s="138"/>
      <c r="AC4" s="139"/>
      <c r="AD4" s="140"/>
      <c r="AE4" s="141"/>
      <c r="AF4" s="119"/>
      <c r="AJ4" s="183" t="s">
        <v>79</v>
      </c>
      <c r="AK4" s="167" t="s">
        <v>76</v>
      </c>
      <c r="AL4" s="167">
        <v>40</v>
      </c>
      <c r="AM4" s="167">
        <v>80</v>
      </c>
      <c r="AN4" s="27">
        <v>78</v>
      </c>
      <c r="AP4">
        <v>4</v>
      </c>
    </row>
    <row r="5" spans="1:42" ht="15" customHeight="1" thickBot="1" x14ac:dyDescent="0.4">
      <c r="A5" s="116"/>
      <c r="B5" s="116"/>
      <c r="C5" s="271"/>
      <c r="D5" s="271"/>
      <c r="E5" s="271"/>
      <c r="F5" s="271"/>
      <c r="G5" s="271"/>
      <c r="H5" s="271"/>
      <c r="L5" s="307"/>
      <c r="M5" s="13" t="s">
        <v>20</v>
      </c>
      <c r="N5" s="5" t="s">
        <v>20</v>
      </c>
      <c r="O5" s="5" t="s">
        <v>20</v>
      </c>
      <c r="P5" s="5" t="s">
        <v>20</v>
      </c>
      <c r="Q5" s="5" t="s">
        <v>20</v>
      </c>
      <c r="R5" s="5" t="s">
        <v>20</v>
      </c>
      <c r="S5" s="6" t="s">
        <v>20</v>
      </c>
      <c r="AA5" s="285"/>
      <c r="AB5" s="121" t="s">
        <v>32</v>
      </c>
      <c r="AC5" s="130">
        <v>57</v>
      </c>
      <c r="AD5" s="126">
        <v>60</v>
      </c>
      <c r="AE5" s="131">
        <v>65</v>
      </c>
      <c r="AF5" s="119">
        <v>2</v>
      </c>
      <c r="AJ5" s="183" t="s">
        <v>80</v>
      </c>
      <c r="AK5" s="167" t="s">
        <v>76</v>
      </c>
      <c r="AL5" s="167">
        <v>20</v>
      </c>
      <c r="AM5" s="167">
        <v>80</v>
      </c>
      <c r="AN5" s="27" t="s">
        <v>77</v>
      </c>
      <c r="AP5">
        <v>5</v>
      </c>
    </row>
    <row r="6" spans="1:42" ht="15" customHeight="1" thickBot="1" x14ac:dyDescent="0.4">
      <c r="A6" s="118" t="s">
        <v>49</v>
      </c>
      <c r="B6" s="117" t="s">
        <v>33</v>
      </c>
      <c r="C6" s="271"/>
      <c r="D6" s="271"/>
      <c r="E6" s="271"/>
      <c r="F6" s="271"/>
      <c r="G6" s="271"/>
      <c r="H6" s="271"/>
      <c r="L6" s="171" t="str">
        <f t="shared" ref="L6:L19" si="0">A60</f>
        <v>Crane</v>
      </c>
      <c r="M6" s="88">
        <f>IF(AND($E40&gt;=0.5,$C$12&gt;0),SQRT((($C$12-$B$25)^2)+(($C$25-$D$12)^2)),"")</f>
        <v>394.68891268918395</v>
      </c>
      <c r="N6" s="89" t="str">
        <f t="shared" ref="N6:N19" si="1">IF(AND($E40&gt;=0.5,$C$13&gt;0),SQRT((($C$13-$B$26)^2)+(($C$26-$D$13)^2)),"")</f>
        <v/>
      </c>
      <c r="O6" s="89" t="str">
        <f t="shared" ref="O6:P19" si="2">IF(AND($E40&gt;=0.5,$C$15&gt;0),SQRT((($C$15-$B$28)^2)+(($C$28-$D$15)^2)),"")</f>
        <v/>
      </c>
      <c r="P6" s="89" t="str">
        <f t="shared" si="2"/>
        <v/>
      </c>
      <c r="Q6" s="89" t="str">
        <f t="shared" ref="Q6:Q19" si="3">IF(AND($E40&gt;=0.5,$C$16&gt;0),SQRT((($C$16-$B$29)^2)+(($C$29-$D$16)^2)),"")</f>
        <v/>
      </c>
      <c r="R6" s="89" t="str">
        <f t="shared" ref="R6:R19" si="4">IF(AND($E40&gt;=0.5,$C$17&gt;0),SQRT((($C$17-$B$30)^2)+(($C$30-$D$17)^2)),"")</f>
        <v/>
      </c>
      <c r="S6" s="90" t="str">
        <f t="shared" ref="S6:S19" si="5">IF(AND($E40&gt;=0.5,$C$18&gt;0),SQRT((($C$18-$B$31)^2)+(($C$31-$D$18)^2)),"")</f>
        <v/>
      </c>
      <c r="AA6" s="286"/>
      <c r="AB6" s="122" t="s">
        <v>33</v>
      </c>
      <c r="AC6" s="132">
        <v>60</v>
      </c>
      <c r="AD6" s="133">
        <v>65</v>
      </c>
      <c r="AE6" s="134">
        <v>70</v>
      </c>
      <c r="AF6" s="119">
        <v>3</v>
      </c>
      <c r="AJ6" s="183" t="s">
        <v>81</v>
      </c>
      <c r="AK6" s="167" t="s">
        <v>82</v>
      </c>
      <c r="AL6" s="167">
        <v>100</v>
      </c>
      <c r="AM6" s="167">
        <v>94</v>
      </c>
      <c r="AN6" s="27" t="s">
        <v>77</v>
      </c>
      <c r="AP6">
        <v>6</v>
      </c>
    </row>
    <row r="7" spans="1:42" ht="15" customHeight="1" x14ac:dyDescent="0.35">
      <c r="A7" s="271"/>
      <c r="B7" s="271"/>
      <c r="C7" s="271"/>
      <c r="D7" s="271"/>
      <c r="E7" s="271"/>
      <c r="F7" s="271"/>
      <c r="G7" s="271"/>
      <c r="H7" s="271"/>
      <c r="L7" s="172" t="str">
        <f t="shared" si="0"/>
        <v>Vibratory Pile Driver</v>
      </c>
      <c r="M7" s="91">
        <f>IF(AND($E41&gt;=0.5,$C$12&gt;0),SQRT((($C$12-$B$25)^2)+(($C$25-$D$12)^2)),"")</f>
        <v>394.68891268918395</v>
      </c>
      <c r="N7" s="92" t="str">
        <f t="shared" si="1"/>
        <v/>
      </c>
      <c r="O7" s="92" t="str">
        <f t="shared" si="2"/>
        <v/>
      </c>
      <c r="P7" s="92" t="str">
        <f t="shared" si="2"/>
        <v/>
      </c>
      <c r="Q7" s="92" t="str">
        <f t="shared" si="3"/>
        <v/>
      </c>
      <c r="R7" s="92" t="str">
        <f t="shared" si="4"/>
        <v/>
      </c>
      <c r="S7" s="93" t="str">
        <f t="shared" si="5"/>
        <v/>
      </c>
      <c r="AC7" s="119">
        <v>1</v>
      </c>
      <c r="AD7" s="119">
        <v>2</v>
      </c>
      <c r="AE7" s="119">
        <v>3</v>
      </c>
      <c r="AF7" s="119"/>
      <c r="AJ7" s="183" t="s">
        <v>83</v>
      </c>
      <c r="AK7" s="167" t="s">
        <v>76</v>
      </c>
      <c r="AL7" s="167">
        <v>50</v>
      </c>
      <c r="AM7" s="167">
        <v>80</v>
      </c>
      <c r="AN7" s="27">
        <v>83</v>
      </c>
      <c r="AP7">
        <v>7</v>
      </c>
    </row>
    <row r="8" spans="1:42" ht="15" customHeight="1" thickBot="1" x14ac:dyDescent="0.3">
      <c r="A8" s="8" t="s">
        <v>45</v>
      </c>
      <c r="L8" s="172" t="str">
        <f t="shared" si="0"/>
        <v>Pickup Truck</v>
      </c>
      <c r="M8" s="91">
        <f>IF(AND($E42&gt;=0.5,$C$12&gt;0),SQRT((($C$12-$B$25)^2)+(($C$25-$D$12)^2)),"")</f>
        <v>394.68891268918395</v>
      </c>
      <c r="N8" s="92" t="str">
        <f t="shared" si="1"/>
        <v/>
      </c>
      <c r="O8" s="92" t="str">
        <f t="shared" si="2"/>
        <v/>
      </c>
      <c r="P8" s="92" t="str">
        <f t="shared" si="2"/>
        <v/>
      </c>
      <c r="Q8" s="92" t="str">
        <f t="shared" si="3"/>
        <v/>
      </c>
      <c r="R8" s="92" t="str">
        <f t="shared" si="4"/>
        <v/>
      </c>
      <c r="S8" s="93" t="str">
        <f t="shared" si="5"/>
        <v/>
      </c>
      <c r="AJ8" s="183" t="s">
        <v>84</v>
      </c>
      <c r="AK8" s="167" t="s">
        <v>76</v>
      </c>
      <c r="AL8" s="167">
        <v>20</v>
      </c>
      <c r="AM8" s="167">
        <v>85</v>
      </c>
      <c r="AN8" s="27">
        <v>84</v>
      </c>
      <c r="AP8">
        <v>8</v>
      </c>
    </row>
    <row r="9" spans="1:42" ht="15" customHeight="1" thickBot="1" x14ac:dyDescent="0.3">
      <c r="A9" s="293" t="s">
        <v>0</v>
      </c>
      <c r="B9" s="293" t="s">
        <v>1</v>
      </c>
      <c r="C9" s="289" t="s">
        <v>22</v>
      </c>
      <c r="D9" s="290"/>
      <c r="E9" s="291" t="s">
        <v>53</v>
      </c>
      <c r="F9" s="291"/>
      <c r="G9" s="291"/>
      <c r="H9" s="292"/>
      <c r="L9" s="172" t="str">
        <f t="shared" si="0"/>
        <v>Front End Loader</v>
      </c>
      <c r="M9" s="91">
        <f>IF(AND($E43&gt;=0.5,$C$12&gt;0),SQRT((($C$12-$B$25)^2)+(($C$25-$D$12)^2)),"")</f>
        <v>394.68891268918395</v>
      </c>
      <c r="N9" s="92" t="str">
        <f t="shared" si="1"/>
        <v/>
      </c>
      <c r="O9" s="92" t="str">
        <f t="shared" si="2"/>
        <v/>
      </c>
      <c r="P9" s="92" t="str">
        <f t="shared" si="2"/>
        <v/>
      </c>
      <c r="Q9" s="92" t="str">
        <f t="shared" si="3"/>
        <v/>
      </c>
      <c r="R9" s="92" t="str">
        <f t="shared" si="4"/>
        <v/>
      </c>
      <c r="S9" s="93" t="str">
        <f t="shared" si="5"/>
        <v/>
      </c>
      <c r="AB9" s="119">
        <f t="shared" ref="AB9:AB15" si="6">IF(B12="Residential",1,IF(B12="Commercial",2,IF(B12="industrial",3,0)))</f>
        <v>1</v>
      </c>
      <c r="AJ9" s="183" t="s">
        <v>85</v>
      </c>
      <c r="AK9" s="167" t="s">
        <v>82</v>
      </c>
      <c r="AL9" s="167">
        <v>20</v>
      </c>
      <c r="AM9" s="167">
        <v>93</v>
      </c>
      <c r="AN9" s="27">
        <v>87</v>
      </c>
      <c r="AP9">
        <v>9</v>
      </c>
    </row>
    <row r="10" spans="1:42" ht="15" customHeight="1" x14ac:dyDescent="0.25">
      <c r="A10" s="300"/>
      <c r="B10" s="300"/>
      <c r="C10" s="114" t="s">
        <v>23</v>
      </c>
      <c r="D10" s="115" t="s">
        <v>24</v>
      </c>
      <c r="E10" s="162" t="s">
        <v>12</v>
      </c>
      <c r="F10" s="163" t="s">
        <v>11</v>
      </c>
      <c r="G10" s="23" t="s">
        <v>13</v>
      </c>
      <c r="H10" s="24" t="s">
        <v>2</v>
      </c>
      <c r="L10" s="172" t="str">
        <f t="shared" si="0"/>
        <v>Trencher</v>
      </c>
      <c r="M10" s="91">
        <f>IF(AND($E44&gt;=0.5,$C$12&gt;0),SQRT((($C$12-$B$25)^2)+(($C$25-$D$12)^2)),"")</f>
        <v>394.68891268918395</v>
      </c>
      <c r="N10" s="92" t="str">
        <f t="shared" si="1"/>
        <v/>
      </c>
      <c r="O10" s="92" t="str">
        <f t="shared" si="2"/>
        <v/>
      </c>
      <c r="P10" s="92" t="str">
        <f t="shared" si="2"/>
        <v/>
      </c>
      <c r="Q10" s="92" t="str">
        <f t="shared" si="3"/>
        <v/>
      </c>
      <c r="R10" s="92" t="str">
        <f t="shared" si="4"/>
        <v/>
      </c>
      <c r="S10" s="93" t="str">
        <f t="shared" si="5"/>
        <v/>
      </c>
      <c r="AB10" s="119">
        <f t="shared" si="6"/>
        <v>0</v>
      </c>
      <c r="AJ10" s="183" t="s">
        <v>86</v>
      </c>
      <c r="AK10" s="167" t="s">
        <v>76</v>
      </c>
      <c r="AL10" s="167">
        <v>20</v>
      </c>
      <c r="AM10" s="167">
        <v>80</v>
      </c>
      <c r="AN10" s="27">
        <v>83</v>
      </c>
      <c r="AP10">
        <v>10</v>
      </c>
    </row>
    <row r="11" spans="1:42" ht="15" customHeight="1" thickBot="1" x14ac:dyDescent="0.3">
      <c r="A11" s="301"/>
      <c r="B11" s="301"/>
      <c r="C11" s="86" t="s">
        <v>20</v>
      </c>
      <c r="D11" s="87" t="s">
        <v>20</v>
      </c>
      <c r="E11" s="13" t="s">
        <v>5</v>
      </c>
      <c r="F11" s="6" t="s">
        <v>5</v>
      </c>
      <c r="G11" s="13" t="s">
        <v>5</v>
      </c>
      <c r="H11" s="6" t="s">
        <v>5</v>
      </c>
      <c r="L11" s="172" t="str">
        <f t="shared" si="0"/>
        <v>Crane</v>
      </c>
      <c r="M11" s="91">
        <f>IF(AND($E45&gt;=0.5,$C$12&gt;0),SQRT((($C$12-$B$26)^2)+(($C$26-$D$12)^2)),"")</f>
        <v>693.79722066260661</v>
      </c>
      <c r="N11" s="92" t="str">
        <f t="shared" si="1"/>
        <v/>
      </c>
      <c r="O11" s="92" t="str">
        <f t="shared" si="2"/>
        <v/>
      </c>
      <c r="P11" s="92" t="str">
        <f t="shared" si="2"/>
        <v/>
      </c>
      <c r="Q11" s="92" t="str">
        <f t="shared" si="3"/>
        <v/>
      </c>
      <c r="R11" s="92" t="str">
        <f t="shared" si="4"/>
        <v/>
      </c>
      <c r="S11" s="93" t="str">
        <f t="shared" si="5"/>
        <v/>
      </c>
      <c r="AB11" s="119">
        <f t="shared" si="6"/>
        <v>0</v>
      </c>
      <c r="AJ11" s="183" t="s">
        <v>87</v>
      </c>
      <c r="AK11" s="167" t="s">
        <v>76</v>
      </c>
      <c r="AL11" s="167">
        <v>40</v>
      </c>
      <c r="AM11" s="167">
        <v>80</v>
      </c>
      <c r="AN11" s="27">
        <v>78</v>
      </c>
      <c r="AP11">
        <v>11</v>
      </c>
    </row>
    <row r="12" spans="1:42" ht="15" customHeight="1" thickBot="1" x14ac:dyDescent="0.3">
      <c r="A12" s="240" t="s">
        <v>198</v>
      </c>
      <c r="B12" s="241" t="s">
        <v>3</v>
      </c>
      <c r="C12" s="242">
        <v>258052.38</v>
      </c>
      <c r="D12" s="243">
        <v>4256463.53</v>
      </c>
      <c r="E12" s="244">
        <v>38.6</v>
      </c>
      <c r="F12" s="245">
        <v>42</v>
      </c>
      <c r="G12" s="246">
        <v>40</v>
      </c>
      <c r="H12" s="247">
        <v>34</v>
      </c>
      <c r="L12" s="172" t="str">
        <f t="shared" si="0"/>
        <v>Vibratory Pile Driver</v>
      </c>
      <c r="M12" s="91">
        <f>IF(AND($E46&gt;=0.5,$C$12&gt;0),SQRT((($C$12-$B$26)^2)+(($C$26-$D$12)^2)),"")</f>
        <v>693.79722066260661</v>
      </c>
      <c r="N12" s="92" t="str">
        <f t="shared" si="1"/>
        <v/>
      </c>
      <c r="O12" s="92" t="str">
        <f t="shared" si="2"/>
        <v/>
      </c>
      <c r="P12" s="92" t="str">
        <f t="shared" si="2"/>
        <v/>
      </c>
      <c r="Q12" s="92" t="str">
        <f t="shared" si="3"/>
        <v/>
      </c>
      <c r="R12" s="92" t="str">
        <f t="shared" si="4"/>
        <v/>
      </c>
      <c r="S12" s="93" t="str">
        <f t="shared" si="5"/>
        <v/>
      </c>
      <c r="AB12" s="119">
        <f t="shared" si="6"/>
        <v>0</v>
      </c>
      <c r="AJ12" s="183" t="s">
        <v>88</v>
      </c>
      <c r="AK12" s="167" t="s">
        <v>76</v>
      </c>
      <c r="AL12" s="167">
        <v>15</v>
      </c>
      <c r="AM12" s="167">
        <v>83</v>
      </c>
      <c r="AN12" s="27" t="s">
        <v>77</v>
      </c>
      <c r="AP12">
        <v>12</v>
      </c>
    </row>
    <row r="13" spans="1:42" ht="15" hidden="1" customHeight="1" x14ac:dyDescent="0.25">
      <c r="A13" s="228"/>
      <c r="B13" s="238"/>
      <c r="C13" s="174"/>
      <c r="D13" s="211"/>
      <c r="E13" s="17"/>
      <c r="F13" s="160"/>
      <c r="G13" s="239"/>
      <c r="H13" s="78"/>
      <c r="L13" s="172" t="str">
        <f t="shared" si="0"/>
        <v>Pickup Truck</v>
      </c>
      <c r="M13" s="91">
        <f>IF(AND($E47&gt;=0.5,$C$12&gt;0),SQRT((($C$12-$B$26)^2)+(($C$26-$D$12)^2)),"")</f>
        <v>693.79722066260661</v>
      </c>
      <c r="N13" s="92" t="str">
        <f t="shared" si="1"/>
        <v/>
      </c>
      <c r="O13" s="92" t="str">
        <f t="shared" si="2"/>
        <v/>
      </c>
      <c r="P13" s="92" t="str">
        <f t="shared" si="2"/>
        <v/>
      </c>
      <c r="Q13" s="92" t="str">
        <f t="shared" si="3"/>
        <v/>
      </c>
      <c r="R13" s="92" t="str">
        <f t="shared" si="4"/>
        <v/>
      </c>
      <c r="S13" s="93" t="str">
        <f t="shared" si="5"/>
        <v/>
      </c>
      <c r="AB13" s="119">
        <f t="shared" si="6"/>
        <v>0</v>
      </c>
      <c r="AJ13" s="183" t="s">
        <v>89</v>
      </c>
      <c r="AK13" s="167" t="s">
        <v>76</v>
      </c>
      <c r="AL13" s="167">
        <v>40</v>
      </c>
      <c r="AM13" s="167">
        <v>85</v>
      </c>
      <c r="AN13" s="27">
        <v>79</v>
      </c>
      <c r="AP13">
        <v>13</v>
      </c>
    </row>
    <row r="14" spans="1:42" ht="15" hidden="1" customHeight="1" x14ac:dyDescent="0.25">
      <c r="A14" s="212"/>
      <c r="B14" s="84"/>
      <c r="C14" s="176"/>
      <c r="D14" s="213"/>
      <c r="E14" s="112"/>
      <c r="F14" s="109"/>
      <c r="G14" s="75"/>
      <c r="H14" s="2"/>
      <c r="L14" s="172" t="str">
        <f t="shared" si="0"/>
        <v>Front End Loader</v>
      </c>
      <c r="M14" s="91">
        <f>IF(AND($E48&gt;=0.5,$C$12&gt;0),SQRT((($C$12-$B$26)^2)+(($C$26-$D$12)^2)),"")</f>
        <v>693.79722066260661</v>
      </c>
      <c r="N14" s="92" t="str">
        <f t="shared" si="1"/>
        <v/>
      </c>
      <c r="O14" s="92" t="str">
        <f t="shared" si="2"/>
        <v/>
      </c>
      <c r="P14" s="92" t="str">
        <f t="shared" si="2"/>
        <v/>
      </c>
      <c r="Q14" s="92" t="str">
        <f t="shared" si="3"/>
        <v/>
      </c>
      <c r="R14" s="92" t="str">
        <f t="shared" si="4"/>
        <v/>
      </c>
      <c r="S14" s="93" t="str">
        <f t="shared" si="5"/>
        <v/>
      </c>
      <c r="AB14" s="119">
        <f t="shared" si="6"/>
        <v>0</v>
      </c>
      <c r="AJ14" s="183" t="s">
        <v>90</v>
      </c>
      <c r="AK14" s="167" t="s">
        <v>76</v>
      </c>
      <c r="AL14" s="167">
        <v>20</v>
      </c>
      <c r="AM14" s="167">
        <v>82</v>
      </c>
      <c r="AN14" s="27">
        <v>81</v>
      </c>
      <c r="AP14">
        <v>14</v>
      </c>
    </row>
    <row r="15" spans="1:42" ht="15" hidden="1" customHeight="1" x14ac:dyDescent="0.25">
      <c r="A15" s="212"/>
      <c r="B15" s="84"/>
      <c r="C15" s="176"/>
      <c r="D15" s="213"/>
      <c r="E15" s="112"/>
      <c r="F15" s="109"/>
      <c r="G15" s="75"/>
      <c r="H15" s="2"/>
      <c r="L15" s="172" t="str">
        <f t="shared" si="0"/>
        <v>Trencher</v>
      </c>
      <c r="M15" s="91">
        <f>IF(AND($E49&gt;=0.5,$C$12&gt;0),SQRT((($C$12-$B$26)^2)+(($C$26-$D$12)^2)),"")</f>
        <v>693.79722066260661</v>
      </c>
      <c r="N15" s="92" t="str">
        <f t="shared" si="1"/>
        <v/>
      </c>
      <c r="O15" s="92" t="str">
        <f t="shared" si="2"/>
        <v/>
      </c>
      <c r="P15" s="92" t="str">
        <f t="shared" si="2"/>
        <v/>
      </c>
      <c r="Q15" s="92" t="str">
        <f t="shared" si="3"/>
        <v/>
      </c>
      <c r="R15" s="92" t="str">
        <f t="shared" si="4"/>
        <v/>
      </c>
      <c r="S15" s="93" t="str">
        <f t="shared" si="5"/>
        <v/>
      </c>
      <c r="AB15" s="119">
        <f t="shared" si="6"/>
        <v>0</v>
      </c>
      <c r="AJ15" s="183" t="s">
        <v>91</v>
      </c>
      <c r="AK15" s="167" t="s">
        <v>76</v>
      </c>
      <c r="AL15" s="167">
        <v>20</v>
      </c>
      <c r="AM15" s="167">
        <v>90</v>
      </c>
      <c r="AN15" s="27">
        <v>90</v>
      </c>
      <c r="AP15">
        <v>15</v>
      </c>
    </row>
    <row r="16" spans="1:42" ht="15" hidden="1" customHeight="1" x14ac:dyDescent="0.25">
      <c r="A16" s="212"/>
      <c r="B16" s="84"/>
      <c r="C16" s="176"/>
      <c r="D16" s="213"/>
      <c r="E16" s="112"/>
      <c r="F16" s="109"/>
      <c r="G16" s="75"/>
      <c r="H16" s="2"/>
      <c r="L16" s="172" t="str">
        <f t="shared" si="0"/>
        <v/>
      </c>
      <c r="M16" s="91">
        <f>IF(AND($E50&gt;=0.5,$C$12&gt;0),SQRT((($C$12-$B$25)^2)+(($C$25-$D$12)^2)),"")</f>
        <v>394.68891268918395</v>
      </c>
      <c r="N16" s="92" t="str">
        <f t="shared" si="1"/>
        <v/>
      </c>
      <c r="O16" s="92" t="str">
        <f t="shared" si="2"/>
        <v/>
      </c>
      <c r="P16" s="92" t="str">
        <f t="shared" si="2"/>
        <v/>
      </c>
      <c r="Q16" s="92" t="str">
        <f t="shared" si="3"/>
        <v/>
      </c>
      <c r="R16" s="92" t="str">
        <f t="shared" si="4"/>
        <v/>
      </c>
      <c r="S16" s="93" t="str">
        <f t="shared" si="5"/>
        <v/>
      </c>
      <c r="AB16" s="119"/>
      <c r="AJ16" s="183" t="s">
        <v>92</v>
      </c>
      <c r="AK16" s="167" t="s">
        <v>76</v>
      </c>
      <c r="AL16" s="167">
        <v>16</v>
      </c>
      <c r="AM16" s="167">
        <v>85</v>
      </c>
      <c r="AN16" s="27">
        <v>81</v>
      </c>
      <c r="AP16">
        <v>0</v>
      </c>
    </row>
    <row r="17" spans="1:40" s="49" customFormat="1" hidden="1" x14ac:dyDescent="0.25">
      <c r="A17" s="212"/>
      <c r="B17" s="84"/>
      <c r="C17" s="176"/>
      <c r="D17" s="213"/>
      <c r="E17" s="112" t="str">
        <f>IF(G17&gt;0,R270,"")</f>
        <v/>
      </c>
      <c r="F17" s="109" t="str">
        <f>IF(G17&gt;0,T270,"")</f>
        <v/>
      </c>
      <c r="G17" s="75"/>
      <c r="H17" s="2"/>
      <c r="L17" s="172" t="str">
        <f t="shared" si="0"/>
        <v/>
      </c>
      <c r="M17" s="91">
        <f>IF(AND($E51&gt;=0.5,$C$12&gt;0),SQRT((($C$12-$B$25)^2)+(($C$25-$D$12)^2)),"")</f>
        <v>394.68891268918395</v>
      </c>
      <c r="N17" s="92" t="str">
        <f t="shared" si="1"/>
        <v/>
      </c>
      <c r="O17" s="92" t="str">
        <f t="shared" si="2"/>
        <v/>
      </c>
      <c r="P17" s="92" t="str">
        <f t="shared" si="2"/>
        <v/>
      </c>
      <c r="Q17" s="92" t="str">
        <f t="shared" si="3"/>
        <v/>
      </c>
      <c r="R17" s="92" t="str">
        <f t="shared" si="4"/>
        <v/>
      </c>
      <c r="S17" s="93" t="str">
        <f t="shared" si="5"/>
        <v/>
      </c>
      <c r="T17"/>
      <c r="AB17" s="119">
        <f>IF(B6="Residential",1,IF(B6="Commercial",2,IF(B6="industrial",3,0)))</f>
        <v>3</v>
      </c>
      <c r="AJ17" s="183" t="s">
        <v>93</v>
      </c>
      <c r="AK17" s="167" t="s">
        <v>76</v>
      </c>
      <c r="AL17" s="167">
        <v>40</v>
      </c>
      <c r="AM17" s="167">
        <v>85</v>
      </c>
      <c r="AN17" s="27">
        <v>82</v>
      </c>
    </row>
    <row r="18" spans="1:40" ht="15.75" hidden="1" thickBot="1" x14ac:dyDescent="0.3">
      <c r="A18" s="214"/>
      <c r="B18" s="85"/>
      <c r="C18" s="178"/>
      <c r="D18" s="215"/>
      <c r="E18" s="113" t="str">
        <f>IF(G18&gt;0,R304,"")</f>
        <v/>
      </c>
      <c r="F18" s="110" t="str">
        <f>IF(G18&gt;0,T304,"")</f>
        <v/>
      </c>
      <c r="G18" s="76"/>
      <c r="H18" s="3"/>
      <c r="L18" s="172" t="str">
        <f t="shared" si="0"/>
        <v/>
      </c>
      <c r="M18" s="91">
        <f>IF(AND($E52&gt;=0.5,$C$12&gt;0),SQRT((($C$12-$B$25)^2)+(($C$25-$D$12)^2)),"")</f>
        <v>394.68891268918395</v>
      </c>
      <c r="N18" s="92" t="str">
        <f t="shared" si="1"/>
        <v/>
      </c>
      <c r="O18" s="92" t="str">
        <f t="shared" si="2"/>
        <v/>
      </c>
      <c r="P18" s="92" t="str">
        <f t="shared" si="2"/>
        <v/>
      </c>
      <c r="Q18" s="92" t="str">
        <f t="shared" si="3"/>
        <v/>
      </c>
      <c r="R18" s="92" t="str">
        <f t="shared" si="4"/>
        <v/>
      </c>
      <c r="S18" s="93" t="str">
        <f t="shared" si="5"/>
        <v/>
      </c>
      <c r="AJ18" s="183" t="s">
        <v>94</v>
      </c>
      <c r="AK18" s="167" t="s">
        <v>76</v>
      </c>
      <c r="AL18" s="167">
        <v>20</v>
      </c>
      <c r="AM18" s="167">
        <v>84</v>
      </c>
      <c r="AN18" s="27">
        <v>79</v>
      </c>
    </row>
    <row r="19" spans="1:40" ht="15.75" x14ac:dyDescent="0.25">
      <c r="A19" s="19" t="s">
        <v>61</v>
      </c>
      <c r="B19" s="143"/>
      <c r="C19" s="144"/>
      <c r="D19" s="144"/>
      <c r="E19" s="145"/>
      <c r="F19" s="145"/>
      <c r="G19" s="82"/>
      <c r="H19" s="82"/>
      <c r="L19" s="172" t="str">
        <f t="shared" si="0"/>
        <v/>
      </c>
      <c r="M19" s="91">
        <f>IF(AND($E53&gt;=0.5,$C$12&gt;0),SQRT((($C$12-$B$25)^2)+(($C$25-$D$12)^2)),"")</f>
        <v>394.68891268918395</v>
      </c>
      <c r="N19" s="92" t="str">
        <f t="shared" si="1"/>
        <v/>
      </c>
      <c r="O19" s="92" t="str">
        <f t="shared" si="2"/>
        <v/>
      </c>
      <c r="P19" s="92" t="str">
        <f t="shared" si="2"/>
        <v/>
      </c>
      <c r="Q19" s="92" t="str">
        <f t="shared" si="3"/>
        <v/>
      </c>
      <c r="R19" s="92" t="str">
        <f t="shared" si="4"/>
        <v/>
      </c>
      <c r="S19" s="93" t="str">
        <f t="shared" si="5"/>
        <v/>
      </c>
      <c r="AJ19" s="183" t="s">
        <v>95</v>
      </c>
      <c r="AK19" s="167" t="s">
        <v>76</v>
      </c>
      <c r="AL19" s="167">
        <v>50</v>
      </c>
      <c r="AM19" s="167">
        <v>80</v>
      </c>
      <c r="AN19" s="27">
        <v>80</v>
      </c>
    </row>
    <row r="20" spans="1:40" ht="14.25" customHeight="1" thickBot="1" x14ac:dyDescent="0.3">
      <c r="A20" s="19"/>
      <c r="B20" s="143"/>
      <c r="C20" s="144"/>
      <c r="D20" s="144"/>
      <c r="E20" s="145"/>
      <c r="F20" s="145"/>
      <c r="G20" s="82"/>
      <c r="H20" s="82"/>
      <c r="L20" s="97"/>
      <c r="AJ20" s="183" t="s">
        <v>96</v>
      </c>
      <c r="AK20" s="167" t="s">
        <v>76</v>
      </c>
      <c r="AL20" s="167">
        <v>40</v>
      </c>
      <c r="AM20" s="167">
        <v>84</v>
      </c>
      <c r="AN20" s="27">
        <v>76</v>
      </c>
    </row>
    <row r="21" spans="1:40" ht="75.75" thickBot="1" x14ac:dyDescent="0.3">
      <c r="A21" s="8" t="s">
        <v>69</v>
      </c>
      <c r="L21" s="272" t="s">
        <v>42</v>
      </c>
      <c r="M21" s="25" t="s">
        <v>25</v>
      </c>
      <c r="N21" s="15" t="s">
        <v>26</v>
      </c>
      <c r="O21" s="15" t="s">
        <v>27</v>
      </c>
      <c r="P21" s="15" t="s">
        <v>28</v>
      </c>
      <c r="Q21" s="15" t="s">
        <v>29</v>
      </c>
      <c r="R21" s="15" t="s">
        <v>30</v>
      </c>
      <c r="S21" s="16" t="s">
        <v>31</v>
      </c>
      <c r="AJ21" s="183" t="s">
        <v>97</v>
      </c>
      <c r="AK21" s="167" t="s">
        <v>76</v>
      </c>
      <c r="AL21" s="167">
        <v>40</v>
      </c>
      <c r="AM21" s="167">
        <v>85</v>
      </c>
      <c r="AN21" s="27">
        <v>81</v>
      </c>
    </row>
    <row r="22" spans="1:40" ht="15.75" thickBot="1" x14ac:dyDescent="0.3">
      <c r="A22" s="293" t="s">
        <v>154</v>
      </c>
      <c r="B22" s="289" t="s">
        <v>22</v>
      </c>
      <c r="C22" s="290"/>
      <c r="E22" s="302"/>
      <c r="F22" s="302"/>
      <c r="G22" s="302"/>
      <c r="H22" s="302"/>
      <c r="L22" s="220"/>
      <c r="M22" s="13" t="s">
        <v>6</v>
      </c>
      <c r="N22" s="5" t="s">
        <v>6</v>
      </c>
      <c r="O22" s="5" t="s">
        <v>6</v>
      </c>
      <c r="P22" s="5" t="s">
        <v>6</v>
      </c>
      <c r="Q22" s="5" t="s">
        <v>6</v>
      </c>
      <c r="R22" s="5" t="s">
        <v>6</v>
      </c>
      <c r="S22" s="6" t="s">
        <v>6</v>
      </c>
      <c r="AJ22" s="183" t="s">
        <v>98</v>
      </c>
      <c r="AK22" s="167" t="s">
        <v>76</v>
      </c>
      <c r="AL22" s="167">
        <v>40</v>
      </c>
      <c r="AM22" s="167">
        <v>84</v>
      </c>
      <c r="AN22" s="27">
        <v>74</v>
      </c>
    </row>
    <row r="23" spans="1:40" x14ac:dyDescent="0.25">
      <c r="A23" s="300"/>
      <c r="B23" s="114" t="s">
        <v>23</v>
      </c>
      <c r="C23" s="115" t="s">
        <v>24</v>
      </c>
      <c r="E23" s="270"/>
      <c r="H23" s="270"/>
      <c r="L23" s="101" t="str">
        <f t="shared" ref="L23:L36" si="7">IF(ISBLANK(A40),"",A40)</f>
        <v>Crane</v>
      </c>
      <c r="M23" s="98">
        <f t="shared" ref="M23:S36" si="8">IFERROR(CONVERT(M6,"m","ft"),"")</f>
        <v>1294.911130870026</v>
      </c>
      <c r="N23" s="89" t="str">
        <f t="shared" si="8"/>
        <v/>
      </c>
      <c r="O23" s="89" t="str">
        <f t="shared" si="8"/>
        <v/>
      </c>
      <c r="P23" s="89" t="str">
        <f t="shared" si="8"/>
        <v/>
      </c>
      <c r="Q23" s="89" t="str">
        <f t="shared" si="8"/>
        <v/>
      </c>
      <c r="R23" s="89" t="str">
        <f t="shared" si="8"/>
        <v/>
      </c>
      <c r="S23" s="90" t="str">
        <f t="shared" si="8"/>
        <v/>
      </c>
      <c r="AJ23" s="183" t="s">
        <v>99</v>
      </c>
      <c r="AK23" s="167" t="s">
        <v>76</v>
      </c>
      <c r="AL23" s="167">
        <v>40</v>
      </c>
      <c r="AM23" s="167">
        <v>80</v>
      </c>
      <c r="AN23" s="27">
        <v>79</v>
      </c>
    </row>
    <row r="24" spans="1:40" ht="15.75" thickBot="1" x14ac:dyDescent="0.3">
      <c r="A24" s="301"/>
      <c r="B24" s="86" t="s">
        <v>20</v>
      </c>
      <c r="C24" s="87" t="s">
        <v>20</v>
      </c>
      <c r="E24" s="270"/>
      <c r="H24" s="270"/>
      <c r="L24" s="102" t="str">
        <f t="shared" si="7"/>
        <v>Vibratory Pile Driver</v>
      </c>
      <c r="M24" s="99">
        <f t="shared" si="8"/>
        <v>1294.911130870026</v>
      </c>
      <c r="N24" s="92" t="str">
        <f t="shared" si="8"/>
        <v/>
      </c>
      <c r="O24" s="92" t="str">
        <f t="shared" si="8"/>
        <v/>
      </c>
      <c r="P24" s="92" t="str">
        <f t="shared" si="8"/>
        <v/>
      </c>
      <c r="Q24" s="92" t="str">
        <f t="shared" si="8"/>
        <v/>
      </c>
      <c r="R24" s="92" t="str">
        <f t="shared" si="8"/>
        <v/>
      </c>
      <c r="S24" s="93" t="str">
        <f t="shared" si="8"/>
        <v/>
      </c>
      <c r="AJ24" s="183" t="s">
        <v>100</v>
      </c>
      <c r="AK24" s="167" t="s">
        <v>76</v>
      </c>
      <c r="AL24" s="167">
        <v>50</v>
      </c>
      <c r="AM24" s="167">
        <v>82</v>
      </c>
      <c r="AN24" s="27">
        <v>81</v>
      </c>
    </row>
    <row r="25" spans="1:40" x14ac:dyDescent="0.25">
      <c r="A25" s="168" t="s">
        <v>150</v>
      </c>
      <c r="B25" s="229">
        <v>257979.65</v>
      </c>
      <c r="C25" s="175">
        <v>4256851.46</v>
      </c>
      <c r="E25" s="166"/>
      <c r="H25" s="20"/>
      <c r="L25" s="102" t="str">
        <f t="shared" si="7"/>
        <v>Pickup Truck</v>
      </c>
      <c r="M25" s="99">
        <f t="shared" si="8"/>
        <v>1294.911130870026</v>
      </c>
      <c r="N25" s="92" t="str">
        <f t="shared" si="8"/>
        <v/>
      </c>
      <c r="O25" s="92" t="str">
        <f t="shared" si="8"/>
        <v/>
      </c>
      <c r="P25" s="92" t="str">
        <f t="shared" si="8"/>
        <v/>
      </c>
      <c r="Q25" s="92" t="str">
        <f t="shared" si="8"/>
        <v/>
      </c>
      <c r="R25" s="92" t="str">
        <f t="shared" si="8"/>
        <v/>
      </c>
      <c r="S25" s="93" t="str">
        <f t="shared" si="8"/>
        <v/>
      </c>
      <c r="AJ25" s="183" t="s">
        <v>101</v>
      </c>
      <c r="AK25" s="167" t="s">
        <v>76</v>
      </c>
      <c r="AL25" s="167">
        <v>50</v>
      </c>
      <c r="AM25" s="167">
        <v>70</v>
      </c>
      <c r="AN25" s="27">
        <v>73</v>
      </c>
    </row>
    <row r="26" spans="1:40" x14ac:dyDescent="0.25">
      <c r="A26" s="169" t="s">
        <v>153</v>
      </c>
      <c r="B26" s="230">
        <v>257768.43</v>
      </c>
      <c r="C26" s="177">
        <v>4257096.5599999996</v>
      </c>
      <c r="E26" s="166"/>
      <c r="H26" s="20"/>
      <c r="L26" s="102" t="str">
        <f t="shared" si="7"/>
        <v>Front End Loader</v>
      </c>
      <c r="M26" s="99">
        <f t="shared" si="8"/>
        <v>1294.911130870026</v>
      </c>
      <c r="N26" s="92" t="str">
        <f t="shared" si="8"/>
        <v/>
      </c>
      <c r="O26" s="92" t="str">
        <f t="shared" si="8"/>
        <v/>
      </c>
      <c r="P26" s="92" t="str">
        <f t="shared" si="8"/>
        <v/>
      </c>
      <c r="Q26" s="92" t="str">
        <f t="shared" si="8"/>
        <v/>
      </c>
      <c r="R26" s="92" t="str">
        <f t="shared" si="8"/>
        <v/>
      </c>
      <c r="S26" s="93" t="str">
        <f t="shared" si="8"/>
        <v/>
      </c>
      <c r="AJ26" s="183" t="s">
        <v>102</v>
      </c>
      <c r="AK26" s="167" t="s">
        <v>76</v>
      </c>
      <c r="AL26" s="167">
        <v>40</v>
      </c>
      <c r="AM26" s="167">
        <v>85</v>
      </c>
      <c r="AN26" s="27">
        <v>83</v>
      </c>
    </row>
    <row r="27" spans="1:40" x14ac:dyDescent="0.25">
      <c r="A27" s="169"/>
      <c r="B27" s="230"/>
      <c r="C27" s="177"/>
      <c r="E27" s="166"/>
      <c r="H27" s="20"/>
      <c r="L27" s="102" t="str">
        <f t="shared" si="7"/>
        <v>Trencher</v>
      </c>
      <c r="M27" s="99">
        <f t="shared" si="8"/>
        <v>1294.911130870026</v>
      </c>
      <c r="N27" s="92" t="str">
        <f t="shared" si="8"/>
        <v/>
      </c>
      <c r="O27" s="92" t="str">
        <f t="shared" si="8"/>
        <v/>
      </c>
      <c r="P27" s="92" t="str">
        <f t="shared" si="8"/>
        <v/>
      </c>
      <c r="Q27" s="92" t="str">
        <f t="shared" si="8"/>
        <v/>
      </c>
      <c r="R27" s="92" t="str">
        <f t="shared" si="8"/>
        <v/>
      </c>
      <c r="S27" s="93" t="str">
        <f t="shared" si="8"/>
        <v/>
      </c>
      <c r="AJ27" s="183" t="s">
        <v>103</v>
      </c>
      <c r="AK27" s="167" t="s">
        <v>76</v>
      </c>
      <c r="AL27" s="167">
        <v>40</v>
      </c>
      <c r="AM27" s="167">
        <v>85</v>
      </c>
      <c r="AN27" s="27" t="s">
        <v>77</v>
      </c>
    </row>
    <row r="28" spans="1:40" x14ac:dyDescent="0.25">
      <c r="A28" s="169" t="str">
        <f t="shared" ref="A28:A31" si="9">IF(ISBLANK(A15),"",A15)</f>
        <v/>
      </c>
      <c r="B28" s="230"/>
      <c r="C28" s="177"/>
      <c r="E28" s="166"/>
      <c r="H28" s="20"/>
      <c r="L28" s="102" t="str">
        <f t="shared" si="7"/>
        <v>Crane</v>
      </c>
      <c r="M28" s="99">
        <f t="shared" si="8"/>
        <v>2276.2376005991032</v>
      </c>
      <c r="N28" s="92" t="str">
        <f t="shared" si="8"/>
        <v/>
      </c>
      <c r="O28" s="92" t="str">
        <f t="shared" si="8"/>
        <v/>
      </c>
      <c r="P28" s="92" t="str">
        <f t="shared" si="8"/>
        <v/>
      </c>
      <c r="Q28" s="92" t="str">
        <f t="shared" si="8"/>
        <v/>
      </c>
      <c r="R28" s="92" t="str">
        <f t="shared" si="8"/>
        <v/>
      </c>
      <c r="S28" s="93" t="str">
        <f t="shared" si="8"/>
        <v/>
      </c>
      <c r="AJ28" s="183" t="s">
        <v>104</v>
      </c>
      <c r="AK28" s="167" t="s">
        <v>76</v>
      </c>
      <c r="AL28" s="167">
        <v>40</v>
      </c>
      <c r="AM28" s="167">
        <v>85</v>
      </c>
      <c r="AN28" s="27">
        <v>87</v>
      </c>
    </row>
    <row r="29" spans="1:40" x14ac:dyDescent="0.25">
      <c r="A29" s="169" t="str">
        <f t="shared" si="9"/>
        <v/>
      </c>
      <c r="B29" s="230"/>
      <c r="C29" s="177"/>
      <c r="E29" s="166"/>
      <c r="H29" s="20"/>
      <c r="L29" s="102" t="str">
        <f t="shared" si="7"/>
        <v>Vibratory Pile Driver</v>
      </c>
      <c r="M29" s="99">
        <f t="shared" si="8"/>
        <v>2276.2376005991032</v>
      </c>
      <c r="N29" s="92" t="str">
        <f t="shared" si="8"/>
        <v/>
      </c>
      <c r="O29" s="92" t="str">
        <f t="shared" si="8"/>
        <v/>
      </c>
      <c r="P29" s="92" t="str">
        <f t="shared" si="8"/>
        <v/>
      </c>
      <c r="Q29" s="92" t="str">
        <f t="shared" si="8"/>
        <v/>
      </c>
      <c r="R29" s="92" t="str">
        <f t="shared" si="8"/>
        <v/>
      </c>
      <c r="S29" s="93" t="str">
        <f t="shared" si="8"/>
        <v/>
      </c>
      <c r="AJ29" s="183" t="s">
        <v>105</v>
      </c>
      <c r="AK29" s="167" t="s">
        <v>76</v>
      </c>
      <c r="AL29" s="167">
        <v>25</v>
      </c>
      <c r="AM29" s="167">
        <v>80</v>
      </c>
      <c r="AN29" s="27">
        <v>82</v>
      </c>
    </row>
    <row r="30" spans="1:40" x14ac:dyDescent="0.25">
      <c r="A30" s="169" t="str">
        <f t="shared" si="9"/>
        <v/>
      </c>
      <c r="B30" s="230"/>
      <c r="C30" s="177"/>
      <c r="E30" s="166"/>
      <c r="H30" s="20"/>
      <c r="L30" s="102" t="str">
        <f t="shared" si="7"/>
        <v>Pickup Truck</v>
      </c>
      <c r="M30" s="99">
        <f t="shared" si="8"/>
        <v>2276.2376005991032</v>
      </c>
      <c r="N30" s="92" t="str">
        <f t="shared" si="8"/>
        <v/>
      </c>
      <c r="O30" s="92" t="str">
        <f t="shared" si="8"/>
        <v/>
      </c>
      <c r="P30" s="92" t="str">
        <f t="shared" si="8"/>
        <v/>
      </c>
      <c r="Q30" s="92" t="str">
        <f t="shared" si="8"/>
        <v/>
      </c>
      <c r="R30" s="92" t="str">
        <f t="shared" si="8"/>
        <v/>
      </c>
      <c r="S30" s="93" t="str">
        <f t="shared" si="8"/>
        <v/>
      </c>
      <c r="AJ30" s="183" t="s">
        <v>106</v>
      </c>
      <c r="AK30" s="167" t="s">
        <v>82</v>
      </c>
      <c r="AL30" s="167">
        <v>10</v>
      </c>
      <c r="AM30" s="167">
        <v>90</v>
      </c>
      <c r="AN30" s="27" t="s">
        <v>77</v>
      </c>
    </row>
    <row r="31" spans="1:40" ht="15.75" thickBot="1" x14ac:dyDescent="0.3">
      <c r="A31" s="170" t="str">
        <f t="shared" si="9"/>
        <v/>
      </c>
      <c r="B31" s="231"/>
      <c r="C31" s="179"/>
      <c r="E31" s="166"/>
      <c r="H31" s="20"/>
      <c r="L31" s="102" t="str">
        <f t="shared" si="7"/>
        <v>Front End Loader</v>
      </c>
      <c r="M31" s="99">
        <f t="shared" si="8"/>
        <v>2276.2376005991032</v>
      </c>
      <c r="N31" s="92" t="str">
        <f t="shared" si="8"/>
        <v/>
      </c>
      <c r="O31" s="92" t="str">
        <f t="shared" si="8"/>
        <v/>
      </c>
      <c r="P31" s="92" t="str">
        <f t="shared" si="8"/>
        <v/>
      </c>
      <c r="Q31" s="92" t="str">
        <f t="shared" si="8"/>
        <v/>
      </c>
      <c r="R31" s="92" t="str">
        <f t="shared" si="8"/>
        <v/>
      </c>
      <c r="S31" s="93" t="str">
        <f t="shared" si="8"/>
        <v/>
      </c>
      <c r="AJ31" s="183" t="s">
        <v>107</v>
      </c>
      <c r="AK31" s="167" t="s">
        <v>82</v>
      </c>
      <c r="AL31" s="167">
        <v>20</v>
      </c>
      <c r="AM31" s="167">
        <v>95</v>
      </c>
      <c r="AN31" s="27">
        <v>101</v>
      </c>
    </row>
    <row r="32" spans="1:40" ht="15.75" x14ac:dyDescent="0.25">
      <c r="A32" s="19" t="s">
        <v>155</v>
      </c>
      <c r="B32" s="143"/>
      <c r="C32" s="144"/>
      <c r="D32" s="144"/>
      <c r="E32" s="145"/>
      <c r="H32" s="82"/>
      <c r="L32" s="102" t="str">
        <f t="shared" si="7"/>
        <v>Trencher</v>
      </c>
      <c r="M32" s="99">
        <f t="shared" si="8"/>
        <v>2276.2376005991032</v>
      </c>
      <c r="N32" s="92" t="str">
        <f t="shared" si="8"/>
        <v/>
      </c>
      <c r="O32" s="92" t="str">
        <f t="shared" si="8"/>
        <v/>
      </c>
      <c r="P32" s="92" t="str">
        <f t="shared" si="8"/>
        <v/>
      </c>
      <c r="Q32" s="92" t="str">
        <f t="shared" si="8"/>
        <v/>
      </c>
      <c r="R32" s="92" t="str">
        <f t="shared" si="8"/>
        <v/>
      </c>
      <c r="S32" s="93" t="str">
        <f t="shared" si="8"/>
        <v/>
      </c>
      <c r="AJ32" s="183" t="s">
        <v>108</v>
      </c>
      <c r="AK32" s="167" t="s">
        <v>82</v>
      </c>
      <c r="AL32" s="167">
        <v>20</v>
      </c>
      <c r="AM32" s="167">
        <v>85</v>
      </c>
      <c r="AN32" s="27">
        <v>89</v>
      </c>
    </row>
    <row r="33" spans="1:40" ht="15.75" x14ac:dyDescent="0.25">
      <c r="A33" s="19" t="s">
        <v>156</v>
      </c>
      <c r="B33" s="143"/>
      <c r="C33" s="144"/>
      <c r="D33" s="144"/>
      <c r="E33" s="145"/>
      <c r="F33" s="145"/>
      <c r="G33" s="82"/>
      <c r="H33" s="82"/>
      <c r="L33" s="102" t="str">
        <f t="shared" si="7"/>
        <v/>
      </c>
      <c r="M33" s="99">
        <f t="shared" si="8"/>
        <v>1294.911130870026</v>
      </c>
      <c r="N33" s="92" t="str">
        <f t="shared" si="8"/>
        <v/>
      </c>
      <c r="O33" s="92" t="str">
        <f t="shared" si="8"/>
        <v/>
      </c>
      <c r="P33" s="92" t="str">
        <f t="shared" si="8"/>
        <v/>
      </c>
      <c r="Q33" s="92" t="str">
        <f t="shared" si="8"/>
        <v/>
      </c>
      <c r="R33" s="92" t="str">
        <f t="shared" si="8"/>
        <v/>
      </c>
      <c r="S33" s="93" t="str">
        <f t="shared" si="8"/>
        <v/>
      </c>
      <c r="AJ33" s="183" t="s">
        <v>109</v>
      </c>
      <c r="AK33" s="167" t="s">
        <v>76</v>
      </c>
      <c r="AL33" s="167">
        <v>20</v>
      </c>
      <c r="AM33" s="167">
        <v>85</v>
      </c>
      <c r="AN33" s="27">
        <v>75</v>
      </c>
    </row>
    <row r="34" spans="1:40" ht="16.5" customHeight="1" x14ac:dyDescent="0.25">
      <c r="A34" s="9"/>
      <c r="B34" s="143"/>
      <c r="C34" s="144"/>
      <c r="D34" s="144"/>
      <c r="E34" s="145"/>
      <c r="F34" s="145"/>
      <c r="G34" s="82"/>
      <c r="H34" s="82"/>
      <c r="L34" s="102" t="str">
        <f t="shared" si="7"/>
        <v/>
      </c>
      <c r="M34" s="99">
        <f t="shared" si="8"/>
        <v>1294.911130870026</v>
      </c>
      <c r="N34" s="92" t="str">
        <f t="shared" si="8"/>
        <v/>
      </c>
      <c r="O34" s="92" t="str">
        <f t="shared" si="8"/>
        <v/>
      </c>
      <c r="P34" s="92" t="str">
        <f t="shared" si="8"/>
        <v/>
      </c>
      <c r="Q34" s="92" t="str">
        <f t="shared" si="8"/>
        <v/>
      </c>
      <c r="R34" s="92" t="str">
        <f t="shared" si="8"/>
        <v/>
      </c>
      <c r="S34" s="93" t="str">
        <f t="shared" si="8"/>
        <v/>
      </c>
      <c r="AJ34" s="183" t="s">
        <v>110</v>
      </c>
      <c r="AK34" s="167" t="s">
        <v>82</v>
      </c>
      <c r="AL34" s="167">
        <v>20</v>
      </c>
      <c r="AM34" s="167">
        <v>90</v>
      </c>
      <c r="AN34" s="27">
        <v>90</v>
      </c>
    </row>
    <row r="35" spans="1:40" x14ac:dyDescent="0.25">
      <c r="A35" s="19"/>
      <c r="B35" s="143"/>
      <c r="C35" s="144"/>
      <c r="D35" s="144"/>
      <c r="E35" s="145"/>
      <c r="F35" s="145"/>
      <c r="G35" s="82"/>
      <c r="H35" s="82"/>
      <c r="L35" s="102" t="str">
        <f t="shared" si="7"/>
        <v/>
      </c>
      <c r="M35" s="99">
        <f t="shared" si="8"/>
        <v>1294.911130870026</v>
      </c>
      <c r="N35" s="92" t="str">
        <f t="shared" si="8"/>
        <v/>
      </c>
      <c r="O35" s="92" t="str">
        <f t="shared" si="8"/>
        <v/>
      </c>
      <c r="P35" s="92" t="str">
        <f t="shared" si="8"/>
        <v/>
      </c>
      <c r="Q35" s="92" t="str">
        <f t="shared" si="8"/>
        <v/>
      </c>
      <c r="R35" s="92" t="str">
        <f t="shared" si="8"/>
        <v/>
      </c>
      <c r="S35" s="93" t="str">
        <f t="shared" si="8"/>
        <v/>
      </c>
      <c r="AJ35" s="183" t="s">
        <v>111</v>
      </c>
      <c r="AK35" s="167" t="s">
        <v>76</v>
      </c>
      <c r="AL35" s="167">
        <v>20</v>
      </c>
      <c r="AM35" s="167">
        <v>85</v>
      </c>
      <c r="AN35" s="27">
        <v>90</v>
      </c>
    </row>
    <row r="36" spans="1:40" ht="15.75" thickBot="1" x14ac:dyDescent="0.3">
      <c r="A36" s="82"/>
      <c r="B36" s="82"/>
      <c r="C36" s="82"/>
      <c r="D36" s="82"/>
      <c r="E36" s="82"/>
      <c r="F36" s="49"/>
      <c r="G36" s="49"/>
      <c r="H36" s="49"/>
      <c r="L36" s="103" t="str">
        <f t="shared" si="7"/>
        <v/>
      </c>
      <c r="M36" s="100">
        <f t="shared" si="8"/>
        <v>1294.911130870026</v>
      </c>
      <c r="N36" s="95" t="str">
        <f t="shared" si="8"/>
        <v/>
      </c>
      <c r="O36" s="95" t="str">
        <f t="shared" si="8"/>
        <v/>
      </c>
      <c r="P36" s="95" t="str">
        <f t="shared" si="8"/>
        <v/>
      </c>
      <c r="Q36" s="95" t="str">
        <f t="shared" si="8"/>
        <v/>
      </c>
      <c r="R36" s="95" t="str">
        <f t="shared" si="8"/>
        <v/>
      </c>
      <c r="S36" s="96" t="str">
        <f t="shared" si="8"/>
        <v/>
      </c>
      <c r="AJ36" s="183" t="s">
        <v>112</v>
      </c>
      <c r="AK36" s="167" t="s">
        <v>76</v>
      </c>
      <c r="AL36" s="167">
        <v>50</v>
      </c>
      <c r="AM36" s="167">
        <v>85</v>
      </c>
      <c r="AN36" s="27">
        <v>77</v>
      </c>
    </row>
    <row r="37" spans="1:40" ht="15.75" thickBot="1" x14ac:dyDescent="0.3">
      <c r="A37" s="9" t="s">
        <v>44</v>
      </c>
      <c r="B37" s="1"/>
      <c r="C37" s="1"/>
      <c r="D37" s="1"/>
      <c r="E37" s="82"/>
      <c r="F37" s="49"/>
      <c r="G37" s="49"/>
      <c r="H37" s="49"/>
      <c r="L37" s="221"/>
      <c r="M37" s="222"/>
      <c r="N37" s="222"/>
      <c r="O37" s="222"/>
      <c r="P37" s="222"/>
      <c r="Q37" s="222"/>
      <c r="R37" s="222"/>
      <c r="S37" s="222"/>
      <c r="AJ37" s="183" t="s">
        <v>113</v>
      </c>
      <c r="AK37" s="167" t="s">
        <v>76</v>
      </c>
      <c r="AL37" s="167">
        <v>40</v>
      </c>
      <c r="AM37" s="167">
        <v>55</v>
      </c>
      <c r="AN37" s="27">
        <v>75</v>
      </c>
    </row>
    <row r="38" spans="1:40" ht="32.25" x14ac:dyDescent="0.25">
      <c r="A38" s="293" t="s">
        <v>0</v>
      </c>
      <c r="B38" s="287" t="s">
        <v>63</v>
      </c>
      <c r="C38" s="162" t="s">
        <v>141</v>
      </c>
      <c r="D38" s="15" t="s">
        <v>55</v>
      </c>
      <c r="E38" s="16" t="s">
        <v>54</v>
      </c>
      <c r="H38" s="182"/>
      <c r="L38" s="221"/>
      <c r="M38" s="222"/>
      <c r="N38" s="222"/>
      <c r="O38" s="222"/>
      <c r="P38" s="222"/>
      <c r="Q38" s="222"/>
      <c r="R38" s="222"/>
      <c r="S38" s="222"/>
      <c r="AJ38" s="183" t="s">
        <v>114</v>
      </c>
      <c r="AK38" s="167" t="s">
        <v>76</v>
      </c>
      <c r="AL38" s="167">
        <v>50</v>
      </c>
      <c r="AM38" s="167">
        <v>85</v>
      </c>
      <c r="AN38" s="27">
        <v>85</v>
      </c>
    </row>
    <row r="39" spans="1:40" ht="15.75" thickBot="1" x14ac:dyDescent="0.3">
      <c r="A39" s="294"/>
      <c r="B39" s="299"/>
      <c r="C39" s="164" t="s">
        <v>68</v>
      </c>
      <c r="D39" s="209" t="s">
        <v>6</v>
      </c>
      <c r="E39" s="7" t="s">
        <v>5</v>
      </c>
      <c r="H39" s="180"/>
      <c r="L39" s="221"/>
      <c r="M39" s="222"/>
      <c r="N39" s="222"/>
      <c r="O39" s="222"/>
      <c r="P39" s="222"/>
      <c r="Q39" s="222"/>
      <c r="R39" s="222"/>
      <c r="S39" s="222"/>
      <c r="AJ39" s="183" t="s">
        <v>115</v>
      </c>
      <c r="AK39" s="167" t="s">
        <v>76</v>
      </c>
      <c r="AL39" s="167">
        <v>50</v>
      </c>
      <c r="AM39" s="167">
        <v>77</v>
      </c>
      <c r="AN39" s="27">
        <v>81</v>
      </c>
    </row>
    <row r="40" spans="1:40" x14ac:dyDescent="0.25">
      <c r="A40" s="77" t="s">
        <v>92</v>
      </c>
      <c r="B40" s="191">
        <v>1</v>
      </c>
      <c r="C40" s="201">
        <f t="shared" ref="C40:C46" si="10">IFERROR(VLOOKUP(A40,$AJ$1:$AN$64,3,FALSE),"")</f>
        <v>16</v>
      </c>
      <c r="D40" s="218">
        <f t="shared" ref="D40:D46" si="11">IF(ISBLANK(A40),"",50)</f>
        <v>50</v>
      </c>
      <c r="E40" s="202">
        <f>IFERROR(IF(VLOOKUP(A40,$AJ$1:$AN$64,5,FALSE)="N/A",VLOOKUP(A40,$AJ$1:$AN$64,4,FALSE),VLOOKUP(A40,$AJ$1:$AN$64,5,FALSE)),"")</f>
        <v>81</v>
      </c>
      <c r="H40" s="181"/>
      <c r="AJ40" s="183" t="s">
        <v>116</v>
      </c>
      <c r="AK40" s="167" t="s">
        <v>76</v>
      </c>
      <c r="AL40" s="167">
        <v>100</v>
      </c>
      <c r="AM40" s="167">
        <v>82</v>
      </c>
      <c r="AN40" s="27">
        <v>73</v>
      </c>
    </row>
    <row r="41" spans="1:40" x14ac:dyDescent="0.25">
      <c r="A41" s="77" t="s">
        <v>132</v>
      </c>
      <c r="B41" s="71">
        <v>1</v>
      </c>
      <c r="C41" s="201">
        <f t="shared" si="10"/>
        <v>20</v>
      </c>
      <c r="D41" s="198">
        <f t="shared" si="11"/>
        <v>50</v>
      </c>
      <c r="E41" s="202">
        <f>IFERROR(IF(VLOOKUP(A41,$AJ$1:$AN$64,5,FALSE)="N/A",VLOOKUP(A41,$AJ$1:$AN$64,4,FALSE),VLOOKUP(A41,$AJ$1:$AN$64,5,FALSE)),"")</f>
        <v>101</v>
      </c>
      <c r="G41" s="22"/>
      <c r="H41" s="181"/>
      <c r="AJ41" s="183" t="s">
        <v>117</v>
      </c>
      <c r="AK41" s="167" t="s">
        <v>82</v>
      </c>
      <c r="AL41" s="167">
        <v>20</v>
      </c>
      <c r="AM41" s="167">
        <v>85</v>
      </c>
      <c r="AN41" s="27">
        <v>79</v>
      </c>
    </row>
    <row r="42" spans="1:40" x14ac:dyDescent="0.25">
      <c r="A42" s="77" t="s">
        <v>113</v>
      </c>
      <c r="B42" s="71">
        <v>1</v>
      </c>
      <c r="C42" s="201">
        <f t="shared" si="10"/>
        <v>40</v>
      </c>
      <c r="D42" s="198">
        <f t="shared" si="11"/>
        <v>50</v>
      </c>
      <c r="E42" s="202">
        <f>IFERROR(IF(VLOOKUP(A42,$AJ$1:$AN$64,5,FALSE)="N/A",VLOOKUP(A42,$AJ$1:$AN$64,4,FALSE),VLOOKUP(A42,$AJ$1:$AN$64,5,FALSE)),"")</f>
        <v>75</v>
      </c>
      <c r="H42" s="181"/>
      <c r="AJ42" s="183" t="s">
        <v>118</v>
      </c>
      <c r="AK42" s="167" t="s">
        <v>76</v>
      </c>
      <c r="AL42" s="167">
        <v>20</v>
      </c>
      <c r="AM42" s="167">
        <v>85</v>
      </c>
      <c r="AN42" s="27">
        <v>81</v>
      </c>
    </row>
    <row r="43" spans="1:40" x14ac:dyDescent="0.25">
      <c r="A43" s="77" t="s">
        <v>99</v>
      </c>
      <c r="B43" s="71">
        <v>1</v>
      </c>
      <c r="C43" s="201">
        <f t="shared" si="10"/>
        <v>40</v>
      </c>
      <c r="D43" s="198">
        <f t="shared" si="11"/>
        <v>50</v>
      </c>
      <c r="E43" s="202">
        <f>IFERROR(IF(VLOOKUP(A43,$AJ$1:$AN$64,5,FALSE)="N/A",VLOOKUP(A43,$AJ$1:$AN$64,4,FALSE),VLOOKUP(A43,$AJ$1:$AN$64,5,FALSE)),"")</f>
        <v>79</v>
      </c>
      <c r="H43" s="181"/>
      <c r="AC43" s="22"/>
      <c r="AJ43" s="183" t="s">
        <v>119</v>
      </c>
      <c r="AK43" s="167" t="s">
        <v>76</v>
      </c>
      <c r="AL43" s="167">
        <v>20</v>
      </c>
      <c r="AM43" s="167">
        <v>85</v>
      </c>
      <c r="AN43" s="27">
        <v>80</v>
      </c>
    </row>
    <row r="44" spans="1:40" x14ac:dyDescent="0.25">
      <c r="A44" s="77" t="s">
        <v>152</v>
      </c>
      <c r="B44" s="71">
        <v>1</v>
      </c>
      <c r="C44" s="201">
        <f t="shared" si="10"/>
        <v>50</v>
      </c>
      <c r="D44" s="198">
        <f t="shared" si="11"/>
        <v>50</v>
      </c>
      <c r="E44" s="202">
        <f>IFERROR(IF(VLOOKUP(A44,$AJ$1:$AN$64,5,FALSE)="N/A",VLOOKUP(A44,$AJ$1:$AN$64,4,FALSE),VLOOKUP(A44,$AJ$1:$AN$64,5,FALSE)),"")</f>
        <v>80</v>
      </c>
      <c r="H44" s="181"/>
      <c r="AJ44" s="183" t="s">
        <v>120</v>
      </c>
      <c r="AK44" s="167" t="s">
        <v>76</v>
      </c>
      <c r="AL44" s="167">
        <v>20</v>
      </c>
      <c r="AM44" s="167">
        <v>85</v>
      </c>
      <c r="AN44" s="27">
        <v>96</v>
      </c>
    </row>
    <row r="45" spans="1:40" x14ac:dyDescent="0.25">
      <c r="A45" s="77" t="s">
        <v>92</v>
      </c>
      <c r="B45" s="71">
        <v>2</v>
      </c>
      <c r="C45" s="201">
        <f t="shared" si="10"/>
        <v>16</v>
      </c>
      <c r="D45" s="198">
        <f t="shared" si="11"/>
        <v>50</v>
      </c>
      <c r="E45" s="202">
        <f t="shared" ref="E45:E49" si="12">IFERROR(IF(VLOOKUP(A45,$AJ$1:$AN$64,5,FALSE)="N/A",VLOOKUP(A45,$AJ$1:$AN$64,4,FALSE),VLOOKUP(A45,$AJ$1:$AN$64,5,FALSE)),"")</f>
        <v>81</v>
      </c>
      <c r="H45" s="181"/>
      <c r="AJ45" s="183" t="s">
        <v>121</v>
      </c>
      <c r="AK45" s="167" t="s">
        <v>76</v>
      </c>
      <c r="AL45" s="167">
        <v>40</v>
      </c>
      <c r="AM45" s="167">
        <v>85</v>
      </c>
      <c r="AN45" s="27">
        <v>84</v>
      </c>
    </row>
    <row r="46" spans="1:40" x14ac:dyDescent="0.25">
      <c r="A46" s="77" t="s">
        <v>132</v>
      </c>
      <c r="B46" s="71">
        <v>2</v>
      </c>
      <c r="C46" s="201">
        <f t="shared" si="10"/>
        <v>20</v>
      </c>
      <c r="D46" s="198">
        <f t="shared" si="11"/>
        <v>50</v>
      </c>
      <c r="E46" s="202">
        <f t="shared" si="12"/>
        <v>101</v>
      </c>
      <c r="H46" s="181"/>
      <c r="AJ46" s="183" t="s">
        <v>122</v>
      </c>
      <c r="AK46" s="167" t="s">
        <v>76</v>
      </c>
      <c r="AL46" s="167">
        <v>40</v>
      </c>
      <c r="AM46" s="167">
        <v>85</v>
      </c>
      <c r="AN46" s="27">
        <v>96</v>
      </c>
    </row>
    <row r="47" spans="1:40" x14ac:dyDescent="0.25">
      <c r="A47" s="77" t="s">
        <v>113</v>
      </c>
      <c r="B47" s="71">
        <v>2</v>
      </c>
      <c r="C47" s="201">
        <v>40</v>
      </c>
      <c r="D47" s="198">
        <v>50</v>
      </c>
      <c r="E47" s="202">
        <f t="shared" si="12"/>
        <v>75</v>
      </c>
      <c r="H47" s="181"/>
      <c r="AJ47" s="183" t="s">
        <v>123</v>
      </c>
      <c r="AK47" s="167" t="s">
        <v>76</v>
      </c>
      <c r="AL47" s="167">
        <v>100</v>
      </c>
      <c r="AM47" s="167">
        <v>78</v>
      </c>
      <c r="AN47" s="27">
        <v>78</v>
      </c>
    </row>
    <row r="48" spans="1:40" x14ac:dyDescent="0.25">
      <c r="A48" s="77" t="s">
        <v>99</v>
      </c>
      <c r="B48" s="71">
        <v>2</v>
      </c>
      <c r="C48" s="201">
        <f t="shared" ref="C48:C53" si="13">IFERROR(VLOOKUP(A48,$AJ$1:$AN$64,3,FALSE),"")</f>
        <v>40</v>
      </c>
      <c r="D48" s="198">
        <f t="shared" ref="D48:D53" si="14">IF(ISBLANK(A48),"",50)</f>
        <v>50</v>
      </c>
      <c r="E48" s="202">
        <f t="shared" si="12"/>
        <v>79</v>
      </c>
      <c r="H48" s="181"/>
      <c r="AJ48" s="183" t="s">
        <v>152</v>
      </c>
      <c r="AK48" s="167" t="s">
        <v>76</v>
      </c>
      <c r="AL48" s="167">
        <v>50</v>
      </c>
      <c r="AM48" s="167">
        <v>82</v>
      </c>
      <c r="AN48" s="27">
        <v>80</v>
      </c>
    </row>
    <row r="49" spans="1:40" x14ac:dyDescent="0.25">
      <c r="A49" s="77" t="s">
        <v>152</v>
      </c>
      <c r="B49" s="71">
        <v>2</v>
      </c>
      <c r="C49" s="201">
        <f t="shared" si="13"/>
        <v>50</v>
      </c>
      <c r="D49" s="198">
        <f t="shared" si="14"/>
        <v>50</v>
      </c>
      <c r="E49" s="202">
        <f t="shared" si="12"/>
        <v>80</v>
      </c>
      <c r="H49" s="181"/>
      <c r="AJ49" s="183" t="s">
        <v>125</v>
      </c>
      <c r="AK49" s="167" t="s">
        <v>76</v>
      </c>
      <c r="AL49" s="167">
        <v>50</v>
      </c>
      <c r="AM49" s="167">
        <v>80</v>
      </c>
      <c r="AN49" s="27" t="s">
        <v>77</v>
      </c>
    </row>
    <row r="50" spans="1:40" x14ac:dyDescent="0.25">
      <c r="A50" s="77"/>
      <c r="B50" s="71"/>
      <c r="C50" s="201" t="str">
        <f t="shared" si="13"/>
        <v/>
      </c>
      <c r="D50" s="198" t="str">
        <f t="shared" si="14"/>
        <v/>
      </c>
      <c r="E50" s="202" t="str">
        <f>IFERROR(IF(VLOOKUP(A50,$AJ$1:$AN$64,5,FALSE)="N/A",VLOOKUP(A50,$AJ$1:$AN$64,4,FALSE),VLOOKUP(A50,$AJ$1:$AN$64,5,FALSE)),"")</f>
        <v/>
      </c>
      <c r="H50" s="181"/>
      <c r="AJ50" s="183" t="s">
        <v>126</v>
      </c>
      <c r="AK50" s="167" t="s">
        <v>76</v>
      </c>
      <c r="AL50" s="167">
        <v>40</v>
      </c>
      <c r="AM50" s="167">
        <v>84</v>
      </c>
      <c r="AN50" s="27" t="s">
        <v>77</v>
      </c>
    </row>
    <row r="51" spans="1:40" x14ac:dyDescent="0.25">
      <c r="A51" s="77"/>
      <c r="B51" s="71"/>
      <c r="C51" s="201" t="str">
        <f t="shared" si="13"/>
        <v/>
      </c>
      <c r="D51" s="198" t="str">
        <f t="shared" si="14"/>
        <v/>
      </c>
      <c r="E51" s="202" t="str">
        <f>IFERROR(IF(VLOOKUP(A51,$AJ$1:$AN$64,5,FALSE)="N/A",VLOOKUP(A51,$AJ$1:$AN$64,4,FALSE),VLOOKUP(A51,$AJ$1:$AN$64,5,FALSE)),"")</f>
        <v/>
      </c>
      <c r="H51" s="181"/>
      <c r="AJ51" s="183" t="s">
        <v>127</v>
      </c>
      <c r="AK51" s="167" t="s">
        <v>76</v>
      </c>
      <c r="AL51" s="167">
        <v>40</v>
      </c>
      <c r="AM51" s="167">
        <v>85</v>
      </c>
      <c r="AN51" s="27">
        <v>85</v>
      </c>
    </row>
    <row r="52" spans="1:40" x14ac:dyDescent="0.25">
      <c r="A52" s="77"/>
      <c r="B52" s="71"/>
      <c r="C52" s="201" t="str">
        <f t="shared" si="13"/>
        <v/>
      </c>
      <c r="D52" s="198" t="str">
        <f t="shared" si="14"/>
        <v/>
      </c>
      <c r="E52" s="202" t="str">
        <f>IFERROR(IF(VLOOKUP(A52,$AJ$1:$AN$64,5,FALSE)="N/A",VLOOKUP(A52,$AJ$1:$AN$64,4,FALSE),VLOOKUP(A52,$AJ$1:$AN$64,5,FALSE)),"")</f>
        <v/>
      </c>
      <c r="H52" s="181"/>
      <c r="AJ52" s="183" t="s">
        <v>128</v>
      </c>
      <c r="AK52" s="167" t="s">
        <v>76</v>
      </c>
      <c r="AL52" s="167">
        <v>10</v>
      </c>
      <c r="AM52" s="167">
        <v>80</v>
      </c>
      <c r="AN52" s="27">
        <v>82</v>
      </c>
    </row>
    <row r="53" spans="1:40" ht="15.75" thickBot="1" x14ac:dyDescent="0.3">
      <c r="A53" s="14"/>
      <c r="B53" s="72"/>
      <c r="C53" s="203" t="str">
        <f t="shared" si="13"/>
        <v/>
      </c>
      <c r="D53" s="204" t="str">
        <f t="shared" si="14"/>
        <v/>
      </c>
      <c r="E53" s="205" t="str">
        <f>IFERROR(IF(VLOOKUP(A53,$AJ$1:$AN$64,5,FALSE)="N/A",VLOOKUP(A53,$AJ$1:$AN$64,4,FALSE),VLOOKUP(A53,$AJ$1:$AN$64,5,FALSE)),"")</f>
        <v/>
      </c>
      <c r="H53" s="181"/>
      <c r="AJ53" s="183" t="s">
        <v>129</v>
      </c>
      <c r="AK53" s="167" t="s">
        <v>76</v>
      </c>
      <c r="AL53" s="167">
        <v>100</v>
      </c>
      <c r="AM53" s="167">
        <v>85</v>
      </c>
      <c r="AN53" s="27">
        <v>79</v>
      </c>
    </row>
    <row r="54" spans="1:40" ht="15.75" x14ac:dyDescent="0.25">
      <c r="A54" s="19" t="s">
        <v>142</v>
      </c>
      <c r="AJ54" s="183" t="s">
        <v>130</v>
      </c>
      <c r="AK54" s="167" t="s">
        <v>76</v>
      </c>
      <c r="AL54" s="167">
        <v>50</v>
      </c>
      <c r="AM54" s="167">
        <v>85</v>
      </c>
      <c r="AN54" s="27">
        <v>87</v>
      </c>
    </row>
    <row r="55" spans="1:40" x14ac:dyDescent="0.25">
      <c r="A55" s="19"/>
      <c r="AJ55" s="183" t="s">
        <v>131</v>
      </c>
      <c r="AK55" s="167" t="s">
        <v>76</v>
      </c>
      <c r="AL55" s="167">
        <v>20</v>
      </c>
      <c r="AM55" s="167">
        <v>80</v>
      </c>
      <c r="AN55" s="27">
        <v>80</v>
      </c>
    </row>
    <row r="56" spans="1:40" x14ac:dyDescent="0.25">
      <c r="AJ56" s="183" t="s">
        <v>132</v>
      </c>
      <c r="AK56" s="167" t="s">
        <v>76</v>
      </c>
      <c r="AL56" s="167">
        <v>20</v>
      </c>
      <c r="AM56" s="167">
        <v>95</v>
      </c>
      <c r="AN56" s="27">
        <v>101</v>
      </c>
    </row>
    <row r="57" spans="1:40" ht="15.75" thickBot="1" x14ac:dyDescent="0.3">
      <c r="A57" s="8" t="s">
        <v>7</v>
      </c>
      <c r="AJ57" s="183" t="s">
        <v>133</v>
      </c>
      <c r="AK57" s="167" t="s">
        <v>76</v>
      </c>
      <c r="AL57" s="167">
        <v>5</v>
      </c>
      <c r="AM57" s="167">
        <v>85</v>
      </c>
      <c r="AN57" s="27">
        <v>83</v>
      </c>
    </row>
    <row r="58" spans="1:40" ht="30" x14ac:dyDescent="0.25">
      <c r="A58" s="293" t="s">
        <v>4</v>
      </c>
      <c r="B58" s="106" t="str">
        <f>IF(ISBLANK(A12),"",CONCATENATE("Leq - @ ",A12))</f>
        <v>Leq - @ NSA 6 - Residence</v>
      </c>
      <c r="C58" s="106" t="str">
        <f>IF(ISBLANK(A12),"",CONCATENATE("Leq - @ ",A12))</f>
        <v>Leq - @ NSA 6 - Residence</v>
      </c>
      <c r="D58" s="248"/>
      <c r="E58" s="248"/>
      <c r="F58" s="248"/>
      <c r="G58" s="248"/>
      <c r="H58" s="248"/>
      <c r="AJ58" s="183" t="s">
        <v>134</v>
      </c>
      <c r="AK58" s="167" t="s">
        <v>76</v>
      </c>
      <c r="AL58" s="167">
        <v>40</v>
      </c>
      <c r="AM58" s="167">
        <v>73</v>
      </c>
      <c r="AN58" s="27">
        <v>74</v>
      </c>
    </row>
    <row r="59" spans="1:40" ht="18.75" thickBot="1" x14ac:dyDescent="0.3">
      <c r="A59" s="301"/>
      <c r="B59" s="226" t="s">
        <v>185</v>
      </c>
      <c r="C59" s="226" t="s">
        <v>186</v>
      </c>
      <c r="D59" s="270"/>
      <c r="E59" s="270"/>
      <c r="F59" s="270"/>
      <c r="G59" s="270"/>
      <c r="H59" s="270"/>
      <c r="AJ59" s="183" t="s">
        <v>135</v>
      </c>
      <c r="AK59" s="167" t="s">
        <v>76</v>
      </c>
      <c r="AL59" s="167">
        <v>100</v>
      </c>
      <c r="AM59" s="167"/>
      <c r="AN59" s="27">
        <v>77</v>
      </c>
    </row>
    <row r="60" spans="1:40" x14ac:dyDescent="0.25">
      <c r="A60" s="223" t="str">
        <f>IF(ISBLANK(A40),"",A40)</f>
        <v>Crane</v>
      </c>
      <c r="B60" s="273">
        <f>IFERROR($E40-(20*LOG10(M23/$D40))+10*LOG($C40/100)+10*LOG($B40),0)</f>
        <v>44.775800632920621</v>
      </c>
      <c r="C60" s="274">
        <f>IFERROR($E40-(20*LOG10(M23/$D40))+10*LOG(100/100)+10*LOG($B40),0)</f>
        <v>52.734600806361371</v>
      </c>
      <c r="D60" s="166"/>
      <c r="E60" s="166"/>
      <c r="F60" s="166"/>
      <c r="G60" s="166"/>
      <c r="H60" s="166"/>
      <c r="AJ60" s="183" t="s">
        <v>136</v>
      </c>
      <c r="AK60" s="167"/>
      <c r="AL60" s="167">
        <v>100</v>
      </c>
      <c r="AM60" s="167"/>
      <c r="AN60" s="27">
        <v>84</v>
      </c>
    </row>
    <row r="61" spans="1:40" x14ac:dyDescent="0.25">
      <c r="A61" s="224" t="str">
        <f>IF(ISBLANK(A41),"",A41)</f>
        <v>Vibratory Pile Driver</v>
      </c>
      <c r="B61" s="275">
        <f t="shared" ref="B61:C69" si="15">IFERROR($E41-(20*LOG10(M24/$D41))+10*LOG($C41/100)+10*LOG($B41),0)</f>
        <v>65.744900763001183</v>
      </c>
      <c r="C61" s="276">
        <f t="shared" ref="C61:C64" si="16">IFERROR($E41-(20*LOG10(M24/$D41))+10*LOG(100/100)+10*LOG($B41),0)</f>
        <v>72.734600806361371</v>
      </c>
      <c r="D61" s="166"/>
      <c r="E61" s="166"/>
      <c r="F61" s="166"/>
      <c r="G61" s="166"/>
      <c r="H61" s="166"/>
      <c r="AJ61" s="183" t="s">
        <v>137</v>
      </c>
      <c r="AK61" s="167"/>
      <c r="AL61" s="167">
        <v>100</v>
      </c>
      <c r="AM61" s="167"/>
      <c r="AN61" s="27">
        <v>80</v>
      </c>
    </row>
    <row r="62" spans="1:40" x14ac:dyDescent="0.25">
      <c r="A62" s="224" t="str">
        <f t="shared" ref="A62:A73" si="17">IF(ISBLANK(A42),"",A42)</f>
        <v>Pickup Truck</v>
      </c>
      <c r="B62" s="275">
        <f t="shared" si="15"/>
        <v>42.755200719640996</v>
      </c>
      <c r="C62" s="276">
        <f t="shared" si="16"/>
        <v>46.734600806361371</v>
      </c>
      <c r="D62" s="166"/>
      <c r="E62" s="166"/>
      <c r="F62" s="166"/>
      <c r="G62" s="166"/>
      <c r="H62" s="166"/>
      <c r="AJ62" s="183" t="s">
        <v>138</v>
      </c>
      <c r="AK62" s="167"/>
      <c r="AL62" s="167">
        <v>100</v>
      </c>
      <c r="AM62" s="167"/>
      <c r="AN62" s="27">
        <v>85</v>
      </c>
    </row>
    <row r="63" spans="1:40" x14ac:dyDescent="0.25">
      <c r="A63" s="224" t="str">
        <f t="shared" si="17"/>
        <v>Front End Loader</v>
      </c>
      <c r="B63" s="275">
        <f t="shared" si="15"/>
        <v>46.755200719640996</v>
      </c>
      <c r="C63" s="276">
        <f t="shared" si="16"/>
        <v>50.734600806361371</v>
      </c>
      <c r="D63" s="166"/>
      <c r="E63" s="166"/>
      <c r="F63" s="166"/>
      <c r="G63" s="166"/>
      <c r="H63" s="166"/>
      <c r="AJ63" s="183" t="s">
        <v>139</v>
      </c>
      <c r="AK63" s="167"/>
      <c r="AL63" s="167">
        <v>100</v>
      </c>
      <c r="AM63" s="167"/>
      <c r="AN63" s="27">
        <v>82</v>
      </c>
    </row>
    <row r="64" spans="1:40" ht="15" customHeight="1" thickBot="1" x14ac:dyDescent="0.3">
      <c r="A64" s="224" t="str">
        <f t="shared" si="17"/>
        <v>Trencher</v>
      </c>
      <c r="B64" s="275">
        <f t="shared" si="15"/>
        <v>48.724300849721558</v>
      </c>
      <c r="C64" s="276">
        <f t="shared" si="16"/>
        <v>51.734600806361371</v>
      </c>
      <c r="D64" s="166"/>
      <c r="E64" s="166"/>
      <c r="F64" s="166"/>
      <c r="G64" s="166"/>
      <c r="H64" s="166"/>
      <c r="AJ64" s="184" t="s">
        <v>140</v>
      </c>
      <c r="AK64" s="185"/>
      <c r="AL64" s="185">
        <v>100</v>
      </c>
      <c r="AM64" s="185"/>
      <c r="AN64" s="151">
        <v>83</v>
      </c>
    </row>
    <row r="65" spans="1:30" x14ac:dyDescent="0.25">
      <c r="A65" s="224" t="str">
        <f t="shared" si="17"/>
        <v>Crane</v>
      </c>
      <c r="B65" s="275">
        <f t="shared" si="15"/>
        <v>42.886548008575389</v>
      </c>
      <c r="C65" s="276">
        <f>IFERROR($E45-(20*LOG10(N28/$D45))+10*LOG($C45/100)+10*LOG($B45),0)</f>
        <v>0</v>
      </c>
      <c r="D65" s="166"/>
      <c r="E65" s="166"/>
      <c r="F65" s="166"/>
      <c r="G65" s="166"/>
      <c r="H65" s="166"/>
    </row>
    <row r="66" spans="1:30" x14ac:dyDescent="0.25">
      <c r="A66" s="224" t="str">
        <f t="shared" si="17"/>
        <v>Vibratory Pile Driver</v>
      </c>
      <c r="B66" s="275">
        <f t="shared" si="15"/>
        <v>63.855648138655951</v>
      </c>
      <c r="C66" s="276">
        <f t="shared" si="15"/>
        <v>0</v>
      </c>
      <c r="D66" s="166"/>
      <c r="E66" s="166"/>
      <c r="F66" s="166"/>
      <c r="G66" s="166"/>
      <c r="H66" s="166"/>
    </row>
    <row r="67" spans="1:30" x14ac:dyDescent="0.25">
      <c r="A67" s="224" t="str">
        <f t="shared" si="17"/>
        <v>Pickup Truck</v>
      </c>
      <c r="B67" s="275">
        <f t="shared" si="15"/>
        <v>40.865948095295764</v>
      </c>
      <c r="C67" s="276">
        <f t="shared" si="15"/>
        <v>0</v>
      </c>
      <c r="D67" s="166"/>
      <c r="E67" s="166"/>
      <c r="F67" s="166"/>
      <c r="G67" s="166"/>
      <c r="H67" s="166"/>
    </row>
    <row r="68" spans="1:30" x14ac:dyDescent="0.25">
      <c r="A68" s="224" t="str">
        <f t="shared" si="17"/>
        <v>Front End Loader</v>
      </c>
      <c r="B68" s="275">
        <f t="shared" si="15"/>
        <v>44.865948095295764</v>
      </c>
      <c r="C68" s="276">
        <f t="shared" si="15"/>
        <v>0</v>
      </c>
      <c r="D68" s="166"/>
      <c r="E68" s="166"/>
      <c r="F68" s="166"/>
      <c r="G68" s="166"/>
      <c r="H68" s="166"/>
    </row>
    <row r="69" spans="1:30" x14ac:dyDescent="0.25">
      <c r="A69" s="224" t="str">
        <f t="shared" si="17"/>
        <v>Trencher</v>
      </c>
      <c r="B69" s="275">
        <f t="shared" si="15"/>
        <v>46.835048225376326</v>
      </c>
      <c r="C69" s="276">
        <f t="shared" si="15"/>
        <v>0</v>
      </c>
      <c r="D69" s="166"/>
      <c r="E69" s="166"/>
      <c r="F69" s="166"/>
      <c r="G69" s="166"/>
      <c r="H69" s="166"/>
      <c r="P69" t="str">
        <f>A12</f>
        <v>NSA 6 - Residence</v>
      </c>
    </row>
    <row r="70" spans="1:30" x14ac:dyDescent="0.25">
      <c r="A70" s="224" t="str">
        <f t="shared" si="17"/>
        <v/>
      </c>
      <c r="B70" s="275">
        <f>IFERROR($E50-(20*LOG10(M33/$D50))+10*LOG($C50/100)+10*LOG(#REF!/12)+10*LOG($B50),0)</f>
        <v>0</v>
      </c>
      <c r="C70" s="278">
        <f>IFERROR($E50-(20*LOG10(N33/$D50))+10*LOG($C50/100)+10*LOG(#REF!/12)+10*LOG($B50),0)</f>
        <v>0</v>
      </c>
      <c r="D70" s="166"/>
      <c r="E70" s="166"/>
      <c r="F70" s="166"/>
      <c r="G70" s="166"/>
      <c r="H70" s="166"/>
    </row>
    <row r="71" spans="1:30" ht="15.75" thickBot="1" x14ac:dyDescent="0.3">
      <c r="A71" s="224" t="str">
        <f t="shared" si="17"/>
        <v/>
      </c>
      <c r="B71" s="275">
        <f>IFERROR($E51-(20*LOG10(M34/$D51))+10*LOG($C51/100)+10*LOG(#REF!/12)+10*LOG($B51),0)</f>
        <v>0</v>
      </c>
      <c r="C71" s="278">
        <f>IFERROR($E51-(20*LOG10(N34/$D51))+10*LOG($C51/100)+10*LOG(#REF!/12)+10*LOG($B51),0)</f>
        <v>0</v>
      </c>
      <c r="D71" s="166"/>
      <c r="E71" s="166"/>
      <c r="F71" s="166"/>
      <c r="G71" s="166"/>
      <c r="H71" s="166"/>
      <c r="P71" s="303" t="s">
        <v>21</v>
      </c>
      <c r="Q71" s="303"/>
      <c r="R71" s="303"/>
      <c r="S71" s="303"/>
      <c r="T71" s="303"/>
    </row>
    <row r="72" spans="1:30" ht="17.25" customHeight="1" thickBot="1" x14ac:dyDescent="0.3">
      <c r="A72" s="224" t="str">
        <f t="shared" si="17"/>
        <v/>
      </c>
      <c r="B72" s="275">
        <f>IFERROR($E52-(20*LOG10(M35/$D52))+10*LOG($C52/100)+10*LOG(#REF!/12)+10*LOG($B52),0)</f>
        <v>0</v>
      </c>
      <c r="C72" s="278">
        <f>IFERROR($E52-(20*LOG10(N35/$D52))+10*LOG($C52/100)+10*LOG(#REF!/12)+10*LOG($B52),0)</f>
        <v>0</v>
      </c>
      <c r="D72" s="166"/>
      <c r="E72" s="166"/>
      <c r="F72" s="166"/>
      <c r="G72" s="166"/>
      <c r="H72" s="166"/>
      <c r="P72" s="38" t="s">
        <v>14</v>
      </c>
      <c r="Q72" s="39" t="s">
        <v>15</v>
      </c>
      <c r="R72" s="40" t="s">
        <v>17</v>
      </c>
      <c r="S72" s="40" t="s">
        <v>16</v>
      </c>
      <c r="T72" s="41" t="s">
        <v>17</v>
      </c>
      <c r="U72" s="42"/>
      <c r="V72" s="39" t="s">
        <v>18</v>
      </c>
      <c r="W72" s="40" t="s">
        <v>17</v>
      </c>
      <c r="X72" s="40" t="s">
        <v>16</v>
      </c>
      <c r="Y72" s="41" t="s">
        <v>17</v>
      </c>
      <c r="Z72" s="43"/>
      <c r="AA72" s="39" t="s">
        <v>19</v>
      </c>
      <c r="AB72" s="40" t="s">
        <v>17</v>
      </c>
      <c r="AC72" s="40" t="s">
        <v>16</v>
      </c>
      <c r="AD72" s="41" t="s">
        <v>17</v>
      </c>
    </row>
    <row r="73" spans="1:30" ht="15.75" thickBot="1" x14ac:dyDescent="0.3">
      <c r="A73" s="225" t="str">
        <f t="shared" si="17"/>
        <v/>
      </c>
      <c r="B73" s="277">
        <f>IFERROR($E53-(20*LOG10(M36/$D53))+10*LOG($C53/100)+10*LOG(#REF!/12)+10*LOG($B53),0)</f>
        <v>0</v>
      </c>
      <c r="C73" s="279">
        <f>IFERROR($E53-(20*LOG10(N36/$D53))+10*LOG($C53/100)+10*LOG(#REF!/12)+10*LOG($B53),0)</f>
        <v>0</v>
      </c>
      <c r="D73" s="166"/>
      <c r="E73" s="166"/>
      <c r="F73" s="166"/>
      <c r="G73" s="166"/>
      <c r="H73" s="166"/>
      <c r="P73" s="30">
        <v>0</v>
      </c>
      <c r="Q73" s="32">
        <f>H12</f>
        <v>34</v>
      </c>
      <c r="R73" s="28">
        <f>(10^(Q73/10))</f>
        <v>2511.8864315095811</v>
      </c>
      <c r="S73" s="28">
        <f>Q73+10</f>
        <v>44</v>
      </c>
      <c r="T73" s="33">
        <f t="shared" ref="T73:T96" si="18">(10^(S73/10))</f>
        <v>25118.86431509586</v>
      </c>
      <c r="U73" s="36"/>
      <c r="V73" s="32">
        <v>0</v>
      </c>
      <c r="W73" s="28">
        <f>(10^(V73/10))</f>
        <v>1</v>
      </c>
      <c r="X73" s="28">
        <f>V73+10</f>
        <v>10</v>
      </c>
      <c r="Y73" s="33">
        <f>(10^(X73/10))</f>
        <v>10</v>
      </c>
      <c r="Z73" s="36"/>
      <c r="AA73" s="34">
        <f>10*LOG10(10^(Q73/10)+10^(V73/10))</f>
        <v>34.001728613409902</v>
      </c>
      <c r="AB73" s="147">
        <f>(10^(AA73/10))</f>
        <v>2512.8864315095802</v>
      </c>
      <c r="AC73" s="147">
        <f>AA73+10</f>
        <v>44.001728613409902</v>
      </c>
      <c r="AD73" s="148">
        <f>(10^(AC73/10))</f>
        <v>25128.864315095783</v>
      </c>
    </row>
    <row r="74" spans="1:30" ht="18" thickBot="1" x14ac:dyDescent="0.3">
      <c r="A74" s="219" t="s">
        <v>43</v>
      </c>
      <c r="B74" s="227">
        <f>IF(B60=0,0,10*LOG10(10^(B60/10)+10^(B61/10)+10^(B62/10)+10^(B63/10)+10^(B64/10)+10^(B65/10)+10^(B66/10)+10^(B67/10)+10^(B68/10)+10^(B69/10)+10^(B70/10)+10^(B71/10)+10^(B72/10)+10^(B73/10)))</f>
        <v>68.105754183924091</v>
      </c>
      <c r="C74" s="227">
        <f>MAX(C60:C73)</f>
        <v>72.734600806361371</v>
      </c>
      <c r="D74" s="249"/>
      <c r="E74" s="249"/>
      <c r="F74" s="249"/>
      <c r="G74" s="249"/>
      <c r="H74" s="249"/>
      <c r="P74" s="31">
        <v>4.1666666666666699E-2</v>
      </c>
      <c r="Q74" s="34">
        <f>H12</f>
        <v>34</v>
      </c>
      <c r="R74" s="26">
        <f t="shared" ref="R74:R96" si="19">(10^(Q74/10))</f>
        <v>2511.8864315095811</v>
      </c>
      <c r="S74" s="26">
        <f t="shared" ref="S74:S79" si="20">Q74+10</f>
        <v>44</v>
      </c>
      <c r="T74" s="35">
        <f t="shared" si="18"/>
        <v>25118.86431509586</v>
      </c>
      <c r="U74" s="37"/>
      <c r="V74" s="34">
        <f>V73</f>
        <v>0</v>
      </c>
      <c r="W74" s="26">
        <f t="shared" ref="W74:W96" si="21">(10^(V74/10))</f>
        <v>1</v>
      </c>
      <c r="X74" s="28">
        <f t="shared" ref="X74:X79" si="22">V74+10</f>
        <v>10</v>
      </c>
      <c r="Y74" s="35">
        <f t="shared" ref="Y74:Y96" si="23">(10^(X74/10))</f>
        <v>10</v>
      </c>
      <c r="Z74" s="37"/>
      <c r="AA74" s="34">
        <f t="shared" ref="AA74:AA96" si="24">10*LOG10(10^(Q74/10)+10^(V74/10))</f>
        <v>34.001728613409902</v>
      </c>
      <c r="AB74" s="26">
        <f t="shared" ref="AB74:AB96" si="25">(10^(AA74/10))</f>
        <v>2512.8864315095802</v>
      </c>
      <c r="AC74" s="147">
        <f t="shared" ref="AC74:AC79" si="26">AA74+10</f>
        <v>44.001728613409902</v>
      </c>
      <c r="AD74" s="27">
        <f t="shared" ref="AD74:AD96" si="27">(10^(AC74/10))</f>
        <v>25128.864315095783</v>
      </c>
    </row>
    <row r="75" spans="1:30" ht="16.5" thickBot="1" x14ac:dyDescent="0.3">
      <c r="A75" s="19" t="s">
        <v>57</v>
      </c>
      <c r="P75" s="31">
        <v>8.3333333333333301E-2</v>
      </c>
      <c r="Q75" s="34">
        <f>H12</f>
        <v>34</v>
      </c>
      <c r="R75" s="26">
        <f t="shared" si="19"/>
        <v>2511.8864315095811</v>
      </c>
      <c r="S75" s="26">
        <f t="shared" si="20"/>
        <v>44</v>
      </c>
      <c r="T75" s="35">
        <f t="shared" si="18"/>
        <v>25118.86431509586</v>
      </c>
      <c r="U75" s="37"/>
      <c r="V75" s="34">
        <f>V74</f>
        <v>0</v>
      </c>
      <c r="W75" s="26">
        <f t="shared" si="21"/>
        <v>1</v>
      </c>
      <c r="X75" s="28">
        <f t="shared" si="22"/>
        <v>10</v>
      </c>
      <c r="Y75" s="35">
        <f t="shared" si="23"/>
        <v>10</v>
      </c>
      <c r="Z75" s="37"/>
      <c r="AA75" s="34">
        <f t="shared" si="24"/>
        <v>34.001728613409902</v>
      </c>
      <c r="AB75" s="26">
        <f t="shared" si="25"/>
        <v>2512.8864315095802</v>
      </c>
      <c r="AC75" s="147">
        <f t="shared" si="26"/>
        <v>44.001728613409902</v>
      </c>
      <c r="AD75" s="27">
        <f t="shared" si="27"/>
        <v>25128.864315095783</v>
      </c>
    </row>
    <row r="76" spans="1:30" ht="15.75" thickBot="1" x14ac:dyDescent="0.3">
      <c r="P76" s="31">
        <v>0.125</v>
      </c>
      <c r="Q76" s="34">
        <f>H12</f>
        <v>34</v>
      </c>
      <c r="R76" s="26">
        <f t="shared" si="19"/>
        <v>2511.8864315095811</v>
      </c>
      <c r="S76" s="26">
        <f t="shared" si="20"/>
        <v>44</v>
      </c>
      <c r="T76" s="35">
        <f t="shared" si="18"/>
        <v>25118.86431509586</v>
      </c>
      <c r="U76" s="37"/>
      <c r="V76" s="34">
        <f t="shared" ref="V76:V93" si="28">V75</f>
        <v>0</v>
      </c>
      <c r="W76" s="26">
        <f t="shared" si="21"/>
        <v>1</v>
      </c>
      <c r="X76" s="28">
        <f t="shared" si="22"/>
        <v>10</v>
      </c>
      <c r="Y76" s="35">
        <f t="shared" si="23"/>
        <v>10</v>
      </c>
      <c r="Z76" s="37"/>
      <c r="AA76" s="34">
        <f t="shared" si="24"/>
        <v>34.001728613409902</v>
      </c>
      <c r="AB76" s="26">
        <f t="shared" si="25"/>
        <v>2512.8864315095802</v>
      </c>
      <c r="AC76" s="147">
        <f t="shared" si="26"/>
        <v>44.001728613409902</v>
      </c>
      <c r="AD76" s="27">
        <f t="shared" si="27"/>
        <v>25128.864315095783</v>
      </c>
    </row>
    <row r="77" spans="1:30" ht="45.75" thickBot="1" x14ac:dyDescent="0.3">
      <c r="A77" s="287" t="s">
        <v>10</v>
      </c>
      <c r="B77" s="162" t="s">
        <v>145</v>
      </c>
      <c r="C77" s="163" t="s">
        <v>146</v>
      </c>
      <c r="D77" s="73" t="s">
        <v>48</v>
      </c>
      <c r="E77" s="73" t="s">
        <v>59</v>
      </c>
      <c r="F77" s="73" t="s">
        <v>158</v>
      </c>
      <c r="G77" s="15" t="s">
        <v>47</v>
      </c>
      <c r="H77" s="16" t="s">
        <v>46</v>
      </c>
      <c r="P77" s="31">
        <v>0.16666666666666699</v>
      </c>
      <c r="Q77" s="34">
        <f>H12</f>
        <v>34</v>
      </c>
      <c r="R77" s="26">
        <f t="shared" si="19"/>
        <v>2511.8864315095811</v>
      </c>
      <c r="S77" s="26">
        <f t="shared" si="20"/>
        <v>44</v>
      </c>
      <c r="T77" s="35">
        <f t="shared" si="18"/>
        <v>25118.86431509586</v>
      </c>
      <c r="U77" s="37"/>
      <c r="V77" s="34">
        <f t="shared" si="28"/>
        <v>0</v>
      </c>
      <c r="W77" s="26">
        <f t="shared" si="21"/>
        <v>1</v>
      </c>
      <c r="X77" s="28">
        <f t="shared" si="22"/>
        <v>10</v>
      </c>
      <c r="Y77" s="35">
        <f t="shared" si="23"/>
        <v>10</v>
      </c>
      <c r="Z77" s="37"/>
      <c r="AA77" s="34">
        <f t="shared" si="24"/>
        <v>34.001728613409902</v>
      </c>
      <c r="AB77" s="26">
        <f t="shared" si="25"/>
        <v>2512.8864315095802</v>
      </c>
      <c r="AC77" s="147">
        <f t="shared" si="26"/>
        <v>44.001728613409902</v>
      </c>
      <c r="AD77" s="27">
        <f t="shared" si="27"/>
        <v>25128.864315095783</v>
      </c>
    </row>
    <row r="78" spans="1:30" ht="15.75" thickBot="1" x14ac:dyDescent="0.3">
      <c r="A78" s="288"/>
      <c r="B78" s="80" t="s">
        <v>5</v>
      </c>
      <c r="C78" s="81" t="s">
        <v>5</v>
      </c>
      <c r="D78" s="156" t="s">
        <v>5</v>
      </c>
      <c r="E78" s="156" t="s">
        <v>5</v>
      </c>
      <c r="F78" s="156" t="s">
        <v>5</v>
      </c>
      <c r="G78" s="155" t="s">
        <v>5</v>
      </c>
      <c r="H78" s="81" t="s">
        <v>5</v>
      </c>
      <c r="P78" s="31">
        <v>0.20833333333333301</v>
      </c>
      <c r="Q78" s="34">
        <f>H12</f>
        <v>34</v>
      </c>
      <c r="R78" s="26">
        <f t="shared" si="19"/>
        <v>2511.8864315095811</v>
      </c>
      <c r="S78" s="26">
        <f t="shared" si="20"/>
        <v>44</v>
      </c>
      <c r="T78" s="35">
        <f t="shared" si="18"/>
        <v>25118.86431509586</v>
      </c>
      <c r="U78" s="37"/>
      <c r="V78" s="34">
        <f t="shared" si="28"/>
        <v>0</v>
      </c>
      <c r="W78" s="26">
        <f t="shared" si="21"/>
        <v>1</v>
      </c>
      <c r="X78" s="28">
        <f t="shared" si="22"/>
        <v>10</v>
      </c>
      <c r="Y78" s="35">
        <f t="shared" si="23"/>
        <v>10</v>
      </c>
      <c r="Z78" s="37"/>
      <c r="AA78" s="34">
        <f t="shared" si="24"/>
        <v>34.001728613409902</v>
      </c>
      <c r="AB78" s="26">
        <f t="shared" si="25"/>
        <v>2512.8864315095802</v>
      </c>
      <c r="AC78" s="147">
        <f t="shared" si="26"/>
        <v>44.001728613409902</v>
      </c>
      <c r="AD78" s="27">
        <f t="shared" si="27"/>
        <v>25128.864315095783</v>
      </c>
    </row>
    <row r="79" spans="1:30" x14ac:dyDescent="0.25">
      <c r="A79" s="77" t="str">
        <f t="shared" ref="A79:A85" si="29">IF(ISBLANK(A12),"",A12)</f>
        <v>NSA 6 - Residence</v>
      </c>
      <c r="B79" s="17">
        <f>IF(B$74&lt;=0,"",B$74)</f>
        <v>68.105754183924091</v>
      </c>
      <c r="C79" s="160">
        <f>C74</f>
        <v>72.734600806361371</v>
      </c>
      <c r="D79" s="157">
        <f>IF(G12&gt;0,AB100,"")</f>
        <v>65.105106586595213</v>
      </c>
      <c r="E79" s="157">
        <f>IF(G12&gt;0,AB97,"")</f>
        <v>67.444116441915639</v>
      </c>
      <c r="F79" s="157">
        <f>IF(G12&gt;0,AB98,"")</f>
        <v>34.001728613409902</v>
      </c>
      <c r="G79" s="154">
        <f>IF(G12&gt;0,AD100,"")</f>
        <v>65.116460680004067</v>
      </c>
      <c r="H79" s="160">
        <f t="shared" ref="H79:H85" si="30">IF(B79="","",G79-F12)</f>
        <v>23.116460680004067</v>
      </c>
      <c r="P79" s="31">
        <v>0.25</v>
      </c>
      <c r="Q79" s="34">
        <f>H12</f>
        <v>34</v>
      </c>
      <c r="R79" s="26">
        <f t="shared" si="19"/>
        <v>2511.8864315095811</v>
      </c>
      <c r="S79" s="26">
        <f t="shared" si="20"/>
        <v>44</v>
      </c>
      <c r="T79" s="35">
        <f t="shared" si="18"/>
        <v>25118.86431509586</v>
      </c>
      <c r="U79" s="37"/>
      <c r="V79" s="34">
        <f t="shared" si="28"/>
        <v>0</v>
      </c>
      <c r="W79" s="26">
        <f t="shared" si="21"/>
        <v>1</v>
      </c>
      <c r="X79" s="28">
        <f t="shared" si="22"/>
        <v>10</v>
      </c>
      <c r="Y79" s="35">
        <f t="shared" si="23"/>
        <v>10</v>
      </c>
      <c r="Z79" s="37"/>
      <c r="AA79" s="34">
        <f t="shared" si="24"/>
        <v>34.001728613409902</v>
      </c>
      <c r="AB79" s="26">
        <f t="shared" si="25"/>
        <v>2512.8864315095802</v>
      </c>
      <c r="AC79" s="147">
        <f t="shared" si="26"/>
        <v>44.001728613409902</v>
      </c>
      <c r="AD79" s="27">
        <f t="shared" si="27"/>
        <v>25128.864315095783</v>
      </c>
    </row>
    <row r="80" spans="1:30" ht="14.45" hidden="1" customHeight="1" x14ac:dyDescent="0.25">
      <c r="A80" s="11" t="str">
        <f t="shared" si="29"/>
        <v/>
      </c>
      <c r="B80" s="112">
        <f>IF(C$74&lt;=0,"",C$74)</f>
        <v>72.734600806361371</v>
      </c>
      <c r="C80" s="109">
        <f>IF(C$74=0,"",MAX(C60:C73))</f>
        <v>72.734600806361371</v>
      </c>
      <c r="D80" s="158" t="str">
        <f>IF(G13&gt;0,AB134,"")</f>
        <v/>
      </c>
      <c r="E80" s="158" t="str">
        <f>IF(G13&gt;0,AB131,"")</f>
        <v/>
      </c>
      <c r="F80" s="157" t="str">
        <f>IF(G13&gt;0,AB132,"")</f>
        <v/>
      </c>
      <c r="G80" s="152" t="str">
        <f>IF(G13&gt;0,AD134,"")</f>
        <v/>
      </c>
      <c r="H80" s="109" t="e">
        <f t="shared" si="30"/>
        <v>#VALUE!</v>
      </c>
      <c r="P80" s="31">
        <v>0.29166666666666702</v>
      </c>
      <c r="Q80" s="34">
        <f>G12</f>
        <v>40</v>
      </c>
      <c r="R80" s="26">
        <f t="shared" si="19"/>
        <v>10000</v>
      </c>
      <c r="S80" s="26">
        <f>Q80</f>
        <v>40</v>
      </c>
      <c r="T80" s="35">
        <f t="shared" si="18"/>
        <v>10000</v>
      </c>
      <c r="U80" s="37"/>
      <c r="V80" s="34">
        <f>B74</f>
        <v>68.105754183924091</v>
      </c>
      <c r="W80" s="26">
        <f t="shared" si="21"/>
        <v>6465102.5545521043</v>
      </c>
      <c r="X80" s="26">
        <f>V80</f>
        <v>68.105754183924091</v>
      </c>
      <c r="Y80" s="35">
        <f t="shared" si="23"/>
        <v>6465102.5545521043</v>
      </c>
      <c r="Z80" s="37"/>
      <c r="AA80" s="34">
        <f t="shared" si="24"/>
        <v>68.112466512897157</v>
      </c>
      <c r="AB80" s="26">
        <f t="shared" si="25"/>
        <v>6475102.5545521174</v>
      </c>
      <c r="AC80" s="26">
        <f>AA80</f>
        <v>68.112466512897157</v>
      </c>
      <c r="AD80" s="27">
        <f t="shared" si="27"/>
        <v>6475102.5545521174</v>
      </c>
    </row>
    <row r="81" spans="1:30" ht="14.45" hidden="1" customHeight="1" x14ac:dyDescent="0.25">
      <c r="A81" s="11" t="str">
        <f t="shared" si="29"/>
        <v/>
      </c>
      <c r="B81" s="112" t="str">
        <f>IF(D$74&lt;=0,"",D$74)</f>
        <v/>
      </c>
      <c r="C81" s="109" t="str">
        <f>IF(D$74=0,"",MAX(D60:D73))</f>
        <v/>
      </c>
      <c r="D81" s="158" t="str">
        <f>IF(G14&gt;0,AB168,"")</f>
        <v/>
      </c>
      <c r="E81" s="158" t="str">
        <f>IF(G14&gt;0,AB165,"")</f>
        <v/>
      </c>
      <c r="F81" s="157" t="str">
        <f>IF(G14&gt;0,AB166,"")</f>
        <v/>
      </c>
      <c r="G81" s="152" t="str">
        <f>IF(G14&gt;0,AD168,"")</f>
        <v/>
      </c>
      <c r="H81" s="109" t="str">
        <f t="shared" si="30"/>
        <v/>
      </c>
      <c r="P81" s="31">
        <v>0.33333333333333298</v>
      </c>
      <c r="Q81" s="34">
        <f>G12</f>
        <v>40</v>
      </c>
      <c r="R81" s="26">
        <f t="shared" si="19"/>
        <v>10000</v>
      </c>
      <c r="S81" s="26">
        <f t="shared" ref="S81:S94" si="31">Q81</f>
        <v>40</v>
      </c>
      <c r="T81" s="35">
        <f t="shared" si="18"/>
        <v>10000</v>
      </c>
      <c r="U81" s="37"/>
      <c r="V81" s="34">
        <f t="shared" si="28"/>
        <v>68.105754183924091</v>
      </c>
      <c r="W81" s="26">
        <f t="shared" si="21"/>
        <v>6465102.5545521043</v>
      </c>
      <c r="X81" s="26">
        <f t="shared" ref="X81:X91" si="32">V81</f>
        <v>68.105754183924091</v>
      </c>
      <c r="Y81" s="35">
        <f t="shared" si="23"/>
        <v>6465102.5545521043</v>
      </c>
      <c r="Z81" s="37"/>
      <c r="AA81" s="34">
        <f t="shared" si="24"/>
        <v>68.112466512897157</v>
      </c>
      <c r="AB81" s="26">
        <f t="shared" si="25"/>
        <v>6475102.5545521174</v>
      </c>
      <c r="AC81" s="26">
        <f t="shared" ref="AC81:AC91" si="33">AA81</f>
        <v>68.112466512897157</v>
      </c>
      <c r="AD81" s="27">
        <f t="shared" si="27"/>
        <v>6475102.5545521174</v>
      </c>
    </row>
    <row r="82" spans="1:30" ht="14.45" hidden="1" customHeight="1" x14ac:dyDescent="0.25">
      <c r="A82" s="11" t="str">
        <f t="shared" si="29"/>
        <v/>
      </c>
      <c r="B82" s="112" t="str">
        <f>IF(E$74&lt;=0,"",E$74)</f>
        <v/>
      </c>
      <c r="C82" s="109" t="str">
        <f>IF(E$74=0,"",MAX(E60:E73))</f>
        <v/>
      </c>
      <c r="D82" s="158" t="str">
        <f>IF(G15&gt;0,AB202,"")</f>
        <v/>
      </c>
      <c r="E82" s="158" t="str">
        <f>IF(G15&gt;0,AB199,"")</f>
        <v/>
      </c>
      <c r="F82" s="157" t="str">
        <f>IF(G15&gt;0,AB200,"")</f>
        <v/>
      </c>
      <c r="G82" s="152" t="str">
        <f>IF(G15&gt;0,AD202,"")</f>
        <v/>
      </c>
      <c r="H82" s="109" t="str">
        <f t="shared" si="30"/>
        <v/>
      </c>
      <c r="P82" s="31">
        <v>0.375</v>
      </c>
      <c r="Q82" s="34">
        <f>G12</f>
        <v>40</v>
      </c>
      <c r="R82" s="26">
        <f t="shared" si="19"/>
        <v>10000</v>
      </c>
      <c r="S82" s="26">
        <f t="shared" si="31"/>
        <v>40</v>
      </c>
      <c r="T82" s="35">
        <f t="shared" si="18"/>
        <v>10000</v>
      </c>
      <c r="U82" s="37"/>
      <c r="V82" s="34">
        <f t="shared" si="28"/>
        <v>68.105754183924091</v>
      </c>
      <c r="W82" s="26">
        <f t="shared" si="21"/>
        <v>6465102.5545521043</v>
      </c>
      <c r="X82" s="26">
        <f t="shared" si="32"/>
        <v>68.105754183924091</v>
      </c>
      <c r="Y82" s="35">
        <f t="shared" si="23"/>
        <v>6465102.5545521043</v>
      </c>
      <c r="Z82" s="37"/>
      <c r="AA82" s="34">
        <f t="shared" si="24"/>
        <v>68.112466512897157</v>
      </c>
      <c r="AB82" s="26">
        <f t="shared" si="25"/>
        <v>6475102.5545521174</v>
      </c>
      <c r="AC82" s="26">
        <f t="shared" si="33"/>
        <v>68.112466512897157</v>
      </c>
      <c r="AD82" s="27">
        <f t="shared" si="27"/>
        <v>6475102.5545521174</v>
      </c>
    </row>
    <row r="83" spans="1:30" ht="14.45" hidden="1" customHeight="1" x14ac:dyDescent="0.25">
      <c r="A83" s="11" t="str">
        <f t="shared" si="29"/>
        <v/>
      </c>
      <c r="B83" s="112" t="str">
        <f>IF(F$74&lt;=0,"",F$74)</f>
        <v/>
      </c>
      <c r="C83" s="109" t="str">
        <f>IF(F$74=0,"",MAX(F60:F73))</f>
        <v/>
      </c>
      <c r="D83" s="158" t="str">
        <f>IF(G16&gt;0,AB236,"")</f>
        <v/>
      </c>
      <c r="E83" s="158" t="str">
        <f>IF(G16&gt;0,AB233,"")</f>
        <v/>
      </c>
      <c r="F83" s="157" t="str">
        <f>IF(G16&gt;0,AB234,"")</f>
        <v/>
      </c>
      <c r="G83" s="152" t="str">
        <f>IF(G16&gt;0,AD236,"")</f>
        <v/>
      </c>
      <c r="H83" s="109" t="str">
        <f t="shared" si="30"/>
        <v/>
      </c>
      <c r="P83" s="31">
        <v>0.41666666666666702</v>
      </c>
      <c r="Q83" s="34">
        <f>G12</f>
        <v>40</v>
      </c>
      <c r="R83" s="26">
        <f t="shared" si="19"/>
        <v>10000</v>
      </c>
      <c r="S83" s="26">
        <f t="shared" si="31"/>
        <v>40</v>
      </c>
      <c r="T83" s="35">
        <f t="shared" si="18"/>
        <v>10000</v>
      </c>
      <c r="U83" s="37"/>
      <c r="V83" s="34">
        <f t="shared" si="28"/>
        <v>68.105754183924091</v>
      </c>
      <c r="W83" s="26">
        <f t="shared" si="21"/>
        <v>6465102.5545521043</v>
      </c>
      <c r="X83" s="26">
        <f t="shared" si="32"/>
        <v>68.105754183924091</v>
      </c>
      <c r="Y83" s="35">
        <f t="shared" si="23"/>
        <v>6465102.5545521043</v>
      </c>
      <c r="Z83" s="37"/>
      <c r="AA83" s="34">
        <f t="shared" si="24"/>
        <v>68.112466512897157</v>
      </c>
      <c r="AB83" s="26">
        <f t="shared" si="25"/>
        <v>6475102.5545521174</v>
      </c>
      <c r="AC83" s="26">
        <f t="shared" si="33"/>
        <v>68.112466512897157</v>
      </c>
      <c r="AD83" s="27">
        <f t="shared" si="27"/>
        <v>6475102.5545521174</v>
      </c>
    </row>
    <row r="84" spans="1:30" ht="14.45" hidden="1" customHeight="1" x14ac:dyDescent="0.25">
      <c r="A84" s="11" t="str">
        <f t="shared" si="29"/>
        <v/>
      </c>
      <c r="B84" s="112" t="str">
        <f>IF(G$74&lt;=0,"",G$74)</f>
        <v/>
      </c>
      <c r="C84" s="109" t="str">
        <f>IF(G$74&lt;=0,"",MAX(G60:G73))</f>
        <v/>
      </c>
      <c r="D84" s="158" t="str">
        <f>IF(G17&gt;0,AB270,"")</f>
        <v/>
      </c>
      <c r="E84" s="158" t="str">
        <f>IF(G17&gt;0,AB267,"")</f>
        <v/>
      </c>
      <c r="F84" s="157" t="str">
        <f>IF(G17&gt;0,AB268,"")</f>
        <v/>
      </c>
      <c r="G84" s="152" t="str">
        <f>IF(G17&gt;0,AD270,"")</f>
        <v/>
      </c>
      <c r="H84" s="109" t="str">
        <f t="shared" si="30"/>
        <v/>
      </c>
      <c r="P84" s="31">
        <v>0.45833333333333298</v>
      </c>
      <c r="Q84" s="34">
        <f>G12</f>
        <v>40</v>
      </c>
      <c r="R84" s="26">
        <f t="shared" si="19"/>
        <v>10000</v>
      </c>
      <c r="S84" s="26">
        <f t="shared" si="31"/>
        <v>40</v>
      </c>
      <c r="T84" s="35">
        <f t="shared" si="18"/>
        <v>10000</v>
      </c>
      <c r="U84" s="37"/>
      <c r="V84" s="34">
        <f t="shared" si="28"/>
        <v>68.105754183924091</v>
      </c>
      <c r="W84" s="26">
        <f t="shared" si="21"/>
        <v>6465102.5545521043</v>
      </c>
      <c r="X84" s="26">
        <f t="shared" si="32"/>
        <v>68.105754183924091</v>
      </c>
      <c r="Y84" s="35">
        <f t="shared" si="23"/>
        <v>6465102.5545521043</v>
      </c>
      <c r="Z84" s="37"/>
      <c r="AA84" s="34">
        <f t="shared" si="24"/>
        <v>68.112466512897157</v>
      </c>
      <c r="AB84" s="26">
        <f t="shared" si="25"/>
        <v>6475102.5545521174</v>
      </c>
      <c r="AC84" s="26">
        <f t="shared" si="33"/>
        <v>68.112466512897157</v>
      </c>
      <c r="AD84" s="27">
        <f t="shared" si="27"/>
        <v>6475102.5545521174</v>
      </c>
    </row>
    <row r="85" spans="1:30" ht="15" hidden="1" customHeight="1" thickBot="1" x14ac:dyDescent="0.3">
      <c r="A85" s="12" t="str">
        <f t="shared" si="29"/>
        <v/>
      </c>
      <c r="B85" s="113" t="str">
        <f>IF(H$74&lt;=0,"",H$74)</f>
        <v/>
      </c>
      <c r="C85" s="110" t="str">
        <f>IF(H$74=0,"",MAX(H60:H73))</f>
        <v/>
      </c>
      <c r="D85" s="159" t="str">
        <f>IF(G18&gt;0,AB304,"")</f>
        <v/>
      </c>
      <c r="E85" s="159" t="str">
        <f>IF(G18&gt;0,AB301,"")</f>
        <v/>
      </c>
      <c r="F85" s="161" t="str">
        <f>IF(G18&gt;0,AB302,"")</f>
        <v/>
      </c>
      <c r="G85" s="153" t="str">
        <f>IF(G18&gt;0,AD304,"")</f>
        <v/>
      </c>
      <c r="H85" s="110" t="str">
        <f t="shared" si="30"/>
        <v/>
      </c>
      <c r="P85" s="31">
        <v>0.5</v>
      </c>
      <c r="Q85" s="34">
        <f>G12</f>
        <v>40</v>
      </c>
      <c r="R85" s="26">
        <f t="shared" si="19"/>
        <v>10000</v>
      </c>
      <c r="S85" s="26">
        <f t="shared" si="31"/>
        <v>40</v>
      </c>
      <c r="T85" s="35">
        <f t="shared" si="18"/>
        <v>10000</v>
      </c>
      <c r="U85" s="37"/>
      <c r="V85" s="34">
        <f t="shared" si="28"/>
        <v>68.105754183924091</v>
      </c>
      <c r="W85" s="26">
        <f t="shared" si="21"/>
        <v>6465102.5545521043</v>
      </c>
      <c r="X85" s="26">
        <f t="shared" si="32"/>
        <v>68.105754183924091</v>
      </c>
      <c r="Y85" s="35">
        <f t="shared" si="23"/>
        <v>6465102.5545521043</v>
      </c>
      <c r="Z85" s="37"/>
      <c r="AA85" s="34">
        <f t="shared" si="24"/>
        <v>68.112466512897157</v>
      </c>
      <c r="AB85" s="26">
        <f t="shared" si="25"/>
        <v>6475102.5545521174</v>
      </c>
      <c r="AC85" s="26">
        <f t="shared" si="33"/>
        <v>68.112466512897157</v>
      </c>
      <c r="AD85" s="27">
        <f t="shared" si="27"/>
        <v>6475102.5545521174</v>
      </c>
    </row>
    <row r="86" spans="1:30" ht="15.75" x14ac:dyDescent="0.25">
      <c r="A86" s="142" t="s">
        <v>58</v>
      </c>
      <c r="P86" s="31">
        <v>0.54166666666666696</v>
      </c>
      <c r="Q86" s="34">
        <f>G12</f>
        <v>40</v>
      </c>
      <c r="R86" s="26">
        <f t="shared" si="19"/>
        <v>10000</v>
      </c>
      <c r="S86" s="26">
        <f t="shared" si="31"/>
        <v>40</v>
      </c>
      <c r="T86" s="35">
        <f t="shared" si="18"/>
        <v>10000</v>
      </c>
      <c r="U86" s="37"/>
      <c r="V86" s="34">
        <f t="shared" si="28"/>
        <v>68.105754183924091</v>
      </c>
      <c r="W86" s="26">
        <f t="shared" si="21"/>
        <v>6465102.5545521043</v>
      </c>
      <c r="X86" s="26">
        <f t="shared" si="32"/>
        <v>68.105754183924091</v>
      </c>
      <c r="Y86" s="35">
        <f t="shared" si="23"/>
        <v>6465102.5545521043</v>
      </c>
      <c r="Z86" s="37"/>
      <c r="AA86" s="34">
        <f t="shared" si="24"/>
        <v>68.112466512897157</v>
      </c>
      <c r="AB86" s="26">
        <f t="shared" si="25"/>
        <v>6475102.5545521174</v>
      </c>
      <c r="AC86" s="26">
        <f t="shared" si="33"/>
        <v>68.112466512897157</v>
      </c>
      <c r="AD86" s="27">
        <f t="shared" si="27"/>
        <v>6475102.5545521174</v>
      </c>
    </row>
    <row r="87" spans="1:30" ht="15.75" x14ac:dyDescent="0.25">
      <c r="A87" s="142" t="s">
        <v>157</v>
      </c>
      <c r="P87" s="31">
        <v>0.58333333333333304</v>
      </c>
      <c r="Q87" s="34">
        <f>G12</f>
        <v>40</v>
      </c>
      <c r="R87" s="26">
        <f t="shared" si="19"/>
        <v>10000</v>
      </c>
      <c r="S87" s="26">
        <f t="shared" si="31"/>
        <v>40</v>
      </c>
      <c r="T87" s="35">
        <f t="shared" si="18"/>
        <v>10000</v>
      </c>
      <c r="U87" s="37"/>
      <c r="V87" s="34">
        <f t="shared" si="28"/>
        <v>68.105754183924091</v>
      </c>
      <c r="W87" s="26">
        <f t="shared" si="21"/>
        <v>6465102.5545521043</v>
      </c>
      <c r="X87" s="26">
        <f t="shared" si="32"/>
        <v>68.105754183924091</v>
      </c>
      <c r="Y87" s="35">
        <f t="shared" si="23"/>
        <v>6465102.5545521043</v>
      </c>
      <c r="Z87" s="37"/>
      <c r="AA87" s="34">
        <f t="shared" si="24"/>
        <v>68.112466512897157</v>
      </c>
      <c r="AB87" s="26">
        <f t="shared" si="25"/>
        <v>6475102.5545521174</v>
      </c>
      <c r="AC87" s="26">
        <f t="shared" si="33"/>
        <v>68.112466512897157</v>
      </c>
      <c r="AD87" s="27">
        <f t="shared" si="27"/>
        <v>6475102.5545521174</v>
      </c>
    </row>
    <row r="88" spans="1:30" x14ac:dyDescent="0.25">
      <c r="P88" s="31">
        <v>0.625</v>
      </c>
      <c r="Q88" s="34">
        <f>G12</f>
        <v>40</v>
      </c>
      <c r="R88" s="26">
        <f t="shared" si="19"/>
        <v>10000</v>
      </c>
      <c r="S88" s="26">
        <f t="shared" si="31"/>
        <v>40</v>
      </c>
      <c r="T88" s="35">
        <f t="shared" si="18"/>
        <v>10000</v>
      </c>
      <c r="U88" s="37"/>
      <c r="V88" s="34">
        <f t="shared" si="28"/>
        <v>68.105754183924091</v>
      </c>
      <c r="W88" s="26">
        <f t="shared" si="21"/>
        <v>6465102.5545521043</v>
      </c>
      <c r="X88" s="26">
        <f t="shared" si="32"/>
        <v>68.105754183924091</v>
      </c>
      <c r="Y88" s="35">
        <f t="shared" si="23"/>
        <v>6465102.5545521043</v>
      </c>
      <c r="Z88" s="37"/>
      <c r="AA88" s="34">
        <f t="shared" si="24"/>
        <v>68.112466512897157</v>
      </c>
      <c r="AB88" s="26">
        <f t="shared" si="25"/>
        <v>6475102.5545521174</v>
      </c>
      <c r="AC88" s="26">
        <f t="shared" si="33"/>
        <v>68.112466512897157</v>
      </c>
      <c r="AD88" s="27">
        <f t="shared" si="27"/>
        <v>6475102.5545521174</v>
      </c>
    </row>
    <row r="89" spans="1:30" x14ac:dyDescent="0.25">
      <c r="P89" s="31">
        <v>0.66666666666666696</v>
      </c>
      <c r="Q89" s="34">
        <f>G12</f>
        <v>40</v>
      </c>
      <c r="R89" s="26">
        <f t="shared" si="19"/>
        <v>10000</v>
      </c>
      <c r="S89" s="26">
        <f t="shared" si="31"/>
        <v>40</v>
      </c>
      <c r="T89" s="35">
        <f t="shared" si="18"/>
        <v>10000</v>
      </c>
      <c r="U89" s="37"/>
      <c r="V89" s="34">
        <f t="shared" si="28"/>
        <v>68.105754183924091</v>
      </c>
      <c r="W89" s="26">
        <f t="shared" si="21"/>
        <v>6465102.5545521043</v>
      </c>
      <c r="X89" s="26">
        <f t="shared" si="32"/>
        <v>68.105754183924091</v>
      </c>
      <c r="Y89" s="35">
        <f t="shared" si="23"/>
        <v>6465102.5545521043</v>
      </c>
      <c r="Z89" s="37"/>
      <c r="AA89" s="34">
        <f t="shared" si="24"/>
        <v>68.112466512897157</v>
      </c>
      <c r="AB89" s="26">
        <f t="shared" si="25"/>
        <v>6475102.5545521174</v>
      </c>
      <c r="AC89" s="26">
        <f t="shared" si="33"/>
        <v>68.112466512897157</v>
      </c>
      <c r="AD89" s="27">
        <f t="shared" si="27"/>
        <v>6475102.5545521174</v>
      </c>
    </row>
    <row r="90" spans="1:30" x14ac:dyDescent="0.25">
      <c r="F90" s="22"/>
      <c r="P90" s="31">
        <v>0.70833333333333304</v>
      </c>
      <c r="Q90" s="34">
        <f>G12</f>
        <v>40</v>
      </c>
      <c r="R90" s="26">
        <f t="shared" si="19"/>
        <v>10000</v>
      </c>
      <c r="S90" s="26">
        <f t="shared" si="31"/>
        <v>40</v>
      </c>
      <c r="T90" s="35">
        <f t="shared" si="18"/>
        <v>10000</v>
      </c>
      <c r="U90" s="37"/>
      <c r="V90" s="34">
        <f t="shared" si="28"/>
        <v>68.105754183924091</v>
      </c>
      <c r="W90" s="26">
        <f t="shared" si="21"/>
        <v>6465102.5545521043</v>
      </c>
      <c r="X90" s="26">
        <f t="shared" si="32"/>
        <v>68.105754183924091</v>
      </c>
      <c r="Y90" s="35">
        <f t="shared" si="23"/>
        <v>6465102.5545521043</v>
      </c>
      <c r="Z90" s="37"/>
      <c r="AA90" s="34">
        <f t="shared" si="24"/>
        <v>68.112466512897157</v>
      </c>
      <c r="AB90" s="26">
        <f t="shared" si="25"/>
        <v>6475102.5545521174</v>
      </c>
      <c r="AC90" s="26">
        <f t="shared" si="33"/>
        <v>68.112466512897157</v>
      </c>
      <c r="AD90" s="27">
        <f t="shared" si="27"/>
        <v>6475102.5545521174</v>
      </c>
    </row>
    <row r="91" spans="1:30" x14ac:dyDescent="0.25">
      <c r="P91" s="31">
        <v>0.75</v>
      </c>
      <c r="Q91" s="34">
        <f>G12</f>
        <v>40</v>
      </c>
      <c r="R91" s="26">
        <f t="shared" si="19"/>
        <v>10000</v>
      </c>
      <c r="S91" s="26">
        <f t="shared" si="31"/>
        <v>40</v>
      </c>
      <c r="T91" s="35">
        <f t="shared" si="18"/>
        <v>10000</v>
      </c>
      <c r="U91" s="37"/>
      <c r="V91" s="34">
        <f t="shared" si="28"/>
        <v>68.105754183924091</v>
      </c>
      <c r="W91" s="26">
        <f t="shared" si="21"/>
        <v>6465102.5545521043</v>
      </c>
      <c r="X91" s="26">
        <f t="shared" si="32"/>
        <v>68.105754183924091</v>
      </c>
      <c r="Y91" s="35">
        <f t="shared" si="23"/>
        <v>6465102.5545521043</v>
      </c>
      <c r="Z91" s="37"/>
      <c r="AA91" s="34">
        <f t="shared" si="24"/>
        <v>68.112466512897157</v>
      </c>
      <c r="AB91" s="26">
        <f t="shared" si="25"/>
        <v>6475102.5545521174</v>
      </c>
      <c r="AC91" s="26">
        <f t="shared" si="33"/>
        <v>68.112466512897157</v>
      </c>
      <c r="AD91" s="27">
        <f t="shared" si="27"/>
        <v>6475102.5545521174</v>
      </c>
    </row>
    <row r="92" spans="1:30" x14ac:dyDescent="0.25">
      <c r="P92" s="31">
        <v>0.79166666666666696</v>
      </c>
      <c r="Q92" s="34">
        <f>G12</f>
        <v>40</v>
      </c>
      <c r="R92" s="26">
        <f t="shared" si="19"/>
        <v>10000</v>
      </c>
      <c r="S92" s="26">
        <f t="shared" si="31"/>
        <v>40</v>
      </c>
      <c r="T92" s="35">
        <f t="shared" si="18"/>
        <v>10000</v>
      </c>
      <c r="U92" s="37"/>
      <c r="V92" s="34">
        <v>0</v>
      </c>
      <c r="W92" s="26">
        <f t="shared" si="21"/>
        <v>1</v>
      </c>
      <c r="X92" s="26">
        <v>0</v>
      </c>
      <c r="Y92" s="35">
        <f t="shared" si="23"/>
        <v>1</v>
      </c>
      <c r="Z92" s="37"/>
      <c r="AA92" s="34">
        <f t="shared" si="24"/>
        <v>40.000434272768629</v>
      </c>
      <c r="AB92" s="26">
        <f t="shared" si="25"/>
        <v>10001.000000000009</v>
      </c>
      <c r="AC92" s="26">
        <f>AA92</f>
        <v>40.000434272768629</v>
      </c>
      <c r="AD92" s="27">
        <f t="shared" si="27"/>
        <v>10001.000000000009</v>
      </c>
    </row>
    <row r="93" spans="1:30" x14ac:dyDescent="0.25">
      <c r="P93" s="31">
        <v>0.83333333333333304</v>
      </c>
      <c r="Q93" s="34">
        <f>G12</f>
        <v>40</v>
      </c>
      <c r="R93" s="26">
        <f t="shared" si="19"/>
        <v>10000</v>
      </c>
      <c r="S93" s="26">
        <f t="shared" si="31"/>
        <v>40</v>
      </c>
      <c r="T93" s="35">
        <f t="shared" si="18"/>
        <v>10000</v>
      </c>
      <c r="U93" s="37"/>
      <c r="V93" s="34">
        <f t="shared" si="28"/>
        <v>0</v>
      </c>
      <c r="W93" s="26">
        <f t="shared" si="21"/>
        <v>1</v>
      </c>
      <c r="X93" s="26">
        <v>0</v>
      </c>
      <c r="Y93" s="35">
        <f t="shared" si="23"/>
        <v>1</v>
      </c>
      <c r="Z93" s="37"/>
      <c r="AA93" s="34">
        <f t="shared" si="24"/>
        <v>40.000434272768629</v>
      </c>
      <c r="AB93" s="26">
        <f>(10^(AA93/10))</f>
        <v>10001.000000000009</v>
      </c>
      <c r="AC93" s="26">
        <f>AA93</f>
        <v>40.000434272768629</v>
      </c>
      <c r="AD93" s="27">
        <f t="shared" si="27"/>
        <v>10001.000000000009</v>
      </c>
    </row>
    <row r="94" spans="1:30" x14ac:dyDescent="0.25">
      <c r="P94" s="31">
        <v>0.875</v>
      </c>
      <c r="Q94" s="34">
        <f>G12</f>
        <v>40</v>
      </c>
      <c r="R94" s="26">
        <f t="shared" si="19"/>
        <v>10000</v>
      </c>
      <c r="S94" s="26">
        <f t="shared" si="31"/>
        <v>40</v>
      </c>
      <c r="T94" s="35">
        <f t="shared" si="18"/>
        <v>10000</v>
      </c>
      <c r="U94" s="37"/>
      <c r="V94" s="34">
        <f>V93</f>
        <v>0</v>
      </c>
      <c r="W94" s="26">
        <f t="shared" si="21"/>
        <v>1</v>
      </c>
      <c r="X94" s="26">
        <v>0</v>
      </c>
      <c r="Y94" s="35">
        <f t="shared" si="23"/>
        <v>1</v>
      </c>
      <c r="Z94" s="37"/>
      <c r="AA94" s="34">
        <f t="shared" si="24"/>
        <v>40.000434272768629</v>
      </c>
      <c r="AB94" s="26">
        <f t="shared" si="25"/>
        <v>10001.000000000009</v>
      </c>
      <c r="AC94" s="26">
        <f>AA94</f>
        <v>40.000434272768629</v>
      </c>
      <c r="AD94" s="27">
        <f t="shared" si="27"/>
        <v>10001.000000000009</v>
      </c>
    </row>
    <row r="95" spans="1:30" x14ac:dyDescent="0.25">
      <c r="P95" s="31">
        <v>0.91666666666666696</v>
      </c>
      <c r="Q95" s="34">
        <f>H12</f>
        <v>34</v>
      </c>
      <c r="R95" s="26">
        <f t="shared" si="19"/>
        <v>2511.8864315095811</v>
      </c>
      <c r="S95" s="26">
        <f>Q95+10</f>
        <v>44</v>
      </c>
      <c r="T95" s="35">
        <f t="shared" si="18"/>
        <v>25118.86431509586</v>
      </c>
      <c r="U95" s="37"/>
      <c r="V95" s="34">
        <v>0</v>
      </c>
      <c r="W95" s="26">
        <f t="shared" si="21"/>
        <v>1</v>
      </c>
      <c r="X95" s="28">
        <f t="shared" ref="X95:X96" si="34">V95+10</f>
        <v>10</v>
      </c>
      <c r="Y95" s="35">
        <f t="shared" si="23"/>
        <v>10</v>
      </c>
      <c r="Z95" s="37"/>
      <c r="AA95" s="34">
        <f t="shared" si="24"/>
        <v>34.001728613409902</v>
      </c>
      <c r="AB95" s="26">
        <f t="shared" si="25"/>
        <v>2512.8864315095802</v>
      </c>
      <c r="AC95" s="26">
        <f>AA95+10</f>
        <v>44.001728613409902</v>
      </c>
      <c r="AD95" s="27">
        <f t="shared" si="27"/>
        <v>25128.864315095783</v>
      </c>
    </row>
    <row r="96" spans="1:30" ht="15.75" thickBot="1" x14ac:dyDescent="0.3">
      <c r="P96" s="44">
        <v>0.95833333333333304</v>
      </c>
      <c r="Q96" s="45">
        <f>H12</f>
        <v>34</v>
      </c>
      <c r="R96" s="46">
        <f t="shared" si="19"/>
        <v>2511.8864315095811</v>
      </c>
      <c r="S96" s="46">
        <f>Q96+10</f>
        <v>44</v>
      </c>
      <c r="T96" s="47">
        <f t="shared" si="18"/>
        <v>25118.86431509586</v>
      </c>
      <c r="U96" s="48"/>
      <c r="V96" s="45">
        <v>0</v>
      </c>
      <c r="W96" s="46">
        <f t="shared" si="21"/>
        <v>1</v>
      </c>
      <c r="X96" s="28">
        <f t="shared" si="34"/>
        <v>10</v>
      </c>
      <c r="Y96" s="47">
        <f t="shared" si="23"/>
        <v>10</v>
      </c>
      <c r="Z96" s="48"/>
      <c r="AA96" s="34">
        <f t="shared" si="24"/>
        <v>34.001728613409902</v>
      </c>
      <c r="AB96" s="150">
        <f t="shared" si="25"/>
        <v>2512.8864315095802</v>
      </c>
      <c r="AC96" s="150">
        <f>AA96+10</f>
        <v>44.001728613409902</v>
      </c>
      <c r="AD96" s="151">
        <f t="shared" si="27"/>
        <v>25128.864315095783</v>
      </c>
    </row>
    <row r="97" spans="16:30" ht="15.75" thickBot="1" x14ac:dyDescent="0.3">
      <c r="P97" s="50"/>
      <c r="Q97" s="51"/>
      <c r="R97" s="51"/>
      <c r="S97" s="51"/>
      <c r="T97" s="52"/>
      <c r="U97" s="51"/>
      <c r="V97" s="50"/>
      <c r="W97" s="51"/>
      <c r="X97" s="51"/>
      <c r="Y97" s="52"/>
      <c r="Z97" s="51"/>
      <c r="AA97" s="53" t="s">
        <v>13</v>
      </c>
      <c r="AB97" s="64">
        <f>10*LOG(1/(COUNT(AB80:AB93))*SUM(AB80:AB93))</f>
        <v>67.444116441915639</v>
      </c>
      <c r="AC97" s="49"/>
      <c r="AD97" s="54"/>
    </row>
    <row r="98" spans="16:30" ht="15.75" thickBot="1" x14ac:dyDescent="0.3">
      <c r="P98" s="53"/>
      <c r="Q98" s="49"/>
      <c r="R98" s="49"/>
      <c r="S98" s="49"/>
      <c r="T98" s="54"/>
      <c r="U98" s="49"/>
      <c r="V98" s="53"/>
      <c r="W98" s="49"/>
      <c r="X98" s="49"/>
      <c r="Y98" s="54"/>
      <c r="Z98" s="49"/>
      <c r="AA98" s="53" t="s">
        <v>2</v>
      </c>
      <c r="AB98" s="64">
        <f>10*LOG(1/(COUNT(AB73:AB79,AB95:AB96))*SUM(AB73:AB79,AB95:AB96))</f>
        <v>34.001728613409902</v>
      </c>
      <c r="AC98" s="49"/>
      <c r="AD98" s="54"/>
    </row>
    <row r="99" spans="16:30" x14ac:dyDescent="0.25">
      <c r="P99" s="53"/>
      <c r="Q99" s="49"/>
      <c r="R99" s="56" t="s">
        <v>12</v>
      </c>
      <c r="S99" s="57"/>
      <c r="T99" s="58" t="s">
        <v>11</v>
      </c>
      <c r="U99" s="57"/>
      <c r="V99" s="59"/>
      <c r="W99" s="56" t="s">
        <v>12</v>
      </c>
      <c r="X99" s="57"/>
      <c r="Y99" s="58" t="s">
        <v>11</v>
      </c>
      <c r="Z99" s="57"/>
      <c r="AA99" s="59"/>
      <c r="AB99" s="57" t="s">
        <v>12</v>
      </c>
      <c r="AC99" s="57"/>
      <c r="AD99" s="58" t="s">
        <v>11</v>
      </c>
    </row>
    <row r="100" spans="16:30" ht="15.75" thickBot="1" x14ac:dyDescent="0.3">
      <c r="P100" s="14"/>
      <c r="Q100" s="55"/>
      <c r="R100" s="60">
        <f>10*LOG(1/(COUNT(R73:R96))*SUM(R73:R96))</f>
        <v>38.568471069971373</v>
      </c>
      <c r="S100" s="61"/>
      <c r="T100" s="62">
        <f>10*LOG(1/(COUNT(T73:T96))*SUM(T73:T96))</f>
        <v>41.950571929812824</v>
      </c>
      <c r="U100" s="61"/>
      <c r="V100" s="63"/>
      <c r="W100" s="60">
        <f>10*LOG(1/(COUNT(W73:W96))*SUM(W73:W96))</f>
        <v>65.095454899036113</v>
      </c>
      <c r="X100" s="61"/>
      <c r="Y100" s="62">
        <f>10*LOG(1/(COUNT(Y73:Y96))*SUM(Y73:Y96))</f>
        <v>65.095459433358258</v>
      </c>
      <c r="Z100" s="61"/>
      <c r="AA100" s="63"/>
      <c r="AB100" s="64">
        <f>10*LOG(1/(COUNT(AB73:AB96))*SUM(AB73:AB96))</f>
        <v>65.105106586595213</v>
      </c>
      <c r="AC100" s="61"/>
      <c r="AD100" s="62">
        <f>10*LOG(1/(COUNT(AD73:AD96))*SUM(AD73:AD96))</f>
        <v>65.116460680004067</v>
      </c>
    </row>
    <row r="103" spans="16:30" x14ac:dyDescent="0.25">
      <c r="P103">
        <f>A13</f>
        <v>0</v>
      </c>
    </row>
    <row r="105" spans="16:30" ht="15.75" thickBot="1" x14ac:dyDescent="0.3">
      <c r="P105" s="303" t="s">
        <v>21</v>
      </c>
      <c r="Q105" s="303"/>
      <c r="R105" s="303"/>
      <c r="S105" s="303"/>
      <c r="T105" s="303"/>
    </row>
    <row r="106" spans="16:30" ht="45.75" thickBot="1" x14ac:dyDescent="0.3">
      <c r="P106" s="38" t="s">
        <v>14</v>
      </c>
      <c r="Q106" s="39" t="s">
        <v>15</v>
      </c>
      <c r="R106" s="40" t="s">
        <v>17</v>
      </c>
      <c r="S106" s="40" t="s">
        <v>16</v>
      </c>
      <c r="T106" s="41" t="s">
        <v>17</v>
      </c>
      <c r="U106" s="42"/>
      <c r="V106" s="39" t="s">
        <v>18</v>
      </c>
      <c r="W106" s="40" t="s">
        <v>17</v>
      </c>
      <c r="X106" s="40" t="s">
        <v>16</v>
      </c>
      <c r="Y106" s="41" t="s">
        <v>17</v>
      </c>
      <c r="Z106" s="43"/>
      <c r="AA106" s="39" t="s">
        <v>19</v>
      </c>
      <c r="AB106" s="40" t="s">
        <v>17</v>
      </c>
      <c r="AC106" s="40" t="s">
        <v>16</v>
      </c>
      <c r="AD106" s="41" t="s">
        <v>17</v>
      </c>
    </row>
    <row r="107" spans="16:30" ht="15.75" thickBot="1" x14ac:dyDescent="0.3">
      <c r="P107" s="30">
        <v>0</v>
      </c>
      <c r="Q107" s="32">
        <f>H13</f>
        <v>0</v>
      </c>
      <c r="R107" s="28">
        <f>(10^(Q107/10))</f>
        <v>1</v>
      </c>
      <c r="S107" s="28">
        <f>Q107+10</f>
        <v>10</v>
      </c>
      <c r="T107" s="33">
        <f t="shared" ref="T107:T130" si="35">(10^(S107/10))</f>
        <v>10</v>
      </c>
      <c r="U107" s="36"/>
      <c r="V107" s="32">
        <v>0</v>
      </c>
      <c r="W107" s="28">
        <f>(10^(V107/10))</f>
        <v>1</v>
      </c>
      <c r="X107" s="28">
        <f>V107+10</f>
        <v>10</v>
      </c>
      <c r="Y107" s="33">
        <f>(10^(X107/10))</f>
        <v>10</v>
      </c>
      <c r="Z107" s="36"/>
      <c r="AA107" s="34">
        <f>10*LOG10(10^(Q107/10)+10^(V107/10))</f>
        <v>3.0102999566398121</v>
      </c>
      <c r="AB107" s="147">
        <f>(10^(AA107/10))</f>
        <v>2</v>
      </c>
      <c r="AC107" s="147">
        <f>AA107+10</f>
        <v>13.010299956639813</v>
      </c>
      <c r="AD107" s="148">
        <f>(10^(AC107/10))</f>
        <v>20.000000000000007</v>
      </c>
    </row>
    <row r="108" spans="16:30" ht="15.75" thickBot="1" x14ac:dyDescent="0.3">
      <c r="P108" s="31">
        <v>4.1666666666666699E-2</v>
      </c>
      <c r="Q108" s="32">
        <f>Q107</f>
        <v>0</v>
      </c>
      <c r="R108" s="26">
        <f t="shared" ref="R108:R130" si="36">(10^(Q108/10))</f>
        <v>1</v>
      </c>
      <c r="S108" s="26">
        <f t="shared" ref="S108:S113" si="37">Q108+10</f>
        <v>10</v>
      </c>
      <c r="T108" s="35">
        <f t="shared" si="35"/>
        <v>10</v>
      </c>
      <c r="U108" s="37"/>
      <c r="V108" s="34">
        <f>V107</f>
        <v>0</v>
      </c>
      <c r="W108" s="26">
        <f t="shared" ref="W108:W130" si="38">(10^(V108/10))</f>
        <v>1</v>
      </c>
      <c r="X108" s="28">
        <f t="shared" ref="X108:X113" si="39">V108+10</f>
        <v>10</v>
      </c>
      <c r="Y108" s="35">
        <f t="shared" ref="Y108:Y130" si="40">(10^(X108/10))</f>
        <v>10</v>
      </c>
      <c r="Z108" s="37"/>
      <c r="AA108" s="34">
        <f t="shared" ref="AA108:AA130" si="41">10*LOG10(10^(Q108/10)+10^(V108/10))</f>
        <v>3.0102999566398121</v>
      </c>
      <c r="AB108" s="26">
        <f t="shared" ref="AB108:AB126" si="42">(10^(AA108/10))</f>
        <v>2</v>
      </c>
      <c r="AC108" s="147">
        <f t="shared" ref="AC108:AC113" si="43">AA108+10</f>
        <v>13.010299956639813</v>
      </c>
      <c r="AD108" s="27">
        <f t="shared" ref="AD108:AD130" si="44">(10^(AC108/10))</f>
        <v>20.000000000000007</v>
      </c>
    </row>
    <row r="109" spans="16:30" ht="15.75" thickBot="1" x14ac:dyDescent="0.3">
      <c r="P109" s="31">
        <v>8.3333333333333301E-2</v>
      </c>
      <c r="Q109" s="32">
        <f>Q107</f>
        <v>0</v>
      </c>
      <c r="R109" s="26">
        <f t="shared" si="36"/>
        <v>1</v>
      </c>
      <c r="S109" s="26">
        <f t="shared" si="37"/>
        <v>10</v>
      </c>
      <c r="T109" s="35">
        <f t="shared" si="35"/>
        <v>10</v>
      </c>
      <c r="U109" s="37"/>
      <c r="V109" s="34">
        <f t="shared" ref="V109:V127" si="45">V108</f>
        <v>0</v>
      </c>
      <c r="W109" s="26">
        <f t="shared" si="38"/>
        <v>1</v>
      </c>
      <c r="X109" s="28">
        <f t="shared" si="39"/>
        <v>10</v>
      </c>
      <c r="Y109" s="35">
        <f t="shared" si="40"/>
        <v>10</v>
      </c>
      <c r="Z109" s="37"/>
      <c r="AA109" s="34">
        <f t="shared" si="41"/>
        <v>3.0102999566398121</v>
      </c>
      <c r="AB109" s="26">
        <f t="shared" si="42"/>
        <v>2</v>
      </c>
      <c r="AC109" s="147">
        <f t="shared" si="43"/>
        <v>13.010299956639813</v>
      </c>
      <c r="AD109" s="27">
        <f t="shared" si="44"/>
        <v>20.000000000000007</v>
      </c>
    </row>
    <row r="110" spans="16:30" ht="15.75" thickBot="1" x14ac:dyDescent="0.3">
      <c r="P110" s="31">
        <v>0.125</v>
      </c>
      <c r="Q110" s="32">
        <f>Q107</f>
        <v>0</v>
      </c>
      <c r="R110" s="26">
        <f t="shared" si="36"/>
        <v>1</v>
      </c>
      <c r="S110" s="26">
        <f t="shared" si="37"/>
        <v>10</v>
      </c>
      <c r="T110" s="35">
        <f t="shared" si="35"/>
        <v>10</v>
      </c>
      <c r="U110" s="37"/>
      <c r="V110" s="34">
        <f t="shared" si="45"/>
        <v>0</v>
      </c>
      <c r="W110" s="26">
        <f t="shared" si="38"/>
        <v>1</v>
      </c>
      <c r="X110" s="28">
        <f t="shared" si="39"/>
        <v>10</v>
      </c>
      <c r="Y110" s="35">
        <f t="shared" si="40"/>
        <v>10</v>
      </c>
      <c r="Z110" s="37"/>
      <c r="AA110" s="34">
        <f t="shared" si="41"/>
        <v>3.0102999566398121</v>
      </c>
      <c r="AB110" s="26">
        <f t="shared" si="42"/>
        <v>2</v>
      </c>
      <c r="AC110" s="147">
        <f t="shared" si="43"/>
        <v>13.010299956639813</v>
      </c>
      <c r="AD110" s="27">
        <f t="shared" si="44"/>
        <v>20.000000000000007</v>
      </c>
    </row>
    <row r="111" spans="16:30" ht="15.75" thickBot="1" x14ac:dyDescent="0.3">
      <c r="P111" s="31">
        <v>0.16666666666666699</v>
      </c>
      <c r="Q111" s="32">
        <f>Q107</f>
        <v>0</v>
      </c>
      <c r="R111" s="26">
        <f t="shared" si="36"/>
        <v>1</v>
      </c>
      <c r="S111" s="26">
        <f t="shared" si="37"/>
        <v>10</v>
      </c>
      <c r="T111" s="35">
        <f t="shared" si="35"/>
        <v>10</v>
      </c>
      <c r="U111" s="37"/>
      <c r="V111" s="34">
        <f t="shared" si="45"/>
        <v>0</v>
      </c>
      <c r="W111" s="26">
        <f t="shared" si="38"/>
        <v>1</v>
      </c>
      <c r="X111" s="28">
        <f t="shared" si="39"/>
        <v>10</v>
      </c>
      <c r="Y111" s="35">
        <f t="shared" si="40"/>
        <v>10</v>
      </c>
      <c r="Z111" s="37"/>
      <c r="AA111" s="34">
        <f t="shared" si="41"/>
        <v>3.0102999566398121</v>
      </c>
      <c r="AB111" s="26">
        <f t="shared" si="42"/>
        <v>2</v>
      </c>
      <c r="AC111" s="147">
        <f t="shared" si="43"/>
        <v>13.010299956639813</v>
      </c>
      <c r="AD111" s="27">
        <f t="shared" si="44"/>
        <v>20.000000000000007</v>
      </c>
    </row>
    <row r="112" spans="16:30" ht="15.75" thickBot="1" x14ac:dyDescent="0.3">
      <c r="P112" s="31">
        <v>0.20833333333333301</v>
      </c>
      <c r="Q112" s="32">
        <f>Q107</f>
        <v>0</v>
      </c>
      <c r="R112" s="26">
        <f t="shared" si="36"/>
        <v>1</v>
      </c>
      <c r="S112" s="26">
        <f t="shared" si="37"/>
        <v>10</v>
      </c>
      <c r="T112" s="35">
        <f t="shared" si="35"/>
        <v>10</v>
      </c>
      <c r="U112" s="37"/>
      <c r="V112" s="34">
        <f t="shared" si="45"/>
        <v>0</v>
      </c>
      <c r="W112" s="26">
        <f t="shared" si="38"/>
        <v>1</v>
      </c>
      <c r="X112" s="28">
        <f t="shared" si="39"/>
        <v>10</v>
      </c>
      <c r="Y112" s="35">
        <f t="shared" si="40"/>
        <v>10</v>
      </c>
      <c r="Z112" s="37"/>
      <c r="AA112" s="34">
        <f t="shared" si="41"/>
        <v>3.0102999566398121</v>
      </c>
      <c r="AB112" s="26">
        <f t="shared" si="42"/>
        <v>2</v>
      </c>
      <c r="AC112" s="147">
        <f t="shared" si="43"/>
        <v>13.010299956639813</v>
      </c>
      <c r="AD112" s="27">
        <f t="shared" si="44"/>
        <v>20.000000000000007</v>
      </c>
    </row>
    <row r="113" spans="16:30" x14ac:dyDescent="0.25">
      <c r="P113" s="31">
        <v>0.25</v>
      </c>
      <c r="Q113" s="32">
        <f>Q107</f>
        <v>0</v>
      </c>
      <c r="R113" s="26">
        <f t="shared" si="36"/>
        <v>1</v>
      </c>
      <c r="S113" s="26">
        <f t="shared" si="37"/>
        <v>10</v>
      </c>
      <c r="T113" s="35">
        <f t="shared" si="35"/>
        <v>10</v>
      </c>
      <c r="U113" s="37"/>
      <c r="V113" s="34">
        <f t="shared" si="45"/>
        <v>0</v>
      </c>
      <c r="W113" s="26">
        <f t="shared" si="38"/>
        <v>1</v>
      </c>
      <c r="X113" s="28">
        <f t="shared" si="39"/>
        <v>10</v>
      </c>
      <c r="Y113" s="35">
        <f t="shared" si="40"/>
        <v>10</v>
      </c>
      <c r="Z113" s="37"/>
      <c r="AA113" s="34">
        <f t="shared" si="41"/>
        <v>3.0102999566398121</v>
      </c>
      <c r="AB113" s="26">
        <f t="shared" si="42"/>
        <v>2</v>
      </c>
      <c r="AC113" s="147">
        <f t="shared" si="43"/>
        <v>13.010299956639813</v>
      </c>
      <c r="AD113" s="27">
        <f t="shared" si="44"/>
        <v>20.000000000000007</v>
      </c>
    </row>
    <row r="114" spans="16:30" x14ac:dyDescent="0.25">
      <c r="P114" s="31">
        <v>0.29166666666666702</v>
      </c>
      <c r="Q114" s="32">
        <f>G13</f>
        <v>0</v>
      </c>
      <c r="R114" s="26">
        <f t="shared" si="36"/>
        <v>1</v>
      </c>
      <c r="S114" s="26">
        <f>Q114</f>
        <v>0</v>
      </c>
      <c r="T114" s="35">
        <f t="shared" si="35"/>
        <v>1</v>
      </c>
      <c r="U114" s="37"/>
      <c r="V114" s="34">
        <f>C74</f>
        <v>72.734600806361371</v>
      </c>
      <c r="W114" s="26">
        <f t="shared" si="38"/>
        <v>18769818.825276632</v>
      </c>
      <c r="X114" s="26">
        <f>V114</f>
        <v>72.734600806361371</v>
      </c>
      <c r="Y114" s="35">
        <f t="shared" si="40"/>
        <v>18769818.825276632</v>
      </c>
      <c r="Z114" s="37"/>
      <c r="AA114" s="34">
        <f t="shared" si="41"/>
        <v>72.734601037740532</v>
      </c>
      <c r="AB114" s="26">
        <f t="shared" si="42"/>
        <v>18769819.825276673</v>
      </c>
      <c r="AC114" s="26">
        <f>AA114</f>
        <v>72.734601037740532</v>
      </c>
      <c r="AD114" s="27">
        <f t="shared" si="44"/>
        <v>18769819.825276673</v>
      </c>
    </row>
    <row r="115" spans="16:30" x14ac:dyDescent="0.25">
      <c r="P115" s="31">
        <v>0.33333333333333298</v>
      </c>
      <c r="Q115" s="32">
        <f>Q114</f>
        <v>0</v>
      </c>
      <c r="R115" s="26">
        <f t="shared" si="36"/>
        <v>1</v>
      </c>
      <c r="S115" s="26">
        <f t="shared" ref="S115:S128" si="46">Q115</f>
        <v>0</v>
      </c>
      <c r="T115" s="35">
        <f t="shared" si="35"/>
        <v>1</v>
      </c>
      <c r="U115" s="37"/>
      <c r="V115" s="34">
        <f t="shared" si="45"/>
        <v>72.734600806361371</v>
      </c>
      <c r="W115" s="26">
        <f t="shared" si="38"/>
        <v>18769818.825276632</v>
      </c>
      <c r="X115" s="26">
        <f t="shared" ref="X115:X125" si="47">V115</f>
        <v>72.734600806361371</v>
      </c>
      <c r="Y115" s="35">
        <f t="shared" si="40"/>
        <v>18769818.825276632</v>
      </c>
      <c r="Z115" s="37"/>
      <c r="AA115" s="34">
        <f t="shared" si="41"/>
        <v>72.734601037740532</v>
      </c>
      <c r="AB115" s="26">
        <f t="shared" si="42"/>
        <v>18769819.825276673</v>
      </c>
      <c r="AC115" s="26">
        <f t="shared" ref="AC115:AC125" si="48">AA115</f>
        <v>72.734601037740532</v>
      </c>
      <c r="AD115" s="27">
        <f t="shared" si="44"/>
        <v>18769819.825276673</v>
      </c>
    </row>
    <row r="116" spans="16:30" x14ac:dyDescent="0.25">
      <c r="P116" s="31">
        <v>0.375</v>
      </c>
      <c r="Q116" s="32">
        <f>Q114</f>
        <v>0</v>
      </c>
      <c r="R116" s="26">
        <f t="shared" si="36"/>
        <v>1</v>
      </c>
      <c r="S116" s="26">
        <f t="shared" si="46"/>
        <v>0</v>
      </c>
      <c r="T116" s="35">
        <f t="shared" si="35"/>
        <v>1</v>
      </c>
      <c r="U116" s="37"/>
      <c r="V116" s="34">
        <f t="shared" si="45"/>
        <v>72.734600806361371</v>
      </c>
      <c r="W116" s="26">
        <f t="shared" si="38"/>
        <v>18769818.825276632</v>
      </c>
      <c r="X116" s="26">
        <f t="shared" si="47"/>
        <v>72.734600806361371</v>
      </c>
      <c r="Y116" s="35">
        <f t="shared" si="40"/>
        <v>18769818.825276632</v>
      </c>
      <c r="Z116" s="37"/>
      <c r="AA116" s="34">
        <f t="shared" si="41"/>
        <v>72.734601037740532</v>
      </c>
      <c r="AB116" s="26">
        <f t="shared" si="42"/>
        <v>18769819.825276673</v>
      </c>
      <c r="AC116" s="26">
        <f t="shared" si="48"/>
        <v>72.734601037740532</v>
      </c>
      <c r="AD116" s="27">
        <f t="shared" si="44"/>
        <v>18769819.825276673</v>
      </c>
    </row>
    <row r="117" spans="16:30" x14ac:dyDescent="0.25">
      <c r="P117" s="31">
        <v>0.41666666666666702</v>
      </c>
      <c r="Q117" s="32">
        <f>Q114</f>
        <v>0</v>
      </c>
      <c r="R117" s="26">
        <f t="shared" si="36"/>
        <v>1</v>
      </c>
      <c r="S117" s="26">
        <f t="shared" si="46"/>
        <v>0</v>
      </c>
      <c r="T117" s="35">
        <f t="shared" si="35"/>
        <v>1</v>
      </c>
      <c r="U117" s="37"/>
      <c r="V117" s="34">
        <f t="shared" si="45"/>
        <v>72.734600806361371</v>
      </c>
      <c r="W117" s="26">
        <f t="shared" si="38"/>
        <v>18769818.825276632</v>
      </c>
      <c r="X117" s="26">
        <f t="shared" si="47"/>
        <v>72.734600806361371</v>
      </c>
      <c r="Y117" s="35">
        <f t="shared" si="40"/>
        <v>18769818.825276632</v>
      </c>
      <c r="Z117" s="37"/>
      <c r="AA117" s="34">
        <f t="shared" si="41"/>
        <v>72.734601037740532</v>
      </c>
      <c r="AB117" s="26">
        <f t="shared" si="42"/>
        <v>18769819.825276673</v>
      </c>
      <c r="AC117" s="26">
        <f t="shared" si="48"/>
        <v>72.734601037740532</v>
      </c>
      <c r="AD117" s="27">
        <f t="shared" si="44"/>
        <v>18769819.825276673</v>
      </c>
    </row>
    <row r="118" spans="16:30" x14ac:dyDescent="0.25">
      <c r="P118" s="31">
        <v>0.45833333333333298</v>
      </c>
      <c r="Q118" s="32">
        <f>Q114</f>
        <v>0</v>
      </c>
      <c r="R118" s="26">
        <f t="shared" si="36"/>
        <v>1</v>
      </c>
      <c r="S118" s="26">
        <f t="shared" si="46"/>
        <v>0</v>
      </c>
      <c r="T118" s="35">
        <f t="shared" si="35"/>
        <v>1</v>
      </c>
      <c r="U118" s="37"/>
      <c r="V118" s="34">
        <f t="shared" si="45"/>
        <v>72.734600806361371</v>
      </c>
      <c r="W118" s="26">
        <f t="shared" si="38"/>
        <v>18769818.825276632</v>
      </c>
      <c r="X118" s="26">
        <f t="shared" si="47"/>
        <v>72.734600806361371</v>
      </c>
      <c r="Y118" s="35">
        <f t="shared" si="40"/>
        <v>18769818.825276632</v>
      </c>
      <c r="Z118" s="37"/>
      <c r="AA118" s="34">
        <f t="shared" si="41"/>
        <v>72.734601037740532</v>
      </c>
      <c r="AB118" s="26">
        <f t="shared" si="42"/>
        <v>18769819.825276673</v>
      </c>
      <c r="AC118" s="26">
        <f t="shared" si="48"/>
        <v>72.734601037740532</v>
      </c>
      <c r="AD118" s="27">
        <f t="shared" si="44"/>
        <v>18769819.825276673</v>
      </c>
    </row>
    <row r="119" spans="16:30" x14ac:dyDescent="0.25">
      <c r="P119" s="31">
        <v>0.5</v>
      </c>
      <c r="Q119" s="32">
        <f>Q114</f>
        <v>0</v>
      </c>
      <c r="R119" s="26">
        <f t="shared" si="36"/>
        <v>1</v>
      </c>
      <c r="S119" s="26">
        <f t="shared" si="46"/>
        <v>0</v>
      </c>
      <c r="T119" s="35">
        <f t="shared" si="35"/>
        <v>1</v>
      </c>
      <c r="U119" s="37"/>
      <c r="V119" s="34">
        <f t="shared" si="45"/>
        <v>72.734600806361371</v>
      </c>
      <c r="W119" s="26">
        <f t="shared" si="38"/>
        <v>18769818.825276632</v>
      </c>
      <c r="X119" s="26">
        <f t="shared" si="47"/>
        <v>72.734600806361371</v>
      </c>
      <c r="Y119" s="35">
        <f t="shared" si="40"/>
        <v>18769818.825276632</v>
      </c>
      <c r="Z119" s="37"/>
      <c r="AA119" s="34">
        <f t="shared" si="41"/>
        <v>72.734601037740532</v>
      </c>
      <c r="AB119" s="26">
        <f t="shared" si="42"/>
        <v>18769819.825276673</v>
      </c>
      <c r="AC119" s="26">
        <f t="shared" si="48"/>
        <v>72.734601037740532</v>
      </c>
      <c r="AD119" s="27">
        <f t="shared" si="44"/>
        <v>18769819.825276673</v>
      </c>
    </row>
    <row r="120" spans="16:30" x14ac:dyDescent="0.25">
      <c r="P120" s="31">
        <v>0.54166666666666696</v>
      </c>
      <c r="Q120" s="32">
        <f>Q114</f>
        <v>0</v>
      </c>
      <c r="R120" s="26">
        <f t="shared" si="36"/>
        <v>1</v>
      </c>
      <c r="S120" s="26">
        <f t="shared" si="46"/>
        <v>0</v>
      </c>
      <c r="T120" s="35">
        <f t="shared" si="35"/>
        <v>1</v>
      </c>
      <c r="U120" s="37"/>
      <c r="V120" s="34">
        <f t="shared" si="45"/>
        <v>72.734600806361371</v>
      </c>
      <c r="W120" s="26">
        <f t="shared" si="38"/>
        <v>18769818.825276632</v>
      </c>
      <c r="X120" s="26">
        <f t="shared" si="47"/>
        <v>72.734600806361371</v>
      </c>
      <c r="Y120" s="35">
        <f t="shared" si="40"/>
        <v>18769818.825276632</v>
      </c>
      <c r="Z120" s="37"/>
      <c r="AA120" s="34">
        <f t="shared" si="41"/>
        <v>72.734601037740532</v>
      </c>
      <c r="AB120" s="26">
        <f t="shared" si="42"/>
        <v>18769819.825276673</v>
      </c>
      <c r="AC120" s="26">
        <f t="shared" si="48"/>
        <v>72.734601037740532</v>
      </c>
      <c r="AD120" s="27">
        <f t="shared" si="44"/>
        <v>18769819.825276673</v>
      </c>
    </row>
    <row r="121" spans="16:30" x14ac:dyDescent="0.25">
      <c r="P121" s="31">
        <v>0.58333333333333304</v>
      </c>
      <c r="Q121" s="32">
        <f>Q114</f>
        <v>0</v>
      </c>
      <c r="R121" s="26">
        <f t="shared" si="36"/>
        <v>1</v>
      </c>
      <c r="S121" s="26">
        <f t="shared" si="46"/>
        <v>0</v>
      </c>
      <c r="T121" s="35">
        <f t="shared" si="35"/>
        <v>1</v>
      </c>
      <c r="U121" s="37"/>
      <c r="V121" s="34">
        <f t="shared" si="45"/>
        <v>72.734600806361371</v>
      </c>
      <c r="W121" s="26">
        <f t="shared" si="38"/>
        <v>18769818.825276632</v>
      </c>
      <c r="X121" s="26">
        <f t="shared" si="47"/>
        <v>72.734600806361371</v>
      </c>
      <c r="Y121" s="35">
        <f t="shared" si="40"/>
        <v>18769818.825276632</v>
      </c>
      <c r="Z121" s="37"/>
      <c r="AA121" s="34">
        <f t="shared" si="41"/>
        <v>72.734601037740532</v>
      </c>
      <c r="AB121" s="26">
        <f t="shared" si="42"/>
        <v>18769819.825276673</v>
      </c>
      <c r="AC121" s="26">
        <f t="shared" si="48"/>
        <v>72.734601037740532</v>
      </c>
      <c r="AD121" s="27">
        <f t="shared" si="44"/>
        <v>18769819.825276673</v>
      </c>
    </row>
    <row r="122" spans="16:30" x14ac:dyDescent="0.25">
      <c r="P122" s="31">
        <v>0.625</v>
      </c>
      <c r="Q122" s="32">
        <f>Q114</f>
        <v>0</v>
      </c>
      <c r="R122" s="26">
        <f t="shared" si="36"/>
        <v>1</v>
      </c>
      <c r="S122" s="26">
        <f t="shared" si="46"/>
        <v>0</v>
      </c>
      <c r="T122" s="35">
        <f t="shared" si="35"/>
        <v>1</v>
      </c>
      <c r="U122" s="37"/>
      <c r="V122" s="34">
        <f t="shared" si="45"/>
        <v>72.734600806361371</v>
      </c>
      <c r="W122" s="26">
        <f t="shared" si="38"/>
        <v>18769818.825276632</v>
      </c>
      <c r="X122" s="26">
        <f t="shared" si="47"/>
        <v>72.734600806361371</v>
      </c>
      <c r="Y122" s="35">
        <f t="shared" si="40"/>
        <v>18769818.825276632</v>
      </c>
      <c r="Z122" s="37"/>
      <c r="AA122" s="34">
        <f t="shared" si="41"/>
        <v>72.734601037740532</v>
      </c>
      <c r="AB122" s="26">
        <f t="shared" si="42"/>
        <v>18769819.825276673</v>
      </c>
      <c r="AC122" s="26">
        <f t="shared" si="48"/>
        <v>72.734601037740532</v>
      </c>
      <c r="AD122" s="27">
        <f t="shared" si="44"/>
        <v>18769819.825276673</v>
      </c>
    </row>
    <row r="123" spans="16:30" x14ac:dyDescent="0.25">
      <c r="P123" s="31">
        <v>0.66666666666666696</v>
      </c>
      <c r="Q123" s="32">
        <f>Q114</f>
        <v>0</v>
      </c>
      <c r="R123" s="26">
        <f t="shared" si="36"/>
        <v>1</v>
      </c>
      <c r="S123" s="26">
        <f t="shared" si="46"/>
        <v>0</v>
      </c>
      <c r="T123" s="35">
        <f t="shared" si="35"/>
        <v>1</v>
      </c>
      <c r="U123" s="37"/>
      <c r="V123" s="34">
        <f t="shared" si="45"/>
        <v>72.734600806361371</v>
      </c>
      <c r="W123" s="26">
        <f t="shared" si="38"/>
        <v>18769818.825276632</v>
      </c>
      <c r="X123" s="26">
        <f t="shared" si="47"/>
        <v>72.734600806361371</v>
      </c>
      <c r="Y123" s="35">
        <f t="shared" si="40"/>
        <v>18769818.825276632</v>
      </c>
      <c r="Z123" s="37"/>
      <c r="AA123" s="34">
        <f t="shared" si="41"/>
        <v>72.734601037740532</v>
      </c>
      <c r="AB123" s="26">
        <f t="shared" si="42"/>
        <v>18769819.825276673</v>
      </c>
      <c r="AC123" s="26">
        <f t="shared" si="48"/>
        <v>72.734601037740532</v>
      </c>
      <c r="AD123" s="27">
        <f t="shared" si="44"/>
        <v>18769819.825276673</v>
      </c>
    </row>
    <row r="124" spans="16:30" x14ac:dyDescent="0.25">
      <c r="P124" s="31">
        <v>0.70833333333333304</v>
      </c>
      <c r="Q124" s="32">
        <f>Q114</f>
        <v>0</v>
      </c>
      <c r="R124" s="26">
        <f t="shared" si="36"/>
        <v>1</v>
      </c>
      <c r="S124" s="26">
        <f t="shared" si="46"/>
        <v>0</v>
      </c>
      <c r="T124" s="35">
        <f t="shared" si="35"/>
        <v>1</v>
      </c>
      <c r="U124" s="37"/>
      <c r="V124" s="34">
        <f t="shared" si="45"/>
        <v>72.734600806361371</v>
      </c>
      <c r="W124" s="26">
        <f t="shared" si="38"/>
        <v>18769818.825276632</v>
      </c>
      <c r="X124" s="26">
        <f t="shared" si="47"/>
        <v>72.734600806361371</v>
      </c>
      <c r="Y124" s="35">
        <f t="shared" si="40"/>
        <v>18769818.825276632</v>
      </c>
      <c r="Z124" s="37"/>
      <c r="AA124" s="34">
        <f t="shared" si="41"/>
        <v>72.734601037740532</v>
      </c>
      <c r="AB124" s="26">
        <f t="shared" si="42"/>
        <v>18769819.825276673</v>
      </c>
      <c r="AC124" s="26">
        <f t="shared" si="48"/>
        <v>72.734601037740532</v>
      </c>
      <c r="AD124" s="27">
        <f t="shared" si="44"/>
        <v>18769819.825276673</v>
      </c>
    </row>
    <row r="125" spans="16:30" x14ac:dyDescent="0.25">
      <c r="P125" s="31">
        <v>0.75</v>
      </c>
      <c r="Q125" s="32">
        <f>Q114</f>
        <v>0</v>
      </c>
      <c r="R125" s="26">
        <f t="shared" si="36"/>
        <v>1</v>
      </c>
      <c r="S125" s="26">
        <f t="shared" si="46"/>
        <v>0</v>
      </c>
      <c r="T125" s="35">
        <f t="shared" si="35"/>
        <v>1</v>
      </c>
      <c r="U125" s="37"/>
      <c r="V125" s="34">
        <f t="shared" si="45"/>
        <v>72.734600806361371</v>
      </c>
      <c r="W125" s="26">
        <f t="shared" si="38"/>
        <v>18769818.825276632</v>
      </c>
      <c r="X125" s="26">
        <f t="shared" si="47"/>
        <v>72.734600806361371</v>
      </c>
      <c r="Y125" s="35">
        <f t="shared" si="40"/>
        <v>18769818.825276632</v>
      </c>
      <c r="Z125" s="37"/>
      <c r="AA125" s="34">
        <f t="shared" si="41"/>
        <v>72.734601037740532</v>
      </c>
      <c r="AB125" s="26">
        <f t="shared" si="42"/>
        <v>18769819.825276673</v>
      </c>
      <c r="AC125" s="26">
        <f t="shared" si="48"/>
        <v>72.734601037740532</v>
      </c>
      <c r="AD125" s="27">
        <f t="shared" si="44"/>
        <v>18769819.825276673</v>
      </c>
    </row>
    <row r="126" spans="16:30" x14ac:dyDescent="0.25">
      <c r="P126" s="31">
        <v>0.79166666666666696</v>
      </c>
      <c r="Q126" s="32">
        <f>Q114</f>
        <v>0</v>
      </c>
      <c r="R126" s="26">
        <f t="shared" si="36"/>
        <v>1</v>
      </c>
      <c r="S126" s="26">
        <f t="shared" si="46"/>
        <v>0</v>
      </c>
      <c r="T126" s="35">
        <f t="shared" si="35"/>
        <v>1</v>
      </c>
      <c r="U126" s="37"/>
      <c r="V126" s="34">
        <v>0</v>
      </c>
      <c r="W126" s="26">
        <f t="shared" si="38"/>
        <v>1</v>
      </c>
      <c r="X126" s="26">
        <v>0</v>
      </c>
      <c r="Y126" s="35">
        <f t="shared" si="40"/>
        <v>1</v>
      </c>
      <c r="Z126" s="37"/>
      <c r="AA126" s="34">
        <f t="shared" si="41"/>
        <v>3.0102999566398121</v>
      </c>
      <c r="AB126" s="26">
        <f t="shared" si="42"/>
        <v>2</v>
      </c>
      <c r="AC126" s="26">
        <f>AA126</f>
        <v>3.0102999566398121</v>
      </c>
      <c r="AD126" s="27">
        <f t="shared" si="44"/>
        <v>2</v>
      </c>
    </row>
    <row r="127" spans="16:30" x14ac:dyDescent="0.25">
      <c r="P127" s="31">
        <v>0.83333333333333304</v>
      </c>
      <c r="Q127" s="32">
        <f>Q114</f>
        <v>0</v>
      </c>
      <c r="R127" s="26">
        <f t="shared" si="36"/>
        <v>1</v>
      </c>
      <c r="S127" s="26">
        <f t="shared" si="46"/>
        <v>0</v>
      </c>
      <c r="T127" s="35">
        <f t="shared" si="35"/>
        <v>1</v>
      </c>
      <c r="U127" s="37"/>
      <c r="V127" s="34">
        <f t="shared" si="45"/>
        <v>0</v>
      </c>
      <c r="W127" s="26">
        <f t="shared" si="38"/>
        <v>1</v>
      </c>
      <c r="X127" s="26">
        <v>0</v>
      </c>
      <c r="Y127" s="35">
        <f t="shared" si="40"/>
        <v>1</v>
      </c>
      <c r="Z127" s="37"/>
      <c r="AA127" s="34">
        <f t="shared" si="41"/>
        <v>3.0102999566398121</v>
      </c>
      <c r="AB127" s="26">
        <f>(10^(AA127/10))</f>
        <v>2</v>
      </c>
      <c r="AC127" s="26">
        <f>AA127</f>
        <v>3.0102999566398121</v>
      </c>
      <c r="AD127" s="27">
        <f t="shared" si="44"/>
        <v>2</v>
      </c>
    </row>
    <row r="128" spans="16:30" x14ac:dyDescent="0.25">
      <c r="P128" s="31">
        <v>0.875</v>
      </c>
      <c r="Q128" s="32">
        <f>Q114</f>
        <v>0</v>
      </c>
      <c r="R128" s="26">
        <f t="shared" si="36"/>
        <v>1</v>
      </c>
      <c r="S128" s="26">
        <f t="shared" si="46"/>
        <v>0</v>
      </c>
      <c r="T128" s="35">
        <f t="shared" si="35"/>
        <v>1</v>
      </c>
      <c r="U128" s="37"/>
      <c r="V128" s="34">
        <f>V127</f>
        <v>0</v>
      </c>
      <c r="W128" s="26">
        <f t="shared" si="38"/>
        <v>1</v>
      </c>
      <c r="X128" s="26">
        <v>0</v>
      </c>
      <c r="Y128" s="35">
        <f t="shared" si="40"/>
        <v>1</v>
      </c>
      <c r="Z128" s="37"/>
      <c r="AA128" s="34">
        <f t="shared" si="41"/>
        <v>3.0102999566398121</v>
      </c>
      <c r="AB128" s="26">
        <f t="shared" ref="AB128:AB130" si="49">(10^(AA128/10))</f>
        <v>2</v>
      </c>
      <c r="AC128" s="26">
        <f>AA128</f>
        <v>3.0102999566398121</v>
      </c>
      <c r="AD128" s="27">
        <f t="shared" si="44"/>
        <v>2</v>
      </c>
    </row>
    <row r="129" spans="16:30" x14ac:dyDescent="0.25">
      <c r="P129" s="31">
        <v>0.91666666666666696</v>
      </c>
      <c r="Q129" s="32">
        <f>Q107</f>
        <v>0</v>
      </c>
      <c r="R129" s="26">
        <f t="shared" si="36"/>
        <v>1</v>
      </c>
      <c r="S129" s="26">
        <f>Q129+10</f>
        <v>10</v>
      </c>
      <c r="T129" s="35">
        <f t="shared" si="35"/>
        <v>10</v>
      </c>
      <c r="U129" s="37"/>
      <c r="V129" s="34">
        <v>0</v>
      </c>
      <c r="W129" s="26">
        <f t="shared" si="38"/>
        <v>1</v>
      </c>
      <c r="X129" s="28">
        <f t="shared" ref="X129:X130" si="50">V129+10</f>
        <v>10</v>
      </c>
      <c r="Y129" s="35">
        <f t="shared" si="40"/>
        <v>10</v>
      </c>
      <c r="Z129" s="37"/>
      <c r="AA129" s="34">
        <f t="shared" si="41"/>
        <v>3.0102999566398121</v>
      </c>
      <c r="AB129" s="26">
        <f t="shared" si="49"/>
        <v>2</v>
      </c>
      <c r="AC129" s="26">
        <f>AA129+10</f>
        <v>13.010299956639813</v>
      </c>
      <c r="AD129" s="27">
        <f t="shared" si="44"/>
        <v>20.000000000000007</v>
      </c>
    </row>
    <row r="130" spans="16:30" ht="15.75" thickBot="1" x14ac:dyDescent="0.3">
      <c r="P130" s="44">
        <v>0.95833333333333304</v>
      </c>
      <c r="Q130" s="32">
        <f>Q107</f>
        <v>0</v>
      </c>
      <c r="R130" s="46">
        <f t="shared" si="36"/>
        <v>1</v>
      </c>
      <c r="S130" s="46">
        <f>Q130+10</f>
        <v>10</v>
      </c>
      <c r="T130" s="47">
        <f t="shared" si="35"/>
        <v>10</v>
      </c>
      <c r="U130" s="48"/>
      <c r="V130" s="45">
        <v>0</v>
      </c>
      <c r="W130" s="46">
        <f t="shared" si="38"/>
        <v>1</v>
      </c>
      <c r="X130" s="28">
        <f t="shared" si="50"/>
        <v>10</v>
      </c>
      <c r="Y130" s="47">
        <f t="shared" si="40"/>
        <v>10</v>
      </c>
      <c r="Z130" s="48"/>
      <c r="AA130" s="34">
        <f t="shared" si="41"/>
        <v>3.0102999566398121</v>
      </c>
      <c r="AB130" s="150">
        <f t="shared" si="49"/>
        <v>2</v>
      </c>
      <c r="AC130" s="150">
        <f>AA130+10</f>
        <v>13.010299956639813</v>
      </c>
      <c r="AD130" s="151">
        <f t="shared" si="44"/>
        <v>20.000000000000007</v>
      </c>
    </row>
    <row r="131" spans="16:30" ht="15.75" thickBot="1" x14ac:dyDescent="0.3">
      <c r="P131" s="50"/>
      <c r="Q131" s="51"/>
      <c r="R131" s="51"/>
      <c r="S131" s="51"/>
      <c r="T131" s="52"/>
      <c r="U131" s="51"/>
      <c r="V131" s="50"/>
      <c r="W131" s="51"/>
      <c r="X131" s="51"/>
      <c r="Y131" s="52"/>
      <c r="Z131" s="51"/>
      <c r="AA131" s="53" t="s">
        <v>13</v>
      </c>
      <c r="AB131" s="64">
        <f>10*LOG(1/(COUNT(AB114:AB127))*SUM(AB114:AB127))</f>
        <v>72.065133218560788</v>
      </c>
      <c r="AC131" s="49"/>
      <c r="AD131" s="54"/>
    </row>
    <row r="132" spans="16:30" ht="15.75" thickBot="1" x14ac:dyDescent="0.3">
      <c r="P132" s="53"/>
      <c r="Q132" s="49"/>
      <c r="R132" s="49"/>
      <c r="S132" s="49"/>
      <c r="T132" s="54"/>
      <c r="U132" s="49"/>
      <c r="V132" s="53"/>
      <c r="W132" s="49"/>
      <c r="X132" s="49"/>
      <c r="Y132" s="54"/>
      <c r="Z132" s="49"/>
      <c r="AA132" s="53" t="s">
        <v>2</v>
      </c>
      <c r="AB132" s="64">
        <f>10*LOG(1/(COUNT(AB107:AB113,AB129:AB130))*SUM(AB107:AB113,AB129:AB130))</f>
        <v>3.0102999566398121</v>
      </c>
      <c r="AC132" s="49"/>
      <c r="AD132" s="54"/>
    </row>
    <row r="133" spans="16:30" x14ac:dyDescent="0.25">
      <c r="P133" s="53"/>
      <c r="Q133" s="49"/>
      <c r="R133" s="56" t="s">
        <v>12</v>
      </c>
      <c r="S133" s="57"/>
      <c r="T133" s="58" t="s">
        <v>11</v>
      </c>
      <c r="U133" s="57"/>
      <c r="V133" s="59"/>
      <c r="W133" s="56" t="s">
        <v>12</v>
      </c>
      <c r="X133" s="57"/>
      <c r="Y133" s="58" t="s">
        <v>11</v>
      </c>
      <c r="Z133" s="57"/>
      <c r="AA133" s="59"/>
      <c r="AB133" s="57" t="s">
        <v>12</v>
      </c>
      <c r="AC133" s="57"/>
      <c r="AD133" s="58" t="s">
        <v>11</v>
      </c>
    </row>
    <row r="134" spans="16:30" ht="15.75" thickBot="1" x14ac:dyDescent="0.3">
      <c r="P134" s="14"/>
      <c r="Q134" s="55"/>
      <c r="R134" s="60">
        <f>10*LOG(1/(COUNT(R107:R130))*SUM(R107:R130))</f>
        <v>0</v>
      </c>
      <c r="S134" s="61"/>
      <c r="T134" s="62">
        <f>10*LOG(1/(COUNT(T107:T130))*SUM(T107:T130))</f>
        <v>6.40978057358332</v>
      </c>
      <c r="U134" s="61"/>
      <c r="V134" s="63"/>
      <c r="W134" s="60">
        <f>10*LOG(1/(COUNT(W107:W130))*SUM(W107:W130))</f>
        <v>69.72430108110072</v>
      </c>
      <c r="X134" s="61"/>
      <c r="Y134" s="62">
        <f>10*LOG(1/(COUNT(Y107:Y130))*SUM(Y107:Y130))</f>
        <v>69.724302642909649</v>
      </c>
      <c r="Z134" s="61"/>
      <c r="AA134" s="63"/>
      <c r="AB134" s="64">
        <f>10*LOG(1/(COUNT(AB107:AB130))*SUM(AB107:AB130))</f>
        <v>69.724301543858985</v>
      </c>
      <c r="AC134" s="61"/>
      <c r="AD134" s="62">
        <f>10*LOG(1/(COUNT(AD107:AD130))*SUM(AD107:AD130))</f>
        <v>69.724304667475948</v>
      </c>
    </row>
    <row r="137" spans="16:30" x14ac:dyDescent="0.25">
      <c r="P137">
        <f>A14</f>
        <v>0</v>
      </c>
    </row>
    <row r="139" spans="16:30" ht="15.75" thickBot="1" x14ac:dyDescent="0.3">
      <c r="P139" s="303" t="s">
        <v>21</v>
      </c>
      <c r="Q139" s="303"/>
      <c r="R139" s="303"/>
      <c r="S139" s="303"/>
      <c r="T139" s="303"/>
    </row>
    <row r="140" spans="16:30" ht="45.75" thickBot="1" x14ac:dyDescent="0.3">
      <c r="P140" s="38" t="s">
        <v>14</v>
      </c>
      <c r="Q140" s="39" t="s">
        <v>15</v>
      </c>
      <c r="R140" s="40" t="s">
        <v>17</v>
      </c>
      <c r="S140" s="40" t="s">
        <v>16</v>
      </c>
      <c r="T140" s="41" t="s">
        <v>17</v>
      </c>
      <c r="U140" s="42"/>
      <c r="V140" s="39" t="s">
        <v>18</v>
      </c>
      <c r="W140" s="40" t="s">
        <v>17</v>
      </c>
      <c r="X140" s="40" t="s">
        <v>16</v>
      </c>
      <c r="Y140" s="41" t="s">
        <v>17</v>
      </c>
      <c r="Z140" s="43"/>
      <c r="AA140" s="39" t="s">
        <v>19</v>
      </c>
      <c r="AB140" s="40" t="s">
        <v>17</v>
      </c>
      <c r="AC140" s="40" t="s">
        <v>16</v>
      </c>
      <c r="AD140" s="41" t="s">
        <v>17</v>
      </c>
    </row>
    <row r="141" spans="16:30" ht="15.75" thickBot="1" x14ac:dyDescent="0.3">
      <c r="P141" s="30">
        <v>0</v>
      </c>
      <c r="Q141" s="32">
        <f>H14</f>
        <v>0</v>
      </c>
      <c r="R141" s="28">
        <f>(10^(Q141/10))</f>
        <v>1</v>
      </c>
      <c r="S141" s="28">
        <f>Q141+10</f>
        <v>10</v>
      </c>
      <c r="T141" s="33">
        <f t="shared" ref="T141:T164" si="51">(10^(S141/10))</f>
        <v>10</v>
      </c>
      <c r="U141" s="36"/>
      <c r="V141" s="32">
        <v>0</v>
      </c>
      <c r="W141" s="28">
        <f>(10^(V141/10))</f>
        <v>1</v>
      </c>
      <c r="X141" s="28">
        <f>V141+10</f>
        <v>10</v>
      </c>
      <c r="Y141" s="33">
        <f>(10^(X141/10))</f>
        <v>10</v>
      </c>
      <c r="Z141" s="36"/>
      <c r="AA141" s="34">
        <f>10*LOG10(10^(Q141/10)+10^(V141/10))</f>
        <v>3.0102999566398121</v>
      </c>
      <c r="AB141" s="147">
        <f>(10^(AA141/10))</f>
        <v>2</v>
      </c>
      <c r="AC141" s="147">
        <f>AA141+10</f>
        <v>13.010299956639813</v>
      </c>
      <c r="AD141" s="148">
        <f>(10^(AC141/10))</f>
        <v>20.000000000000007</v>
      </c>
    </row>
    <row r="142" spans="16:30" ht="15.75" thickBot="1" x14ac:dyDescent="0.3">
      <c r="P142" s="31">
        <v>4.1666666666666699E-2</v>
      </c>
      <c r="Q142" s="32">
        <f>Q141</f>
        <v>0</v>
      </c>
      <c r="R142" s="26">
        <f t="shared" ref="R142:R164" si="52">(10^(Q142/10))</f>
        <v>1</v>
      </c>
      <c r="S142" s="26">
        <f t="shared" ref="S142:S147" si="53">Q142+10</f>
        <v>10</v>
      </c>
      <c r="T142" s="35">
        <f t="shared" si="51"/>
        <v>10</v>
      </c>
      <c r="U142" s="37"/>
      <c r="V142" s="34">
        <f>V141</f>
        <v>0</v>
      </c>
      <c r="W142" s="26">
        <f t="shared" ref="W142:W164" si="54">(10^(V142/10))</f>
        <v>1</v>
      </c>
      <c r="X142" s="28">
        <f t="shared" ref="X142:X147" si="55">V142+10</f>
        <v>10</v>
      </c>
      <c r="Y142" s="35">
        <f t="shared" ref="Y142:Y164" si="56">(10^(X142/10))</f>
        <v>10</v>
      </c>
      <c r="Z142" s="37"/>
      <c r="AA142" s="34">
        <f t="shared" ref="AA142:AA164" si="57">10*LOG10(10^(Q142/10)+10^(V142/10))</f>
        <v>3.0102999566398121</v>
      </c>
      <c r="AB142" s="26">
        <f t="shared" ref="AB142:AB160" si="58">(10^(AA142/10))</f>
        <v>2</v>
      </c>
      <c r="AC142" s="147">
        <f t="shared" ref="AC142:AC147" si="59">AA142+10</f>
        <v>13.010299956639813</v>
      </c>
      <c r="AD142" s="27">
        <f t="shared" ref="AD142:AD164" si="60">(10^(AC142/10))</f>
        <v>20.000000000000007</v>
      </c>
    </row>
    <row r="143" spans="16:30" ht="15.75" thickBot="1" x14ac:dyDescent="0.3">
      <c r="P143" s="31">
        <v>8.3333333333333301E-2</v>
      </c>
      <c r="Q143" s="32">
        <f>Q141</f>
        <v>0</v>
      </c>
      <c r="R143" s="26">
        <f t="shared" si="52"/>
        <v>1</v>
      </c>
      <c r="S143" s="26">
        <f t="shared" si="53"/>
        <v>10</v>
      </c>
      <c r="T143" s="35">
        <f t="shared" si="51"/>
        <v>10</v>
      </c>
      <c r="U143" s="37"/>
      <c r="V143" s="34">
        <f t="shared" ref="V143:V161" si="61">V142</f>
        <v>0</v>
      </c>
      <c r="W143" s="26">
        <f t="shared" si="54"/>
        <v>1</v>
      </c>
      <c r="X143" s="28">
        <f t="shared" si="55"/>
        <v>10</v>
      </c>
      <c r="Y143" s="35">
        <f t="shared" si="56"/>
        <v>10</v>
      </c>
      <c r="Z143" s="37"/>
      <c r="AA143" s="34">
        <f t="shared" si="57"/>
        <v>3.0102999566398121</v>
      </c>
      <c r="AB143" s="26">
        <f t="shared" si="58"/>
        <v>2</v>
      </c>
      <c r="AC143" s="147">
        <f t="shared" si="59"/>
        <v>13.010299956639813</v>
      </c>
      <c r="AD143" s="27">
        <f t="shared" si="60"/>
        <v>20.000000000000007</v>
      </c>
    </row>
    <row r="144" spans="16:30" ht="15.75" thickBot="1" x14ac:dyDescent="0.3">
      <c r="P144" s="31">
        <v>0.125</v>
      </c>
      <c r="Q144" s="32">
        <f>Q141</f>
        <v>0</v>
      </c>
      <c r="R144" s="26">
        <f t="shared" si="52"/>
        <v>1</v>
      </c>
      <c r="S144" s="26">
        <f t="shared" si="53"/>
        <v>10</v>
      </c>
      <c r="T144" s="35">
        <f t="shared" si="51"/>
        <v>10</v>
      </c>
      <c r="U144" s="37"/>
      <c r="V144" s="34">
        <f t="shared" si="61"/>
        <v>0</v>
      </c>
      <c r="W144" s="26">
        <f t="shared" si="54"/>
        <v>1</v>
      </c>
      <c r="X144" s="28">
        <f t="shared" si="55"/>
        <v>10</v>
      </c>
      <c r="Y144" s="35">
        <f t="shared" si="56"/>
        <v>10</v>
      </c>
      <c r="Z144" s="37"/>
      <c r="AA144" s="34">
        <f t="shared" si="57"/>
        <v>3.0102999566398121</v>
      </c>
      <c r="AB144" s="26">
        <f t="shared" si="58"/>
        <v>2</v>
      </c>
      <c r="AC144" s="147">
        <f t="shared" si="59"/>
        <v>13.010299956639813</v>
      </c>
      <c r="AD144" s="27">
        <f t="shared" si="60"/>
        <v>20.000000000000007</v>
      </c>
    </row>
    <row r="145" spans="16:30" ht="15.75" thickBot="1" x14ac:dyDescent="0.3">
      <c r="P145" s="31">
        <v>0.16666666666666699</v>
      </c>
      <c r="Q145" s="32">
        <f>Q141</f>
        <v>0</v>
      </c>
      <c r="R145" s="26">
        <f t="shared" si="52"/>
        <v>1</v>
      </c>
      <c r="S145" s="26">
        <f t="shared" si="53"/>
        <v>10</v>
      </c>
      <c r="T145" s="35">
        <f t="shared" si="51"/>
        <v>10</v>
      </c>
      <c r="U145" s="37"/>
      <c r="V145" s="34">
        <f t="shared" si="61"/>
        <v>0</v>
      </c>
      <c r="W145" s="26">
        <f t="shared" si="54"/>
        <v>1</v>
      </c>
      <c r="X145" s="28">
        <f t="shared" si="55"/>
        <v>10</v>
      </c>
      <c r="Y145" s="35">
        <f t="shared" si="56"/>
        <v>10</v>
      </c>
      <c r="Z145" s="37"/>
      <c r="AA145" s="34">
        <f t="shared" si="57"/>
        <v>3.0102999566398121</v>
      </c>
      <c r="AB145" s="26">
        <f t="shared" si="58"/>
        <v>2</v>
      </c>
      <c r="AC145" s="147">
        <f t="shared" si="59"/>
        <v>13.010299956639813</v>
      </c>
      <c r="AD145" s="27">
        <f t="shared" si="60"/>
        <v>20.000000000000007</v>
      </c>
    </row>
    <row r="146" spans="16:30" ht="15.75" thickBot="1" x14ac:dyDescent="0.3">
      <c r="P146" s="31">
        <v>0.20833333333333301</v>
      </c>
      <c r="Q146" s="32">
        <f>Q141</f>
        <v>0</v>
      </c>
      <c r="R146" s="26">
        <f t="shared" si="52"/>
        <v>1</v>
      </c>
      <c r="S146" s="26">
        <f t="shared" si="53"/>
        <v>10</v>
      </c>
      <c r="T146" s="35">
        <f t="shared" si="51"/>
        <v>10</v>
      </c>
      <c r="U146" s="37"/>
      <c r="V146" s="34">
        <f t="shared" si="61"/>
        <v>0</v>
      </c>
      <c r="W146" s="26">
        <f t="shared" si="54"/>
        <v>1</v>
      </c>
      <c r="X146" s="28">
        <f t="shared" si="55"/>
        <v>10</v>
      </c>
      <c r="Y146" s="35">
        <f t="shared" si="56"/>
        <v>10</v>
      </c>
      <c r="Z146" s="37"/>
      <c r="AA146" s="34">
        <f t="shared" si="57"/>
        <v>3.0102999566398121</v>
      </c>
      <c r="AB146" s="26">
        <f t="shared" si="58"/>
        <v>2</v>
      </c>
      <c r="AC146" s="147">
        <f t="shared" si="59"/>
        <v>13.010299956639813</v>
      </c>
      <c r="AD146" s="27">
        <f t="shared" si="60"/>
        <v>20.000000000000007</v>
      </c>
    </row>
    <row r="147" spans="16:30" x14ac:dyDescent="0.25">
      <c r="P147" s="31">
        <v>0.25</v>
      </c>
      <c r="Q147" s="32">
        <f>Q141</f>
        <v>0</v>
      </c>
      <c r="R147" s="26">
        <f t="shared" si="52"/>
        <v>1</v>
      </c>
      <c r="S147" s="26">
        <f t="shared" si="53"/>
        <v>10</v>
      </c>
      <c r="T147" s="35">
        <f t="shared" si="51"/>
        <v>10</v>
      </c>
      <c r="U147" s="37"/>
      <c r="V147" s="34">
        <f t="shared" si="61"/>
        <v>0</v>
      </c>
      <c r="W147" s="26">
        <f t="shared" si="54"/>
        <v>1</v>
      </c>
      <c r="X147" s="28">
        <f t="shared" si="55"/>
        <v>10</v>
      </c>
      <c r="Y147" s="35">
        <f t="shared" si="56"/>
        <v>10</v>
      </c>
      <c r="Z147" s="37"/>
      <c r="AA147" s="34">
        <f t="shared" si="57"/>
        <v>3.0102999566398121</v>
      </c>
      <c r="AB147" s="26">
        <f t="shared" si="58"/>
        <v>2</v>
      </c>
      <c r="AC147" s="147">
        <f t="shared" si="59"/>
        <v>13.010299956639813</v>
      </c>
      <c r="AD147" s="27">
        <f t="shared" si="60"/>
        <v>20.000000000000007</v>
      </c>
    </row>
    <row r="148" spans="16:30" x14ac:dyDescent="0.25">
      <c r="P148" s="31">
        <v>0.29166666666666702</v>
      </c>
      <c r="Q148" s="32">
        <f>G14</f>
        <v>0</v>
      </c>
      <c r="R148" s="26">
        <f t="shared" si="52"/>
        <v>1</v>
      </c>
      <c r="S148" s="26">
        <f>Q148</f>
        <v>0</v>
      </c>
      <c r="T148" s="35">
        <f t="shared" si="51"/>
        <v>1</v>
      </c>
      <c r="U148" s="37"/>
      <c r="V148" s="34">
        <f>D74</f>
        <v>0</v>
      </c>
      <c r="W148" s="26">
        <f t="shared" si="54"/>
        <v>1</v>
      </c>
      <c r="X148" s="26">
        <f>V148</f>
        <v>0</v>
      </c>
      <c r="Y148" s="35">
        <f t="shared" si="56"/>
        <v>1</v>
      </c>
      <c r="Z148" s="37"/>
      <c r="AA148" s="34">
        <f t="shared" si="57"/>
        <v>3.0102999566398121</v>
      </c>
      <c r="AB148" s="26">
        <f t="shared" si="58"/>
        <v>2</v>
      </c>
      <c r="AC148" s="26">
        <f>AA148</f>
        <v>3.0102999566398121</v>
      </c>
      <c r="AD148" s="27">
        <f t="shared" si="60"/>
        <v>2</v>
      </c>
    </row>
    <row r="149" spans="16:30" x14ac:dyDescent="0.25">
      <c r="P149" s="31">
        <v>0.33333333333333298</v>
      </c>
      <c r="Q149" s="32">
        <f>Q148</f>
        <v>0</v>
      </c>
      <c r="R149" s="26">
        <f t="shared" si="52"/>
        <v>1</v>
      </c>
      <c r="S149" s="26">
        <f t="shared" ref="S149:S162" si="62">Q149</f>
        <v>0</v>
      </c>
      <c r="T149" s="35">
        <f t="shared" si="51"/>
        <v>1</v>
      </c>
      <c r="U149" s="37"/>
      <c r="V149" s="34">
        <f t="shared" si="61"/>
        <v>0</v>
      </c>
      <c r="W149" s="26">
        <f t="shared" si="54"/>
        <v>1</v>
      </c>
      <c r="X149" s="26">
        <f t="shared" ref="X149:X159" si="63">V149</f>
        <v>0</v>
      </c>
      <c r="Y149" s="35">
        <f t="shared" si="56"/>
        <v>1</v>
      </c>
      <c r="Z149" s="37"/>
      <c r="AA149" s="34">
        <f t="shared" si="57"/>
        <v>3.0102999566398121</v>
      </c>
      <c r="AB149" s="26">
        <f t="shared" si="58"/>
        <v>2</v>
      </c>
      <c r="AC149" s="26">
        <f t="shared" ref="AC149:AC159" si="64">AA149</f>
        <v>3.0102999566398121</v>
      </c>
      <c r="AD149" s="27">
        <f t="shared" si="60"/>
        <v>2</v>
      </c>
    </row>
    <row r="150" spans="16:30" x14ac:dyDescent="0.25">
      <c r="P150" s="31">
        <v>0.375</v>
      </c>
      <c r="Q150" s="32">
        <f>Q148</f>
        <v>0</v>
      </c>
      <c r="R150" s="26">
        <f t="shared" si="52"/>
        <v>1</v>
      </c>
      <c r="S150" s="26">
        <f t="shared" si="62"/>
        <v>0</v>
      </c>
      <c r="T150" s="35">
        <f t="shared" si="51"/>
        <v>1</v>
      </c>
      <c r="U150" s="37"/>
      <c r="V150" s="34">
        <f t="shared" si="61"/>
        <v>0</v>
      </c>
      <c r="W150" s="26">
        <f t="shared" si="54"/>
        <v>1</v>
      </c>
      <c r="X150" s="26">
        <f t="shared" si="63"/>
        <v>0</v>
      </c>
      <c r="Y150" s="35">
        <f t="shared" si="56"/>
        <v>1</v>
      </c>
      <c r="Z150" s="37"/>
      <c r="AA150" s="34">
        <f t="shared" si="57"/>
        <v>3.0102999566398121</v>
      </c>
      <c r="AB150" s="26">
        <f t="shared" si="58"/>
        <v>2</v>
      </c>
      <c r="AC150" s="26">
        <f t="shared" si="64"/>
        <v>3.0102999566398121</v>
      </c>
      <c r="AD150" s="27">
        <f t="shared" si="60"/>
        <v>2</v>
      </c>
    </row>
    <row r="151" spans="16:30" x14ac:dyDescent="0.25">
      <c r="P151" s="31">
        <v>0.41666666666666702</v>
      </c>
      <c r="Q151" s="32">
        <f>Q148</f>
        <v>0</v>
      </c>
      <c r="R151" s="26">
        <f t="shared" si="52"/>
        <v>1</v>
      </c>
      <c r="S151" s="26">
        <f t="shared" si="62"/>
        <v>0</v>
      </c>
      <c r="T151" s="35">
        <f t="shared" si="51"/>
        <v>1</v>
      </c>
      <c r="U151" s="37"/>
      <c r="V151" s="34">
        <f t="shared" si="61"/>
        <v>0</v>
      </c>
      <c r="W151" s="26">
        <f t="shared" si="54"/>
        <v>1</v>
      </c>
      <c r="X151" s="26">
        <f t="shared" si="63"/>
        <v>0</v>
      </c>
      <c r="Y151" s="35">
        <f t="shared" si="56"/>
        <v>1</v>
      </c>
      <c r="Z151" s="37"/>
      <c r="AA151" s="34">
        <f t="shared" si="57"/>
        <v>3.0102999566398121</v>
      </c>
      <c r="AB151" s="26">
        <f t="shared" si="58"/>
        <v>2</v>
      </c>
      <c r="AC151" s="26">
        <f t="shared" si="64"/>
        <v>3.0102999566398121</v>
      </c>
      <c r="AD151" s="27">
        <f t="shared" si="60"/>
        <v>2</v>
      </c>
    </row>
    <row r="152" spans="16:30" x14ac:dyDescent="0.25">
      <c r="P152" s="31">
        <v>0.45833333333333298</v>
      </c>
      <c r="Q152" s="32">
        <f>Q148</f>
        <v>0</v>
      </c>
      <c r="R152" s="26">
        <f t="shared" si="52"/>
        <v>1</v>
      </c>
      <c r="S152" s="26">
        <f t="shared" si="62"/>
        <v>0</v>
      </c>
      <c r="T152" s="35">
        <f t="shared" si="51"/>
        <v>1</v>
      </c>
      <c r="U152" s="37"/>
      <c r="V152" s="34">
        <f t="shared" si="61"/>
        <v>0</v>
      </c>
      <c r="W152" s="26">
        <f t="shared" si="54"/>
        <v>1</v>
      </c>
      <c r="X152" s="26">
        <f t="shared" si="63"/>
        <v>0</v>
      </c>
      <c r="Y152" s="35">
        <f t="shared" si="56"/>
        <v>1</v>
      </c>
      <c r="Z152" s="37"/>
      <c r="AA152" s="34">
        <f t="shared" si="57"/>
        <v>3.0102999566398121</v>
      </c>
      <c r="AB152" s="26">
        <f t="shared" si="58"/>
        <v>2</v>
      </c>
      <c r="AC152" s="26">
        <f t="shared" si="64"/>
        <v>3.0102999566398121</v>
      </c>
      <c r="AD152" s="27">
        <f t="shared" si="60"/>
        <v>2</v>
      </c>
    </row>
    <row r="153" spans="16:30" x14ac:dyDescent="0.25">
      <c r="P153" s="31">
        <v>0.5</v>
      </c>
      <c r="Q153" s="32">
        <f>Q148</f>
        <v>0</v>
      </c>
      <c r="R153" s="26">
        <f t="shared" si="52"/>
        <v>1</v>
      </c>
      <c r="S153" s="26">
        <f t="shared" si="62"/>
        <v>0</v>
      </c>
      <c r="T153" s="35">
        <f t="shared" si="51"/>
        <v>1</v>
      </c>
      <c r="U153" s="37"/>
      <c r="V153" s="34">
        <f t="shared" si="61"/>
        <v>0</v>
      </c>
      <c r="W153" s="26">
        <f t="shared" si="54"/>
        <v>1</v>
      </c>
      <c r="X153" s="26">
        <f t="shared" si="63"/>
        <v>0</v>
      </c>
      <c r="Y153" s="35">
        <f t="shared" si="56"/>
        <v>1</v>
      </c>
      <c r="Z153" s="37"/>
      <c r="AA153" s="34">
        <f t="shared" si="57"/>
        <v>3.0102999566398121</v>
      </c>
      <c r="AB153" s="26">
        <f t="shared" si="58"/>
        <v>2</v>
      </c>
      <c r="AC153" s="26">
        <f t="shared" si="64"/>
        <v>3.0102999566398121</v>
      </c>
      <c r="AD153" s="27">
        <f t="shared" si="60"/>
        <v>2</v>
      </c>
    </row>
    <row r="154" spans="16:30" x14ac:dyDescent="0.25">
      <c r="P154" s="31">
        <v>0.54166666666666696</v>
      </c>
      <c r="Q154" s="32">
        <f>Q148</f>
        <v>0</v>
      </c>
      <c r="R154" s="26">
        <f t="shared" si="52"/>
        <v>1</v>
      </c>
      <c r="S154" s="26">
        <f t="shared" si="62"/>
        <v>0</v>
      </c>
      <c r="T154" s="35">
        <f t="shared" si="51"/>
        <v>1</v>
      </c>
      <c r="U154" s="37"/>
      <c r="V154" s="34">
        <f t="shared" si="61"/>
        <v>0</v>
      </c>
      <c r="W154" s="26">
        <f t="shared" si="54"/>
        <v>1</v>
      </c>
      <c r="X154" s="26">
        <f t="shared" si="63"/>
        <v>0</v>
      </c>
      <c r="Y154" s="35">
        <f t="shared" si="56"/>
        <v>1</v>
      </c>
      <c r="Z154" s="37"/>
      <c r="AA154" s="34">
        <f t="shared" si="57"/>
        <v>3.0102999566398121</v>
      </c>
      <c r="AB154" s="26">
        <f t="shared" si="58"/>
        <v>2</v>
      </c>
      <c r="AC154" s="26">
        <f t="shared" si="64"/>
        <v>3.0102999566398121</v>
      </c>
      <c r="AD154" s="27">
        <f t="shared" si="60"/>
        <v>2</v>
      </c>
    </row>
    <row r="155" spans="16:30" x14ac:dyDescent="0.25">
      <c r="P155" s="31">
        <v>0.58333333333333304</v>
      </c>
      <c r="Q155" s="32">
        <f>Q148</f>
        <v>0</v>
      </c>
      <c r="R155" s="26">
        <f t="shared" si="52"/>
        <v>1</v>
      </c>
      <c r="S155" s="26">
        <f t="shared" si="62"/>
        <v>0</v>
      </c>
      <c r="T155" s="35">
        <f t="shared" si="51"/>
        <v>1</v>
      </c>
      <c r="U155" s="37"/>
      <c r="V155" s="34">
        <f t="shared" si="61"/>
        <v>0</v>
      </c>
      <c r="W155" s="26">
        <f t="shared" si="54"/>
        <v>1</v>
      </c>
      <c r="X155" s="26">
        <f t="shared" si="63"/>
        <v>0</v>
      </c>
      <c r="Y155" s="35">
        <f t="shared" si="56"/>
        <v>1</v>
      </c>
      <c r="Z155" s="37"/>
      <c r="AA155" s="34">
        <f t="shared" si="57"/>
        <v>3.0102999566398121</v>
      </c>
      <c r="AB155" s="26">
        <f t="shared" si="58"/>
        <v>2</v>
      </c>
      <c r="AC155" s="26">
        <f t="shared" si="64"/>
        <v>3.0102999566398121</v>
      </c>
      <c r="AD155" s="27">
        <f t="shared" si="60"/>
        <v>2</v>
      </c>
    </row>
    <row r="156" spans="16:30" x14ac:dyDescent="0.25">
      <c r="P156" s="31">
        <v>0.625</v>
      </c>
      <c r="Q156" s="32">
        <f>Q148</f>
        <v>0</v>
      </c>
      <c r="R156" s="26">
        <f t="shared" si="52"/>
        <v>1</v>
      </c>
      <c r="S156" s="26">
        <f t="shared" si="62"/>
        <v>0</v>
      </c>
      <c r="T156" s="35">
        <f t="shared" si="51"/>
        <v>1</v>
      </c>
      <c r="U156" s="37"/>
      <c r="V156" s="34">
        <f t="shared" si="61"/>
        <v>0</v>
      </c>
      <c r="W156" s="26">
        <f t="shared" si="54"/>
        <v>1</v>
      </c>
      <c r="X156" s="26">
        <f t="shared" si="63"/>
        <v>0</v>
      </c>
      <c r="Y156" s="35">
        <f t="shared" si="56"/>
        <v>1</v>
      </c>
      <c r="Z156" s="37"/>
      <c r="AA156" s="34">
        <f t="shared" si="57"/>
        <v>3.0102999566398121</v>
      </c>
      <c r="AB156" s="26">
        <f t="shared" si="58"/>
        <v>2</v>
      </c>
      <c r="AC156" s="26">
        <f t="shared" si="64"/>
        <v>3.0102999566398121</v>
      </c>
      <c r="AD156" s="27">
        <f t="shared" si="60"/>
        <v>2</v>
      </c>
    </row>
    <row r="157" spans="16:30" x14ac:dyDescent="0.25">
      <c r="P157" s="31">
        <v>0.66666666666666696</v>
      </c>
      <c r="Q157" s="32">
        <f>Q148</f>
        <v>0</v>
      </c>
      <c r="R157" s="26">
        <f t="shared" si="52"/>
        <v>1</v>
      </c>
      <c r="S157" s="26">
        <f t="shared" si="62"/>
        <v>0</v>
      </c>
      <c r="T157" s="35">
        <f t="shared" si="51"/>
        <v>1</v>
      </c>
      <c r="U157" s="37"/>
      <c r="V157" s="34">
        <f t="shared" si="61"/>
        <v>0</v>
      </c>
      <c r="W157" s="26">
        <f t="shared" si="54"/>
        <v>1</v>
      </c>
      <c r="X157" s="26">
        <f t="shared" si="63"/>
        <v>0</v>
      </c>
      <c r="Y157" s="35">
        <f t="shared" si="56"/>
        <v>1</v>
      </c>
      <c r="Z157" s="37"/>
      <c r="AA157" s="34">
        <f t="shared" si="57"/>
        <v>3.0102999566398121</v>
      </c>
      <c r="AB157" s="26">
        <f t="shared" si="58"/>
        <v>2</v>
      </c>
      <c r="AC157" s="26">
        <f t="shared" si="64"/>
        <v>3.0102999566398121</v>
      </c>
      <c r="AD157" s="27">
        <f t="shared" si="60"/>
        <v>2</v>
      </c>
    </row>
    <row r="158" spans="16:30" x14ac:dyDescent="0.25">
      <c r="P158" s="31">
        <v>0.70833333333333304</v>
      </c>
      <c r="Q158" s="32">
        <f>Q148</f>
        <v>0</v>
      </c>
      <c r="R158" s="26">
        <f t="shared" si="52"/>
        <v>1</v>
      </c>
      <c r="S158" s="26">
        <f t="shared" si="62"/>
        <v>0</v>
      </c>
      <c r="T158" s="35">
        <f t="shared" si="51"/>
        <v>1</v>
      </c>
      <c r="U158" s="37"/>
      <c r="V158" s="34">
        <f t="shared" si="61"/>
        <v>0</v>
      </c>
      <c r="W158" s="26">
        <f t="shared" si="54"/>
        <v>1</v>
      </c>
      <c r="X158" s="26">
        <f t="shared" si="63"/>
        <v>0</v>
      </c>
      <c r="Y158" s="35">
        <f t="shared" si="56"/>
        <v>1</v>
      </c>
      <c r="Z158" s="37"/>
      <c r="AA158" s="34">
        <f t="shared" si="57"/>
        <v>3.0102999566398121</v>
      </c>
      <c r="AB158" s="26">
        <f t="shared" si="58"/>
        <v>2</v>
      </c>
      <c r="AC158" s="26">
        <f t="shared" si="64"/>
        <v>3.0102999566398121</v>
      </c>
      <c r="AD158" s="27">
        <f t="shared" si="60"/>
        <v>2</v>
      </c>
    </row>
    <row r="159" spans="16:30" x14ac:dyDescent="0.25">
      <c r="P159" s="31">
        <v>0.75</v>
      </c>
      <c r="Q159" s="32">
        <f>Q148</f>
        <v>0</v>
      </c>
      <c r="R159" s="26">
        <f t="shared" si="52"/>
        <v>1</v>
      </c>
      <c r="S159" s="26">
        <f t="shared" si="62"/>
        <v>0</v>
      </c>
      <c r="T159" s="35">
        <f t="shared" si="51"/>
        <v>1</v>
      </c>
      <c r="U159" s="37"/>
      <c r="V159" s="34">
        <f t="shared" si="61"/>
        <v>0</v>
      </c>
      <c r="W159" s="26">
        <f t="shared" si="54"/>
        <v>1</v>
      </c>
      <c r="X159" s="26">
        <f t="shared" si="63"/>
        <v>0</v>
      </c>
      <c r="Y159" s="35">
        <f t="shared" si="56"/>
        <v>1</v>
      </c>
      <c r="Z159" s="37"/>
      <c r="AA159" s="34">
        <f t="shared" si="57"/>
        <v>3.0102999566398121</v>
      </c>
      <c r="AB159" s="26">
        <f t="shared" si="58"/>
        <v>2</v>
      </c>
      <c r="AC159" s="26">
        <f t="shared" si="64"/>
        <v>3.0102999566398121</v>
      </c>
      <c r="AD159" s="27">
        <f t="shared" si="60"/>
        <v>2</v>
      </c>
    </row>
    <row r="160" spans="16:30" x14ac:dyDescent="0.25">
      <c r="P160" s="31">
        <v>0.79166666666666696</v>
      </c>
      <c r="Q160" s="32">
        <f>Q148</f>
        <v>0</v>
      </c>
      <c r="R160" s="26">
        <f t="shared" si="52"/>
        <v>1</v>
      </c>
      <c r="S160" s="26">
        <f t="shared" si="62"/>
        <v>0</v>
      </c>
      <c r="T160" s="35">
        <f t="shared" si="51"/>
        <v>1</v>
      </c>
      <c r="U160" s="37"/>
      <c r="V160" s="34">
        <v>0</v>
      </c>
      <c r="W160" s="26">
        <f t="shared" si="54"/>
        <v>1</v>
      </c>
      <c r="X160" s="26">
        <v>0</v>
      </c>
      <c r="Y160" s="35">
        <f t="shared" si="56"/>
        <v>1</v>
      </c>
      <c r="Z160" s="37"/>
      <c r="AA160" s="34">
        <f t="shared" si="57"/>
        <v>3.0102999566398121</v>
      </c>
      <c r="AB160" s="26">
        <f t="shared" si="58"/>
        <v>2</v>
      </c>
      <c r="AC160" s="26">
        <f>AA160</f>
        <v>3.0102999566398121</v>
      </c>
      <c r="AD160" s="27">
        <f t="shared" si="60"/>
        <v>2</v>
      </c>
    </row>
    <row r="161" spans="16:30" x14ac:dyDescent="0.25">
      <c r="P161" s="31">
        <v>0.83333333333333304</v>
      </c>
      <c r="Q161" s="32">
        <f>Q148</f>
        <v>0</v>
      </c>
      <c r="R161" s="26">
        <f t="shared" si="52"/>
        <v>1</v>
      </c>
      <c r="S161" s="26">
        <f t="shared" si="62"/>
        <v>0</v>
      </c>
      <c r="T161" s="35">
        <f t="shared" si="51"/>
        <v>1</v>
      </c>
      <c r="U161" s="37"/>
      <c r="V161" s="34">
        <f t="shared" si="61"/>
        <v>0</v>
      </c>
      <c r="W161" s="26">
        <f t="shared" si="54"/>
        <v>1</v>
      </c>
      <c r="X161" s="26">
        <v>0</v>
      </c>
      <c r="Y161" s="35">
        <f t="shared" si="56"/>
        <v>1</v>
      </c>
      <c r="Z161" s="37"/>
      <c r="AA161" s="34">
        <f t="shared" si="57"/>
        <v>3.0102999566398121</v>
      </c>
      <c r="AB161" s="26">
        <f>(10^(AA161/10))</f>
        <v>2</v>
      </c>
      <c r="AC161" s="26">
        <f>AA161</f>
        <v>3.0102999566398121</v>
      </c>
      <c r="AD161" s="27">
        <f t="shared" si="60"/>
        <v>2</v>
      </c>
    </row>
    <row r="162" spans="16:30" x14ac:dyDescent="0.25">
      <c r="P162" s="31">
        <v>0.875</v>
      </c>
      <c r="Q162" s="32">
        <f>Q148</f>
        <v>0</v>
      </c>
      <c r="R162" s="26">
        <f t="shared" si="52"/>
        <v>1</v>
      </c>
      <c r="S162" s="26">
        <f t="shared" si="62"/>
        <v>0</v>
      </c>
      <c r="T162" s="35">
        <f t="shared" si="51"/>
        <v>1</v>
      </c>
      <c r="U162" s="37"/>
      <c r="V162" s="34">
        <f>V161</f>
        <v>0</v>
      </c>
      <c r="W162" s="26">
        <f t="shared" si="54"/>
        <v>1</v>
      </c>
      <c r="X162" s="26">
        <v>0</v>
      </c>
      <c r="Y162" s="35">
        <f t="shared" si="56"/>
        <v>1</v>
      </c>
      <c r="Z162" s="37"/>
      <c r="AA162" s="34">
        <f t="shared" si="57"/>
        <v>3.0102999566398121</v>
      </c>
      <c r="AB162" s="26">
        <f t="shared" ref="AB162:AB164" si="65">(10^(AA162/10))</f>
        <v>2</v>
      </c>
      <c r="AC162" s="26">
        <f>AA162</f>
        <v>3.0102999566398121</v>
      </c>
      <c r="AD162" s="27">
        <f t="shared" si="60"/>
        <v>2</v>
      </c>
    </row>
    <row r="163" spans="16:30" x14ac:dyDescent="0.25">
      <c r="P163" s="31">
        <v>0.91666666666666696</v>
      </c>
      <c r="Q163" s="32">
        <f>Q141</f>
        <v>0</v>
      </c>
      <c r="R163" s="26">
        <f t="shared" si="52"/>
        <v>1</v>
      </c>
      <c r="S163" s="26">
        <f>Q163+10</f>
        <v>10</v>
      </c>
      <c r="T163" s="35">
        <f t="shared" si="51"/>
        <v>10</v>
      </c>
      <c r="U163" s="37"/>
      <c r="V163" s="34">
        <v>0</v>
      </c>
      <c r="W163" s="26">
        <f t="shared" si="54"/>
        <v>1</v>
      </c>
      <c r="X163" s="28">
        <f t="shared" ref="X163:X164" si="66">V163+10</f>
        <v>10</v>
      </c>
      <c r="Y163" s="35">
        <f t="shared" si="56"/>
        <v>10</v>
      </c>
      <c r="Z163" s="37"/>
      <c r="AA163" s="34">
        <f t="shared" si="57"/>
        <v>3.0102999566398121</v>
      </c>
      <c r="AB163" s="26">
        <f t="shared" si="65"/>
        <v>2</v>
      </c>
      <c r="AC163" s="26">
        <f>AA163+10</f>
        <v>13.010299956639813</v>
      </c>
      <c r="AD163" s="27">
        <f t="shared" si="60"/>
        <v>20.000000000000007</v>
      </c>
    </row>
    <row r="164" spans="16:30" ht="15.75" thickBot="1" x14ac:dyDescent="0.3">
      <c r="P164" s="44">
        <v>0.95833333333333304</v>
      </c>
      <c r="Q164" s="32">
        <f>Q141</f>
        <v>0</v>
      </c>
      <c r="R164" s="46">
        <f t="shared" si="52"/>
        <v>1</v>
      </c>
      <c r="S164" s="46">
        <f>Q164+10</f>
        <v>10</v>
      </c>
      <c r="T164" s="47">
        <f t="shared" si="51"/>
        <v>10</v>
      </c>
      <c r="U164" s="48"/>
      <c r="V164" s="45">
        <v>0</v>
      </c>
      <c r="W164" s="46">
        <f t="shared" si="54"/>
        <v>1</v>
      </c>
      <c r="X164" s="28">
        <f t="shared" si="66"/>
        <v>10</v>
      </c>
      <c r="Y164" s="47">
        <f t="shared" si="56"/>
        <v>10</v>
      </c>
      <c r="Z164" s="48"/>
      <c r="AA164" s="34">
        <f t="shared" si="57"/>
        <v>3.0102999566398121</v>
      </c>
      <c r="AB164" s="150">
        <f t="shared" si="65"/>
        <v>2</v>
      </c>
      <c r="AC164" s="150">
        <f>AA164+10</f>
        <v>13.010299956639813</v>
      </c>
      <c r="AD164" s="151">
        <f t="shared" si="60"/>
        <v>20.000000000000007</v>
      </c>
    </row>
    <row r="165" spans="16:30" ht="15.75" thickBot="1" x14ac:dyDescent="0.3">
      <c r="P165" s="50"/>
      <c r="Q165" s="51"/>
      <c r="R165" s="51"/>
      <c r="S165" s="51"/>
      <c r="T165" s="52"/>
      <c r="U165" s="51"/>
      <c r="V165" s="50"/>
      <c r="W165" s="51"/>
      <c r="X165" s="51"/>
      <c r="Y165" s="52"/>
      <c r="Z165" s="51"/>
      <c r="AA165" s="53" t="s">
        <v>13</v>
      </c>
      <c r="AB165" s="64">
        <f>10*LOG(1/(COUNT(AB148:AB161))*SUM(AB148:AB161))</f>
        <v>3.0102999566398121</v>
      </c>
      <c r="AC165" s="49"/>
      <c r="AD165" s="54"/>
    </row>
    <row r="166" spans="16:30" ht="15.75" thickBot="1" x14ac:dyDescent="0.3">
      <c r="P166" s="53"/>
      <c r="Q166" s="49"/>
      <c r="R166" s="49"/>
      <c r="S166" s="49"/>
      <c r="T166" s="54"/>
      <c r="U166" s="49"/>
      <c r="V166" s="53"/>
      <c r="W166" s="49"/>
      <c r="X166" s="49"/>
      <c r="Y166" s="54"/>
      <c r="Z166" s="49"/>
      <c r="AA166" s="53" t="s">
        <v>2</v>
      </c>
      <c r="AB166" s="64">
        <f>10*LOG(1/(COUNT(AB141:AB147,AB163:AB164))*SUM(AB141:AB147,AB163:AB164))</f>
        <v>3.0102999566398121</v>
      </c>
      <c r="AC166" s="49"/>
      <c r="AD166" s="54"/>
    </row>
    <row r="167" spans="16:30" x14ac:dyDescent="0.25">
      <c r="P167" s="53"/>
      <c r="Q167" s="49"/>
      <c r="R167" s="56" t="s">
        <v>12</v>
      </c>
      <c r="S167" s="57"/>
      <c r="T167" s="58" t="s">
        <v>11</v>
      </c>
      <c r="U167" s="57"/>
      <c r="V167" s="59"/>
      <c r="W167" s="56" t="s">
        <v>12</v>
      </c>
      <c r="X167" s="57"/>
      <c r="Y167" s="58" t="s">
        <v>11</v>
      </c>
      <c r="Z167" s="57"/>
      <c r="AA167" s="59"/>
      <c r="AB167" s="57" t="s">
        <v>12</v>
      </c>
      <c r="AC167" s="57"/>
      <c r="AD167" s="58" t="s">
        <v>11</v>
      </c>
    </row>
    <row r="168" spans="16:30" ht="15.75" thickBot="1" x14ac:dyDescent="0.3">
      <c r="P168" s="14"/>
      <c r="Q168" s="55"/>
      <c r="R168" s="60">
        <f>10*LOG(1/(COUNT(R141:R164))*SUM(R141:R164))</f>
        <v>0</v>
      </c>
      <c r="S168" s="61"/>
      <c r="T168" s="62">
        <f>10*LOG(1/(COUNT(T141:T164))*SUM(T141:T164))</f>
        <v>6.40978057358332</v>
      </c>
      <c r="U168" s="61"/>
      <c r="V168" s="63"/>
      <c r="W168" s="60">
        <f>10*LOG(1/(COUNT(W141:W164))*SUM(W141:W164))</f>
        <v>0</v>
      </c>
      <c r="X168" s="61"/>
      <c r="Y168" s="62">
        <f>10*LOG(1/(COUNT(Y141:Y164))*SUM(Y141:Y164))</f>
        <v>6.40978057358332</v>
      </c>
      <c r="Z168" s="61"/>
      <c r="AA168" s="63"/>
      <c r="AB168" s="64">
        <f>10*LOG(1/(COUNT(AB141:AB164))*SUM(AB141:AB164))</f>
        <v>3.0102999566398121</v>
      </c>
      <c r="AC168" s="61"/>
      <c r="AD168" s="62">
        <f>10*LOG(1/(COUNT(AD141:AD164))*SUM(AD141:AD164))</f>
        <v>9.4200805302231334</v>
      </c>
    </row>
    <row r="171" spans="16:30" x14ac:dyDescent="0.25">
      <c r="P171">
        <f>A15</f>
        <v>0</v>
      </c>
    </row>
    <row r="173" spans="16:30" ht="15.75" thickBot="1" x14ac:dyDescent="0.3">
      <c r="P173" s="303" t="s">
        <v>21</v>
      </c>
      <c r="Q173" s="303"/>
      <c r="R173" s="303"/>
      <c r="S173" s="303"/>
      <c r="T173" s="303"/>
    </row>
    <row r="174" spans="16:30" ht="45.75" thickBot="1" x14ac:dyDescent="0.3">
      <c r="P174" s="38" t="s">
        <v>14</v>
      </c>
      <c r="Q174" s="39" t="s">
        <v>15</v>
      </c>
      <c r="R174" s="40" t="s">
        <v>17</v>
      </c>
      <c r="S174" s="40" t="s">
        <v>16</v>
      </c>
      <c r="T174" s="41" t="s">
        <v>17</v>
      </c>
      <c r="U174" s="42"/>
      <c r="V174" s="39" t="s">
        <v>18</v>
      </c>
      <c r="W174" s="40" t="s">
        <v>17</v>
      </c>
      <c r="X174" s="40" t="s">
        <v>16</v>
      </c>
      <c r="Y174" s="41" t="s">
        <v>17</v>
      </c>
      <c r="Z174" s="43"/>
      <c r="AA174" s="39" t="s">
        <v>19</v>
      </c>
      <c r="AB174" s="40" t="s">
        <v>17</v>
      </c>
      <c r="AC174" s="40" t="s">
        <v>16</v>
      </c>
      <c r="AD174" s="41" t="s">
        <v>17</v>
      </c>
    </row>
    <row r="175" spans="16:30" ht="15.75" thickBot="1" x14ac:dyDescent="0.3">
      <c r="P175" s="30">
        <v>0</v>
      </c>
      <c r="Q175" s="32">
        <f>H15</f>
        <v>0</v>
      </c>
      <c r="R175" s="28">
        <f>(10^(Q175/10))</f>
        <v>1</v>
      </c>
      <c r="S175" s="28">
        <f>Q175+10</f>
        <v>10</v>
      </c>
      <c r="T175" s="33">
        <f t="shared" ref="T175:T198" si="67">(10^(S175/10))</f>
        <v>10</v>
      </c>
      <c r="U175" s="36"/>
      <c r="V175" s="32">
        <v>0</v>
      </c>
      <c r="W175" s="28">
        <f>(10^(V175/10))</f>
        <v>1</v>
      </c>
      <c r="X175" s="28">
        <f>V175+10</f>
        <v>10</v>
      </c>
      <c r="Y175" s="33">
        <f>(10^(X175/10))</f>
        <v>10</v>
      </c>
      <c r="Z175" s="36"/>
      <c r="AA175" s="34">
        <f>10*LOG10(10^(Q175/10)+10^(V175/10))</f>
        <v>3.0102999566398121</v>
      </c>
      <c r="AB175" s="147">
        <f>(10^(AA175/10))</f>
        <v>2</v>
      </c>
      <c r="AC175" s="147">
        <f>AA175+10</f>
        <v>13.010299956639813</v>
      </c>
      <c r="AD175" s="148">
        <f>(10^(AC175/10))</f>
        <v>20.000000000000007</v>
      </c>
    </row>
    <row r="176" spans="16:30" ht="15.75" thickBot="1" x14ac:dyDescent="0.3">
      <c r="P176" s="31">
        <v>4.1666666666666699E-2</v>
      </c>
      <c r="Q176" s="32">
        <f>Q175</f>
        <v>0</v>
      </c>
      <c r="R176" s="26">
        <f t="shared" ref="R176:R198" si="68">(10^(Q176/10))</f>
        <v>1</v>
      </c>
      <c r="S176" s="26">
        <f t="shared" ref="S176:S181" si="69">Q176+10</f>
        <v>10</v>
      </c>
      <c r="T176" s="35">
        <f t="shared" si="67"/>
        <v>10</v>
      </c>
      <c r="U176" s="37"/>
      <c r="V176" s="34">
        <f>V175</f>
        <v>0</v>
      </c>
      <c r="W176" s="26">
        <f t="shared" ref="W176:W198" si="70">(10^(V176/10))</f>
        <v>1</v>
      </c>
      <c r="X176" s="28">
        <f t="shared" ref="X176:X181" si="71">V176+10</f>
        <v>10</v>
      </c>
      <c r="Y176" s="35">
        <f t="shared" ref="Y176:Y198" si="72">(10^(X176/10))</f>
        <v>10</v>
      </c>
      <c r="Z176" s="37"/>
      <c r="AA176" s="34">
        <f t="shared" ref="AA176:AA198" si="73">10*LOG10(10^(Q176/10)+10^(V176/10))</f>
        <v>3.0102999566398121</v>
      </c>
      <c r="AB176" s="26">
        <f t="shared" ref="AB176:AB194" si="74">(10^(AA176/10))</f>
        <v>2</v>
      </c>
      <c r="AC176" s="147">
        <f t="shared" ref="AC176:AC181" si="75">AA176+10</f>
        <v>13.010299956639813</v>
      </c>
      <c r="AD176" s="27">
        <f t="shared" ref="AD176:AD198" si="76">(10^(AC176/10))</f>
        <v>20.000000000000007</v>
      </c>
    </row>
    <row r="177" spans="16:30" ht="15.75" thickBot="1" x14ac:dyDescent="0.3">
      <c r="P177" s="31">
        <v>8.3333333333333301E-2</v>
      </c>
      <c r="Q177" s="32">
        <f>Q175</f>
        <v>0</v>
      </c>
      <c r="R177" s="26">
        <f t="shared" si="68"/>
        <v>1</v>
      </c>
      <c r="S177" s="26">
        <f t="shared" si="69"/>
        <v>10</v>
      </c>
      <c r="T177" s="35">
        <f t="shared" si="67"/>
        <v>10</v>
      </c>
      <c r="U177" s="37"/>
      <c r="V177" s="34">
        <f t="shared" ref="V177:V195" si="77">V176</f>
        <v>0</v>
      </c>
      <c r="W177" s="26">
        <f t="shared" si="70"/>
        <v>1</v>
      </c>
      <c r="X177" s="28">
        <f t="shared" si="71"/>
        <v>10</v>
      </c>
      <c r="Y177" s="35">
        <f t="shared" si="72"/>
        <v>10</v>
      </c>
      <c r="Z177" s="37"/>
      <c r="AA177" s="34">
        <f t="shared" si="73"/>
        <v>3.0102999566398121</v>
      </c>
      <c r="AB177" s="26">
        <f t="shared" si="74"/>
        <v>2</v>
      </c>
      <c r="AC177" s="147">
        <f t="shared" si="75"/>
        <v>13.010299956639813</v>
      </c>
      <c r="AD177" s="27">
        <f t="shared" si="76"/>
        <v>20.000000000000007</v>
      </c>
    </row>
    <row r="178" spans="16:30" ht="15.75" thickBot="1" x14ac:dyDescent="0.3">
      <c r="P178" s="31">
        <v>0.125</v>
      </c>
      <c r="Q178" s="32">
        <f>Q175</f>
        <v>0</v>
      </c>
      <c r="R178" s="26">
        <f t="shared" si="68"/>
        <v>1</v>
      </c>
      <c r="S178" s="26">
        <f t="shared" si="69"/>
        <v>10</v>
      </c>
      <c r="T178" s="35">
        <f t="shared" si="67"/>
        <v>10</v>
      </c>
      <c r="U178" s="37"/>
      <c r="V178" s="34">
        <f t="shared" si="77"/>
        <v>0</v>
      </c>
      <c r="W178" s="26">
        <f t="shared" si="70"/>
        <v>1</v>
      </c>
      <c r="X178" s="28">
        <f t="shared" si="71"/>
        <v>10</v>
      </c>
      <c r="Y178" s="35">
        <f t="shared" si="72"/>
        <v>10</v>
      </c>
      <c r="Z178" s="37"/>
      <c r="AA178" s="34">
        <f t="shared" si="73"/>
        <v>3.0102999566398121</v>
      </c>
      <c r="AB178" s="26">
        <f t="shared" si="74"/>
        <v>2</v>
      </c>
      <c r="AC178" s="147">
        <f t="shared" si="75"/>
        <v>13.010299956639813</v>
      </c>
      <c r="AD178" s="27">
        <f t="shared" si="76"/>
        <v>20.000000000000007</v>
      </c>
    </row>
    <row r="179" spans="16:30" ht="15.75" thickBot="1" x14ac:dyDescent="0.3">
      <c r="P179" s="31">
        <v>0.16666666666666699</v>
      </c>
      <c r="Q179" s="32">
        <f>Q175</f>
        <v>0</v>
      </c>
      <c r="R179" s="26">
        <f t="shared" si="68"/>
        <v>1</v>
      </c>
      <c r="S179" s="26">
        <f t="shared" si="69"/>
        <v>10</v>
      </c>
      <c r="T179" s="35">
        <f t="shared" si="67"/>
        <v>10</v>
      </c>
      <c r="U179" s="37"/>
      <c r="V179" s="34">
        <f t="shared" si="77"/>
        <v>0</v>
      </c>
      <c r="W179" s="26">
        <f t="shared" si="70"/>
        <v>1</v>
      </c>
      <c r="X179" s="28">
        <f t="shared" si="71"/>
        <v>10</v>
      </c>
      <c r="Y179" s="35">
        <f t="shared" si="72"/>
        <v>10</v>
      </c>
      <c r="Z179" s="37"/>
      <c r="AA179" s="34">
        <f t="shared" si="73"/>
        <v>3.0102999566398121</v>
      </c>
      <c r="AB179" s="26">
        <f t="shared" si="74"/>
        <v>2</v>
      </c>
      <c r="AC179" s="147">
        <f t="shared" si="75"/>
        <v>13.010299956639813</v>
      </c>
      <c r="AD179" s="27">
        <f t="shared" si="76"/>
        <v>20.000000000000007</v>
      </c>
    </row>
    <row r="180" spans="16:30" ht="15.75" thickBot="1" x14ac:dyDescent="0.3">
      <c r="P180" s="31">
        <v>0.20833333333333301</v>
      </c>
      <c r="Q180" s="32">
        <f>Q175</f>
        <v>0</v>
      </c>
      <c r="R180" s="26">
        <f t="shared" si="68"/>
        <v>1</v>
      </c>
      <c r="S180" s="26">
        <f t="shared" si="69"/>
        <v>10</v>
      </c>
      <c r="T180" s="35">
        <f t="shared" si="67"/>
        <v>10</v>
      </c>
      <c r="U180" s="37"/>
      <c r="V180" s="34">
        <f t="shared" si="77"/>
        <v>0</v>
      </c>
      <c r="W180" s="26">
        <f t="shared" si="70"/>
        <v>1</v>
      </c>
      <c r="X180" s="28">
        <f t="shared" si="71"/>
        <v>10</v>
      </c>
      <c r="Y180" s="35">
        <f t="shared" si="72"/>
        <v>10</v>
      </c>
      <c r="Z180" s="37"/>
      <c r="AA180" s="34">
        <f t="shared" si="73"/>
        <v>3.0102999566398121</v>
      </c>
      <c r="AB180" s="26">
        <f t="shared" si="74"/>
        <v>2</v>
      </c>
      <c r="AC180" s="147">
        <f t="shared" si="75"/>
        <v>13.010299956639813</v>
      </c>
      <c r="AD180" s="27">
        <f t="shared" si="76"/>
        <v>20.000000000000007</v>
      </c>
    </row>
    <row r="181" spans="16:30" x14ac:dyDescent="0.25">
      <c r="P181" s="31">
        <v>0.25</v>
      </c>
      <c r="Q181" s="32">
        <f>Q175</f>
        <v>0</v>
      </c>
      <c r="R181" s="26">
        <f t="shared" si="68"/>
        <v>1</v>
      </c>
      <c r="S181" s="26">
        <f t="shared" si="69"/>
        <v>10</v>
      </c>
      <c r="T181" s="35">
        <f t="shared" si="67"/>
        <v>10</v>
      </c>
      <c r="U181" s="37"/>
      <c r="V181" s="34">
        <f t="shared" si="77"/>
        <v>0</v>
      </c>
      <c r="W181" s="26">
        <f t="shared" si="70"/>
        <v>1</v>
      </c>
      <c r="X181" s="28">
        <f t="shared" si="71"/>
        <v>10</v>
      </c>
      <c r="Y181" s="35">
        <f t="shared" si="72"/>
        <v>10</v>
      </c>
      <c r="Z181" s="37"/>
      <c r="AA181" s="34">
        <f t="shared" si="73"/>
        <v>3.0102999566398121</v>
      </c>
      <c r="AB181" s="26">
        <f t="shared" si="74"/>
        <v>2</v>
      </c>
      <c r="AC181" s="147">
        <f t="shared" si="75"/>
        <v>13.010299956639813</v>
      </c>
      <c r="AD181" s="27">
        <f t="shared" si="76"/>
        <v>20.000000000000007</v>
      </c>
    </row>
    <row r="182" spans="16:30" x14ac:dyDescent="0.25">
      <c r="P182" s="31">
        <v>0.29166666666666702</v>
      </c>
      <c r="Q182" s="32">
        <f>G15</f>
        <v>0</v>
      </c>
      <c r="R182" s="26">
        <f t="shared" si="68"/>
        <v>1</v>
      </c>
      <c r="S182" s="26">
        <f>Q182</f>
        <v>0</v>
      </c>
      <c r="T182" s="35">
        <f t="shared" si="67"/>
        <v>1</v>
      </c>
      <c r="U182" s="37"/>
      <c r="V182" s="34">
        <f>E74</f>
        <v>0</v>
      </c>
      <c r="W182" s="26">
        <f t="shared" si="70"/>
        <v>1</v>
      </c>
      <c r="X182" s="26">
        <f>V182</f>
        <v>0</v>
      </c>
      <c r="Y182" s="35">
        <f t="shared" si="72"/>
        <v>1</v>
      </c>
      <c r="Z182" s="37"/>
      <c r="AA182" s="34">
        <f t="shared" si="73"/>
        <v>3.0102999566398121</v>
      </c>
      <c r="AB182" s="26">
        <f t="shared" si="74"/>
        <v>2</v>
      </c>
      <c r="AC182" s="26">
        <f>AA182</f>
        <v>3.0102999566398121</v>
      </c>
      <c r="AD182" s="27">
        <f t="shared" si="76"/>
        <v>2</v>
      </c>
    </row>
    <row r="183" spans="16:30" x14ac:dyDescent="0.25">
      <c r="P183" s="31">
        <v>0.33333333333333298</v>
      </c>
      <c r="Q183" s="32">
        <f>Q182</f>
        <v>0</v>
      </c>
      <c r="R183" s="26">
        <f t="shared" si="68"/>
        <v>1</v>
      </c>
      <c r="S183" s="26">
        <f t="shared" ref="S183:S196" si="78">Q183</f>
        <v>0</v>
      </c>
      <c r="T183" s="35">
        <f t="shared" si="67"/>
        <v>1</v>
      </c>
      <c r="U183" s="37"/>
      <c r="V183" s="34">
        <f t="shared" si="77"/>
        <v>0</v>
      </c>
      <c r="W183" s="26">
        <f t="shared" si="70"/>
        <v>1</v>
      </c>
      <c r="X183" s="26">
        <f t="shared" ref="X183:X193" si="79">V183</f>
        <v>0</v>
      </c>
      <c r="Y183" s="35">
        <f t="shared" si="72"/>
        <v>1</v>
      </c>
      <c r="Z183" s="37"/>
      <c r="AA183" s="34">
        <f t="shared" si="73"/>
        <v>3.0102999566398121</v>
      </c>
      <c r="AB183" s="26">
        <f t="shared" si="74"/>
        <v>2</v>
      </c>
      <c r="AC183" s="26">
        <f t="shared" ref="AC183:AC193" si="80">AA183</f>
        <v>3.0102999566398121</v>
      </c>
      <c r="AD183" s="27">
        <f t="shared" si="76"/>
        <v>2</v>
      </c>
    </row>
    <row r="184" spans="16:30" x14ac:dyDescent="0.25">
      <c r="P184" s="31">
        <v>0.375</v>
      </c>
      <c r="Q184" s="32">
        <f>Q182</f>
        <v>0</v>
      </c>
      <c r="R184" s="26">
        <f t="shared" si="68"/>
        <v>1</v>
      </c>
      <c r="S184" s="26">
        <f t="shared" si="78"/>
        <v>0</v>
      </c>
      <c r="T184" s="35">
        <f t="shared" si="67"/>
        <v>1</v>
      </c>
      <c r="U184" s="37"/>
      <c r="V184" s="34">
        <f t="shared" si="77"/>
        <v>0</v>
      </c>
      <c r="W184" s="26">
        <f t="shared" si="70"/>
        <v>1</v>
      </c>
      <c r="X184" s="26">
        <f t="shared" si="79"/>
        <v>0</v>
      </c>
      <c r="Y184" s="35">
        <f t="shared" si="72"/>
        <v>1</v>
      </c>
      <c r="Z184" s="37"/>
      <c r="AA184" s="34">
        <f t="shared" si="73"/>
        <v>3.0102999566398121</v>
      </c>
      <c r="AB184" s="26">
        <f t="shared" si="74"/>
        <v>2</v>
      </c>
      <c r="AC184" s="26">
        <f t="shared" si="80"/>
        <v>3.0102999566398121</v>
      </c>
      <c r="AD184" s="27">
        <f t="shared" si="76"/>
        <v>2</v>
      </c>
    </row>
    <row r="185" spans="16:30" x14ac:dyDescent="0.25">
      <c r="P185" s="31">
        <v>0.41666666666666702</v>
      </c>
      <c r="Q185" s="32">
        <f>Q182</f>
        <v>0</v>
      </c>
      <c r="R185" s="26">
        <f t="shared" si="68"/>
        <v>1</v>
      </c>
      <c r="S185" s="26">
        <f t="shared" si="78"/>
        <v>0</v>
      </c>
      <c r="T185" s="35">
        <f t="shared" si="67"/>
        <v>1</v>
      </c>
      <c r="U185" s="37"/>
      <c r="V185" s="34">
        <f t="shared" si="77"/>
        <v>0</v>
      </c>
      <c r="W185" s="26">
        <f t="shared" si="70"/>
        <v>1</v>
      </c>
      <c r="X185" s="26">
        <f t="shared" si="79"/>
        <v>0</v>
      </c>
      <c r="Y185" s="35">
        <f t="shared" si="72"/>
        <v>1</v>
      </c>
      <c r="Z185" s="37"/>
      <c r="AA185" s="34">
        <f t="shared" si="73"/>
        <v>3.0102999566398121</v>
      </c>
      <c r="AB185" s="26">
        <f t="shared" si="74"/>
        <v>2</v>
      </c>
      <c r="AC185" s="26">
        <f t="shared" si="80"/>
        <v>3.0102999566398121</v>
      </c>
      <c r="AD185" s="27">
        <f t="shared" si="76"/>
        <v>2</v>
      </c>
    </row>
    <row r="186" spans="16:30" x14ac:dyDescent="0.25">
      <c r="P186" s="31">
        <v>0.45833333333333298</v>
      </c>
      <c r="Q186" s="32">
        <f>Q182</f>
        <v>0</v>
      </c>
      <c r="R186" s="26">
        <f t="shared" si="68"/>
        <v>1</v>
      </c>
      <c r="S186" s="26">
        <f t="shared" si="78"/>
        <v>0</v>
      </c>
      <c r="T186" s="35">
        <f t="shared" si="67"/>
        <v>1</v>
      </c>
      <c r="U186" s="37"/>
      <c r="V186" s="34">
        <f t="shared" si="77"/>
        <v>0</v>
      </c>
      <c r="W186" s="26">
        <f t="shared" si="70"/>
        <v>1</v>
      </c>
      <c r="X186" s="26">
        <f t="shared" si="79"/>
        <v>0</v>
      </c>
      <c r="Y186" s="35">
        <f t="shared" si="72"/>
        <v>1</v>
      </c>
      <c r="Z186" s="37"/>
      <c r="AA186" s="34">
        <f t="shared" si="73"/>
        <v>3.0102999566398121</v>
      </c>
      <c r="AB186" s="26">
        <f t="shared" si="74"/>
        <v>2</v>
      </c>
      <c r="AC186" s="26">
        <f t="shared" si="80"/>
        <v>3.0102999566398121</v>
      </c>
      <c r="AD186" s="27">
        <f t="shared" si="76"/>
        <v>2</v>
      </c>
    </row>
    <row r="187" spans="16:30" x14ac:dyDescent="0.25">
      <c r="P187" s="31">
        <v>0.5</v>
      </c>
      <c r="Q187" s="32">
        <f>Q182</f>
        <v>0</v>
      </c>
      <c r="R187" s="26">
        <f t="shared" si="68"/>
        <v>1</v>
      </c>
      <c r="S187" s="26">
        <f t="shared" si="78"/>
        <v>0</v>
      </c>
      <c r="T187" s="35">
        <f t="shared" si="67"/>
        <v>1</v>
      </c>
      <c r="U187" s="37"/>
      <c r="V187" s="34">
        <f t="shared" si="77"/>
        <v>0</v>
      </c>
      <c r="W187" s="26">
        <f t="shared" si="70"/>
        <v>1</v>
      </c>
      <c r="X187" s="26">
        <f t="shared" si="79"/>
        <v>0</v>
      </c>
      <c r="Y187" s="35">
        <f t="shared" si="72"/>
        <v>1</v>
      </c>
      <c r="Z187" s="37"/>
      <c r="AA187" s="34">
        <f t="shared" si="73"/>
        <v>3.0102999566398121</v>
      </c>
      <c r="AB187" s="26">
        <f t="shared" si="74"/>
        <v>2</v>
      </c>
      <c r="AC187" s="26">
        <f t="shared" si="80"/>
        <v>3.0102999566398121</v>
      </c>
      <c r="AD187" s="27">
        <f t="shared" si="76"/>
        <v>2</v>
      </c>
    </row>
    <row r="188" spans="16:30" x14ac:dyDescent="0.25">
      <c r="P188" s="31">
        <v>0.54166666666666696</v>
      </c>
      <c r="Q188" s="32">
        <f>Q182</f>
        <v>0</v>
      </c>
      <c r="R188" s="26">
        <f t="shared" si="68"/>
        <v>1</v>
      </c>
      <c r="S188" s="26">
        <f t="shared" si="78"/>
        <v>0</v>
      </c>
      <c r="T188" s="35">
        <f t="shared" si="67"/>
        <v>1</v>
      </c>
      <c r="U188" s="37"/>
      <c r="V188" s="34">
        <f t="shared" si="77"/>
        <v>0</v>
      </c>
      <c r="W188" s="26">
        <f t="shared" si="70"/>
        <v>1</v>
      </c>
      <c r="X188" s="26">
        <f t="shared" si="79"/>
        <v>0</v>
      </c>
      <c r="Y188" s="35">
        <f t="shared" si="72"/>
        <v>1</v>
      </c>
      <c r="Z188" s="37"/>
      <c r="AA188" s="34">
        <f t="shared" si="73"/>
        <v>3.0102999566398121</v>
      </c>
      <c r="AB188" s="26">
        <f t="shared" si="74"/>
        <v>2</v>
      </c>
      <c r="AC188" s="26">
        <f t="shared" si="80"/>
        <v>3.0102999566398121</v>
      </c>
      <c r="AD188" s="27">
        <f t="shared" si="76"/>
        <v>2</v>
      </c>
    </row>
    <row r="189" spans="16:30" x14ac:dyDescent="0.25">
      <c r="P189" s="31">
        <v>0.58333333333333304</v>
      </c>
      <c r="Q189" s="32">
        <f>Q182</f>
        <v>0</v>
      </c>
      <c r="R189" s="26">
        <f t="shared" si="68"/>
        <v>1</v>
      </c>
      <c r="S189" s="26">
        <f t="shared" si="78"/>
        <v>0</v>
      </c>
      <c r="T189" s="35">
        <f t="shared" si="67"/>
        <v>1</v>
      </c>
      <c r="U189" s="37"/>
      <c r="V189" s="34">
        <f t="shared" si="77"/>
        <v>0</v>
      </c>
      <c r="W189" s="26">
        <f t="shared" si="70"/>
        <v>1</v>
      </c>
      <c r="X189" s="26">
        <f t="shared" si="79"/>
        <v>0</v>
      </c>
      <c r="Y189" s="35">
        <f t="shared" si="72"/>
        <v>1</v>
      </c>
      <c r="Z189" s="37"/>
      <c r="AA189" s="34">
        <f t="shared" si="73"/>
        <v>3.0102999566398121</v>
      </c>
      <c r="AB189" s="26">
        <f t="shared" si="74"/>
        <v>2</v>
      </c>
      <c r="AC189" s="26">
        <f t="shared" si="80"/>
        <v>3.0102999566398121</v>
      </c>
      <c r="AD189" s="27">
        <f t="shared" si="76"/>
        <v>2</v>
      </c>
    </row>
    <row r="190" spans="16:30" x14ac:dyDescent="0.25">
      <c r="P190" s="31">
        <v>0.625</v>
      </c>
      <c r="Q190" s="32">
        <f>Q182</f>
        <v>0</v>
      </c>
      <c r="R190" s="26">
        <f t="shared" si="68"/>
        <v>1</v>
      </c>
      <c r="S190" s="26">
        <f t="shared" si="78"/>
        <v>0</v>
      </c>
      <c r="T190" s="35">
        <f t="shared" si="67"/>
        <v>1</v>
      </c>
      <c r="U190" s="37"/>
      <c r="V190" s="34">
        <f t="shared" si="77"/>
        <v>0</v>
      </c>
      <c r="W190" s="26">
        <f t="shared" si="70"/>
        <v>1</v>
      </c>
      <c r="X190" s="26">
        <f t="shared" si="79"/>
        <v>0</v>
      </c>
      <c r="Y190" s="35">
        <f t="shared" si="72"/>
        <v>1</v>
      </c>
      <c r="Z190" s="37"/>
      <c r="AA190" s="34">
        <f t="shared" si="73"/>
        <v>3.0102999566398121</v>
      </c>
      <c r="AB190" s="26">
        <f t="shared" si="74"/>
        <v>2</v>
      </c>
      <c r="AC190" s="26">
        <f t="shared" si="80"/>
        <v>3.0102999566398121</v>
      </c>
      <c r="AD190" s="27">
        <f t="shared" si="76"/>
        <v>2</v>
      </c>
    </row>
    <row r="191" spans="16:30" x14ac:dyDescent="0.25">
      <c r="P191" s="31">
        <v>0.66666666666666696</v>
      </c>
      <c r="Q191" s="32">
        <f>Q182</f>
        <v>0</v>
      </c>
      <c r="R191" s="26">
        <f t="shared" si="68"/>
        <v>1</v>
      </c>
      <c r="S191" s="26">
        <f t="shared" si="78"/>
        <v>0</v>
      </c>
      <c r="T191" s="35">
        <f t="shared" si="67"/>
        <v>1</v>
      </c>
      <c r="U191" s="37"/>
      <c r="V191" s="34">
        <f t="shared" si="77"/>
        <v>0</v>
      </c>
      <c r="W191" s="26">
        <f t="shared" si="70"/>
        <v>1</v>
      </c>
      <c r="X191" s="26">
        <f t="shared" si="79"/>
        <v>0</v>
      </c>
      <c r="Y191" s="35">
        <f t="shared" si="72"/>
        <v>1</v>
      </c>
      <c r="Z191" s="37"/>
      <c r="AA191" s="34">
        <f t="shared" si="73"/>
        <v>3.0102999566398121</v>
      </c>
      <c r="AB191" s="26">
        <f t="shared" si="74"/>
        <v>2</v>
      </c>
      <c r="AC191" s="26">
        <f t="shared" si="80"/>
        <v>3.0102999566398121</v>
      </c>
      <c r="AD191" s="27">
        <f t="shared" si="76"/>
        <v>2</v>
      </c>
    </row>
    <row r="192" spans="16:30" x14ac:dyDescent="0.25">
      <c r="P192" s="31">
        <v>0.70833333333333304</v>
      </c>
      <c r="Q192" s="32">
        <f>Q182</f>
        <v>0</v>
      </c>
      <c r="R192" s="26">
        <f t="shared" si="68"/>
        <v>1</v>
      </c>
      <c r="S192" s="26">
        <f t="shared" si="78"/>
        <v>0</v>
      </c>
      <c r="T192" s="35">
        <f t="shared" si="67"/>
        <v>1</v>
      </c>
      <c r="U192" s="37"/>
      <c r="V192" s="34">
        <f t="shared" si="77"/>
        <v>0</v>
      </c>
      <c r="W192" s="26">
        <f t="shared" si="70"/>
        <v>1</v>
      </c>
      <c r="X192" s="26">
        <f t="shared" si="79"/>
        <v>0</v>
      </c>
      <c r="Y192" s="35">
        <f t="shared" si="72"/>
        <v>1</v>
      </c>
      <c r="Z192" s="37"/>
      <c r="AA192" s="34">
        <f t="shared" si="73"/>
        <v>3.0102999566398121</v>
      </c>
      <c r="AB192" s="26">
        <f t="shared" si="74"/>
        <v>2</v>
      </c>
      <c r="AC192" s="26">
        <f t="shared" si="80"/>
        <v>3.0102999566398121</v>
      </c>
      <c r="AD192" s="27">
        <f t="shared" si="76"/>
        <v>2</v>
      </c>
    </row>
    <row r="193" spans="16:30" x14ac:dyDescent="0.25">
      <c r="P193" s="31">
        <v>0.75</v>
      </c>
      <c r="Q193" s="32">
        <f>Q182</f>
        <v>0</v>
      </c>
      <c r="R193" s="26">
        <f t="shared" si="68"/>
        <v>1</v>
      </c>
      <c r="S193" s="26">
        <f t="shared" si="78"/>
        <v>0</v>
      </c>
      <c r="T193" s="35">
        <f t="shared" si="67"/>
        <v>1</v>
      </c>
      <c r="U193" s="37"/>
      <c r="V193" s="34">
        <f t="shared" si="77"/>
        <v>0</v>
      </c>
      <c r="W193" s="26">
        <f t="shared" si="70"/>
        <v>1</v>
      </c>
      <c r="X193" s="26">
        <f t="shared" si="79"/>
        <v>0</v>
      </c>
      <c r="Y193" s="35">
        <f t="shared" si="72"/>
        <v>1</v>
      </c>
      <c r="Z193" s="37"/>
      <c r="AA193" s="34">
        <f t="shared" si="73"/>
        <v>3.0102999566398121</v>
      </c>
      <c r="AB193" s="26">
        <f t="shared" si="74"/>
        <v>2</v>
      </c>
      <c r="AC193" s="26">
        <f t="shared" si="80"/>
        <v>3.0102999566398121</v>
      </c>
      <c r="AD193" s="27">
        <f t="shared" si="76"/>
        <v>2</v>
      </c>
    </row>
    <row r="194" spans="16:30" x14ac:dyDescent="0.25">
      <c r="P194" s="31">
        <v>0.79166666666666696</v>
      </c>
      <c r="Q194" s="32">
        <f>Q182</f>
        <v>0</v>
      </c>
      <c r="R194" s="26">
        <f t="shared" si="68"/>
        <v>1</v>
      </c>
      <c r="S194" s="26">
        <f t="shared" si="78"/>
        <v>0</v>
      </c>
      <c r="T194" s="35">
        <f t="shared" si="67"/>
        <v>1</v>
      </c>
      <c r="U194" s="37"/>
      <c r="V194" s="34">
        <v>0</v>
      </c>
      <c r="W194" s="26">
        <f t="shared" si="70"/>
        <v>1</v>
      </c>
      <c r="X194" s="26">
        <v>0</v>
      </c>
      <c r="Y194" s="35">
        <f t="shared" si="72"/>
        <v>1</v>
      </c>
      <c r="Z194" s="37"/>
      <c r="AA194" s="34">
        <f t="shared" si="73"/>
        <v>3.0102999566398121</v>
      </c>
      <c r="AB194" s="26">
        <f t="shared" si="74"/>
        <v>2</v>
      </c>
      <c r="AC194" s="26">
        <f>AA194</f>
        <v>3.0102999566398121</v>
      </c>
      <c r="AD194" s="27">
        <f t="shared" si="76"/>
        <v>2</v>
      </c>
    </row>
    <row r="195" spans="16:30" x14ac:dyDescent="0.25">
      <c r="P195" s="31">
        <v>0.83333333333333304</v>
      </c>
      <c r="Q195" s="32">
        <f>Q182</f>
        <v>0</v>
      </c>
      <c r="R195" s="26">
        <f t="shared" si="68"/>
        <v>1</v>
      </c>
      <c r="S195" s="26">
        <f t="shared" si="78"/>
        <v>0</v>
      </c>
      <c r="T195" s="35">
        <f t="shared" si="67"/>
        <v>1</v>
      </c>
      <c r="U195" s="37"/>
      <c r="V195" s="34">
        <f t="shared" si="77"/>
        <v>0</v>
      </c>
      <c r="W195" s="26">
        <f t="shared" si="70"/>
        <v>1</v>
      </c>
      <c r="X195" s="26">
        <v>0</v>
      </c>
      <c r="Y195" s="35">
        <f t="shared" si="72"/>
        <v>1</v>
      </c>
      <c r="Z195" s="37"/>
      <c r="AA195" s="34">
        <f t="shared" si="73"/>
        <v>3.0102999566398121</v>
      </c>
      <c r="AB195" s="26">
        <f>(10^(AA195/10))</f>
        <v>2</v>
      </c>
      <c r="AC195" s="26">
        <f>AA195</f>
        <v>3.0102999566398121</v>
      </c>
      <c r="AD195" s="27">
        <f t="shared" si="76"/>
        <v>2</v>
      </c>
    </row>
    <row r="196" spans="16:30" x14ac:dyDescent="0.25">
      <c r="P196" s="31">
        <v>0.875</v>
      </c>
      <c r="Q196" s="32">
        <f>Q182</f>
        <v>0</v>
      </c>
      <c r="R196" s="26">
        <f t="shared" si="68"/>
        <v>1</v>
      </c>
      <c r="S196" s="26">
        <f t="shared" si="78"/>
        <v>0</v>
      </c>
      <c r="T196" s="35">
        <f t="shared" si="67"/>
        <v>1</v>
      </c>
      <c r="U196" s="37"/>
      <c r="V196" s="34">
        <f>V195</f>
        <v>0</v>
      </c>
      <c r="W196" s="26">
        <f t="shared" si="70"/>
        <v>1</v>
      </c>
      <c r="X196" s="26">
        <v>0</v>
      </c>
      <c r="Y196" s="35">
        <f t="shared" si="72"/>
        <v>1</v>
      </c>
      <c r="Z196" s="37"/>
      <c r="AA196" s="34">
        <f t="shared" si="73"/>
        <v>3.0102999566398121</v>
      </c>
      <c r="AB196" s="26">
        <f t="shared" ref="AB196:AB198" si="81">(10^(AA196/10))</f>
        <v>2</v>
      </c>
      <c r="AC196" s="26">
        <f>AA196</f>
        <v>3.0102999566398121</v>
      </c>
      <c r="AD196" s="27">
        <f t="shared" si="76"/>
        <v>2</v>
      </c>
    </row>
    <row r="197" spans="16:30" x14ac:dyDescent="0.25">
      <c r="P197" s="31">
        <v>0.91666666666666696</v>
      </c>
      <c r="Q197" s="32">
        <f>Q175</f>
        <v>0</v>
      </c>
      <c r="R197" s="26">
        <f t="shared" si="68"/>
        <v>1</v>
      </c>
      <c r="S197" s="26">
        <f>Q197+10</f>
        <v>10</v>
      </c>
      <c r="T197" s="35">
        <f t="shared" si="67"/>
        <v>10</v>
      </c>
      <c r="U197" s="37"/>
      <c r="V197" s="34">
        <v>0</v>
      </c>
      <c r="W197" s="26">
        <f t="shared" si="70"/>
        <v>1</v>
      </c>
      <c r="X197" s="28">
        <f t="shared" ref="X197:X198" si="82">V197+10</f>
        <v>10</v>
      </c>
      <c r="Y197" s="35">
        <f t="shared" si="72"/>
        <v>10</v>
      </c>
      <c r="Z197" s="37"/>
      <c r="AA197" s="34">
        <f t="shared" si="73"/>
        <v>3.0102999566398121</v>
      </c>
      <c r="AB197" s="26">
        <f t="shared" si="81"/>
        <v>2</v>
      </c>
      <c r="AC197" s="26">
        <f>AA197+10</f>
        <v>13.010299956639813</v>
      </c>
      <c r="AD197" s="27">
        <f t="shared" si="76"/>
        <v>20.000000000000007</v>
      </c>
    </row>
    <row r="198" spans="16:30" ht="15.75" thickBot="1" x14ac:dyDescent="0.3">
      <c r="P198" s="44">
        <v>0.95833333333333304</v>
      </c>
      <c r="Q198" s="32">
        <f>Q175</f>
        <v>0</v>
      </c>
      <c r="R198" s="46">
        <f t="shared" si="68"/>
        <v>1</v>
      </c>
      <c r="S198" s="46">
        <f>Q198+10</f>
        <v>10</v>
      </c>
      <c r="T198" s="47">
        <f t="shared" si="67"/>
        <v>10</v>
      </c>
      <c r="U198" s="48"/>
      <c r="V198" s="45">
        <v>0</v>
      </c>
      <c r="W198" s="46">
        <f t="shared" si="70"/>
        <v>1</v>
      </c>
      <c r="X198" s="28">
        <f t="shared" si="82"/>
        <v>10</v>
      </c>
      <c r="Y198" s="47">
        <f t="shared" si="72"/>
        <v>10</v>
      </c>
      <c r="Z198" s="48"/>
      <c r="AA198" s="34">
        <f t="shared" si="73"/>
        <v>3.0102999566398121</v>
      </c>
      <c r="AB198" s="150">
        <f t="shared" si="81"/>
        <v>2</v>
      </c>
      <c r="AC198" s="150">
        <f>AA198+10</f>
        <v>13.010299956639813</v>
      </c>
      <c r="AD198" s="151">
        <f t="shared" si="76"/>
        <v>20.000000000000007</v>
      </c>
    </row>
    <row r="199" spans="16:30" ht="15.75" thickBot="1" x14ac:dyDescent="0.3">
      <c r="P199" s="50"/>
      <c r="Q199" s="51"/>
      <c r="R199" s="51"/>
      <c r="S199" s="51"/>
      <c r="T199" s="52"/>
      <c r="U199" s="51"/>
      <c r="V199" s="50"/>
      <c r="W199" s="51"/>
      <c r="X199" s="51"/>
      <c r="Y199" s="52"/>
      <c r="Z199" s="51"/>
      <c r="AA199" s="53" t="s">
        <v>13</v>
      </c>
      <c r="AB199" s="64">
        <f>10*LOG(1/(COUNT(AB182:AB195))*SUM(AB182:AB195))</f>
        <v>3.0102999566398121</v>
      </c>
      <c r="AC199" s="49"/>
      <c r="AD199" s="54"/>
    </row>
    <row r="200" spans="16:30" ht="15.75" thickBot="1" x14ac:dyDescent="0.3">
      <c r="P200" s="53"/>
      <c r="Q200" s="49"/>
      <c r="R200" s="49"/>
      <c r="S200" s="49"/>
      <c r="T200" s="54"/>
      <c r="U200" s="49"/>
      <c r="V200" s="53"/>
      <c r="W200" s="49"/>
      <c r="X200" s="49"/>
      <c r="Y200" s="54"/>
      <c r="Z200" s="49"/>
      <c r="AA200" s="53" t="s">
        <v>2</v>
      </c>
      <c r="AB200" s="64">
        <f>10*LOG(1/(COUNT(AB175:AB181,AB197:AB198))*SUM(AB175:AB181,AB197:AB198))</f>
        <v>3.0102999566398121</v>
      </c>
      <c r="AC200" s="49"/>
      <c r="AD200" s="54"/>
    </row>
    <row r="201" spans="16:30" x14ac:dyDescent="0.25">
      <c r="P201" s="53"/>
      <c r="Q201" s="49"/>
      <c r="R201" s="56" t="s">
        <v>12</v>
      </c>
      <c r="S201" s="57"/>
      <c r="T201" s="58" t="s">
        <v>11</v>
      </c>
      <c r="U201" s="57"/>
      <c r="V201" s="59"/>
      <c r="W201" s="56" t="s">
        <v>12</v>
      </c>
      <c r="X201" s="57"/>
      <c r="Y201" s="58" t="s">
        <v>11</v>
      </c>
      <c r="Z201" s="57"/>
      <c r="AA201" s="59"/>
      <c r="AB201" s="57" t="s">
        <v>12</v>
      </c>
      <c r="AC201" s="57"/>
      <c r="AD201" s="58" t="s">
        <v>11</v>
      </c>
    </row>
    <row r="202" spans="16:30" ht="15.75" thickBot="1" x14ac:dyDescent="0.3">
      <c r="P202" s="14"/>
      <c r="Q202" s="55"/>
      <c r="R202" s="60">
        <f>10*LOG(1/(COUNT(R175:R198))*SUM(R175:R198))</f>
        <v>0</v>
      </c>
      <c r="S202" s="61"/>
      <c r="T202" s="62">
        <f>10*LOG(1/(COUNT(T175:T198))*SUM(T175:T198))</f>
        <v>6.40978057358332</v>
      </c>
      <c r="U202" s="61"/>
      <c r="V202" s="63"/>
      <c r="W202" s="60">
        <f>10*LOG(1/(COUNT(W175:W198))*SUM(W175:W198))</f>
        <v>0</v>
      </c>
      <c r="X202" s="61"/>
      <c r="Y202" s="62">
        <f>10*LOG(1/(COUNT(Y175:Y198))*SUM(Y175:Y198))</f>
        <v>6.40978057358332</v>
      </c>
      <c r="Z202" s="61"/>
      <c r="AA202" s="63"/>
      <c r="AB202" s="64">
        <f>10*LOG(1/(COUNT(AB175:AB198))*SUM(AB175:AB198))</f>
        <v>3.0102999566398121</v>
      </c>
      <c r="AC202" s="61"/>
      <c r="AD202" s="62">
        <f>10*LOG(1/(COUNT(AD175:AD198))*SUM(AD175:AD198))</f>
        <v>9.4200805302231334</v>
      </c>
    </row>
    <row r="205" spans="16:30" x14ac:dyDescent="0.25">
      <c r="P205">
        <f>A16</f>
        <v>0</v>
      </c>
    </row>
    <row r="207" spans="16:30" ht="15.75" thickBot="1" x14ac:dyDescent="0.3">
      <c r="P207" s="303" t="s">
        <v>21</v>
      </c>
      <c r="Q207" s="303"/>
      <c r="R207" s="303"/>
      <c r="S207" s="303"/>
      <c r="T207" s="303"/>
    </row>
    <row r="208" spans="16:30" ht="45.75" thickBot="1" x14ac:dyDescent="0.3">
      <c r="P208" s="38" t="s">
        <v>14</v>
      </c>
      <c r="Q208" s="39" t="s">
        <v>15</v>
      </c>
      <c r="R208" s="40" t="s">
        <v>17</v>
      </c>
      <c r="S208" s="40" t="s">
        <v>16</v>
      </c>
      <c r="T208" s="41" t="s">
        <v>17</v>
      </c>
      <c r="U208" s="42"/>
      <c r="V208" s="39" t="s">
        <v>18</v>
      </c>
      <c r="W208" s="40" t="s">
        <v>17</v>
      </c>
      <c r="X208" s="40" t="s">
        <v>16</v>
      </c>
      <c r="Y208" s="41" t="s">
        <v>17</v>
      </c>
      <c r="Z208" s="43"/>
      <c r="AA208" s="39" t="s">
        <v>19</v>
      </c>
      <c r="AB208" s="40" t="s">
        <v>17</v>
      </c>
      <c r="AC208" s="40" t="s">
        <v>16</v>
      </c>
      <c r="AD208" s="41" t="s">
        <v>17</v>
      </c>
    </row>
    <row r="209" spans="16:30" ht="15.75" thickBot="1" x14ac:dyDescent="0.3">
      <c r="P209" s="30">
        <v>0</v>
      </c>
      <c r="Q209" s="32">
        <f>H16</f>
        <v>0</v>
      </c>
      <c r="R209" s="28">
        <f>(10^(Q209/10))</f>
        <v>1</v>
      </c>
      <c r="S209" s="28">
        <f>Q209+10</f>
        <v>10</v>
      </c>
      <c r="T209" s="33">
        <f t="shared" ref="T209:T232" si="83">(10^(S209/10))</f>
        <v>10</v>
      </c>
      <c r="U209" s="36"/>
      <c r="V209" s="32">
        <v>0</v>
      </c>
      <c r="W209" s="28">
        <f>(10^(V209/10))</f>
        <v>1</v>
      </c>
      <c r="X209" s="28">
        <f>V209+10</f>
        <v>10</v>
      </c>
      <c r="Y209" s="33">
        <f>(10^(X209/10))</f>
        <v>10</v>
      </c>
      <c r="Z209" s="36"/>
      <c r="AA209" s="34">
        <f>10*LOG10(10^(Q209/10)+10^(V209/10))</f>
        <v>3.0102999566398121</v>
      </c>
      <c r="AB209" s="147">
        <f>(10^(AA209/10))</f>
        <v>2</v>
      </c>
      <c r="AC209" s="147">
        <f>AA209+10</f>
        <v>13.010299956639813</v>
      </c>
      <c r="AD209" s="148">
        <f>(10^(AC209/10))</f>
        <v>20.000000000000007</v>
      </c>
    </row>
    <row r="210" spans="16:30" ht="15.75" thickBot="1" x14ac:dyDescent="0.3">
      <c r="P210" s="31">
        <v>4.1666666666666699E-2</v>
      </c>
      <c r="Q210" s="32">
        <f>Q209</f>
        <v>0</v>
      </c>
      <c r="R210" s="26">
        <f t="shared" ref="R210:R232" si="84">(10^(Q210/10))</f>
        <v>1</v>
      </c>
      <c r="S210" s="26">
        <f t="shared" ref="S210:S215" si="85">Q210+10</f>
        <v>10</v>
      </c>
      <c r="T210" s="35">
        <f t="shared" si="83"/>
        <v>10</v>
      </c>
      <c r="U210" s="37"/>
      <c r="V210" s="34">
        <f>V209</f>
        <v>0</v>
      </c>
      <c r="W210" s="26">
        <f t="shared" ref="W210:W232" si="86">(10^(V210/10))</f>
        <v>1</v>
      </c>
      <c r="X210" s="28">
        <f t="shared" ref="X210:X215" si="87">V210+10</f>
        <v>10</v>
      </c>
      <c r="Y210" s="35">
        <f t="shared" ref="Y210:Y232" si="88">(10^(X210/10))</f>
        <v>10</v>
      </c>
      <c r="Z210" s="37"/>
      <c r="AA210" s="34">
        <f t="shared" ref="AA210:AA232" si="89">10*LOG10(10^(Q210/10)+10^(V210/10))</f>
        <v>3.0102999566398121</v>
      </c>
      <c r="AB210" s="26">
        <f t="shared" ref="AB210:AB228" si="90">(10^(AA210/10))</f>
        <v>2</v>
      </c>
      <c r="AC210" s="147">
        <f t="shared" ref="AC210:AC215" si="91">AA210+10</f>
        <v>13.010299956639813</v>
      </c>
      <c r="AD210" s="27">
        <f t="shared" ref="AD210:AD232" si="92">(10^(AC210/10))</f>
        <v>20.000000000000007</v>
      </c>
    </row>
    <row r="211" spans="16:30" ht="15.75" thickBot="1" x14ac:dyDescent="0.3">
      <c r="P211" s="31">
        <v>8.3333333333333301E-2</v>
      </c>
      <c r="Q211" s="32">
        <f>Q209</f>
        <v>0</v>
      </c>
      <c r="R211" s="26">
        <f t="shared" si="84"/>
        <v>1</v>
      </c>
      <c r="S211" s="26">
        <f t="shared" si="85"/>
        <v>10</v>
      </c>
      <c r="T211" s="35">
        <f t="shared" si="83"/>
        <v>10</v>
      </c>
      <c r="U211" s="37"/>
      <c r="V211" s="34">
        <f t="shared" ref="V211:V229" si="93">V210</f>
        <v>0</v>
      </c>
      <c r="W211" s="26">
        <f t="shared" si="86"/>
        <v>1</v>
      </c>
      <c r="X211" s="28">
        <f t="shared" si="87"/>
        <v>10</v>
      </c>
      <c r="Y211" s="35">
        <f t="shared" si="88"/>
        <v>10</v>
      </c>
      <c r="Z211" s="37"/>
      <c r="AA211" s="34">
        <f t="shared" si="89"/>
        <v>3.0102999566398121</v>
      </c>
      <c r="AB211" s="26">
        <f t="shared" si="90"/>
        <v>2</v>
      </c>
      <c r="AC211" s="147">
        <f t="shared" si="91"/>
        <v>13.010299956639813</v>
      </c>
      <c r="AD211" s="27">
        <f t="shared" si="92"/>
        <v>20.000000000000007</v>
      </c>
    </row>
    <row r="212" spans="16:30" ht="15.75" thickBot="1" x14ac:dyDescent="0.3">
      <c r="P212" s="31">
        <v>0.125</v>
      </c>
      <c r="Q212" s="32">
        <f>Q209</f>
        <v>0</v>
      </c>
      <c r="R212" s="26">
        <f t="shared" si="84"/>
        <v>1</v>
      </c>
      <c r="S212" s="26">
        <f t="shared" si="85"/>
        <v>10</v>
      </c>
      <c r="T212" s="35">
        <f t="shared" si="83"/>
        <v>10</v>
      </c>
      <c r="U212" s="37"/>
      <c r="V212" s="34">
        <f t="shared" si="93"/>
        <v>0</v>
      </c>
      <c r="W212" s="26">
        <f t="shared" si="86"/>
        <v>1</v>
      </c>
      <c r="X212" s="28">
        <f t="shared" si="87"/>
        <v>10</v>
      </c>
      <c r="Y212" s="35">
        <f t="shared" si="88"/>
        <v>10</v>
      </c>
      <c r="Z212" s="37"/>
      <c r="AA212" s="34">
        <f t="shared" si="89"/>
        <v>3.0102999566398121</v>
      </c>
      <c r="AB212" s="26">
        <f t="shared" si="90"/>
        <v>2</v>
      </c>
      <c r="AC212" s="147">
        <f t="shared" si="91"/>
        <v>13.010299956639813</v>
      </c>
      <c r="AD212" s="27">
        <f t="shared" si="92"/>
        <v>20.000000000000007</v>
      </c>
    </row>
    <row r="213" spans="16:30" ht="15.75" thickBot="1" x14ac:dyDescent="0.3">
      <c r="P213" s="31">
        <v>0.16666666666666699</v>
      </c>
      <c r="Q213" s="32">
        <f>Q209</f>
        <v>0</v>
      </c>
      <c r="R213" s="26">
        <f t="shared" si="84"/>
        <v>1</v>
      </c>
      <c r="S213" s="26">
        <f t="shared" si="85"/>
        <v>10</v>
      </c>
      <c r="T213" s="35">
        <f t="shared" si="83"/>
        <v>10</v>
      </c>
      <c r="U213" s="37"/>
      <c r="V213" s="34">
        <f t="shared" si="93"/>
        <v>0</v>
      </c>
      <c r="W213" s="26">
        <f t="shared" si="86"/>
        <v>1</v>
      </c>
      <c r="X213" s="28">
        <f t="shared" si="87"/>
        <v>10</v>
      </c>
      <c r="Y213" s="35">
        <f t="shared" si="88"/>
        <v>10</v>
      </c>
      <c r="Z213" s="37"/>
      <c r="AA213" s="34">
        <f t="shared" si="89"/>
        <v>3.0102999566398121</v>
      </c>
      <c r="AB213" s="26">
        <f t="shared" si="90"/>
        <v>2</v>
      </c>
      <c r="AC213" s="147">
        <f t="shared" si="91"/>
        <v>13.010299956639813</v>
      </c>
      <c r="AD213" s="27">
        <f t="shared" si="92"/>
        <v>20.000000000000007</v>
      </c>
    </row>
    <row r="214" spans="16:30" ht="15.75" thickBot="1" x14ac:dyDescent="0.3">
      <c r="P214" s="31">
        <v>0.20833333333333301</v>
      </c>
      <c r="Q214" s="32">
        <f>Q209</f>
        <v>0</v>
      </c>
      <c r="R214" s="26">
        <f t="shared" si="84"/>
        <v>1</v>
      </c>
      <c r="S214" s="26">
        <f t="shared" si="85"/>
        <v>10</v>
      </c>
      <c r="T214" s="35">
        <f t="shared" si="83"/>
        <v>10</v>
      </c>
      <c r="U214" s="37"/>
      <c r="V214" s="34">
        <f t="shared" si="93"/>
        <v>0</v>
      </c>
      <c r="W214" s="26">
        <f t="shared" si="86"/>
        <v>1</v>
      </c>
      <c r="X214" s="28">
        <f t="shared" si="87"/>
        <v>10</v>
      </c>
      <c r="Y214" s="35">
        <f t="shared" si="88"/>
        <v>10</v>
      </c>
      <c r="Z214" s="37"/>
      <c r="AA214" s="34">
        <f t="shared" si="89"/>
        <v>3.0102999566398121</v>
      </c>
      <c r="AB214" s="26">
        <f t="shared" si="90"/>
        <v>2</v>
      </c>
      <c r="AC214" s="147">
        <f t="shared" si="91"/>
        <v>13.010299956639813</v>
      </c>
      <c r="AD214" s="27">
        <f t="shared" si="92"/>
        <v>20.000000000000007</v>
      </c>
    </row>
    <row r="215" spans="16:30" x14ac:dyDescent="0.25">
      <c r="P215" s="31">
        <v>0.25</v>
      </c>
      <c r="Q215" s="32">
        <f>Q209</f>
        <v>0</v>
      </c>
      <c r="R215" s="26">
        <f t="shared" si="84"/>
        <v>1</v>
      </c>
      <c r="S215" s="26">
        <f t="shared" si="85"/>
        <v>10</v>
      </c>
      <c r="T215" s="35">
        <f t="shared" si="83"/>
        <v>10</v>
      </c>
      <c r="U215" s="37"/>
      <c r="V215" s="34">
        <f t="shared" si="93"/>
        <v>0</v>
      </c>
      <c r="W215" s="26">
        <f t="shared" si="86"/>
        <v>1</v>
      </c>
      <c r="X215" s="28">
        <f t="shared" si="87"/>
        <v>10</v>
      </c>
      <c r="Y215" s="35">
        <f t="shared" si="88"/>
        <v>10</v>
      </c>
      <c r="Z215" s="37"/>
      <c r="AA215" s="34">
        <f t="shared" si="89"/>
        <v>3.0102999566398121</v>
      </c>
      <c r="AB215" s="26">
        <f t="shared" si="90"/>
        <v>2</v>
      </c>
      <c r="AC215" s="147">
        <f t="shared" si="91"/>
        <v>13.010299956639813</v>
      </c>
      <c r="AD215" s="27">
        <f t="shared" si="92"/>
        <v>20.000000000000007</v>
      </c>
    </row>
    <row r="216" spans="16:30" x14ac:dyDescent="0.25">
      <c r="P216" s="31">
        <v>0.29166666666666702</v>
      </c>
      <c r="Q216" s="32">
        <f>G16</f>
        <v>0</v>
      </c>
      <c r="R216" s="26">
        <f t="shared" si="84"/>
        <v>1</v>
      </c>
      <c r="S216" s="26">
        <f>Q216</f>
        <v>0</v>
      </c>
      <c r="T216" s="35">
        <f t="shared" si="83"/>
        <v>1</v>
      </c>
      <c r="U216" s="37"/>
      <c r="V216" s="34">
        <f>F74</f>
        <v>0</v>
      </c>
      <c r="W216" s="26">
        <f t="shared" si="86"/>
        <v>1</v>
      </c>
      <c r="X216" s="26">
        <f>V216</f>
        <v>0</v>
      </c>
      <c r="Y216" s="35">
        <f t="shared" si="88"/>
        <v>1</v>
      </c>
      <c r="Z216" s="37"/>
      <c r="AA216" s="34">
        <f t="shared" si="89"/>
        <v>3.0102999566398121</v>
      </c>
      <c r="AB216" s="26">
        <f t="shared" si="90"/>
        <v>2</v>
      </c>
      <c r="AC216" s="26">
        <f>AA216</f>
        <v>3.0102999566398121</v>
      </c>
      <c r="AD216" s="27">
        <f t="shared" si="92"/>
        <v>2</v>
      </c>
    </row>
    <row r="217" spans="16:30" x14ac:dyDescent="0.25">
      <c r="P217" s="31">
        <v>0.33333333333333298</v>
      </c>
      <c r="Q217" s="32">
        <f>Q216</f>
        <v>0</v>
      </c>
      <c r="R217" s="26">
        <f t="shared" si="84"/>
        <v>1</v>
      </c>
      <c r="S217" s="26">
        <f t="shared" ref="S217:S230" si="94">Q217</f>
        <v>0</v>
      </c>
      <c r="T217" s="35">
        <f t="shared" si="83"/>
        <v>1</v>
      </c>
      <c r="U217" s="37"/>
      <c r="V217" s="34">
        <f t="shared" si="93"/>
        <v>0</v>
      </c>
      <c r="W217" s="26">
        <f t="shared" si="86"/>
        <v>1</v>
      </c>
      <c r="X217" s="26">
        <f t="shared" ref="X217:X227" si="95">V217</f>
        <v>0</v>
      </c>
      <c r="Y217" s="35">
        <f t="shared" si="88"/>
        <v>1</v>
      </c>
      <c r="Z217" s="37"/>
      <c r="AA217" s="34">
        <f t="shared" si="89"/>
        <v>3.0102999566398121</v>
      </c>
      <c r="AB217" s="26">
        <f t="shared" si="90"/>
        <v>2</v>
      </c>
      <c r="AC217" s="26">
        <f t="shared" ref="AC217:AC227" si="96">AA217</f>
        <v>3.0102999566398121</v>
      </c>
      <c r="AD217" s="27">
        <f t="shared" si="92"/>
        <v>2</v>
      </c>
    </row>
    <row r="218" spans="16:30" x14ac:dyDescent="0.25">
      <c r="P218" s="31">
        <v>0.375</v>
      </c>
      <c r="Q218" s="32">
        <f>Q216</f>
        <v>0</v>
      </c>
      <c r="R218" s="26">
        <f t="shared" si="84"/>
        <v>1</v>
      </c>
      <c r="S218" s="26">
        <f t="shared" si="94"/>
        <v>0</v>
      </c>
      <c r="T218" s="35">
        <f t="shared" si="83"/>
        <v>1</v>
      </c>
      <c r="U218" s="37"/>
      <c r="V218" s="34">
        <f t="shared" si="93"/>
        <v>0</v>
      </c>
      <c r="W218" s="26">
        <f t="shared" si="86"/>
        <v>1</v>
      </c>
      <c r="X218" s="26">
        <f t="shared" si="95"/>
        <v>0</v>
      </c>
      <c r="Y218" s="35">
        <f t="shared" si="88"/>
        <v>1</v>
      </c>
      <c r="Z218" s="37"/>
      <c r="AA218" s="34">
        <f t="shared" si="89"/>
        <v>3.0102999566398121</v>
      </c>
      <c r="AB218" s="26">
        <f t="shared" si="90"/>
        <v>2</v>
      </c>
      <c r="AC218" s="26">
        <f t="shared" si="96"/>
        <v>3.0102999566398121</v>
      </c>
      <c r="AD218" s="27">
        <f t="shared" si="92"/>
        <v>2</v>
      </c>
    </row>
    <row r="219" spans="16:30" x14ac:dyDescent="0.25">
      <c r="P219" s="31">
        <v>0.41666666666666702</v>
      </c>
      <c r="Q219" s="32">
        <f>Q216</f>
        <v>0</v>
      </c>
      <c r="R219" s="26">
        <f t="shared" si="84"/>
        <v>1</v>
      </c>
      <c r="S219" s="26">
        <f t="shared" si="94"/>
        <v>0</v>
      </c>
      <c r="T219" s="35">
        <f t="shared" si="83"/>
        <v>1</v>
      </c>
      <c r="U219" s="37"/>
      <c r="V219" s="34">
        <f t="shared" si="93"/>
        <v>0</v>
      </c>
      <c r="W219" s="26">
        <f t="shared" si="86"/>
        <v>1</v>
      </c>
      <c r="X219" s="26">
        <f t="shared" si="95"/>
        <v>0</v>
      </c>
      <c r="Y219" s="35">
        <f t="shared" si="88"/>
        <v>1</v>
      </c>
      <c r="Z219" s="37"/>
      <c r="AA219" s="34">
        <f t="shared" si="89"/>
        <v>3.0102999566398121</v>
      </c>
      <c r="AB219" s="26">
        <f t="shared" si="90"/>
        <v>2</v>
      </c>
      <c r="AC219" s="26">
        <f t="shared" si="96"/>
        <v>3.0102999566398121</v>
      </c>
      <c r="AD219" s="27">
        <f t="shared" si="92"/>
        <v>2</v>
      </c>
    </row>
    <row r="220" spans="16:30" x14ac:dyDescent="0.25">
      <c r="P220" s="31">
        <v>0.45833333333333298</v>
      </c>
      <c r="Q220" s="32">
        <f>Q216</f>
        <v>0</v>
      </c>
      <c r="R220" s="26">
        <f t="shared" si="84"/>
        <v>1</v>
      </c>
      <c r="S220" s="26">
        <f t="shared" si="94"/>
        <v>0</v>
      </c>
      <c r="T220" s="35">
        <f t="shared" si="83"/>
        <v>1</v>
      </c>
      <c r="U220" s="37"/>
      <c r="V220" s="34">
        <f t="shared" si="93"/>
        <v>0</v>
      </c>
      <c r="W220" s="26">
        <f t="shared" si="86"/>
        <v>1</v>
      </c>
      <c r="X220" s="26">
        <f t="shared" si="95"/>
        <v>0</v>
      </c>
      <c r="Y220" s="35">
        <f t="shared" si="88"/>
        <v>1</v>
      </c>
      <c r="Z220" s="37"/>
      <c r="AA220" s="34">
        <f t="shared" si="89"/>
        <v>3.0102999566398121</v>
      </c>
      <c r="AB220" s="26">
        <f t="shared" si="90"/>
        <v>2</v>
      </c>
      <c r="AC220" s="26">
        <f t="shared" si="96"/>
        <v>3.0102999566398121</v>
      </c>
      <c r="AD220" s="27">
        <f t="shared" si="92"/>
        <v>2</v>
      </c>
    </row>
    <row r="221" spans="16:30" x14ac:dyDescent="0.25">
      <c r="P221" s="31">
        <v>0.5</v>
      </c>
      <c r="Q221" s="32">
        <f>Q216</f>
        <v>0</v>
      </c>
      <c r="R221" s="26">
        <f t="shared" si="84"/>
        <v>1</v>
      </c>
      <c r="S221" s="26">
        <f t="shared" si="94"/>
        <v>0</v>
      </c>
      <c r="T221" s="35">
        <f t="shared" si="83"/>
        <v>1</v>
      </c>
      <c r="U221" s="37"/>
      <c r="V221" s="34">
        <f t="shared" si="93"/>
        <v>0</v>
      </c>
      <c r="W221" s="26">
        <f t="shared" si="86"/>
        <v>1</v>
      </c>
      <c r="X221" s="26">
        <f t="shared" si="95"/>
        <v>0</v>
      </c>
      <c r="Y221" s="35">
        <f t="shared" si="88"/>
        <v>1</v>
      </c>
      <c r="Z221" s="37"/>
      <c r="AA221" s="34">
        <f t="shared" si="89"/>
        <v>3.0102999566398121</v>
      </c>
      <c r="AB221" s="26">
        <f t="shared" si="90"/>
        <v>2</v>
      </c>
      <c r="AC221" s="26">
        <f t="shared" si="96"/>
        <v>3.0102999566398121</v>
      </c>
      <c r="AD221" s="27">
        <f t="shared" si="92"/>
        <v>2</v>
      </c>
    </row>
    <row r="222" spans="16:30" x14ac:dyDescent="0.25">
      <c r="P222" s="31">
        <v>0.54166666666666696</v>
      </c>
      <c r="Q222" s="32">
        <f>Q216</f>
        <v>0</v>
      </c>
      <c r="R222" s="26">
        <f t="shared" si="84"/>
        <v>1</v>
      </c>
      <c r="S222" s="26">
        <f t="shared" si="94"/>
        <v>0</v>
      </c>
      <c r="T222" s="35">
        <f t="shared" si="83"/>
        <v>1</v>
      </c>
      <c r="U222" s="37"/>
      <c r="V222" s="34">
        <f t="shared" si="93"/>
        <v>0</v>
      </c>
      <c r="W222" s="26">
        <f t="shared" si="86"/>
        <v>1</v>
      </c>
      <c r="X222" s="26">
        <f t="shared" si="95"/>
        <v>0</v>
      </c>
      <c r="Y222" s="35">
        <f t="shared" si="88"/>
        <v>1</v>
      </c>
      <c r="Z222" s="37"/>
      <c r="AA222" s="34">
        <f t="shared" si="89"/>
        <v>3.0102999566398121</v>
      </c>
      <c r="AB222" s="26">
        <f t="shared" si="90"/>
        <v>2</v>
      </c>
      <c r="AC222" s="26">
        <f t="shared" si="96"/>
        <v>3.0102999566398121</v>
      </c>
      <c r="AD222" s="27">
        <f t="shared" si="92"/>
        <v>2</v>
      </c>
    </row>
    <row r="223" spans="16:30" x14ac:dyDescent="0.25">
      <c r="P223" s="31">
        <v>0.58333333333333304</v>
      </c>
      <c r="Q223" s="32">
        <f>Q216</f>
        <v>0</v>
      </c>
      <c r="R223" s="26">
        <f t="shared" si="84"/>
        <v>1</v>
      </c>
      <c r="S223" s="26">
        <f t="shared" si="94"/>
        <v>0</v>
      </c>
      <c r="T223" s="35">
        <f t="shared" si="83"/>
        <v>1</v>
      </c>
      <c r="U223" s="37"/>
      <c r="V223" s="34">
        <f t="shared" si="93"/>
        <v>0</v>
      </c>
      <c r="W223" s="26">
        <f t="shared" si="86"/>
        <v>1</v>
      </c>
      <c r="X223" s="26">
        <f t="shared" si="95"/>
        <v>0</v>
      </c>
      <c r="Y223" s="35">
        <f t="shared" si="88"/>
        <v>1</v>
      </c>
      <c r="Z223" s="37"/>
      <c r="AA223" s="34">
        <f t="shared" si="89"/>
        <v>3.0102999566398121</v>
      </c>
      <c r="AB223" s="26">
        <f t="shared" si="90"/>
        <v>2</v>
      </c>
      <c r="AC223" s="26">
        <f t="shared" si="96"/>
        <v>3.0102999566398121</v>
      </c>
      <c r="AD223" s="27">
        <f t="shared" si="92"/>
        <v>2</v>
      </c>
    </row>
    <row r="224" spans="16:30" x14ac:dyDescent="0.25">
      <c r="P224" s="31">
        <v>0.625</v>
      </c>
      <c r="Q224" s="32">
        <f>Q216</f>
        <v>0</v>
      </c>
      <c r="R224" s="26">
        <f t="shared" si="84"/>
        <v>1</v>
      </c>
      <c r="S224" s="26">
        <f t="shared" si="94"/>
        <v>0</v>
      </c>
      <c r="T224" s="35">
        <f t="shared" si="83"/>
        <v>1</v>
      </c>
      <c r="U224" s="37"/>
      <c r="V224" s="34">
        <f t="shared" si="93"/>
        <v>0</v>
      </c>
      <c r="W224" s="26">
        <f t="shared" si="86"/>
        <v>1</v>
      </c>
      <c r="X224" s="26">
        <f t="shared" si="95"/>
        <v>0</v>
      </c>
      <c r="Y224" s="35">
        <f t="shared" si="88"/>
        <v>1</v>
      </c>
      <c r="Z224" s="37"/>
      <c r="AA224" s="34">
        <f t="shared" si="89"/>
        <v>3.0102999566398121</v>
      </c>
      <c r="AB224" s="26">
        <f t="shared" si="90"/>
        <v>2</v>
      </c>
      <c r="AC224" s="26">
        <f t="shared" si="96"/>
        <v>3.0102999566398121</v>
      </c>
      <c r="AD224" s="27">
        <f t="shared" si="92"/>
        <v>2</v>
      </c>
    </row>
    <row r="225" spans="16:30" x14ac:dyDescent="0.25">
      <c r="P225" s="31">
        <v>0.66666666666666696</v>
      </c>
      <c r="Q225" s="32">
        <f>Q216</f>
        <v>0</v>
      </c>
      <c r="R225" s="26">
        <f t="shared" si="84"/>
        <v>1</v>
      </c>
      <c r="S225" s="26">
        <f t="shared" si="94"/>
        <v>0</v>
      </c>
      <c r="T225" s="35">
        <f t="shared" si="83"/>
        <v>1</v>
      </c>
      <c r="U225" s="37"/>
      <c r="V225" s="34">
        <f t="shared" si="93"/>
        <v>0</v>
      </c>
      <c r="W225" s="26">
        <f t="shared" si="86"/>
        <v>1</v>
      </c>
      <c r="X225" s="26">
        <f t="shared" si="95"/>
        <v>0</v>
      </c>
      <c r="Y225" s="35">
        <f t="shared" si="88"/>
        <v>1</v>
      </c>
      <c r="Z225" s="37"/>
      <c r="AA225" s="34">
        <f t="shared" si="89"/>
        <v>3.0102999566398121</v>
      </c>
      <c r="AB225" s="26">
        <f t="shared" si="90"/>
        <v>2</v>
      </c>
      <c r="AC225" s="26">
        <f t="shared" si="96"/>
        <v>3.0102999566398121</v>
      </c>
      <c r="AD225" s="27">
        <f t="shared" si="92"/>
        <v>2</v>
      </c>
    </row>
    <row r="226" spans="16:30" x14ac:dyDescent="0.25">
      <c r="P226" s="31">
        <v>0.70833333333333304</v>
      </c>
      <c r="Q226" s="32">
        <f>Q216</f>
        <v>0</v>
      </c>
      <c r="R226" s="26">
        <f t="shared" si="84"/>
        <v>1</v>
      </c>
      <c r="S226" s="26">
        <f t="shared" si="94"/>
        <v>0</v>
      </c>
      <c r="T226" s="35">
        <f t="shared" si="83"/>
        <v>1</v>
      </c>
      <c r="U226" s="37"/>
      <c r="V226" s="34">
        <f t="shared" si="93"/>
        <v>0</v>
      </c>
      <c r="W226" s="26">
        <f t="shared" si="86"/>
        <v>1</v>
      </c>
      <c r="X226" s="26">
        <f t="shared" si="95"/>
        <v>0</v>
      </c>
      <c r="Y226" s="35">
        <f t="shared" si="88"/>
        <v>1</v>
      </c>
      <c r="Z226" s="37"/>
      <c r="AA226" s="34">
        <f t="shared" si="89"/>
        <v>3.0102999566398121</v>
      </c>
      <c r="AB226" s="26">
        <f t="shared" si="90"/>
        <v>2</v>
      </c>
      <c r="AC226" s="26">
        <f t="shared" si="96"/>
        <v>3.0102999566398121</v>
      </c>
      <c r="AD226" s="27">
        <f t="shared" si="92"/>
        <v>2</v>
      </c>
    </row>
    <row r="227" spans="16:30" x14ac:dyDescent="0.25">
      <c r="P227" s="31">
        <v>0.75</v>
      </c>
      <c r="Q227" s="32">
        <f>Q216</f>
        <v>0</v>
      </c>
      <c r="R227" s="26">
        <f t="shared" si="84"/>
        <v>1</v>
      </c>
      <c r="S227" s="26">
        <f t="shared" si="94"/>
        <v>0</v>
      </c>
      <c r="T227" s="35">
        <f t="shared" si="83"/>
        <v>1</v>
      </c>
      <c r="U227" s="37"/>
      <c r="V227" s="34">
        <f t="shared" si="93"/>
        <v>0</v>
      </c>
      <c r="W227" s="26">
        <f t="shared" si="86"/>
        <v>1</v>
      </c>
      <c r="X227" s="26">
        <f t="shared" si="95"/>
        <v>0</v>
      </c>
      <c r="Y227" s="35">
        <f t="shared" si="88"/>
        <v>1</v>
      </c>
      <c r="Z227" s="37"/>
      <c r="AA227" s="34">
        <f t="shared" si="89"/>
        <v>3.0102999566398121</v>
      </c>
      <c r="AB227" s="26">
        <f t="shared" si="90"/>
        <v>2</v>
      </c>
      <c r="AC227" s="26">
        <f t="shared" si="96"/>
        <v>3.0102999566398121</v>
      </c>
      <c r="AD227" s="27">
        <f t="shared" si="92"/>
        <v>2</v>
      </c>
    </row>
    <row r="228" spans="16:30" x14ac:dyDescent="0.25">
      <c r="P228" s="31">
        <v>0.79166666666666696</v>
      </c>
      <c r="Q228" s="32">
        <f>Q216</f>
        <v>0</v>
      </c>
      <c r="R228" s="26">
        <f t="shared" si="84"/>
        <v>1</v>
      </c>
      <c r="S228" s="26">
        <f t="shared" si="94"/>
        <v>0</v>
      </c>
      <c r="T228" s="35">
        <f t="shared" si="83"/>
        <v>1</v>
      </c>
      <c r="U228" s="37"/>
      <c r="V228" s="34">
        <v>0</v>
      </c>
      <c r="W228" s="26">
        <f t="shared" si="86"/>
        <v>1</v>
      </c>
      <c r="X228" s="26">
        <v>0</v>
      </c>
      <c r="Y228" s="35">
        <f t="shared" si="88"/>
        <v>1</v>
      </c>
      <c r="Z228" s="37"/>
      <c r="AA228" s="34">
        <f t="shared" si="89"/>
        <v>3.0102999566398121</v>
      </c>
      <c r="AB228" s="26">
        <f t="shared" si="90"/>
        <v>2</v>
      </c>
      <c r="AC228" s="26">
        <f>AA228</f>
        <v>3.0102999566398121</v>
      </c>
      <c r="AD228" s="27">
        <f t="shared" si="92"/>
        <v>2</v>
      </c>
    </row>
    <row r="229" spans="16:30" x14ac:dyDescent="0.25">
      <c r="P229" s="31">
        <v>0.83333333333333304</v>
      </c>
      <c r="Q229" s="32">
        <f>Q216</f>
        <v>0</v>
      </c>
      <c r="R229" s="26">
        <f t="shared" si="84"/>
        <v>1</v>
      </c>
      <c r="S229" s="26">
        <f t="shared" si="94"/>
        <v>0</v>
      </c>
      <c r="T229" s="35">
        <f t="shared" si="83"/>
        <v>1</v>
      </c>
      <c r="U229" s="37"/>
      <c r="V229" s="34">
        <f t="shared" si="93"/>
        <v>0</v>
      </c>
      <c r="W229" s="26">
        <f t="shared" si="86"/>
        <v>1</v>
      </c>
      <c r="X229" s="26">
        <v>0</v>
      </c>
      <c r="Y229" s="35">
        <f t="shared" si="88"/>
        <v>1</v>
      </c>
      <c r="Z229" s="37"/>
      <c r="AA229" s="34">
        <f t="shared" si="89"/>
        <v>3.0102999566398121</v>
      </c>
      <c r="AB229" s="26">
        <f>(10^(AA229/10))</f>
        <v>2</v>
      </c>
      <c r="AC229" s="26">
        <f>AA229</f>
        <v>3.0102999566398121</v>
      </c>
      <c r="AD229" s="27">
        <f t="shared" si="92"/>
        <v>2</v>
      </c>
    </row>
    <row r="230" spans="16:30" x14ac:dyDescent="0.25">
      <c r="P230" s="31">
        <v>0.875</v>
      </c>
      <c r="Q230" s="32">
        <f>Q216</f>
        <v>0</v>
      </c>
      <c r="R230" s="26">
        <f t="shared" si="84"/>
        <v>1</v>
      </c>
      <c r="S230" s="26">
        <f t="shared" si="94"/>
        <v>0</v>
      </c>
      <c r="T230" s="35">
        <f t="shared" si="83"/>
        <v>1</v>
      </c>
      <c r="U230" s="37"/>
      <c r="V230" s="34">
        <f>V229</f>
        <v>0</v>
      </c>
      <c r="W230" s="26">
        <f t="shared" si="86"/>
        <v>1</v>
      </c>
      <c r="X230" s="26">
        <v>0</v>
      </c>
      <c r="Y230" s="35">
        <f t="shared" si="88"/>
        <v>1</v>
      </c>
      <c r="Z230" s="37"/>
      <c r="AA230" s="34">
        <f t="shared" si="89"/>
        <v>3.0102999566398121</v>
      </c>
      <c r="AB230" s="26">
        <f t="shared" ref="AB230:AB232" si="97">(10^(AA230/10))</f>
        <v>2</v>
      </c>
      <c r="AC230" s="26">
        <f>AA230</f>
        <v>3.0102999566398121</v>
      </c>
      <c r="AD230" s="27">
        <f t="shared" si="92"/>
        <v>2</v>
      </c>
    </row>
    <row r="231" spans="16:30" x14ac:dyDescent="0.25">
      <c r="P231" s="31">
        <v>0.91666666666666696</v>
      </c>
      <c r="Q231" s="32">
        <f>Q209</f>
        <v>0</v>
      </c>
      <c r="R231" s="26">
        <f t="shared" si="84"/>
        <v>1</v>
      </c>
      <c r="S231" s="26">
        <f>Q231+10</f>
        <v>10</v>
      </c>
      <c r="T231" s="35">
        <f t="shared" si="83"/>
        <v>10</v>
      </c>
      <c r="U231" s="37"/>
      <c r="V231" s="34">
        <v>0</v>
      </c>
      <c r="W231" s="26">
        <f t="shared" si="86"/>
        <v>1</v>
      </c>
      <c r="X231" s="28">
        <f t="shared" ref="X231:X232" si="98">V231+10</f>
        <v>10</v>
      </c>
      <c r="Y231" s="35">
        <f t="shared" si="88"/>
        <v>10</v>
      </c>
      <c r="Z231" s="37"/>
      <c r="AA231" s="34">
        <f t="shared" si="89"/>
        <v>3.0102999566398121</v>
      </c>
      <c r="AB231" s="26">
        <f t="shared" si="97"/>
        <v>2</v>
      </c>
      <c r="AC231" s="26">
        <f>AA231+10</f>
        <v>13.010299956639813</v>
      </c>
      <c r="AD231" s="27">
        <f t="shared" si="92"/>
        <v>20.000000000000007</v>
      </c>
    </row>
    <row r="232" spans="16:30" ht="15.75" thickBot="1" x14ac:dyDescent="0.3">
      <c r="P232" s="44">
        <v>0.95833333333333304</v>
      </c>
      <c r="Q232" s="32">
        <f>Q209</f>
        <v>0</v>
      </c>
      <c r="R232" s="46">
        <f t="shared" si="84"/>
        <v>1</v>
      </c>
      <c r="S232" s="46">
        <f>Q232+10</f>
        <v>10</v>
      </c>
      <c r="T232" s="47">
        <f t="shared" si="83"/>
        <v>10</v>
      </c>
      <c r="U232" s="48"/>
      <c r="V232" s="45">
        <v>0</v>
      </c>
      <c r="W232" s="46">
        <f t="shared" si="86"/>
        <v>1</v>
      </c>
      <c r="X232" s="28">
        <f t="shared" si="98"/>
        <v>10</v>
      </c>
      <c r="Y232" s="47">
        <f t="shared" si="88"/>
        <v>10</v>
      </c>
      <c r="Z232" s="48"/>
      <c r="AA232" s="34">
        <f t="shared" si="89"/>
        <v>3.0102999566398121</v>
      </c>
      <c r="AB232" s="150">
        <f t="shared" si="97"/>
        <v>2</v>
      </c>
      <c r="AC232" s="150">
        <f>AA232+10</f>
        <v>13.010299956639813</v>
      </c>
      <c r="AD232" s="151">
        <f t="shared" si="92"/>
        <v>20.000000000000007</v>
      </c>
    </row>
    <row r="233" spans="16:30" ht="15.75" thickBot="1" x14ac:dyDescent="0.3">
      <c r="P233" s="50"/>
      <c r="Q233" s="51"/>
      <c r="R233" s="51"/>
      <c r="S233" s="51"/>
      <c r="T233" s="52"/>
      <c r="U233" s="51"/>
      <c r="V233" s="50"/>
      <c r="W233" s="51"/>
      <c r="X233" s="51"/>
      <c r="Y233" s="52"/>
      <c r="Z233" s="51"/>
      <c r="AA233" s="53" t="s">
        <v>13</v>
      </c>
      <c r="AB233" s="64">
        <f>10*LOG(1/(COUNT(AB216:AB229))*SUM(AB216:AB229))</f>
        <v>3.0102999566398121</v>
      </c>
      <c r="AC233" s="49"/>
      <c r="AD233" s="54"/>
    </row>
    <row r="234" spans="16:30" ht="15.75" thickBot="1" x14ac:dyDescent="0.3">
      <c r="P234" s="53"/>
      <c r="Q234" s="49"/>
      <c r="R234" s="49"/>
      <c r="S234" s="49"/>
      <c r="T234" s="54"/>
      <c r="U234" s="49"/>
      <c r="V234" s="53"/>
      <c r="W234" s="49"/>
      <c r="X234" s="49"/>
      <c r="Y234" s="54"/>
      <c r="Z234" s="49"/>
      <c r="AA234" s="53" t="s">
        <v>2</v>
      </c>
      <c r="AB234" s="64">
        <f>10*LOG(1/(COUNT(AB209:AB215,AB231:AB232))*SUM(AB209:AB215,AB231:AB232))</f>
        <v>3.0102999566398121</v>
      </c>
      <c r="AC234" s="49"/>
      <c r="AD234" s="54"/>
    </row>
    <row r="235" spans="16:30" x14ac:dyDescent="0.25">
      <c r="P235" s="53"/>
      <c r="Q235" s="49"/>
      <c r="R235" s="56" t="s">
        <v>12</v>
      </c>
      <c r="S235" s="57"/>
      <c r="T235" s="58" t="s">
        <v>11</v>
      </c>
      <c r="U235" s="57"/>
      <c r="V235" s="59"/>
      <c r="W235" s="56" t="s">
        <v>12</v>
      </c>
      <c r="X235" s="57"/>
      <c r="Y235" s="58" t="s">
        <v>11</v>
      </c>
      <c r="Z235" s="57"/>
      <c r="AA235" s="59"/>
      <c r="AB235" s="57" t="s">
        <v>12</v>
      </c>
      <c r="AC235" s="57"/>
      <c r="AD235" s="58" t="s">
        <v>11</v>
      </c>
    </row>
    <row r="236" spans="16:30" ht="15.75" thickBot="1" x14ac:dyDescent="0.3">
      <c r="P236" s="14"/>
      <c r="Q236" s="55"/>
      <c r="R236" s="60">
        <f>10*LOG(1/(COUNT(R209:R232))*SUM(R209:R232))</f>
        <v>0</v>
      </c>
      <c r="S236" s="61"/>
      <c r="T236" s="62">
        <f>10*LOG(1/(COUNT(T209:T232))*SUM(T209:T232))</f>
        <v>6.40978057358332</v>
      </c>
      <c r="U236" s="61"/>
      <c r="V236" s="63"/>
      <c r="W236" s="60">
        <f>10*LOG(1/(COUNT(W209:W232))*SUM(W209:W232))</f>
        <v>0</v>
      </c>
      <c r="X236" s="61"/>
      <c r="Y236" s="62">
        <f>10*LOG(1/(COUNT(Y209:Y232))*SUM(Y209:Y232))</f>
        <v>6.40978057358332</v>
      </c>
      <c r="Z236" s="61"/>
      <c r="AA236" s="63"/>
      <c r="AB236" s="64">
        <f>10*LOG(1/(COUNT(AB209:AB232))*SUM(AB209:AB232))</f>
        <v>3.0102999566398121</v>
      </c>
      <c r="AC236" s="61"/>
      <c r="AD236" s="62">
        <f>10*LOG(1/(COUNT(AD209:AD232))*SUM(AD209:AD232))</f>
        <v>9.4200805302231334</v>
      </c>
    </row>
    <row r="239" spans="16:30" x14ac:dyDescent="0.25">
      <c r="P239">
        <f>A17</f>
        <v>0</v>
      </c>
    </row>
    <row r="241" spans="16:30" ht="15.75" thickBot="1" x14ac:dyDescent="0.3">
      <c r="P241" s="303" t="s">
        <v>21</v>
      </c>
      <c r="Q241" s="303"/>
      <c r="R241" s="303"/>
      <c r="S241" s="303"/>
      <c r="T241" s="303"/>
    </row>
    <row r="242" spans="16:30" ht="45.75" thickBot="1" x14ac:dyDescent="0.3">
      <c r="P242" s="38" t="s">
        <v>14</v>
      </c>
      <c r="Q242" s="39" t="s">
        <v>15</v>
      </c>
      <c r="R242" s="40" t="s">
        <v>17</v>
      </c>
      <c r="S242" s="40" t="s">
        <v>16</v>
      </c>
      <c r="T242" s="41" t="s">
        <v>17</v>
      </c>
      <c r="U242" s="42"/>
      <c r="V242" s="39" t="s">
        <v>18</v>
      </c>
      <c r="W242" s="40" t="s">
        <v>17</v>
      </c>
      <c r="X242" s="40" t="s">
        <v>16</v>
      </c>
      <c r="Y242" s="41" t="s">
        <v>17</v>
      </c>
      <c r="Z242" s="43"/>
      <c r="AA242" s="39" t="s">
        <v>19</v>
      </c>
      <c r="AB242" s="40" t="s">
        <v>17</v>
      </c>
      <c r="AC242" s="40" t="s">
        <v>16</v>
      </c>
      <c r="AD242" s="41" t="s">
        <v>17</v>
      </c>
    </row>
    <row r="243" spans="16:30" ht="15.75" thickBot="1" x14ac:dyDescent="0.3">
      <c r="P243" s="30">
        <v>0</v>
      </c>
      <c r="Q243" s="32">
        <f>H17</f>
        <v>0</v>
      </c>
      <c r="R243" s="28">
        <f>(10^(Q243/10))</f>
        <v>1</v>
      </c>
      <c r="S243" s="28">
        <f>Q243+10</f>
        <v>10</v>
      </c>
      <c r="T243" s="33">
        <f t="shared" ref="T243:T266" si="99">(10^(S243/10))</f>
        <v>10</v>
      </c>
      <c r="U243" s="36"/>
      <c r="V243" s="32">
        <v>0</v>
      </c>
      <c r="W243" s="28">
        <f>(10^(V243/10))</f>
        <v>1</v>
      </c>
      <c r="X243" s="28">
        <f>V243+10</f>
        <v>10</v>
      </c>
      <c r="Y243" s="33">
        <f>(10^(X243/10))</f>
        <v>10</v>
      </c>
      <c r="Z243" s="36"/>
      <c r="AA243" s="34">
        <f>10*LOG10(10^(Q243/10)+10^(V243/10))</f>
        <v>3.0102999566398121</v>
      </c>
      <c r="AB243" s="147">
        <f>(10^(AA243/10))</f>
        <v>2</v>
      </c>
      <c r="AC243" s="147">
        <f>AA243+10</f>
        <v>13.010299956639813</v>
      </c>
      <c r="AD243" s="148">
        <f>(10^(AC243/10))</f>
        <v>20.000000000000007</v>
      </c>
    </row>
    <row r="244" spans="16:30" ht="15.75" thickBot="1" x14ac:dyDescent="0.3">
      <c r="P244" s="31">
        <v>4.1666666666666699E-2</v>
      </c>
      <c r="Q244" s="32">
        <f>Q243</f>
        <v>0</v>
      </c>
      <c r="R244" s="26">
        <f t="shared" ref="R244:R266" si="100">(10^(Q244/10))</f>
        <v>1</v>
      </c>
      <c r="S244" s="26">
        <f t="shared" ref="S244:S249" si="101">Q244+10</f>
        <v>10</v>
      </c>
      <c r="T244" s="35">
        <f t="shared" si="99"/>
        <v>10</v>
      </c>
      <c r="U244" s="37"/>
      <c r="V244" s="34">
        <f>V243</f>
        <v>0</v>
      </c>
      <c r="W244" s="26">
        <f t="shared" ref="W244:W266" si="102">(10^(V244/10))</f>
        <v>1</v>
      </c>
      <c r="X244" s="28">
        <f t="shared" ref="X244:X249" si="103">V244+10</f>
        <v>10</v>
      </c>
      <c r="Y244" s="35">
        <f t="shared" ref="Y244:Y266" si="104">(10^(X244/10))</f>
        <v>10</v>
      </c>
      <c r="Z244" s="37"/>
      <c r="AA244" s="34">
        <f t="shared" ref="AA244:AA266" si="105">10*LOG10(10^(Q244/10)+10^(V244/10))</f>
        <v>3.0102999566398121</v>
      </c>
      <c r="AB244" s="26">
        <f t="shared" ref="AB244:AB262" si="106">(10^(AA244/10))</f>
        <v>2</v>
      </c>
      <c r="AC244" s="147">
        <f t="shared" ref="AC244:AC249" si="107">AA244+10</f>
        <v>13.010299956639813</v>
      </c>
      <c r="AD244" s="27">
        <f t="shared" ref="AD244:AD266" si="108">(10^(AC244/10))</f>
        <v>20.000000000000007</v>
      </c>
    </row>
    <row r="245" spans="16:30" ht="15.75" thickBot="1" x14ac:dyDescent="0.3">
      <c r="P245" s="31">
        <v>8.3333333333333301E-2</v>
      </c>
      <c r="Q245" s="32">
        <f>Q243</f>
        <v>0</v>
      </c>
      <c r="R245" s="26">
        <f t="shared" si="100"/>
        <v>1</v>
      </c>
      <c r="S245" s="26">
        <f t="shared" si="101"/>
        <v>10</v>
      </c>
      <c r="T245" s="35">
        <f t="shared" si="99"/>
        <v>10</v>
      </c>
      <c r="U245" s="37"/>
      <c r="V245" s="34">
        <f t="shared" ref="V245:V263" si="109">V244</f>
        <v>0</v>
      </c>
      <c r="W245" s="26">
        <f t="shared" si="102"/>
        <v>1</v>
      </c>
      <c r="X245" s="28">
        <f t="shared" si="103"/>
        <v>10</v>
      </c>
      <c r="Y245" s="35">
        <f t="shared" si="104"/>
        <v>10</v>
      </c>
      <c r="Z245" s="37"/>
      <c r="AA245" s="34">
        <f t="shared" si="105"/>
        <v>3.0102999566398121</v>
      </c>
      <c r="AB245" s="26">
        <f t="shared" si="106"/>
        <v>2</v>
      </c>
      <c r="AC245" s="147">
        <f t="shared" si="107"/>
        <v>13.010299956639813</v>
      </c>
      <c r="AD245" s="27">
        <f t="shared" si="108"/>
        <v>20.000000000000007</v>
      </c>
    </row>
    <row r="246" spans="16:30" ht="15.75" thickBot="1" x14ac:dyDescent="0.3">
      <c r="P246" s="31">
        <v>0.125</v>
      </c>
      <c r="Q246" s="32">
        <f>Q243</f>
        <v>0</v>
      </c>
      <c r="R246" s="26">
        <f t="shared" si="100"/>
        <v>1</v>
      </c>
      <c r="S246" s="26">
        <f t="shared" si="101"/>
        <v>10</v>
      </c>
      <c r="T246" s="35">
        <f t="shared" si="99"/>
        <v>10</v>
      </c>
      <c r="U246" s="37"/>
      <c r="V246" s="34">
        <f t="shared" si="109"/>
        <v>0</v>
      </c>
      <c r="W246" s="26">
        <f t="shared" si="102"/>
        <v>1</v>
      </c>
      <c r="X246" s="28">
        <f t="shared" si="103"/>
        <v>10</v>
      </c>
      <c r="Y246" s="35">
        <f t="shared" si="104"/>
        <v>10</v>
      </c>
      <c r="Z246" s="37"/>
      <c r="AA246" s="34">
        <f t="shared" si="105"/>
        <v>3.0102999566398121</v>
      </c>
      <c r="AB246" s="26">
        <f t="shared" si="106"/>
        <v>2</v>
      </c>
      <c r="AC246" s="147">
        <f t="shared" si="107"/>
        <v>13.010299956639813</v>
      </c>
      <c r="AD246" s="27">
        <f t="shared" si="108"/>
        <v>20.000000000000007</v>
      </c>
    </row>
    <row r="247" spans="16:30" ht="15.75" thickBot="1" x14ac:dyDescent="0.3">
      <c r="P247" s="31">
        <v>0.16666666666666699</v>
      </c>
      <c r="Q247" s="32">
        <f>Q243</f>
        <v>0</v>
      </c>
      <c r="R247" s="26">
        <f t="shared" si="100"/>
        <v>1</v>
      </c>
      <c r="S247" s="26">
        <f t="shared" si="101"/>
        <v>10</v>
      </c>
      <c r="T247" s="35">
        <f t="shared" si="99"/>
        <v>10</v>
      </c>
      <c r="U247" s="37"/>
      <c r="V247" s="34">
        <f t="shared" si="109"/>
        <v>0</v>
      </c>
      <c r="W247" s="26">
        <f t="shared" si="102"/>
        <v>1</v>
      </c>
      <c r="X247" s="28">
        <f t="shared" si="103"/>
        <v>10</v>
      </c>
      <c r="Y247" s="35">
        <f t="shared" si="104"/>
        <v>10</v>
      </c>
      <c r="Z247" s="37"/>
      <c r="AA247" s="34">
        <f t="shared" si="105"/>
        <v>3.0102999566398121</v>
      </c>
      <c r="AB247" s="26">
        <f t="shared" si="106"/>
        <v>2</v>
      </c>
      <c r="AC247" s="147">
        <f t="shared" si="107"/>
        <v>13.010299956639813</v>
      </c>
      <c r="AD247" s="27">
        <f t="shared" si="108"/>
        <v>20.000000000000007</v>
      </c>
    </row>
    <row r="248" spans="16:30" ht="15.75" thickBot="1" x14ac:dyDescent="0.3">
      <c r="P248" s="31">
        <v>0.20833333333333301</v>
      </c>
      <c r="Q248" s="32">
        <f>Q243</f>
        <v>0</v>
      </c>
      <c r="R248" s="26">
        <f t="shared" si="100"/>
        <v>1</v>
      </c>
      <c r="S248" s="26">
        <f t="shared" si="101"/>
        <v>10</v>
      </c>
      <c r="T248" s="35">
        <f t="shared" si="99"/>
        <v>10</v>
      </c>
      <c r="U248" s="37"/>
      <c r="V248" s="34">
        <f t="shared" si="109"/>
        <v>0</v>
      </c>
      <c r="W248" s="26">
        <f t="shared" si="102"/>
        <v>1</v>
      </c>
      <c r="X248" s="28">
        <f t="shared" si="103"/>
        <v>10</v>
      </c>
      <c r="Y248" s="35">
        <f t="shared" si="104"/>
        <v>10</v>
      </c>
      <c r="Z248" s="37"/>
      <c r="AA248" s="34">
        <f t="shared" si="105"/>
        <v>3.0102999566398121</v>
      </c>
      <c r="AB248" s="26">
        <f t="shared" si="106"/>
        <v>2</v>
      </c>
      <c r="AC248" s="147">
        <f t="shared" si="107"/>
        <v>13.010299956639813</v>
      </c>
      <c r="AD248" s="27">
        <f t="shared" si="108"/>
        <v>20.000000000000007</v>
      </c>
    </row>
    <row r="249" spans="16:30" x14ac:dyDescent="0.25">
      <c r="P249" s="31">
        <v>0.25</v>
      </c>
      <c r="Q249" s="32">
        <f>Q243</f>
        <v>0</v>
      </c>
      <c r="R249" s="26">
        <f t="shared" si="100"/>
        <v>1</v>
      </c>
      <c r="S249" s="26">
        <f t="shared" si="101"/>
        <v>10</v>
      </c>
      <c r="T249" s="35">
        <f t="shared" si="99"/>
        <v>10</v>
      </c>
      <c r="U249" s="37"/>
      <c r="V249" s="34">
        <f t="shared" si="109"/>
        <v>0</v>
      </c>
      <c r="W249" s="26">
        <f t="shared" si="102"/>
        <v>1</v>
      </c>
      <c r="X249" s="28">
        <f t="shared" si="103"/>
        <v>10</v>
      </c>
      <c r="Y249" s="35">
        <f t="shared" si="104"/>
        <v>10</v>
      </c>
      <c r="Z249" s="37"/>
      <c r="AA249" s="34">
        <f t="shared" si="105"/>
        <v>3.0102999566398121</v>
      </c>
      <c r="AB249" s="26">
        <f t="shared" si="106"/>
        <v>2</v>
      </c>
      <c r="AC249" s="147">
        <f t="shared" si="107"/>
        <v>13.010299956639813</v>
      </c>
      <c r="AD249" s="27">
        <f t="shared" si="108"/>
        <v>20.000000000000007</v>
      </c>
    </row>
    <row r="250" spans="16:30" x14ac:dyDescent="0.25">
      <c r="P250" s="31">
        <v>0.29166666666666702</v>
      </c>
      <c r="Q250" s="32">
        <f>G17</f>
        <v>0</v>
      </c>
      <c r="R250" s="26">
        <f t="shared" si="100"/>
        <v>1</v>
      </c>
      <c r="S250" s="26">
        <f>Q250</f>
        <v>0</v>
      </c>
      <c r="T250" s="35">
        <f t="shared" si="99"/>
        <v>1</v>
      </c>
      <c r="U250" s="37"/>
      <c r="V250" s="34">
        <f>G74</f>
        <v>0</v>
      </c>
      <c r="W250" s="26">
        <f t="shared" si="102"/>
        <v>1</v>
      </c>
      <c r="X250" s="26">
        <f>V250</f>
        <v>0</v>
      </c>
      <c r="Y250" s="35">
        <f t="shared" si="104"/>
        <v>1</v>
      </c>
      <c r="Z250" s="37"/>
      <c r="AA250" s="34">
        <f t="shared" si="105"/>
        <v>3.0102999566398121</v>
      </c>
      <c r="AB250" s="26">
        <f t="shared" si="106"/>
        <v>2</v>
      </c>
      <c r="AC250" s="26">
        <f>AA250</f>
        <v>3.0102999566398121</v>
      </c>
      <c r="AD250" s="27">
        <f t="shared" si="108"/>
        <v>2</v>
      </c>
    </row>
    <row r="251" spans="16:30" x14ac:dyDescent="0.25">
      <c r="P251" s="31">
        <v>0.33333333333333298</v>
      </c>
      <c r="Q251" s="32">
        <f>Q250</f>
        <v>0</v>
      </c>
      <c r="R251" s="26">
        <f t="shared" si="100"/>
        <v>1</v>
      </c>
      <c r="S251" s="26">
        <f t="shared" ref="S251:S264" si="110">Q251</f>
        <v>0</v>
      </c>
      <c r="T251" s="35">
        <f t="shared" si="99"/>
        <v>1</v>
      </c>
      <c r="U251" s="37"/>
      <c r="V251" s="34">
        <f t="shared" si="109"/>
        <v>0</v>
      </c>
      <c r="W251" s="26">
        <f t="shared" si="102"/>
        <v>1</v>
      </c>
      <c r="X251" s="26">
        <f t="shared" ref="X251:X261" si="111">V251</f>
        <v>0</v>
      </c>
      <c r="Y251" s="35">
        <f t="shared" si="104"/>
        <v>1</v>
      </c>
      <c r="Z251" s="37"/>
      <c r="AA251" s="34">
        <f t="shared" si="105"/>
        <v>3.0102999566398121</v>
      </c>
      <c r="AB251" s="26">
        <f t="shared" si="106"/>
        <v>2</v>
      </c>
      <c r="AC251" s="26">
        <f t="shared" ref="AC251:AC261" si="112">AA251</f>
        <v>3.0102999566398121</v>
      </c>
      <c r="AD251" s="27">
        <f t="shared" si="108"/>
        <v>2</v>
      </c>
    </row>
    <row r="252" spans="16:30" x14ac:dyDescent="0.25">
      <c r="P252" s="31">
        <v>0.375</v>
      </c>
      <c r="Q252" s="32">
        <f>Q250</f>
        <v>0</v>
      </c>
      <c r="R252" s="26">
        <f t="shared" si="100"/>
        <v>1</v>
      </c>
      <c r="S252" s="26">
        <f t="shared" si="110"/>
        <v>0</v>
      </c>
      <c r="T252" s="35">
        <f t="shared" si="99"/>
        <v>1</v>
      </c>
      <c r="U252" s="37"/>
      <c r="V252" s="34">
        <f t="shared" si="109"/>
        <v>0</v>
      </c>
      <c r="W252" s="26">
        <f t="shared" si="102"/>
        <v>1</v>
      </c>
      <c r="X252" s="26">
        <f t="shared" si="111"/>
        <v>0</v>
      </c>
      <c r="Y252" s="35">
        <f t="shared" si="104"/>
        <v>1</v>
      </c>
      <c r="Z252" s="37"/>
      <c r="AA252" s="34">
        <f t="shared" si="105"/>
        <v>3.0102999566398121</v>
      </c>
      <c r="AB252" s="26">
        <f t="shared" si="106"/>
        <v>2</v>
      </c>
      <c r="AC252" s="26">
        <f t="shared" si="112"/>
        <v>3.0102999566398121</v>
      </c>
      <c r="AD252" s="27">
        <f t="shared" si="108"/>
        <v>2</v>
      </c>
    </row>
    <row r="253" spans="16:30" x14ac:dyDescent="0.25">
      <c r="P253" s="31">
        <v>0.41666666666666702</v>
      </c>
      <c r="Q253" s="32">
        <f>Q250</f>
        <v>0</v>
      </c>
      <c r="R253" s="26">
        <f t="shared" si="100"/>
        <v>1</v>
      </c>
      <c r="S253" s="26">
        <f t="shared" si="110"/>
        <v>0</v>
      </c>
      <c r="T253" s="35">
        <f t="shared" si="99"/>
        <v>1</v>
      </c>
      <c r="U253" s="37"/>
      <c r="V253" s="34">
        <f t="shared" si="109"/>
        <v>0</v>
      </c>
      <c r="W253" s="26">
        <f t="shared" si="102"/>
        <v>1</v>
      </c>
      <c r="X253" s="26">
        <f t="shared" si="111"/>
        <v>0</v>
      </c>
      <c r="Y253" s="35">
        <f t="shared" si="104"/>
        <v>1</v>
      </c>
      <c r="Z253" s="37"/>
      <c r="AA253" s="34">
        <f t="shared" si="105"/>
        <v>3.0102999566398121</v>
      </c>
      <c r="AB253" s="26">
        <f t="shared" si="106"/>
        <v>2</v>
      </c>
      <c r="AC253" s="26">
        <f t="shared" si="112"/>
        <v>3.0102999566398121</v>
      </c>
      <c r="AD253" s="27">
        <f t="shared" si="108"/>
        <v>2</v>
      </c>
    </row>
    <row r="254" spans="16:30" x14ac:dyDescent="0.25">
      <c r="P254" s="31">
        <v>0.45833333333333298</v>
      </c>
      <c r="Q254" s="32">
        <f>Q250</f>
        <v>0</v>
      </c>
      <c r="R254" s="26">
        <f t="shared" si="100"/>
        <v>1</v>
      </c>
      <c r="S254" s="26">
        <f t="shared" si="110"/>
        <v>0</v>
      </c>
      <c r="T254" s="35">
        <f t="shared" si="99"/>
        <v>1</v>
      </c>
      <c r="U254" s="37"/>
      <c r="V254" s="34">
        <f t="shared" si="109"/>
        <v>0</v>
      </c>
      <c r="W254" s="26">
        <f t="shared" si="102"/>
        <v>1</v>
      </c>
      <c r="X254" s="26">
        <f t="shared" si="111"/>
        <v>0</v>
      </c>
      <c r="Y254" s="35">
        <f t="shared" si="104"/>
        <v>1</v>
      </c>
      <c r="Z254" s="37"/>
      <c r="AA254" s="34">
        <f t="shared" si="105"/>
        <v>3.0102999566398121</v>
      </c>
      <c r="AB254" s="26">
        <f t="shared" si="106"/>
        <v>2</v>
      </c>
      <c r="AC254" s="26">
        <f t="shared" si="112"/>
        <v>3.0102999566398121</v>
      </c>
      <c r="AD254" s="27">
        <f t="shared" si="108"/>
        <v>2</v>
      </c>
    </row>
    <row r="255" spans="16:30" x14ac:dyDescent="0.25">
      <c r="P255" s="31">
        <v>0.5</v>
      </c>
      <c r="Q255" s="32">
        <f>Q250</f>
        <v>0</v>
      </c>
      <c r="R255" s="26">
        <f t="shared" si="100"/>
        <v>1</v>
      </c>
      <c r="S255" s="26">
        <f t="shared" si="110"/>
        <v>0</v>
      </c>
      <c r="T255" s="35">
        <f t="shared" si="99"/>
        <v>1</v>
      </c>
      <c r="U255" s="37"/>
      <c r="V255" s="34">
        <f t="shared" si="109"/>
        <v>0</v>
      </c>
      <c r="W255" s="26">
        <f t="shared" si="102"/>
        <v>1</v>
      </c>
      <c r="X255" s="26">
        <f t="shared" si="111"/>
        <v>0</v>
      </c>
      <c r="Y255" s="35">
        <f t="shared" si="104"/>
        <v>1</v>
      </c>
      <c r="Z255" s="37"/>
      <c r="AA255" s="34">
        <f t="shared" si="105"/>
        <v>3.0102999566398121</v>
      </c>
      <c r="AB255" s="26">
        <f t="shared" si="106"/>
        <v>2</v>
      </c>
      <c r="AC255" s="26">
        <f t="shared" si="112"/>
        <v>3.0102999566398121</v>
      </c>
      <c r="AD255" s="27">
        <f t="shared" si="108"/>
        <v>2</v>
      </c>
    </row>
    <row r="256" spans="16:30" x14ac:dyDescent="0.25">
      <c r="P256" s="31">
        <v>0.54166666666666696</v>
      </c>
      <c r="Q256" s="32">
        <f>Q250</f>
        <v>0</v>
      </c>
      <c r="R256" s="26">
        <f t="shared" si="100"/>
        <v>1</v>
      </c>
      <c r="S256" s="26">
        <f t="shared" si="110"/>
        <v>0</v>
      </c>
      <c r="T256" s="35">
        <f t="shared" si="99"/>
        <v>1</v>
      </c>
      <c r="U256" s="37"/>
      <c r="V256" s="34">
        <f t="shared" si="109"/>
        <v>0</v>
      </c>
      <c r="W256" s="26">
        <f t="shared" si="102"/>
        <v>1</v>
      </c>
      <c r="X256" s="26">
        <f t="shared" si="111"/>
        <v>0</v>
      </c>
      <c r="Y256" s="35">
        <f t="shared" si="104"/>
        <v>1</v>
      </c>
      <c r="Z256" s="37"/>
      <c r="AA256" s="34">
        <f t="shared" si="105"/>
        <v>3.0102999566398121</v>
      </c>
      <c r="AB256" s="26">
        <f t="shared" si="106"/>
        <v>2</v>
      </c>
      <c r="AC256" s="26">
        <f t="shared" si="112"/>
        <v>3.0102999566398121</v>
      </c>
      <c r="AD256" s="27">
        <f t="shared" si="108"/>
        <v>2</v>
      </c>
    </row>
    <row r="257" spans="16:30" x14ac:dyDescent="0.25">
      <c r="P257" s="31">
        <v>0.58333333333333304</v>
      </c>
      <c r="Q257" s="32">
        <f>Q250</f>
        <v>0</v>
      </c>
      <c r="R257" s="26">
        <f t="shared" si="100"/>
        <v>1</v>
      </c>
      <c r="S257" s="26">
        <f t="shared" si="110"/>
        <v>0</v>
      </c>
      <c r="T257" s="35">
        <f t="shared" si="99"/>
        <v>1</v>
      </c>
      <c r="U257" s="37"/>
      <c r="V257" s="34">
        <f t="shared" si="109"/>
        <v>0</v>
      </c>
      <c r="W257" s="26">
        <f t="shared" si="102"/>
        <v>1</v>
      </c>
      <c r="X257" s="26">
        <f t="shared" si="111"/>
        <v>0</v>
      </c>
      <c r="Y257" s="35">
        <f t="shared" si="104"/>
        <v>1</v>
      </c>
      <c r="Z257" s="37"/>
      <c r="AA257" s="34">
        <f t="shared" si="105"/>
        <v>3.0102999566398121</v>
      </c>
      <c r="AB257" s="26">
        <f t="shared" si="106"/>
        <v>2</v>
      </c>
      <c r="AC257" s="26">
        <f t="shared" si="112"/>
        <v>3.0102999566398121</v>
      </c>
      <c r="AD257" s="27">
        <f t="shared" si="108"/>
        <v>2</v>
      </c>
    </row>
    <row r="258" spans="16:30" x14ac:dyDescent="0.25">
      <c r="P258" s="31">
        <v>0.625</v>
      </c>
      <c r="Q258" s="32">
        <f>Q250</f>
        <v>0</v>
      </c>
      <c r="R258" s="26">
        <f t="shared" si="100"/>
        <v>1</v>
      </c>
      <c r="S258" s="26">
        <f t="shared" si="110"/>
        <v>0</v>
      </c>
      <c r="T258" s="35">
        <f t="shared" si="99"/>
        <v>1</v>
      </c>
      <c r="U258" s="37"/>
      <c r="V258" s="34">
        <f t="shared" si="109"/>
        <v>0</v>
      </c>
      <c r="W258" s="26">
        <f t="shared" si="102"/>
        <v>1</v>
      </c>
      <c r="X258" s="26">
        <f t="shared" si="111"/>
        <v>0</v>
      </c>
      <c r="Y258" s="35">
        <f t="shared" si="104"/>
        <v>1</v>
      </c>
      <c r="Z258" s="37"/>
      <c r="AA258" s="34">
        <f t="shared" si="105"/>
        <v>3.0102999566398121</v>
      </c>
      <c r="AB258" s="26">
        <f t="shared" si="106"/>
        <v>2</v>
      </c>
      <c r="AC258" s="26">
        <f t="shared" si="112"/>
        <v>3.0102999566398121</v>
      </c>
      <c r="AD258" s="27">
        <f t="shared" si="108"/>
        <v>2</v>
      </c>
    </row>
    <row r="259" spans="16:30" x14ac:dyDescent="0.25">
      <c r="P259" s="31">
        <v>0.66666666666666696</v>
      </c>
      <c r="Q259" s="32">
        <f>Q250</f>
        <v>0</v>
      </c>
      <c r="R259" s="26">
        <f t="shared" si="100"/>
        <v>1</v>
      </c>
      <c r="S259" s="26">
        <f t="shared" si="110"/>
        <v>0</v>
      </c>
      <c r="T259" s="35">
        <f t="shared" si="99"/>
        <v>1</v>
      </c>
      <c r="U259" s="37"/>
      <c r="V259" s="34">
        <f t="shared" si="109"/>
        <v>0</v>
      </c>
      <c r="W259" s="26">
        <f t="shared" si="102"/>
        <v>1</v>
      </c>
      <c r="X259" s="26">
        <f t="shared" si="111"/>
        <v>0</v>
      </c>
      <c r="Y259" s="35">
        <f t="shared" si="104"/>
        <v>1</v>
      </c>
      <c r="Z259" s="37"/>
      <c r="AA259" s="34">
        <f t="shared" si="105"/>
        <v>3.0102999566398121</v>
      </c>
      <c r="AB259" s="26">
        <f t="shared" si="106"/>
        <v>2</v>
      </c>
      <c r="AC259" s="26">
        <f t="shared" si="112"/>
        <v>3.0102999566398121</v>
      </c>
      <c r="AD259" s="27">
        <f t="shared" si="108"/>
        <v>2</v>
      </c>
    </row>
    <row r="260" spans="16:30" x14ac:dyDescent="0.25">
      <c r="P260" s="31">
        <v>0.70833333333333304</v>
      </c>
      <c r="Q260" s="32">
        <f>Q250</f>
        <v>0</v>
      </c>
      <c r="R260" s="26">
        <f t="shared" si="100"/>
        <v>1</v>
      </c>
      <c r="S260" s="26">
        <f t="shared" si="110"/>
        <v>0</v>
      </c>
      <c r="T260" s="35">
        <f t="shared" si="99"/>
        <v>1</v>
      </c>
      <c r="U260" s="37"/>
      <c r="V260" s="34">
        <f t="shared" si="109"/>
        <v>0</v>
      </c>
      <c r="W260" s="26">
        <f t="shared" si="102"/>
        <v>1</v>
      </c>
      <c r="X260" s="26">
        <f t="shared" si="111"/>
        <v>0</v>
      </c>
      <c r="Y260" s="35">
        <f t="shared" si="104"/>
        <v>1</v>
      </c>
      <c r="Z260" s="37"/>
      <c r="AA260" s="34">
        <f t="shared" si="105"/>
        <v>3.0102999566398121</v>
      </c>
      <c r="AB260" s="26">
        <f t="shared" si="106"/>
        <v>2</v>
      </c>
      <c r="AC260" s="26">
        <f t="shared" si="112"/>
        <v>3.0102999566398121</v>
      </c>
      <c r="AD260" s="27">
        <f t="shared" si="108"/>
        <v>2</v>
      </c>
    </row>
    <row r="261" spans="16:30" x14ac:dyDescent="0.25">
      <c r="P261" s="31">
        <v>0.75</v>
      </c>
      <c r="Q261" s="32">
        <f>Q250</f>
        <v>0</v>
      </c>
      <c r="R261" s="26">
        <f t="shared" si="100"/>
        <v>1</v>
      </c>
      <c r="S261" s="26">
        <f t="shared" si="110"/>
        <v>0</v>
      </c>
      <c r="T261" s="35">
        <f t="shared" si="99"/>
        <v>1</v>
      </c>
      <c r="U261" s="37"/>
      <c r="V261" s="34">
        <f t="shared" si="109"/>
        <v>0</v>
      </c>
      <c r="W261" s="26">
        <f t="shared" si="102"/>
        <v>1</v>
      </c>
      <c r="X261" s="26">
        <f t="shared" si="111"/>
        <v>0</v>
      </c>
      <c r="Y261" s="35">
        <f t="shared" si="104"/>
        <v>1</v>
      </c>
      <c r="Z261" s="37"/>
      <c r="AA261" s="34">
        <f t="shared" si="105"/>
        <v>3.0102999566398121</v>
      </c>
      <c r="AB261" s="26">
        <f t="shared" si="106"/>
        <v>2</v>
      </c>
      <c r="AC261" s="26">
        <f t="shared" si="112"/>
        <v>3.0102999566398121</v>
      </c>
      <c r="AD261" s="27">
        <f t="shared" si="108"/>
        <v>2</v>
      </c>
    </row>
    <row r="262" spans="16:30" x14ac:dyDescent="0.25">
      <c r="P262" s="31">
        <v>0.79166666666666696</v>
      </c>
      <c r="Q262" s="32">
        <f>Q250</f>
        <v>0</v>
      </c>
      <c r="R262" s="26">
        <f t="shared" si="100"/>
        <v>1</v>
      </c>
      <c r="S262" s="26">
        <f t="shared" si="110"/>
        <v>0</v>
      </c>
      <c r="T262" s="35">
        <f t="shared" si="99"/>
        <v>1</v>
      </c>
      <c r="U262" s="37"/>
      <c r="V262" s="34">
        <v>0</v>
      </c>
      <c r="W262" s="26">
        <f t="shared" si="102"/>
        <v>1</v>
      </c>
      <c r="X262" s="26">
        <v>0</v>
      </c>
      <c r="Y262" s="35">
        <f t="shared" si="104"/>
        <v>1</v>
      </c>
      <c r="Z262" s="37"/>
      <c r="AA262" s="34">
        <f t="shared" si="105"/>
        <v>3.0102999566398121</v>
      </c>
      <c r="AB262" s="26">
        <f t="shared" si="106"/>
        <v>2</v>
      </c>
      <c r="AC262" s="26">
        <f>AA262</f>
        <v>3.0102999566398121</v>
      </c>
      <c r="AD262" s="27">
        <f t="shared" si="108"/>
        <v>2</v>
      </c>
    </row>
    <row r="263" spans="16:30" x14ac:dyDescent="0.25">
      <c r="P263" s="31">
        <v>0.83333333333333304</v>
      </c>
      <c r="Q263" s="32">
        <f>Q250</f>
        <v>0</v>
      </c>
      <c r="R263" s="26">
        <f t="shared" si="100"/>
        <v>1</v>
      </c>
      <c r="S263" s="26">
        <f t="shared" si="110"/>
        <v>0</v>
      </c>
      <c r="T263" s="35">
        <f t="shared" si="99"/>
        <v>1</v>
      </c>
      <c r="U263" s="37"/>
      <c r="V263" s="34">
        <f t="shared" si="109"/>
        <v>0</v>
      </c>
      <c r="W263" s="26">
        <f t="shared" si="102"/>
        <v>1</v>
      </c>
      <c r="X263" s="26">
        <v>0</v>
      </c>
      <c r="Y263" s="35">
        <f t="shared" si="104"/>
        <v>1</v>
      </c>
      <c r="Z263" s="37"/>
      <c r="AA263" s="34">
        <f t="shared" si="105"/>
        <v>3.0102999566398121</v>
      </c>
      <c r="AB263" s="26">
        <f>(10^(AA263/10))</f>
        <v>2</v>
      </c>
      <c r="AC263" s="26">
        <f>AA263</f>
        <v>3.0102999566398121</v>
      </c>
      <c r="AD263" s="27">
        <f t="shared" si="108"/>
        <v>2</v>
      </c>
    </row>
    <row r="264" spans="16:30" x14ac:dyDescent="0.25">
      <c r="P264" s="31">
        <v>0.875</v>
      </c>
      <c r="Q264" s="32">
        <f>Q250</f>
        <v>0</v>
      </c>
      <c r="R264" s="26">
        <f t="shared" si="100"/>
        <v>1</v>
      </c>
      <c r="S264" s="26">
        <f t="shared" si="110"/>
        <v>0</v>
      </c>
      <c r="T264" s="35">
        <f t="shared" si="99"/>
        <v>1</v>
      </c>
      <c r="U264" s="37"/>
      <c r="V264" s="34">
        <f>V263</f>
        <v>0</v>
      </c>
      <c r="W264" s="26">
        <f t="shared" si="102"/>
        <v>1</v>
      </c>
      <c r="X264" s="26">
        <v>0</v>
      </c>
      <c r="Y264" s="35">
        <f t="shared" si="104"/>
        <v>1</v>
      </c>
      <c r="Z264" s="37"/>
      <c r="AA264" s="34">
        <f t="shared" si="105"/>
        <v>3.0102999566398121</v>
      </c>
      <c r="AB264" s="26">
        <f t="shared" ref="AB264:AB266" si="113">(10^(AA264/10))</f>
        <v>2</v>
      </c>
      <c r="AC264" s="26">
        <f>AA264</f>
        <v>3.0102999566398121</v>
      </c>
      <c r="AD264" s="27">
        <f t="shared" si="108"/>
        <v>2</v>
      </c>
    </row>
    <row r="265" spans="16:30" x14ac:dyDescent="0.25">
      <c r="P265" s="31">
        <v>0.91666666666666696</v>
      </c>
      <c r="Q265" s="32">
        <f>Q243</f>
        <v>0</v>
      </c>
      <c r="R265" s="26">
        <f t="shared" si="100"/>
        <v>1</v>
      </c>
      <c r="S265" s="26">
        <f>Q265+10</f>
        <v>10</v>
      </c>
      <c r="T265" s="35">
        <f t="shared" si="99"/>
        <v>10</v>
      </c>
      <c r="U265" s="37"/>
      <c r="V265" s="34">
        <v>0</v>
      </c>
      <c r="W265" s="26">
        <f t="shared" si="102"/>
        <v>1</v>
      </c>
      <c r="X265" s="28">
        <f t="shared" ref="X265:X266" si="114">V265+10</f>
        <v>10</v>
      </c>
      <c r="Y265" s="35">
        <f t="shared" si="104"/>
        <v>10</v>
      </c>
      <c r="Z265" s="37"/>
      <c r="AA265" s="34">
        <f t="shared" si="105"/>
        <v>3.0102999566398121</v>
      </c>
      <c r="AB265" s="26">
        <f t="shared" si="113"/>
        <v>2</v>
      </c>
      <c r="AC265" s="26">
        <f>AA265+10</f>
        <v>13.010299956639813</v>
      </c>
      <c r="AD265" s="27">
        <f t="shared" si="108"/>
        <v>20.000000000000007</v>
      </c>
    </row>
    <row r="266" spans="16:30" ht="15.75" thickBot="1" x14ac:dyDescent="0.3">
      <c r="P266" s="44">
        <v>0.95833333333333304</v>
      </c>
      <c r="Q266" s="32">
        <f>Q243</f>
        <v>0</v>
      </c>
      <c r="R266" s="46">
        <f t="shared" si="100"/>
        <v>1</v>
      </c>
      <c r="S266" s="46">
        <f>Q266+10</f>
        <v>10</v>
      </c>
      <c r="T266" s="47">
        <f t="shared" si="99"/>
        <v>10</v>
      </c>
      <c r="U266" s="48"/>
      <c r="V266" s="45">
        <v>0</v>
      </c>
      <c r="W266" s="46">
        <f t="shared" si="102"/>
        <v>1</v>
      </c>
      <c r="X266" s="28">
        <f t="shared" si="114"/>
        <v>10</v>
      </c>
      <c r="Y266" s="47">
        <f t="shared" si="104"/>
        <v>10</v>
      </c>
      <c r="Z266" s="48"/>
      <c r="AA266" s="34">
        <f t="shared" si="105"/>
        <v>3.0102999566398121</v>
      </c>
      <c r="AB266" s="150">
        <f t="shared" si="113"/>
        <v>2</v>
      </c>
      <c r="AC266" s="150">
        <f>AA266+10</f>
        <v>13.010299956639813</v>
      </c>
      <c r="AD266" s="151">
        <f t="shared" si="108"/>
        <v>20.000000000000007</v>
      </c>
    </row>
    <row r="267" spans="16:30" ht="15.75" thickBot="1" x14ac:dyDescent="0.3">
      <c r="P267" s="50"/>
      <c r="Q267" s="51"/>
      <c r="R267" s="51"/>
      <c r="S267" s="51"/>
      <c r="T267" s="52"/>
      <c r="U267" s="51"/>
      <c r="V267" s="50"/>
      <c r="W267" s="51"/>
      <c r="X267" s="51"/>
      <c r="Y267" s="52"/>
      <c r="Z267" s="51"/>
      <c r="AA267" s="53" t="s">
        <v>13</v>
      </c>
      <c r="AB267" s="64">
        <f>10*LOG(1/(COUNT(AB250:AB263))*SUM(AB250:AB263))</f>
        <v>3.0102999566398121</v>
      </c>
      <c r="AC267" s="49"/>
      <c r="AD267" s="54"/>
    </row>
    <row r="268" spans="16:30" ht="15.75" thickBot="1" x14ac:dyDescent="0.3">
      <c r="P268" s="53"/>
      <c r="Q268" s="49"/>
      <c r="R268" s="49"/>
      <c r="S268" s="49"/>
      <c r="T268" s="54"/>
      <c r="U268" s="49"/>
      <c r="V268" s="53"/>
      <c r="W268" s="49"/>
      <c r="X268" s="49"/>
      <c r="Y268" s="54"/>
      <c r="Z268" s="49"/>
      <c r="AA268" s="53" t="s">
        <v>2</v>
      </c>
      <c r="AB268" s="64">
        <f>10*LOG(1/(COUNT(AB243:AB249,AB265:AB266))*SUM(AB243:AB249,AB265:AB266))</f>
        <v>3.0102999566398121</v>
      </c>
      <c r="AC268" s="49"/>
      <c r="AD268" s="54"/>
    </row>
    <row r="269" spans="16:30" x14ac:dyDescent="0.25">
      <c r="P269" s="53"/>
      <c r="Q269" s="49"/>
      <c r="R269" s="56" t="s">
        <v>12</v>
      </c>
      <c r="S269" s="57"/>
      <c r="T269" s="58" t="s">
        <v>11</v>
      </c>
      <c r="U269" s="57"/>
      <c r="V269" s="59"/>
      <c r="W269" s="56" t="s">
        <v>12</v>
      </c>
      <c r="X269" s="57"/>
      <c r="Y269" s="58" t="s">
        <v>11</v>
      </c>
      <c r="Z269" s="57"/>
      <c r="AA269" s="59"/>
      <c r="AB269" s="57" t="s">
        <v>12</v>
      </c>
      <c r="AC269" s="57"/>
      <c r="AD269" s="58" t="s">
        <v>11</v>
      </c>
    </row>
    <row r="270" spans="16:30" ht="15.75" thickBot="1" x14ac:dyDescent="0.3">
      <c r="P270" s="14"/>
      <c r="Q270" s="55"/>
      <c r="R270" s="60">
        <f>10*LOG(1/(COUNT(R243:R266))*SUM(R243:R266))</f>
        <v>0</v>
      </c>
      <c r="S270" s="61"/>
      <c r="T270" s="62">
        <f>10*LOG(1/(COUNT(T243:T266))*SUM(T243:T266))</f>
        <v>6.40978057358332</v>
      </c>
      <c r="U270" s="61"/>
      <c r="V270" s="63"/>
      <c r="W270" s="60">
        <f>10*LOG(1/(COUNT(W243:W266))*SUM(W243:W266))</f>
        <v>0</v>
      </c>
      <c r="X270" s="61"/>
      <c r="Y270" s="62">
        <f>10*LOG(1/(COUNT(Y243:Y266))*SUM(Y243:Y266))</f>
        <v>6.40978057358332</v>
      </c>
      <c r="Z270" s="61"/>
      <c r="AA270" s="63"/>
      <c r="AB270" s="64">
        <f>10*LOG(1/(COUNT(AB243:AB266))*SUM(AB243:AB266))</f>
        <v>3.0102999566398121</v>
      </c>
      <c r="AC270" s="61"/>
      <c r="AD270" s="62">
        <f>10*LOG(1/(COUNT(AD243:AD266))*SUM(AD243:AD266))</f>
        <v>9.4200805302231334</v>
      </c>
    </row>
    <row r="273" spans="16:30" x14ac:dyDescent="0.25">
      <c r="P273">
        <f>A18</f>
        <v>0</v>
      </c>
    </row>
    <row r="275" spans="16:30" ht="15.75" thickBot="1" x14ac:dyDescent="0.3">
      <c r="P275" s="303" t="s">
        <v>21</v>
      </c>
      <c r="Q275" s="303"/>
      <c r="R275" s="303"/>
      <c r="S275" s="303"/>
      <c r="T275" s="303"/>
    </row>
    <row r="276" spans="16:30" ht="45.75" thickBot="1" x14ac:dyDescent="0.3">
      <c r="P276" s="38" t="s">
        <v>14</v>
      </c>
      <c r="Q276" s="39" t="s">
        <v>15</v>
      </c>
      <c r="R276" s="40" t="s">
        <v>17</v>
      </c>
      <c r="S276" s="40" t="s">
        <v>16</v>
      </c>
      <c r="T276" s="41" t="s">
        <v>17</v>
      </c>
      <c r="U276" s="42"/>
      <c r="V276" s="39" t="s">
        <v>18</v>
      </c>
      <c r="W276" s="40" t="s">
        <v>17</v>
      </c>
      <c r="X276" s="40" t="s">
        <v>16</v>
      </c>
      <c r="Y276" s="41" t="s">
        <v>17</v>
      </c>
      <c r="Z276" s="43"/>
      <c r="AA276" s="39" t="s">
        <v>19</v>
      </c>
      <c r="AB276" s="40" t="s">
        <v>17</v>
      </c>
      <c r="AC276" s="40" t="s">
        <v>16</v>
      </c>
      <c r="AD276" s="41" t="s">
        <v>17</v>
      </c>
    </row>
    <row r="277" spans="16:30" ht="15.75" thickBot="1" x14ac:dyDescent="0.3">
      <c r="P277" s="30">
        <v>0</v>
      </c>
      <c r="Q277" s="32">
        <f>H18</f>
        <v>0</v>
      </c>
      <c r="R277" s="28">
        <f>(10^(Q277/10))</f>
        <v>1</v>
      </c>
      <c r="S277" s="28">
        <f>Q277+10</f>
        <v>10</v>
      </c>
      <c r="T277" s="33">
        <f t="shared" ref="T277:T300" si="115">(10^(S277/10))</f>
        <v>10</v>
      </c>
      <c r="U277" s="36"/>
      <c r="V277" s="32">
        <v>0</v>
      </c>
      <c r="W277" s="28">
        <f>(10^(V277/10))</f>
        <v>1</v>
      </c>
      <c r="X277" s="28">
        <f>V277+10</f>
        <v>10</v>
      </c>
      <c r="Y277" s="33">
        <f>(10^(X277/10))</f>
        <v>10</v>
      </c>
      <c r="Z277" s="36"/>
      <c r="AA277" s="34">
        <f>10*LOG10(10^(Q277/10)+10^(V277/10))</f>
        <v>3.0102999566398121</v>
      </c>
      <c r="AB277" s="147">
        <f>(10^(AA277/10))</f>
        <v>2</v>
      </c>
      <c r="AC277" s="147">
        <f>AA277+10</f>
        <v>13.010299956639813</v>
      </c>
      <c r="AD277" s="148">
        <f>(10^(AC277/10))</f>
        <v>20.000000000000007</v>
      </c>
    </row>
    <row r="278" spans="16:30" ht="15.75" thickBot="1" x14ac:dyDescent="0.3">
      <c r="P278" s="31">
        <v>4.1666666666666699E-2</v>
      </c>
      <c r="Q278" s="32">
        <f>Q277</f>
        <v>0</v>
      </c>
      <c r="R278" s="26">
        <f t="shared" ref="R278:R300" si="116">(10^(Q278/10))</f>
        <v>1</v>
      </c>
      <c r="S278" s="26">
        <f t="shared" ref="S278:S283" si="117">Q278+10</f>
        <v>10</v>
      </c>
      <c r="T278" s="35">
        <f t="shared" si="115"/>
        <v>10</v>
      </c>
      <c r="U278" s="37"/>
      <c r="V278" s="34">
        <f>V277</f>
        <v>0</v>
      </c>
      <c r="W278" s="26">
        <f t="shared" ref="W278:W300" si="118">(10^(V278/10))</f>
        <v>1</v>
      </c>
      <c r="X278" s="28">
        <f t="shared" ref="X278:X283" si="119">V278+10</f>
        <v>10</v>
      </c>
      <c r="Y278" s="35">
        <f t="shared" ref="Y278:Y300" si="120">(10^(X278/10))</f>
        <v>10</v>
      </c>
      <c r="Z278" s="37"/>
      <c r="AA278" s="34">
        <f t="shared" ref="AA278:AA300" si="121">10*LOG10(10^(Q278/10)+10^(V278/10))</f>
        <v>3.0102999566398121</v>
      </c>
      <c r="AB278" s="26">
        <f t="shared" ref="AB278:AB296" si="122">(10^(AA278/10))</f>
        <v>2</v>
      </c>
      <c r="AC278" s="147">
        <f t="shared" ref="AC278:AC283" si="123">AA278+10</f>
        <v>13.010299956639813</v>
      </c>
      <c r="AD278" s="27">
        <f t="shared" ref="AD278:AD300" si="124">(10^(AC278/10))</f>
        <v>20.000000000000007</v>
      </c>
    </row>
    <row r="279" spans="16:30" ht="15.75" thickBot="1" x14ac:dyDescent="0.3">
      <c r="P279" s="31">
        <v>8.3333333333333301E-2</v>
      </c>
      <c r="Q279" s="32">
        <f>Q277</f>
        <v>0</v>
      </c>
      <c r="R279" s="26">
        <f t="shared" si="116"/>
        <v>1</v>
      </c>
      <c r="S279" s="26">
        <f t="shared" si="117"/>
        <v>10</v>
      </c>
      <c r="T279" s="35">
        <f t="shared" si="115"/>
        <v>10</v>
      </c>
      <c r="U279" s="37"/>
      <c r="V279" s="34">
        <f t="shared" ref="V279:V297" si="125">V278</f>
        <v>0</v>
      </c>
      <c r="W279" s="26">
        <f t="shared" si="118"/>
        <v>1</v>
      </c>
      <c r="X279" s="28">
        <f t="shared" si="119"/>
        <v>10</v>
      </c>
      <c r="Y279" s="35">
        <f t="shared" si="120"/>
        <v>10</v>
      </c>
      <c r="Z279" s="37"/>
      <c r="AA279" s="34">
        <f t="shared" si="121"/>
        <v>3.0102999566398121</v>
      </c>
      <c r="AB279" s="26">
        <f t="shared" si="122"/>
        <v>2</v>
      </c>
      <c r="AC279" s="147">
        <f t="shared" si="123"/>
        <v>13.010299956639813</v>
      </c>
      <c r="AD279" s="27">
        <f t="shared" si="124"/>
        <v>20.000000000000007</v>
      </c>
    </row>
    <row r="280" spans="16:30" ht="15.75" thickBot="1" x14ac:dyDescent="0.3">
      <c r="P280" s="31">
        <v>0.125</v>
      </c>
      <c r="Q280" s="32">
        <f>Q277</f>
        <v>0</v>
      </c>
      <c r="R280" s="26">
        <f t="shared" si="116"/>
        <v>1</v>
      </c>
      <c r="S280" s="26">
        <f t="shared" si="117"/>
        <v>10</v>
      </c>
      <c r="T280" s="35">
        <f t="shared" si="115"/>
        <v>10</v>
      </c>
      <c r="U280" s="37"/>
      <c r="V280" s="34">
        <f t="shared" si="125"/>
        <v>0</v>
      </c>
      <c r="W280" s="26">
        <f t="shared" si="118"/>
        <v>1</v>
      </c>
      <c r="X280" s="28">
        <f t="shared" si="119"/>
        <v>10</v>
      </c>
      <c r="Y280" s="35">
        <f t="shared" si="120"/>
        <v>10</v>
      </c>
      <c r="Z280" s="37"/>
      <c r="AA280" s="34">
        <f t="shared" si="121"/>
        <v>3.0102999566398121</v>
      </c>
      <c r="AB280" s="26">
        <f t="shared" si="122"/>
        <v>2</v>
      </c>
      <c r="AC280" s="147">
        <f t="shared" si="123"/>
        <v>13.010299956639813</v>
      </c>
      <c r="AD280" s="27">
        <f t="shared" si="124"/>
        <v>20.000000000000007</v>
      </c>
    </row>
    <row r="281" spans="16:30" ht="15.75" thickBot="1" x14ac:dyDescent="0.3">
      <c r="P281" s="31">
        <v>0.16666666666666699</v>
      </c>
      <c r="Q281" s="32">
        <f>Q277</f>
        <v>0</v>
      </c>
      <c r="R281" s="26">
        <f t="shared" si="116"/>
        <v>1</v>
      </c>
      <c r="S281" s="26">
        <f t="shared" si="117"/>
        <v>10</v>
      </c>
      <c r="T281" s="35">
        <f t="shared" si="115"/>
        <v>10</v>
      </c>
      <c r="U281" s="37"/>
      <c r="V281" s="34">
        <f t="shared" si="125"/>
        <v>0</v>
      </c>
      <c r="W281" s="26">
        <f t="shared" si="118"/>
        <v>1</v>
      </c>
      <c r="X281" s="28">
        <f t="shared" si="119"/>
        <v>10</v>
      </c>
      <c r="Y281" s="35">
        <f t="shared" si="120"/>
        <v>10</v>
      </c>
      <c r="Z281" s="37"/>
      <c r="AA281" s="34">
        <f t="shared" si="121"/>
        <v>3.0102999566398121</v>
      </c>
      <c r="AB281" s="26">
        <f t="shared" si="122"/>
        <v>2</v>
      </c>
      <c r="AC281" s="147">
        <f t="shared" si="123"/>
        <v>13.010299956639813</v>
      </c>
      <c r="AD281" s="27">
        <f t="shared" si="124"/>
        <v>20.000000000000007</v>
      </c>
    </row>
    <row r="282" spans="16:30" ht="15.75" thickBot="1" x14ac:dyDescent="0.3">
      <c r="P282" s="31">
        <v>0.20833333333333301</v>
      </c>
      <c r="Q282" s="32">
        <f>Q277</f>
        <v>0</v>
      </c>
      <c r="R282" s="26">
        <f t="shared" si="116"/>
        <v>1</v>
      </c>
      <c r="S282" s="26">
        <f t="shared" si="117"/>
        <v>10</v>
      </c>
      <c r="T282" s="35">
        <f t="shared" si="115"/>
        <v>10</v>
      </c>
      <c r="U282" s="37"/>
      <c r="V282" s="34">
        <f t="shared" si="125"/>
        <v>0</v>
      </c>
      <c r="W282" s="26">
        <f t="shared" si="118"/>
        <v>1</v>
      </c>
      <c r="X282" s="28">
        <f t="shared" si="119"/>
        <v>10</v>
      </c>
      <c r="Y282" s="35">
        <f t="shared" si="120"/>
        <v>10</v>
      </c>
      <c r="Z282" s="37"/>
      <c r="AA282" s="34">
        <f t="shared" si="121"/>
        <v>3.0102999566398121</v>
      </c>
      <c r="AB282" s="26">
        <f t="shared" si="122"/>
        <v>2</v>
      </c>
      <c r="AC282" s="147">
        <f t="shared" si="123"/>
        <v>13.010299956639813</v>
      </c>
      <c r="AD282" s="27">
        <f t="shared" si="124"/>
        <v>20.000000000000007</v>
      </c>
    </row>
    <row r="283" spans="16:30" x14ac:dyDescent="0.25">
      <c r="P283" s="31">
        <v>0.25</v>
      </c>
      <c r="Q283" s="32">
        <f>Q277</f>
        <v>0</v>
      </c>
      <c r="R283" s="26">
        <f t="shared" si="116"/>
        <v>1</v>
      </c>
      <c r="S283" s="26">
        <f t="shared" si="117"/>
        <v>10</v>
      </c>
      <c r="T283" s="35">
        <f t="shared" si="115"/>
        <v>10</v>
      </c>
      <c r="U283" s="37"/>
      <c r="V283" s="34">
        <f t="shared" si="125"/>
        <v>0</v>
      </c>
      <c r="W283" s="26">
        <f t="shared" si="118"/>
        <v>1</v>
      </c>
      <c r="X283" s="28">
        <f t="shared" si="119"/>
        <v>10</v>
      </c>
      <c r="Y283" s="35">
        <f t="shared" si="120"/>
        <v>10</v>
      </c>
      <c r="Z283" s="37"/>
      <c r="AA283" s="34">
        <f t="shared" si="121"/>
        <v>3.0102999566398121</v>
      </c>
      <c r="AB283" s="26">
        <f t="shared" si="122"/>
        <v>2</v>
      </c>
      <c r="AC283" s="147">
        <f t="shared" si="123"/>
        <v>13.010299956639813</v>
      </c>
      <c r="AD283" s="27">
        <f t="shared" si="124"/>
        <v>20.000000000000007</v>
      </c>
    </row>
    <row r="284" spans="16:30" x14ac:dyDescent="0.25">
      <c r="P284" s="31">
        <v>0.29166666666666702</v>
      </c>
      <c r="Q284" s="32">
        <f>G18</f>
        <v>0</v>
      </c>
      <c r="R284" s="26">
        <f t="shared" si="116"/>
        <v>1</v>
      </c>
      <c r="S284" s="26">
        <f>Q284</f>
        <v>0</v>
      </c>
      <c r="T284" s="35">
        <f t="shared" si="115"/>
        <v>1</v>
      </c>
      <c r="U284" s="37"/>
      <c r="V284" s="34">
        <f>H74</f>
        <v>0</v>
      </c>
      <c r="W284" s="26">
        <f t="shared" si="118"/>
        <v>1</v>
      </c>
      <c r="X284" s="26">
        <f>V284</f>
        <v>0</v>
      </c>
      <c r="Y284" s="35">
        <f t="shared" si="120"/>
        <v>1</v>
      </c>
      <c r="Z284" s="37"/>
      <c r="AA284" s="34">
        <f t="shared" si="121"/>
        <v>3.0102999566398121</v>
      </c>
      <c r="AB284" s="26">
        <f t="shared" si="122"/>
        <v>2</v>
      </c>
      <c r="AC284" s="26">
        <f>AA284</f>
        <v>3.0102999566398121</v>
      </c>
      <c r="AD284" s="27">
        <f t="shared" si="124"/>
        <v>2</v>
      </c>
    </row>
    <row r="285" spans="16:30" x14ac:dyDescent="0.25">
      <c r="P285" s="31">
        <v>0.33333333333333298</v>
      </c>
      <c r="Q285" s="32">
        <f>Q284</f>
        <v>0</v>
      </c>
      <c r="R285" s="26">
        <f t="shared" si="116"/>
        <v>1</v>
      </c>
      <c r="S285" s="26">
        <f t="shared" ref="S285:S298" si="126">Q285</f>
        <v>0</v>
      </c>
      <c r="T285" s="35">
        <f t="shared" si="115"/>
        <v>1</v>
      </c>
      <c r="U285" s="37"/>
      <c r="V285" s="34">
        <f t="shared" si="125"/>
        <v>0</v>
      </c>
      <c r="W285" s="26">
        <f t="shared" si="118"/>
        <v>1</v>
      </c>
      <c r="X285" s="26">
        <f t="shared" ref="X285:X295" si="127">V285</f>
        <v>0</v>
      </c>
      <c r="Y285" s="35">
        <f t="shared" si="120"/>
        <v>1</v>
      </c>
      <c r="Z285" s="37"/>
      <c r="AA285" s="34">
        <f t="shared" si="121"/>
        <v>3.0102999566398121</v>
      </c>
      <c r="AB285" s="26">
        <f t="shared" si="122"/>
        <v>2</v>
      </c>
      <c r="AC285" s="26">
        <f t="shared" ref="AC285:AC295" si="128">AA285</f>
        <v>3.0102999566398121</v>
      </c>
      <c r="AD285" s="27">
        <f t="shared" si="124"/>
        <v>2</v>
      </c>
    </row>
    <row r="286" spans="16:30" x14ac:dyDescent="0.25">
      <c r="P286" s="31">
        <v>0.375</v>
      </c>
      <c r="Q286" s="32">
        <f>Q284</f>
        <v>0</v>
      </c>
      <c r="R286" s="26">
        <f t="shared" si="116"/>
        <v>1</v>
      </c>
      <c r="S286" s="26">
        <f t="shared" si="126"/>
        <v>0</v>
      </c>
      <c r="T286" s="35">
        <f t="shared" si="115"/>
        <v>1</v>
      </c>
      <c r="U286" s="37"/>
      <c r="V286" s="34">
        <f t="shared" si="125"/>
        <v>0</v>
      </c>
      <c r="W286" s="26">
        <f t="shared" si="118"/>
        <v>1</v>
      </c>
      <c r="X286" s="26">
        <f t="shared" si="127"/>
        <v>0</v>
      </c>
      <c r="Y286" s="35">
        <f t="shared" si="120"/>
        <v>1</v>
      </c>
      <c r="Z286" s="37"/>
      <c r="AA286" s="34">
        <f t="shared" si="121"/>
        <v>3.0102999566398121</v>
      </c>
      <c r="AB286" s="26">
        <f t="shared" si="122"/>
        <v>2</v>
      </c>
      <c r="AC286" s="26">
        <f t="shared" si="128"/>
        <v>3.0102999566398121</v>
      </c>
      <c r="AD286" s="27">
        <f t="shared" si="124"/>
        <v>2</v>
      </c>
    </row>
    <row r="287" spans="16:30" x14ac:dyDescent="0.25">
      <c r="P287" s="31">
        <v>0.41666666666666702</v>
      </c>
      <c r="Q287" s="32">
        <f>Q284</f>
        <v>0</v>
      </c>
      <c r="R287" s="26">
        <f t="shared" si="116"/>
        <v>1</v>
      </c>
      <c r="S287" s="26">
        <f t="shared" si="126"/>
        <v>0</v>
      </c>
      <c r="T287" s="35">
        <f t="shared" si="115"/>
        <v>1</v>
      </c>
      <c r="U287" s="37"/>
      <c r="V287" s="34">
        <f t="shared" si="125"/>
        <v>0</v>
      </c>
      <c r="W287" s="26">
        <f t="shared" si="118"/>
        <v>1</v>
      </c>
      <c r="X287" s="26">
        <f t="shared" si="127"/>
        <v>0</v>
      </c>
      <c r="Y287" s="35">
        <f t="shared" si="120"/>
        <v>1</v>
      </c>
      <c r="Z287" s="37"/>
      <c r="AA287" s="34">
        <f t="shared" si="121"/>
        <v>3.0102999566398121</v>
      </c>
      <c r="AB287" s="26">
        <f t="shared" si="122"/>
        <v>2</v>
      </c>
      <c r="AC287" s="26">
        <f t="shared" si="128"/>
        <v>3.0102999566398121</v>
      </c>
      <c r="AD287" s="27">
        <f t="shared" si="124"/>
        <v>2</v>
      </c>
    </row>
    <row r="288" spans="16:30" x14ac:dyDescent="0.25">
      <c r="P288" s="31">
        <v>0.45833333333333298</v>
      </c>
      <c r="Q288" s="32">
        <f>Q284</f>
        <v>0</v>
      </c>
      <c r="R288" s="26">
        <f t="shared" si="116"/>
        <v>1</v>
      </c>
      <c r="S288" s="26">
        <f t="shared" si="126"/>
        <v>0</v>
      </c>
      <c r="T288" s="35">
        <f t="shared" si="115"/>
        <v>1</v>
      </c>
      <c r="U288" s="37"/>
      <c r="V288" s="34">
        <f t="shared" si="125"/>
        <v>0</v>
      </c>
      <c r="W288" s="26">
        <f t="shared" si="118"/>
        <v>1</v>
      </c>
      <c r="X288" s="26">
        <f t="shared" si="127"/>
        <v>0</v>
      </c>
      <c r="Y288" s="35">
        <f t="shared" si="120"/>
        <v>1</v>
      </c>
      <c r="Z288" s="37"/>
      <c r="AA288" s="34">
        <f t="shared" si="121"/>
        <v>3.0102999566398121</v>
      </c>
      <c r="AB288" s="26">
        <f t="shared" si="122"/>
        <v>2</v>
      </c>
      <c r="AC288" s="26">
        <f t="shared" si="128"/>
        <v>3.0102999566398121</v>
      </c>
      <c r="AD288" s="27">
        <f t="shared" si="124"/>
        <v>2</v>
      </c>
    </row>
    <row r="289" spans="16:30" x14ac:dyDescent="0.25">
      <c r="P289" s="31">
        <v>0.5</v>
      </c>
      <c r="Q289" s="32">
        <f>Q284</f>
        <v>0</v>
      </c>
      <c r="R289" s="26">
        <f t="shared" si="116"/>
        <v>1</v>
      </c>
      <c r="S289" s="26">
        <f t="shared" si="126"/>
        <v>0</v>
      </c>
      <c r="T289" s="35">
        <f t="shared" si="115"/>
        <v>1</v>
      </c>
      <c r="U289" s="37"/>
      <c r="V289" s="34">
        <f t="shared" si="125"/>
        <v>0</v>
      </c>
      <c r="W289" s="26">
        <f t="shared" si="118"/>
        <v>1</v>
      </c>
      <c r="X289" s="26">
        <f t="shared" si="127"/>
        <v>0</v>
      </c>
      <c r="Y289" s="35">
        <f t="shared" si="120"/>
        <v>1</v>
      </c>
      <c r="Z289" s="37"/>
      <c r="AA289" s="34">
        <f t="shared" si="121"/>
        <v>3.0102999566398121</v>
      </c>
      <c r="AB289" s="26">
        <f t="shared" si="122"/>
        <v>2</v>
      </c>
      <c r="AC289" s="26">
        <f t="shared" si="128"/>
        <v>3.0102999566398121</v>
      </c>
      <c r="AD289" s="27">
        <f t="shared" si="124"/>
        <v>2</v>
      </c>
    </row>
    <row r="290" spans="16:30" x14ac:dyDescent="0.25">
      <c r="P290" s="31">
        <v>0.54166666666666696</v>
      </c>
      <c r="Q290" s="32">
        <f>Q284</f>
        <v>0</v>
      </c>
      <c r="R290" s="26">
        <f t="shared" si="116"/>
        <v>1</v>
      </c>
      <c r="S290" s="26">
        <f t="shared" si="126"/>
        <v>0</v>
      </c>
      <c r="T290" s="35">
        <f t="shared" si="115"/>
        <v>1</v>
      </c>
      <c r="U290" s="37"/>
      <c r="V290" s="34">
        <f t="shared" si="125"/>
        <v>0</v>
      </c>
      <c r="W290" s="26">
        <f t="shared" si="118"/>
        <v>1</v>
      </c>
      <c r="X290" s="26">
        <f t="shared" si="127"/>
        <v>0</v>
      </c>
      <c r="Y290" s="35">
        <f t="shared" si="120"/>
        <v>1</v>
      </c>
      <c r="Z290" s="37"/>
      <c r="AA290" s="34">
        <f t="shared" si="121"/>
        <v>3.0102999566398121</v>
      </c>
      <c r="AB290" s="26">
        <f t="shared" si="122"/>
        <v>2</v>
      </c>
      <c r="AC290" s="26">
        <f t="shared" si="128"/>
        <v>3.0102999566398121</v>
      </c>
      <c r="AD290" s="27">
        <f t="shared" si="124"/>
        <v>2</v>
      </c>
    </row>
    <row r="291" spans="16:30" x14ac:dyDescent="0.25">
      <c r="P291" s="31">
        <v>0.58333333333333304</v>
      </c>
      <c r="Q291" s="32">
        <f>Q284</f>
        <v>0</v>
      </c>
      <c r="R291" s="26">
        <f t="shared" si="116"/>
        <v>1</v>
      </c>
      <c r="S291" s="26">
        <f t="shared" si="126"/>
        <v>0</v>
      </c>
      <c r="T291" s="35">
        <f t="shared" si="115"/>
        <v>1</v>
      </c>
      <c r="U291" s="37"/>
      <c r="V291" s="34">
        <f t="shared" si="125"/>
        <v>0</v>
      </c>
      <c r="W291" s="26">
        <f t="shared" si="118"/>
        <v>1</v>
      </c>
      <c r="X291" s="26">
        <f t="shared" si="127"/>
        <v>0</v>
      </c>
      <c r="Y291" s="35">
        <f t="shared" si="120"/>
        <v>1</v>
      </c>
      <c r="Z291" s="37"/>
      <c r="AA291" s="34">
        <f t="shared" si="121"/>
        <v>3.0102999566398121</v>
      </c>
      <c r="AB291" s="26">
        <f t="shared" si="122"/>
        <v>2</v>
      </c>
      <c r="AC291" s="26">
        <f t="shared" si="128"/>
        <v>3.0102999566398121</v>
      </c>
      <c r="AD291" s="27">
        <f t="shared" si="124"/>
        <v>2</v>
      </c>
    </row>
    <row r="292" spans="16:30" x14ac:dyDescent="0.25">
      <c r="P292" s="31">
        <v>0.625</v>
      </c>
      <c r="Q292" s="32">
        <f>Q284</f>
        <v>0</v>
      </c>
      <c r="R292" s="26">
        <f t="shared" si="116"/>
        <v>1</v>
      </c>
      <c r="S292" s="26">
        <f t="shared" si="126"/>
        <v>0</v>
      </c>
      <c r="T292" s="35">
        <f t="shared" si="115"/>
        <v>1</v>
      </c>
      <c r="U292" s="37"/>
      <c r="V292" s="34">
        <f t="shared" si="125"/>
        <v>0</v>
      </c>
      <c r="W292" s="26">
        <f t="shared" si="118"/>
        <v>1</v>
      </c>
      <c r="X292" s="26">
        <f t="shared" si="127"/>
        <v>0</v>
      </c>
      <c r="Y292" s="35">
        <f t="shared" si="120"/>
        <v>1</v>
      </c>
      <c r="Z292" s="37"/>
      <c r="AA292" s="34">
        <f t="shared" si="121"/>
        <v>3.0102999566398121</v>
      </c>
      <c r="AB292" s="26">
        <f t="shared" si="122"/>
        <v>2</v>
      </c>
      <c r="AC292" s="26">
        <f t="shared" si="128"/>
        <v>3.0102999566398121</v>
      </c>
      <c r="AD292" s="27">
        <f t="shared" si="124"/>
        <v>2</v>
      </c>
    </row>
    <row r="293" spans="16:30" x14ac:dyDescent="0.25">
      <c r="P293" s="31">
        <v>0.66666666666666696</v>
      </c>
      <c r="Q293" s="32">
        <f>Q284</f>
        <v>0</v>
      </c>
      <c r="R293" s="26">
        <f t="shared" si="116"/>
        <v>1</v>
      </c>
      <c r="S293" s="26">
        <f t="shared" si="126"/>
        <v>0</v>
      </c>
      <c r="T293" s="35">
        <f t="shared" si="115"/>
        <v>1</v>
      </c>
      <c r="U293" s="37"/>
      <c r="V293" s="34">
        <f t="shared" si="125"/>
        <v>0</v>
      </c>
      <c r="W293" s="26">
        <f t="shared" si="118"/>
        <v>1</v>
      </c>
      <c r="X293" s="26">
        <f t="shared" si="127"/>
        <v>0</v>
      </c>
      <c r="Y293" s="35">
        <f t="shared" si="120"/>
        <v>1</v>
      </c>
      <c r="Z293" s="37"/>
      <c r="AA293" s="34">
        <f t="shared" si="121"/>
        <v>3.0102999566398121</v>
      </c>
      <c r="AB293" s="26">
        <f t="shared" si="122"/>
        <v>2</v>
      </c>
      <c r="AC293" s="26">
        <f t="shared" si="128"/>
        <v>3.0102999566398121</v>
      </c>
      <c r="AD293" s="27">
        <f t="shared" si="124"/>
        <v>2</v>
      </c>
    </row>
    <row r="294" spans="16:30" x14ac:dyDescent="0.25">
      <c r="P294" s="31">
        <v>0.70833333333333304</v>
      </c>
      <c r="Q294" s="32">
        <f>Q284</f>
        <v>0</v>
      </c>
      <c r="R294" s="26">
        <f t="shared" si="116"/>
        <v>1</v>
      </c>
      <c r="S294" s="26">
        <f t="shared" si="126"/>
        <v>0</v>
      </c>
      <c r="T294" s="35">
        <f t="shared" si="115"/>
        <v>1</v>
      </c>
      <c r="U294" s="37"/>
      <c r="V294" s="34">
        <f t="shared" si="125"/>
        <v>0</v>
      </c>
      <c r="W294" s="26">
        <f t="shared" si="118"/>
        <v>1</v>
      </c>
      <c r="X294" s="26">
        <f t="shared" si="127"/>
        <v>0</v>
      </c>
      <c r="Y294" s="35">
        <f t="shared" si="120"/>
        <v>1</v>
      </c>
      <c r="Z294" s="37"/>
      <c r="AA294" s="34">
        <f t="shared" si="121"/>
        <v>3.0102999566398121</v>
      </c>
      <c r="AB294" s="26">
        <f t="shared" si="122"/>
        <v>2</v>
      </c>
      <c r="AC294" s="26">
        <f t="shared" si="128"/>
        <v>3.0102999566398121</v>
      </c>
      <c r="AD294" s="27">
        <f t="shared" si="124"/>
        <v>2</v>
      </c>
    </row>
    <row r="295" spans="16:30" x14ac:dyDescent="0.25">
      <c r="P295" s="31">
        <v>0.75</v>
      </c>
      <c r="Q295" s="32">
        <f>Q284</f>
        <v>0</v>
      </c>
      <c r="R295" s="26">
        <f t="shared" si="116"/>
        <v>1</v>
      </c>
      <c r="S295" s="26">
        <f t="shared" si="126"/>
        <v>0</v>
      </c>
      <c r="T295" s="35">
        <f t="shared" si="115"/>
        <v>1</v>
      </c>
      <c r="U295" s="37"/>
      <c r="V295" s="34">
        <f t="shared" si="125"/>
        <v>0</v>
      </c>
      <c r="W295" s="26">
        <f t="shared" si="118"/>
        <v>1</v>
      </c>
      <c r="X295" s="26">
        <f t="shared" si="127"/>
        <v>0</v>
      </c>
      <c r="Y295" s="35">
        <f t="shared" si="120"/>
        <v>1</v>
      </c>
      <c r="Z295" s="37"/>
      <c r="AA295" s="34">
        <f t="shared" si="121"/>
        <v>3.0102999566398121</v>
      </c>
      <c r="AB295" s="26">
        <f t="shared" si="122"/>
        <v>2</v>
      </c>
      <c r="AC295" s="26">
        <f t="shared" si="128"/>
        <v>3.0102999566398121</v>
      </c>
      <c r="AD295" s="27">
        <f t="shared" si="124"/>
        <v>2</v>
      </c>
    </row>
    <row r="296" spans="16:30" x14ac:dyDescent="0.25">
      <c r="P296" s="31">
        <v>0.79166666666666696</v>
      </c>
      <c r="Q296" s="32">
        <f>Q284</f>
        <v>0</v>
      </c>
      <c r="R296" s="26">
        <f t="shared" si="116"/>
        <v>1</v>
      </c>
      <c r="S296" s="26">
        <f t="shared" si="126"/>
        <v>0</v>
      </c>
      <c r="T296" s="35">
        <f t="shared" si="115"/>
        <v>1</v>
      </c>
      <c r="U296" s="37"/>
      <c r="V296" s="34">
        <v>0</v>
      </c>
      <c r="W296" s="26">
        <f t="shared" si="118"/>
        <v>1</v>
      </c>
      <c r="X296" s="26">
        <v>0</v>
      </c>
      <c r="Y296" s="35">
        <f t="shared" si="120"/>
        <v>1</v>
      </c>
      <c r="Z296" s="37"/>
      <c r="AA296" s="34">
        <f t="shared" si="121"/>
        <v>3.0102999566398121</v>
      </c>
      <c r="AB296" s="26">
        <f t="shared" si="122"/>
        <v>2</v>
      </c>
      <c r="AC296" s="26">
        <f>AA296</f>
        <v>3.0102999566398121</v>
      </c>
      <c r="AD296" s="27">
        <f t="shared" si="124"/>
        <v>2</v>
      </c>
    </row>
    <row r="297" spans="16:30" x14ac:dyDescent="0.25">
      <c r="P297" s="31">
        <v>0.83333333333333304</v>
      </c>
      <c r="Q297" s="32">
        <f>Q284</f>
        <v>0</v>
      </c>
      <c r="R297" s="26">
        <f t="shared" si="116"/>
        <v>1</v>
      </c>
      <c r="S297" s="26">
        <f t="shared" si="126"/>
        <v>0</v>
      </c>
      <c r="T297" s="35">
        <f t="shared" si="115"/>
        <v>1</v>
      </c>
      <c r="U297" s="37"/>
      <c r="V297" s="34">
        <f t="shared" si="125"/>
        <v>0</v>
      </c>
      <c r="W297" s="26">
        <f t="shared" si="118"/>
        <v>1</v>
      </c>
      <c r="X297" s="26">
        <v>0</v>
      </c>
      <c r="Y297" s="35">
        <f t="shared" si="120"/>
        <v>1</v>
      </c>
      <c r="Z297" s="37"/>
      <c r="AA297" s="34">
        <f t="shared" si="121"/>
        <v>3.0102999566398121</v>
      </c>
      <c r="AB297" s="26">
        <f>(10^(AA297/10))</f>
        <v>2</v>
      </c>
      <c r="AC297" s="26">
        <f>AA297</f>
        <v>3.0102999566398121</v>
      </c>
      <c r="AD297" s="27">
        <f t="shared" si="124"/>
        <v>2</v>
      </c>
    </row>
    <row r="298" spans="16:30" x14ac:dyDescent="0.25">
      <c r="P298" s="31">
        <v>0.875</v>
      </c>
      <c r="Q298" s="32">
        <f>Q284</f>
        <v>0</v>
      </c>
      <c r="R298" s="26">
        <f t="shared" si="116"/>
        <v>1</v>
      </c>
      <c r="S298" s="26">
        <f t="shared" si="126"/>
        <v>0</v>
      </c>
      <c r="T298" s="35">
        <f t="shared" si="115"/>
        <v>1</v>
      </c>
      <c r="U298" s="37"/>
      <c r="V298" s="34">
        <f>V297</f>
        <v>0</v>
      </c>
      <c r="W298" s="26">
        <f t="shared" si="118"/>
        <v>1</v>
      </c>
      <c r="X298" s="26">
        <v>0</v>
      </c>
      <c r="Y298" s="35">
        <f t="shared" si="120"/>
        <v>1</v>
      </c>
      <c r="Z298" s="37"/>
      <c r="AA298" s="34">
        <f t="shared" si="121"/>
        <v>3.0102999566398121</v>
      </c>
      <c r="AB298" s="26">
        <f t="shared" ref="AB298:AB300" si="129">(10^(AA298/10))</f>
        <v>2</v>
      </c>
      <c r="AC298" s="26">
        <f>AA298</f>
        <v>3.0102999566398121</v>
      </c>
      <c r="AD298" s="27">
        <f t="shared" si="124"/>
        <v>2</v>
      </c>
    </row>
    <row r="299" spans="16:30" x14ac:dyDescent="0.25">
      <c r="P299" s="31">
        <v>0.91666666666666696</v>
      </c>
      <c r="Q299" s="32">
        <f>Q277</f>
        <v>0</v>
      </c>
      <c r="R299" s="26">
        <f t="shared" si="116"/>
        <v>1</v>
      </c>
      <c r="S299" s="26">
        <f>Q299+10</f>
        <v>10</v>
      </c>
      <c r="T299" s="35">
        <f t="shared" si="115"/>
        <v>10</v>
      </c>
      <c r="U299" s="37"/>
      <c r="V299" s="34">
        <v>0</v>
      </c>
      <c r="W299" s="26">
        <f t="shared" si="118"/>
        <v>1</v>
      </c>
      <c r="X299" s="28">
        <f t="shared" ref="X299:X300" si="130">V299+10</f>
        <v>10</v>
      </c>
      <c r="Y299" s="35">
        <f t="shared" si="120"/>
        <v>10</v>
      </c>
      <c r="Z299" s="37"/>
      <c r="AA299" s="34">
        <f t="shared" si="121"/>
        <v>3.0102999566398121</v>
      </c>
      <c r="AB299" s="26">
        <f t="shared" si="129"/>
        <v>2</v>
      </c>
      <c r="AC299" s="26">
        <f>AA299+10</f>
        <v>13.010299956639813</v>
      </c>
      <c r="AD299" s="27">
        <f t="shared" si="124"/>
        <v>20.000000000000007</v>
      </c>
    </row>
    <row r="300" spans="16:30" ht="15.75" thickBot="1" x14ac:dyDescent="0.3">
      <c r="P300" s="44">
        <v>0.95833333333333304</v>
      </c>
      <c r="Q300" s="32">
        <f>Q277</f>
        <v>0</v>
      </c>
      <c r="R300" s="46">
        <f t="shared" si="116"/>
        <v>1</v>
      </c>
      <c r="S300" s="46">
        <f>Q300+10</f>
        <v>10</v>
      </c>
      <c r="T300" s="47">
        <f t="shared" si="115"/>
        <v>10</v>
      </c>
      <c r="U300" s="48"/>
      <c r="V300" s="45">
        <v>0</v>
      </c>
      <c r="W300" s="46">
        <f t="shared" si="118"/>
        <v>1</v>
      </c>
      <c r="X300" s="28">
        <f t="shared" si="130"/>
        <v>10</v>
      </c>
      <c r="Y300" s="47">
        <f t="shared" si="120"/>
        <v>10</v>
      </c>
      <c r="Z300" s="48"/>
      <c r="AA300" s="34">
        <f t="shared" si="121"/>
        <v>3.0102999566398121</v>
      </c>
      <c r="AB300" s="150">
        <f t="shared" si="129"/>
        <v>2</v>
      </c>
      <c r="AC300" s="150">
        <f>AA300+10</f>
        <v>13.010299956639813</v>
      </c>
      <c r="AD300" s="151">
        <f t="shared" si="124"/>
        <v>20.000000000000007</v>
      </c>
    </row>
    <row r="301" spans="16:30" ht="15.75" thickBot="1" x14ac:dyDescent="0.3">
      <c r="P301" s="50"/>
      <c r="Q301" s="51"/>
      <c r="R301" s="51"/>
      <c r="S301" s="51"/>
      <c r="T301" s="52"/>
      <c r="U301" s="51"/>
      <c r="V301" s="50"/>
      <c r="W301" s="51"/>
      <c r="X301" s="51"/>
      <c r="Y301" s="52"/>
      <c r="Z301" s="51"/>
      <c r="AA301" s="53" t="s">
        <v>13</v>
      </c>
      <c r="AB301" s="64">
        <f>10*LOG(1/(COUNT(AB284:AB297))*SUM(AB284:AB297))</f>
        <v>3.0102999566398121</v>
      </c>
      <c r="AC301" s="49"/>
      <c r="AD301" s="54"/>
    </row>
    <row r="302" spans="16:30" ht="15.75" thickBot="1" x14ac:dyDescent="0.3">
      <c r="P302" s="53"/>
      <c r="Q302" s="49"/>
      <c r="R302" s="49"/>
      <c r="S302" s="49"/>
      <c r="T302" s="54"/>
      <c r="U302" s="49"/>
      <c r="V302" s="53"/>
      <c r="W302" s="49"/>
      <c r="X302" s="49"/>
      <c r="Y302" s="54"/>
      <c r="Z302" s="49"/>
      <c r="AA302" s="53" t="s">
        <v>2</v>
      </c>
      <c r="AB302" s="64">
        <f>10*LOG(1/(COUNT(AB277:AB283,AB299:AB300))*SUM(AB277:AB283,AB299:AB300))</f>
        <v>3.0102999566398121</v>
      </c>
      <c r="AC302" s="49"/>
      <c r="AD302" s="54"/>
    </row>
    <row r="303" spans="16:30" x14ac:dyDescent="0.25">
      <c r="P303" s="53"/>
      <c r="Q303" s="49"/>
      <c r="R303" s="56" t="s">
        <v>12</v>
      </c>
      <c r="S303" s="57"/>
      <c r="T303" s="58" t="s">
        <v>11</v>
      </c>
      <c r="U303" s="57"/>
      <c r="V303" s="59"/>
      <c r="W303" s="56" t="s">
        <v>12</v>
      </c>
      <c r="X303" s="57"/>
      <c r="Y303" s="58" t="s">
        <v>11</v>
      </c>
      <c r="Z303" s="57"/>
      <c r="AA303" s="59"/>
      <c r="AB303" s="57" t="s">
        <v>12</v>
      </c>
      <c r="AC303" s="57"/>
      <c r="AD303" s="58" t="s">
        <v>11</v>
      </c>
    </row>
    <row r="304" spans="16:30" ht="15.75" thickBot="1" x14ac:dyDescent="0.3">
      <c r="P304" s="14"/>
      <c r="Q304" s="55"/>
      <c r="R304" s="60">
        <f>10*LOG(1/(COUNT(R277:R300))*SUM(R277:R300))</f>
        <v>0</v>
      </c>
      <c r="S304" s="61"/>
      <c r="T304" s="62">
        <f>10*LOG(1/(COUNT(T277:T300))*SUM(T277:T300))</f>
        <v>6.40978057358332</v>
      </c>
      <c r="U304" s="61"/>
      <c r="V304" s="63"/>
      <c r="W304" s="60">
        <f>10*LOG(1/(COUNT(W277:W300))*SUM(W277:W300))</f>
        <v>0</v>
      </c>
      <c r="X304" s="61"/>
      <c r="Y304" s="62">
        <f>10*LOG(1/(COUNT(Y277:Y300))*SUM(Y277:Y300))</f>
        <v>6.40978057358332</v>
      </c>
      <c r="Z304" s="61"/>
      <c r="AA304" s="63"/>
      <c r="AB304" s="64">
        <f>10*LOG(1/(COUNT(AB277:AB300))*SUM(AB277:AB300))</f>
        <v>3.0102999566398121</v>
      </c>
      <c r="AC304" s="61"/>
      <c r="AD304" s="62">
        <f>10*LOG(1/(COUNT(AD277:AD300))*SUM(AD277:AD300))</f>
        <v>9.4200805302231334</v>
      </c>
    </row>
  </sheetData>
  <mergeCells count="26">
    <mergeCell ref="A1:H1"/>
    <mergeCell ref="AA1:AB2"/>
    <mergeCell ref="AC1:AE1"/>
    <mergeCell ref="A2:H2"/>
    <mergeCell ref="A3:H3"/>
    <mergeCell ref="L3:L5"/>
    <mergeCell ref="AA3:AA6"/>
    <mergeCell ref="A4:H4"/>
    <mergeCell ref="P105:T105"/>
    <mergeCell ref="A9:A11"/>
    <mergeCell ref="B9:B11"/>
    <mergeCell ref="C9:D9"/>
    <mergeCell ref="E9:H9"/>
    <mergeCell ref="A22:A24"/>
    <mergeCell ref="B22:C22"/>
    <mergeCell ref="E22:H22"/>
    <mergeCell ref="A38:A39"/>
    <mergeCell ref="B38:B39"/>
    <mergeCell ref="A58:A59"/>
    <mergeCell ref="P71:T71"/>
    <mergeCell ref="A77:A78"/>
    <mergeCell ref="P139:T139"/>
    <mergeCell ref="P173:T173"/>
    <mergeCell ref="P207:T207"/>
    <mergeCell ref="P241:T241"/>
    <mergeCell ref="P275:T275"/>
  </mergeCells>
  <conditionalFormatting sqref="B60:B73 D60:H73">
    <cfRule type="expression" dxfId="19" priority="1">
      <formula>B60=0</formula>
    </cfRule>
  </conditionalFormatting>
  <dataValidations count="3">
    <dataValidation type="list" allowBlank="1" showInputMessage="1" showErrorMessage="1" sqref="B40:B53" xr:uid="{3936B0D2-9C3D-4227-8F05-8BC382BE436C}">
      <formula1>$AP$1:$AP$16</formula1>
    </dataValidation>
    <dataValidation type="list" allowBlank="1" showInputMessage="1" showErrorMessage="1" sqref="B32:B35 B12:B20 B6" xr:uid="{66A997D3-684E-4349-AE03-3B5E91A794A2}">
      <formula1>$AB$3:$AB$6</formula1>
    </dataValidation>
    <dataValidation type="list" allowBlank="1" showInputMessage="1" showErrorMessage="1" sqref="A40:A53" xr:uid="{A03DB21A-CF7C-4F95-9832-AE06CDC77C69}">
      <formula1>$AJ$2:$AJ$65</formula1>
    </dataValidation>
  </dataValidations>
  <pageMargins left="0.7" right="0.7" top="0.75" bottom="0.75" header="0.3" footer="0.3"/>
  <pageSetup scale="40"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477806-7A13-4955-92CD-92C3D72C53F2}">
  <dimension ref="A1:AR304"/>
  <sheetViews>
    <sheetView zoomScaleNormal="100" workbookViewId="0">
      <selection activeCell="B26" sqref="B26:C26"/>
    </sheetView>
  </sheetViews>
  <sheetFormatPr defaultRowHeight="15" x14ac:dyDescent="0.25"/>
  <cols>
    <col min="1" max="1" width="31.140625" customWidth="1"/>
    <col min="2" max="2" width="27" bestFit="1" customWidth="1"/>
    <col min="3" max="4" width="23.140625" customWidth="1"/>
    <col min="5" max="5" width="27.85546875" customWidth="1"/>
    <col min="6" max="6" width="30.28515625" customWidth="1"/>
    <col min="7" max="7" width="22.85546875" customWidth="1"/>
    <col min="8" max="8" width="24.7109375" customWidth="1"/>
    <col min="9" max="11" width="9.140625" customWidth="1"/>
    <col min="12" max="12" width="18.7109375" hidden="1" customWidth="1"/>
    <col min="13" max="14" width="20" hidden="1" customWidth="1"/>
    <col min="15" max="15" width="9.140625" hidden="1" customWidth="1"/>
    <col min="16" max="20" width="12.7109375" hidden="1" customWidth="1"/>
    <col min="21" max="21" width="2.7109375" hidden="1" customWidth="1"/>
    <col min="22" max="22" width="12.7109375" hidden="1" customWidth="1"/>
    <col min="23" max="23" width="15.42578125" hidden="1" customWidth="1"/>
    <col min="24" max="25" width="12.7109375" hidden="1" customWidth="1"/>
    <col min="26" max="26" width="2.5703125" hidden="1" customWidth="1"/>
    <col min="27" max="27" width="17" hidden="1" customWidth="1"/>
    <col min="28" max="28" width="17.42578125" hidden="1" customWidth="1"/>
    <col min="29" max="30" width="12.7109375" hidden="1" customWidth="1"/>
    <col min="31" max="35" width="9.140625" hidden="1" customWidth="1"/>
    <col min="36" max="36" width="33.42578125" hidden="1" customWidth="1"/>
    <col min="37" max="37" width="12.140625" hidden="1" customWidth="1"/>
    <col min="38" max="40" width="16.140625" hidden="1" customWidth="1"/>
    <col min="41" max="44" width="9.140625" hidden="1" customWidth="1"/>
    <col min="45" max="117" width="9.140625" customWidth="1"/>
  </cols>
  <sheetData>
    <row r="1" spans="1:42" ht="21.75" thickBot="1" x14ac:dyDescent="0.4">
      <c r="A1" s="304" t="s">
        <v>199</v>
      </c>
      <c r="B1" s="304"/>
      <c r="C1" s="304"/>
      <c r="D1" s="304"/>
      <c r="E1" s="304"/>
      <c r="F1" s="304"/>
      <c r="G1" s="304"/>
      <c r="H1" s="304"/>
      <c r="AA1" s="295" t="s">
        <v>36</v>
      </c>
      <c r="AB1" s="296"/>
      <c r="AC1" s="280" t="s">
        <v>35</v>
      </c>
      <c r="AD1" s="281"/>
      <c r="AE1" s="282"/>
      <c r="AJ1" s="188" t="s">
        <v>70</v>
      </c>
      <c r="AK1" s="189" t="s">
        <v>71</v>
      </c>
      <c r="AL1" s="189" t="s">
        <v>72</v>
      </c>
      <c r="AM1" s="189" t="s">
        <v>73</v>
      </c>
      <c r="AN1" s="190" t="s">
        <v>74</v>
      </c>
      <c r="AP1">
        <v>1</v>
      </c>
    </row>
    <row r="2" spans="1:42" ht="21.75" thickBot="1" x14ac:dyDescent="0.4">
      <c r="A2" s="304" t="s">
        <v>148</v>
      </c>
      <c r="B2" s="304"/>
      <c r="C2" s="304"/>
      <c r="D2" s="304"/>
      <c r="E2" s="304"/>
      <c r="F2" s="304"/>
      <c r="G2" s="304"/>
      <c r="H2" s="304"/>
      <c r="AA2" s="297"/>
      <c r="AB2" s="298"/>
      <c r="AC2" s="123" t="s">
        <v>3</v>
      </c>
      <c r="AD2" s="124" t="s">
        <v>32</v>
      </c>
      <c r="AE2" s="125" t="s">
        <v>33</v>
      </c>
      <c r="AJ2" s="186" t="s">
        <v>75</v>
      </c>
      <c r="AK2" s="187" t="s">
        <v>76</v>
      </c>
      <c r="AL2" s="187">
        <v>50</v>
      </c>
      <c r="AM2" s="187">
        <v>85</v>
      </c>
      <c r="AN2" s="29" t="s">
        <v>77</v>
      </c>
      <c r="AP2">
        <v>2</v>
      </c>
    </row>
    <row r="3" spans="1:42" ht="22.15" customHeight="1" x14ac:dyDescent="0.35">
      <c r="A3" s="304" t="s">
        <v>147</v>
      </c>
      <c r="B3" s="304"/>
      <c r="C3" s="304"/>
      <c r="D3" s="304"/>
      <c r="E3" s="304"/>
      <c r="F3" s="304"/>
      <c r="G3" s="304"/>
      <c r="H3" s="304"/>
      <c r="L3" s="306" t="s">
        <v>42</v>
      </c>
      <c r="M3" s="25" t="s">
        <v>25</v>
      </c>
      <c r="N3" s="15" t="s">
        <v>26</v>
      </c>
      <c r="O3" s="15" t="s">
        <v>27</v>
      </c>
      <c r="P3" s="15" t="s">
        <v>28</v>
      </c>
      <c r="Q3" s="15" t="s">
        <v>29</v>
      </c>
      <c r="R3" s="15" t="s">
        <v>30</v>
      </c>
      <c r="S3" s="16" t="s">
        <v>31</v>
      </c>
      <c r="AA3" s="283" t="s">
        <v>34</v>
      </c>
      <c r="AB3" s="120" t="s">
        <v>3</v>
      </c>
      <c r="AC3" s="127">
        <v>55</v>
      </c>
      <c r="AD3" s="128">
        <v>57</v>
      </c>
      <c r="AE3" s="129">
        <v>60</v>
      </c>
      <c r="AF3" s="119">
        <v>1</v>
      </c>
      <c r="AJ3" s="183" t="s">
        <v>78</v>
      </c>
      <c r="AK3" s="167" t="s">
        <v>76</v>
      </c>
      <c r="AL3" s="167">
        <v>20</v>
      </c>
      <c r="AM3" s="167">
        <v>85</v>
      </c>
      <c r="AN3" s="27">
        <v>84</v>
      </c>
      <c r="AP3">
        <v>3</v>
      </c>
    </row>
    <row r="4" spans="1:42" ht="19.5" customHeight="1" x14ac:dyDescent="0.35">
      <c r="A4" s="304" t="s">
        <v>144</v>
      </c>
      <c r="B4" s="304"/>
      <c r="C4" s="304"/>
      <c r="D4" s="304"/>
      <c r="E4" s="304"/>
      <c r="F4" s="304"/>
      <c r="G4" s="304"/>
      <c r="H4" s="304"/>
      <c r="L4" s="307"/>
      <c r="M4" s="135"/>
      <c r="N4" s="136"/>
      <c r="O4" s="136"/>
      <c r="P4" s="136"/>
      <c r="Q4" s="136"/>
      <c r="R4" s="136"/>
      <c r="S4" s="137"/>
      <c r="AA4" s="284"/>
      <c r="AB4" s="138"/>
      <c r="AC4" s="139"/>
      <c r="AD4" s="140"/>
      <c r="AE4" s="141"/>
      <c r="AF4" s="119"/>
      <c r="AJ4" s="183" t="s">
        <v>79</v>
      </c>
      <c r="AK4" s="167" t="s">
        <v>76</v>
      </c>
      <c r="AL4" s="167">
        <v>40</v>
      </c>
      <c r="AM4" s="167">
        <v>80</v>
      </c>
      <c r="AN4" s="27">
        <v>78</v>
      </c>
      <c r="AP4">
        <v>4</v>
      </c>
    </row>
    <row r="5" spans="1:42" ht="15" customHeight="1" thickBot="1" x14ac:dyDescent="0.4">
      <c r="A5" s="116"/>
      <c r="B5" s="116"/>
      <c r="C5" s="271"/>
      <c r="D5" s="271"/>
      <c r="E5" s="271"/>
      <c r="F5" s="271"/>
      <c r="G5" s="271"/>
      <c r="H5" s="271"/>
      <c r="L5" s="307"/>
      <c r="M5" s="13" t="s">
        <v>20</v>
      </c>
      <c r="N5" s="5" t="s">
        <v>20</v>
      </c>
      <c r="O5" s="5" t="s">
        <v>20</v>
      </c>
      <c r="P5" s="5" t="s">
        <v>20</v>
      </c>
      <c r="Q5" s="5" t="s">
        <v>20</v>
      </c>
      <c r="R5" s="5" t="s">
        <v>20</v>
      </c>
      <c r="S5" s="6" t="s">
        <v>20</v>
      </c>
      <c r="AA5" s="285"/>
      <c r="AB5" s="121" t="s">
        <v>32</v>
      </c>
      <c r="AC5" s="130">
        <v>57</v>
      </c>
      <c r="AD5" s="126">
        <v>60</v>
      </c>
      <c r="AE5" s="131">
        <v>65</v>
      </c>
      <c r="AF5" s="119">
        <v>2</v>
      </c>
      <c r="AJ5" s="183" t="s">
        <v>80</v>
      </c>
      <c r="AK5" s="167" t="s">
        <v>76</v>
      </c>
      <c r="AL5" s="167">
        <v>20</v>
      </c>
      <c r="AM5" s="167">
        <v>80</v>
      </c>
      <c r="AN5" s="27" t="s">
        <v>77</v>
      </c>
      <c r="AP5">
        <v>5</v>
      </c>
    </row>
    <row r="6" spans="1:42" ht="15" customHeight="1" thickBot="1" x14ac:dyDescent="0.4">
      <c r="A6" s="118" t="s">
        <v>49</v>
      </c>
      <c r="B6" s="117" t="s">
        <v>33</v>
      </c>
      <c r="C6" s="271"/>
      <c r="D6" s="271"/>
      <c r="E6" s="271"/>
      <c r="F6" s="271"/>
      <c r="G6" s="271"/>
      <c r="H6" s="271"/>
      <c r="L6" s="171" t="str">
        <f t="shared" ref="L6:L19" si="0">A60</f>
        <v>Crane</v>
      </c>
      <c r="M6" s="88">
        <f>IF(AND($E40&gt;=0.5,$C$12&gt;0),SQRT((($C$12-$B$25)^2)+(($C$25-$D$12)^2)),"")</f>
        <v>299.98271050171553</v>
      </c>
      <c r="N6" s="89" t="str">
        <f t="shared" ref="N6:N19" si="1">IF(AND($E40&gt;=0.5,$C$13&gt;0),SQRT((($C$13-$B$26)^2)+(($C$26-$D$13)^2)),"")</f>
        <v/>
      </c>
      <c r="O6" s="89" t="str">
        <f t="shared" ref="O6:P19" si="2">IF(AND($E40&gt;=0.5,$C$15&gt;0),SQRT((($C$15-$B$28)^2)+(($C$28-$D$15)^2)),"")</f>
        <v/>
      </c>
      <c r="P6" s="89" t="str">
        <f t="shared" si="2"/>
        <v/>
      </c>
      <c r="Q6" s="89" t="str">
        <f t="shared" ref="Q6:Q19" si="3">IF(AND($E40&gt;=0.5,$C$16&gt;0),SQRT((($C$16-$B$29)^2)+(($C$29-$D$16)^2)),"")</f>
        <v/>
      </c>
      <c r="R6" s="89" t="str">
        <f t="shared" ref="R6:R19" si="4">IF(AND($E40&gt;=0.5,$C$17&gt;0),SQRT((($C$17-$B$30)^2)+(($C$30-$D$17)^2)),"")</f>
        <v/>
      </c>
      <c r="S6" s="90" t="str">
        <f t="shared" ref="S6:S19" si="5">IF(AND($E40&gt;=0.5,$C$18&gt;0),SQRT((($C$18-$B$31)^2)+(($C$31-$D$18)^2)),"")</f>
        <v/>
      </c>
      <c r="AA6" s="286"/>
      <c r="AB6" s="122" t="s">
        <v>33</v>
      </c>
      <c r="AC6" s="132">
        <v>60</v>
      </c>
      <c r="AD6" s="133">
        <v>65</v>
      </c>
      <c r="AE6" s="134">
        <v>70</v>
      </c>
      <c r="AF6" s="119">
        <v>3</v>
      </c>
      <c r="AJ6" s="183" t="s">
        <v>81</v>
      </c>
      <c r="AK6" s="167" t="s">
        <v>82</v>
      </c>
      <c r="AL6" s="167">
        <v>100</v>
      </c>
      <c r="AM6" s="167">
        <v>94</v>
      </c>
      <c r="AN6" s="27" t="s">
        <v>77</v>
      </c>
      <c r="AP6">
        <v>6</v>
      </c>
    </row>
    <row r="7" spans="1:42" ht="15" customHeight="1" x14ac:dyDescent="0.35">
      <c r="A7" s="271"/>
      <c r="B7" s="271"/>
      <c r="C7" s="271"/>
      <c r="D7" s="271"/>
      <c r="E7" s="271"/>
      <c r="F7" s="271"/>
      <c r="G7" s="271"/>
      <c r="H7" s="271"/>
      <c r="L7" s="172" t="str">
        <f t="shared" si="0"/>
        <v>Vibratory Pile Driver</v>
      </c>
      <c r="M7" s="91">
        <f>IF(AND($E41&gt;=0.5,$C$12&gt;0),SQRT((($C$12-$B$25)^2)+(($C$25-$D$12)^2)),"")</f>
        <v>299.98271050171553</v>
      </c>
      <c r="N7" s="92" t="str">
        <f t="shared" si="1"/>
        <v/>
      </c>
      <c r="O7" s="92" t="str">
        <f t="shared" si="2"/>
        <v/>
      </c>
      <c r="P7" s="92" t="str">
        <f t="shared" si="2"/>
        <v/>
      </c>
      <c r="Q7" s="92" t="str">
        <f t="shared" si="3"/>
        <v/>
      </c>
      <c r="R7" s="92" t="str">
        <f t="shared" si="4"/>
        <v/>
      </c>
      <c r="S7" s="93" t="str">
        <f t="shared" si="5"/>
        <v/>
      </c>
      <c r="AC7" s="119">
        <v>1</v>
      </c>
      <c r="AD7" s="119">
        <v>2</v>
      </c>
      <c r="AE7" s="119">
        <v>3</v>
      </c>
      <c r="AF7" s="119"/>
      <c r="AJ7" s="183" t="s">
        <v>83</v>
      </c>
      <c r="AK7" s="167" t="s">
        <v>76</v>
      </c>
      <c r="AL7" s="167">
        <v>50</v>
      </c>
      <c r="AM7" s="167">
        <v>80</v>
      </c>
      <c r="AN7" s="27">
        <v>83</v>
      </c>
      <c r="AP7">
        <v>7</v>
      </c>
    </row>
    <row r="8" spans="1:42" ht="15" customHeight="1" thickBot="1" x14ac:dyDescent="0.3">
      <c r="A8" s="8" t="s">
        <v>45</v>
      </c>
      <c r="L8" s="172" t="str">
        <f t="shared" si="0"/>
        <v>Pickup Truck</v>
      </c>
      <c r="M8" s="91">
        <f>IF(AND($E42&gt;=0.5,$C$12&gt;0),SQRT((($C$12-$B$25)^2)+(($C$25-$D$12)^2)),"")</f>
        <v>299.98271050171553</v>
      </c>
      <c r="N8" s="92" t="str">
        <f t="shared" si="1"/>
        <v/>
      </c>
      <c r="O8" s="92" t="str">
        <f t="shared" si="2"/>
        <v/>
      </c>
      <c r="P8" s="92" t="str">
        <f t="shared" si="2"/>
        <v/>
      </c>
      <c r="Q8" s="92" t="str">
        <f t="shared" si="3"/>
        <v/>
      </c>
      <c r="R8" s="92" t="str">
        <f t="shared" si="4"/>
        <v/>
      </c>
      <c r="S8" s="93" t="str">
        <f t="shared" si="5"/>
        <v/>
      </c>
      <c r="AJ8" s="183" t="s">
        <v>84</v>
      </c>
      <c r="AK8" s="167" t="s">
        <v>76</v>
      </c>
      <c r="AL8" s="167">
        <v>20</v>
      </c>
      <c r="AM8" s="167">
        <v>85</v>
      </c>
      <c r="AN8" s="27">
        <v>84</v>
      </c>
      <c r="AP8">
        <v>8</v>
      </c>
    </row>
    <row r="9" spans="1:42" ht="15" customHeight="1" thickBot="1" x14ac:dyDescent="0.3">
      <c r="A9" s="293" t="s">
        <v>0</v>
      </c>
      <c r="B9" s="293" t="s">
        <v>1</v>
      </c>
      <c r="C9" s="289" t="s">
        <v>22</v>
      </c>
      <c r="D9" s="290"/>
      <c r="E9" s="291" t="s">
        <v>53</v>
      </c>
      <c r="F9" s="291"/>
      <c r="G9" s="291"/>
      <c r="H9" s="292"/>
      <c r="L9" s="172" t="str">
        <f t="shared" si="0"/>
        <v>Front End Loader</v>
      </c>
      <c r="M9" s="91">
        <f>IF(AND($E43&gt;=0.5,$C$12&gt;0),SQRT((($C$12-$B$25)^2)+(($C$25-$D$12)^2)),"")</f>
        <v>299.98271050171553</v>
      </c>
      <c r="N9" s="92" t="str">
        <f t="shared" si="1"/>
        <v/>
      </c>
      <c r="O9" s="92" t="str">
        <f t="shared" si="2"/>
        <v/>
      </c>
      <c r="P9" s="92" t="str">
        <f t="shared" si="2"/>
        <v/>
      </c>
      <c r="Q9" s="92" t="str">
        <f t="shared" si="3"/>
        <v/>
      </c>
      <c r="R9" s="92" t="str">
        <f t="shared" si="4"/>
        <v/>
      </c>
      <c r="S9" s="93" t="str">
        <f t="shared" si="5"/>
        <v/>
      </c>
      <c r="AB9" s="119">
        <f t="shared" ref="AB9:AB15" si="6">IF(B12="Residential",1,IF(B12="Commercial",2,IF(B12="industrial",3,0)))</f>
        <v>1</v>
      </c>
      <c r="AJ9" s="183" t="s">
        <v>85</v>
      </c>
      <c r="AK9" s="167" t="s">
        <v>82</v>
      </c>
      <c r="AL9" s="167">
        <v>20</v>
      </c>
      <c r="AM9" s="167">
        <v>93</v>
      </c>
      <c r="AN9" s="27">
        <v>87</v>
      </c>
      <c r="AP9">
        <v>9</v>
      </c>
    </row>
    <row r="10" spans="1:42" ht="15" customHeight="1" x14ac:dyDescent="0.25">
      <c r="A10" s="300"/>
      <c r="B10" s="300"/>
      <c r="C10" s="114" t="s">
        <v>23</v>
      </c>
      <c r="D10" s="115" t="s">
        <v>24</v>
      </c>
      <c r="E10" s="162" t="s">
        <v>12</v>
      </c>
      <c r="F10" s="163" t="s">
        <v>11</v>
      </c>
      <c r="G10" s="23" t="s">
        <v>13</v>
      </c>
      <c r="H10" s="24" t="s">
        <v>2</v>
      </c>
      <c r="L10" s="172" t="str">
        <f t="shared" si="0"/>
        <v>Trencher</v>
      </c>
      <c r="M10" s="91">
        <f>IF(AND($E44&gt;=0.5,$C$12&gt;0),SQRT((($C$12-$B$25)^2)+(($C$25-$D$12)^2)),"")</f>
        <v>299.98271050171553</v>
      </c>
      <c r="N10" s="92" t="str">
        <f t="shared" si="1"/>
        <v/>
      </c>
      <c r="O10" s="92" t="str">
        <f t="shared" si="2"/>
        <v/>
      </c>
      <c r="P10" s="92" t="str">
        <f t="shared" si="2"/>
        <v/>
      </c>
      <c r="Q10" s="92" t="str">
        <f t="shared" si="3"/>
        <v/>
      </c>
      <c r="R10" s="92" t="str">
        <f t="shared" si="4"/>
        <v/>
      </c>
      <c r="S10" s="93" t="str">
        <f t="shared" si="5"/>
        <v/>
      </c>
      <c r="AB10" s="119">
        <f t="shared" si="6"/>
        <v>0</v>
      </c>
      <c r="AJ10" s="183" t="s">
        <v>86</v>
      </c>
      <c r="AK10" s="167" t="s">
        <v>76</v>
      </c>
      <c r="AL10" s="167">
        <v>20</v>
      </c>
      <c r="AM10" s="167">
        <v>80</v>
      </c>
      <c r="AN10" s="27">
        <v>83</v>
      </c>
      <c r="AP10">
        <v>10</v>
      </c>
    </row>
    <row r="11" spans="1:42" ht="15" customHeight="1" thickBot="1" x14ac:dyDescent="0.3">
      <c r="A11" s="301"/>
      <c r="B11" s="301"/>
      <c r="C11" s="86" t="s">
        <v>20</v>
      </c>
      <c r="D11" s="87" t="s">
        <v>20</v>
      </c>
      <c r="E11" s="13" t="s">
        <v>5</v>
      </c>
      <c r="F11" s="6" t="s">
        <v>5</v>
      </c>
      <c r="G11" s="13" t="s">
        <v>5</v>
      </c>
      <c r="H11" s="6" t="s">
        <v>5</v>
      </c>
      <c r="L11" s="172" t="str">
        <f t="shared" si="0"/>
        <v>Crane</v>
      </c>
      <c r="M11" s="91">
        <f>IF(AND($E45&gt;=0.5,$C$12&gt;0),SQRT((($C$12-$B$26)^2)+(($C$26-$D$12)^2)),"")</f>
        <v>496.79102699208573</v>
      </c>
      <c r="N11" s="92" t="str">
        <f t="shared" si="1"/>
        <v/>
      </c>
      <c r="O11" s="92" t="str">
        <f t="shared" si="2"/>
        <v/>
      </c>
      <c r="P11" s="92" t="str">
        <f t="shared" si="2"/>
        <v/>
      </c>
      <c r="Q11" s="92" t="str">
        <f t="shared" si="3"/>
        <v/>
      </c>
      <c r="R11" s="92" t="str">
        <f t="shared" si="4"/>
        <v/>
      </c>
      <c r="S11" s="93" t="str">
        <f t="shared" si="5"/>
        <v/>
      </c>
      <c r="AB11" s="119">
        <f t="shared" si="6"/>
        <v>0</v>
      </c>
      <c r="AJ11" s="183" t="s">
        <v>87</v>
      </c>
      <c r="AK11" s="167" t="s">
        <v>76</v>
      </c>
      <c r="AL11" s="167">
        <v>40</v>
      </c>
      <c r="AM11" s="167">
        <v>80</v>
      </c>
      <c r="AN11" s="27">
        <v>78</v>
      </c>
      <c r="AP11">
        <v>11</v>
      </c>
    </row>
    <row r="12" spans="1:42" ht="15" customHeight="1" thickBot="1" x14ac:dyDescent="0.3">
      <c r="A12" s="240" t="s">
        <v>200</v>
      </c>
      <c r="B12" s="241" t="s">
        <v>3</v>
      </c>
      <c r="C12" s="242">
        <v>258077.56</v>
      </c>
      <c r="D12" s="243">
        <v>4257935.0999999996</v>
      </c>
      <c r="E12" s="244">
        <v>38.6</v>
      </c>
      <c r="F12" s="245">
        <v>42</v>
      </c>
      <c r="G12" s="246">
        <v>40</v>
      </c>
      <c r="H12" s="247">
        <v>34</v>
      </c>
      <c r="L12" s="172" t="str">
        <f t="shared" si="0"/>
        <v>Vibratory Pile Driver</v>
      </c>
      <c r="M12" s="91">
        <f>IF(AND($E46&gt;=0.5,$C$12&gt;0),SQRT((($C$12-$B$26)^2)+(($C$26-$D$12)^2)),"")</f>
        <v>496.79102699208573</v>
      </c>
      <c r="N12" s="92" t="str">
        <f t="shared" si="1"/>
        <v/>
      </c>
      <c r="O12" s="92" t="str">
        <f t="shared" si="2"/>
        <v/>
      </c>
      <c r="P12" s="92" t="str">
        <f t="shared" si="2"/>
        <v/>
      </c>
      <c r="Q12" s="92" t="str">
        <f t="shared" si="3"/>
        <v/>
      </c>
      <c r="R12" s="92" t="str">
        <f t="shared" si="4"/>
        <v/>
      </c>
      <c r="S12" s="93" t="str">
        <f t="shared" si="5"/>
        <v/>
      </c>
      <c r="AB12" s="119">
        <f t="shared" si="6"/>
        <v>0</v>
      </c>
      <c r="AJ12" s="183" t="s">
        <v>88</v>
      </c>
      <c r="AK12" s="167" t="s">
        <v>76</v>
      </c>
      <c r="AL12" s="167">
        <v>15</v>
      </c>
      <c r="AM12" s="167">
        <v>83</v>
      </c>
      <c r="AN12" s="27" t="s">
        <v>77</v>
      </c>
      <c r="AP12">
        <v>12</v>
      </c>
    </row>
    <row r="13" spans="1:42" ht="15" hidden="1" customHeight="1" x14ac:dyDescent="0.25">
      <c r="A13" s="228"/>
      <c r="B13" s="238"/>
      <c r="C13" s="174"/>
      <c r="D13" s="211"/>
      <c r="E13" s="17"/>
      <c r="F13" s="160"/>
      <c r="G13" s="239"/>
      <c r="H13" s="78"/>
      <c r="L13" s="172" t="str">
        <f t="shared" si="0"/>
        <v>Pickup Truck</v>
      </c>
      <c r="M13" s="91">
        <f>IF(AND($E47&gt;=0.5,$C$12&gt;0),SQRT((($C$12-$B$26)^2)+(($C$26-$D$12)^2)),"")</f>
        <v>496.79102699208573</v>
      </c>
      <c r="N13" s="92" t="str">
        <f t="shared" si="1"/>
        <v/>
      </c>
      <c r="O13" s="92" t="str">
        <f t="shared" si="2"/>
        <v/>
      </c>
      <c r="P13" s="92" t="str">
        <f t="shared" si="2"/>
        <v/>
      </c>
      <c r="Q13" s="92" t="str">
        <f t="shared" si="3"/>
        <v/>
      </c>
      <c r="R13" s="92" t="str">
        <f t="shared" si="4"/>
        <v/>
      </c>
      <c r="S13" s="93" t="str">
        <f t="shared" si="5"/>
        <v/>
      </c>
      <c r="AB13" s="119">
        <f t="shared" si="6"/>
        <v>0</v>
      </c>
      <c r="AJ13" s="183" t="s">
        <v>89</v>
      </c>
      <c r="AK13" s="167" t="s">
        <v>76</v>
      </c>
      <c r="AL13" s="167">
        <v>40</v>
      </c>
      <c r="AM13" s="167">
        <v>85</v>
      </c>
      <c r="AN13" s="27">
        <v>79</v>
      </c>
      <c r="AP13">
        <v>13</v>
      </c>
    </row>
    <row r="14" spans="1:42" ht="15" hidden="1" customHeight="1" x14ac:dyDescent="0.25">
      <c r="A14" s="212"/>
      <c r="B14" s="84"/>
      <c r="C14" s="176"/>
      <c r="D14" s="213"/>
      <c r="E14" s="112"/>
      <c r="F14" s="109"/>
      <c r="G14" s="75"/>
      <c r="H14" s="2"/>
      <c r="L14" s="172" t="str">
        <f t="shared" si="0"/>
        <v>Front End Loader</v>
      </c>
      <c r="M14" s="91">
        <f>IF(AND($E48&gt;=0.5,$C$12&gt;0),SQRT((($C$12-$B$26)^2)+(($C$26-$D$12)^2)),"")</f>
        <v>496.79102699208573</v>
      </c>
      <c r="N14" s="92" t="str">
        <f t="shared" si="1"/>
        <v/>
      </c>
      <c r="O14" s="92" t="str">
        <f t="shared" si="2"/>
        <v/>
      </c>
      <c r="P14" s="92" t="str">
        <f t="shared" si="2"/>
        <v/>
      </c>
      <c r="Q14" s="92" t="str">
        <f t="shared" si="3"/>
        <v/>
      </c>
      <c r="R14" s="92" t="str">
        <f t="shared" si="4"/>
        <v/>
      </c>
      <c r="S14" s="93" t="str">
        <f t="shared" si="5"/>
        <v/>
      </c>
      <c r="AB14" s="119">
        <f t="shared" si="6"/>
        <v>0</v>
      </c>
      <c r="AJ14" s="183" t="s">
        <v>90</v>
      </c>
      <c r="AK14" s="167" t="s">
        <v>76</v>
      </c>
      <c r="AL14" s="167">
        <v>20</v>
      </c>
      <c r="AM14" s="167">
        <v>82</v>
      </c>
      <c r="AN14" s="27">
        <v>81</v>
      </c>
      <c r="AP14">
        <v>14</v>
      </c>
    </row>
    <row r="15" spans="1:42" ht="15" hidden="1" customHeight="1" x14ac:dyDescent="0.25">
      <c r="A15" s="212"/>
      <c r="B15" s="84"/>
      <c r="C15" s="176"/>
      <c r="D15" s="213"/>
      <c r="E15" s="112"/>
      <c r="F15" s="109"/>
      <c r="G15" s="75"/>
      <c r="H15" s="2"/>
      <c r="L15" s="172" t="str">
        <f t="shared" si="0"/>
        <v>Trencher</v>
      </c>
      <c r="M15" s="91">
        <f>IF(AND($E49&gt;=0.5,$C$12&gt;0),SQRT((($C$12-$B$26)^2)+(($C$26-$D$12)^2)),"")</f>
        <v>496.79102699208573</v>
      </c>
      <c r="N15" s="92" t="str">
        <f t="shared" si="1"/>
        <v/>
      </c>
      <c r="O15" s="92" t="str">
        <f t="shared" si="2"/>
        <v/>
      </c>
      <c r="P15" s="92" t="str">
        <f t="shared" si="2"/>
        <v/>
      </c>
      <c r="Q15" s="92" t="str">
        <f t="shared" si="3"/>
        <v/>
      </c>
      <c r="R15" s="92" t="str">
        <f t="shared" si="4"/>
        <v/>
      </c>
      <c r="S15" s="93" t="str">
        <f t="shared" si="5"/>
        <v/>
      </c>
      <c r="AB15" s="119">
        <f t="shared" si="6"/>
        <v>0</v>
      </c>
      <c r="AJ15" s="183" t="s">
        <v>91</v>
      </c>
      <c r="AK15" s="167" t="s">
        <v>76</v>
      </c>
      <c r="AL15" s="167">
        <v>20</v>
      </c>
      <c r="AM15" s="167">
        <v>90</v>
      </c>
      <c r="AN15" s="27">
        <v>90</v>
      </c>
      <c r="AP15">
        <v>15</v>
      </c>
    </row>
    <row r="16" spans="1:42" ht="15" hidden="1" customHeight="1" x14ac:dyDescent="0.25">
      <c r="A16" s="212"/>
      <c r="B16" s="84"/>
      <c r="C16" s="176"/>
      <c r="D16" s="213"/>
      <c r="E16" s="112"/>
      <c r="F16" s="109"/>
      <c r="G16" s="75"/>
      <c r="H16" s="2"/>
      <c r="L16" s="172" t="str">
        <f t="shared" si="0"/>
        <v/>
      </c>
      <c r="M16" s="91">
        <f>IF(AND($E50&gt;=0.5,$C$12&gt;0),SQRT((($C$12-$B$25)^2)+(($C$25-$D$12)^2)),"")</f>
        <v>299.98271050171553</v>
      </c>
      <c r="N16" s="92" t="str">
        <f t="shared" si="1"/>
        <v/>
      </c>
      <c r="O16" s="92" t="str">
        <f t="shared" si="2"/>
        <v/>
      </c>
      <c r="P16" s="92" t="str">
        <f t="shared" si="2"/>
        <v/>
      </c>
      <c r="Q16" s="92" t="str">
        <f t="shared" si="3"/>
        <v/>
      </c>
      <c r="R16" s="92" t="str">
        <f t="shared" si="4"/>
        <v/>
      </c>
      <c r="S16" s="93" t="str">
        <f t="shared" si="5"/>
        <v/>
      </c>
      <c r="AB16" s="119"/>
      <c r="AJ16" s="183" t="s">
        <v>92</v>
      </c>
      <c r="AK16" s="167" t="s">
        <v>76</v>
      </c>
      <c r="AL16" s="167">
        <v>16</v>
      </c>
      <c r="AM16" s="167">
        <v>85</v>
      </c>
      <c r="AN16" s="27">
        <v>81</v>
      </c>
      <c r="AP16">
        <v>0</v>
      </c>
    </row>
    <row r="17" spans="1:40" s="49" customFormat="1" hidden="1" x14ac:dyDescent="0.25">
      <c r="A17" s="212"/>
      <c r="B17" s="84"/>
      <c r="C17" s="176"/>
      <c r="D17" s="213"/>
      <c r="E17" s="112" t="str">
        <f>IF(G17&gt;0,R270,"")</f>
        <v/>
      </c>
      <c r="F17" s="109" t="str">
        <f>IF(G17&gt;0,T270,"")</f>
        <v/>
      </c>
      <c r="G17" s="75"/>
      <c r="H17" s="2"/>
      <c r="L17" s="172" t="str">
        <f t="shared" si="0"/>
        <v/>
      </c>
      <c r="M17" s="91">
        <f>IF(AND($E51&gt;=0.5,$C$12&gt;0),SQRT((($C$12-$B$25)^2)+(($C$25-$D$12)^2)),"")</f>
        <v>299.98271050171553</v>
      </c>
      <c r="N17" s="92" t="str">
        <f t="shared" si="1"/>
        <v/>
      </c>
      <c r="O17" s="92" t="str">
        <f t="shared" si="2"/>
        <v/>
      </c>
      <c r="P17" s="92" t="str">
        <f t="shared" si="2"/>
        <v/>
      </c>
      <c r="Q17" s="92" t="str">
        <f t="shared" si="3"/>
        <v/>
      </c>
      <c r="R17" s="92" t="str">
        <f t="shared" si="4"/>
        <v/>
      </c>
      <c r="S17" s="93" t="str">
        <f t="shared" si="5"/>
        <v/>
      </c>
      <c r="T17"/>
      <c r="AB17" s="119">
        <f>IF(B6="Residential",1,IF(B6="Commercial",2,IF(B6="industrial",3,0)))</f>
        <v>3</v>
      </c>
      <c r="AJ17" s="183" t="s">
        <v>93</v>
      </c>
      <c r="AK17" s="167" t="s">
        <v>76</v>
      </c>
      <c r="AL17" s="167">
        <v>40</v>
      </c>
      <c r="AM17" s="167">
        <v>85</v>
      </c>
      <c r="AN17" s="27">
        <v>82</v>
      </c>
    </row>
    <row r="18" spans="1:40" ht="15.75" hidden="1" thickBot="1" x14ac:dyDescent="0.3">
      <c r="A18" s="214"/>
      <c r="B18" s="85"/>
      <c r="C18" s="178"/>
      <c r="D18" s="215"/>
      <c r="E18" s="113" t="str">
        <f>IF(G18&gt;0,R304,"")</f>
        <v/>
      </c>
      <c r="F18" s="110" t="str">
        <f>IF(G18&gt;0,T304,"")</f>
        <v/>
      </c>
      <c r="G18" s="76"/>
      <c r="H18" s="3"/>
      <c r="L18" s="172" t="str">
        <f t="shared" si="0"/>
        <v/>
      </c>
      <c r="M18" s="91">
        <f>IF(AND($E52&gt;=0.5,$C$12&gt;0),SQRT((($C$12-$B$25)^2)+(($C$25-$D$12)^2)),"")</f>
        <v>299.98271050171553</v>
      </c>
      <c r="N18" s="92" t="str">
        <f t="shared" si="1"/>
        <v/>
      </c>
      <c r="O18" s="92" t="str">
        <f t="shared" si="2"/>
        <v/>
      </c>
      <c r="P18" s="92" t="str">
        <f t="shared" si="2"/>
        <v/>
      </c>
      <c r="Q18" s="92" t="str">
        <f t="shared" si="3"/>
        <v/>
      </c>
      <c r="R18" s="92" t="str">
        <f t="shared" si="4"/>
        <v/>
      </c>
      <c r="S18" s="93" t="str">
        <f t="shared" si="5"/>
        <v/>
      </c>
      <c r="AJ18" s="183" t="s">
        <v>94</v>
      </c>
      <c r="AK18" s="167" t="s">
        <v>76</v>
      </c>
      <c r="AL18" s="167">
        <v>20</v>
      </c>
      <c r="AM18" s="167">
        <v>84</v>
      </c>
      <c r="AN18" s="27">
        <v>79</v>
      </c>
    </row>
    <row r="19" spans="1:40" ht="15.75" x14ac:dyDescent="0.25">
      <c r="A19" s="19" t="s">
        <v>61</v>
      </c>
      <c r="B19" s="143"/>
      <c r="C19" s="144"/>
      <c r="D19" s="144"/>
      <c r="E19" s="145"/>
      <c r="F19" s="145"/>
      <c r="G19" s="82"/>
      <c r="H19" s="82"/>
      <c r="L19" s="172" t="str">
        <f t="shared" si="0"/>
        <v/>
      </c>
      <c r="M19" s="91">
        <f>IF(AND($E53&gt;=0.5,$C$12&gt;0),SQRT((($C$12-$B$25)^2)+(($C$25-$D$12)^2)),"")</f>
        <v>299.98271050171553</v>
      </c>
      <c r="N19" s="92" t="str">
        <f t="shared" si="1"/>
        <v/>
      </c>
      <c r="O19" s="92" t="str">
        <f t="shared" si="2"/>
        <v/>
      </c>
      <c r="P19" s="92" t="str">
        <f t="shared" si="2"/>
        <v/>
      </c>
      <c r="Q19" s="92" t="str">
        <f t="shared" si="3"/>
        <v/>
      </c>
      <c r="R19" s="92" t="str">
        <f t="shared" si="4"/>
        <v/>
      </c>
      <c r="S19" s="93" t="str">
        <f t="shared" si="5"/>
        <v/>
      </c>
      <c r="AJ19" s="183" t="s">
        <v>95</v>
      </c>
      <c r="AK19" s="167" t="s">
        <v>76</v>
      </c>
      <c r="AL19" s="167">
        <v>50</v>
      </c>
      <c r="AM19" s="167">
        <v>80</v>
      </c>
      <c r="AN19" s="27">
        <v>80</v>
      </c>
    </row>
    <row r="20" spans="1:40" ht="14.25" customHeight="1" thickBot="1" x14ac:dyDescent="0.3">
      <c r="A20" s="19"/>
      <c r="B20" s="143"/>
      <c r="C20" s="144"/>
      <c r="D20" s="144"/>
      <c r="E20" s="145"/>
      <c r="F20" s="145"/>
      <c r="G20" s="82"/>
      <c r="H20" s="82"/>
      <c r="L20" s="97"/>
      <c r="AJ20" s="183" t="s">
        <v>96</v>
      </c>
      <c r="AK20" s="167" t="s">
        <v>76</v>
      </c>
      <c r="AL20" s="167">
        <v>40</v>
      </c>
      <c r="AM20" s="167">
        <v>84</v>
      </c>
      <c r="AN20" s="27">
        <v>76</v>
      </c>
    </row>
    <row r="21" spans="1:40" ht="75.75" thickBot="1" x14ac:dyDescent="0.3">
      <c r="A21" s="8" t="s">
        <v>69</v>
      </c>
      <c r="L21" s="272" t="s">
        <v>42</v>
      </c>
      <c r="M21" s="25" t="s">
        <v>25</v>
      </c>
      <c r="N21" s="15" t="s">
        <v>26</v>
      </c>
      <c r="O21" s="15" t="s">
        <v>27</v>
      </c>
      <c r="P21" s="15" t="s">
        <v>28</v>
      </c>
      <c r="Q21" s="15" t="s">
        <v>29</v>
      </c>
      <c r="R21" s="15" t="s">
        <v>30</v>
      </c>
      <c r="S21" s="16" t="s">
        <v>31</v>
      </c>
      <c r="AJ21" s="183" t="s">
        <v>97</v>
      </c>
      <c r="AK21" s="167" t="s">
        <v>76</v>
      </c>
      <c r="AL21" s="167">
        <v>40</v>
      </c>
      <c r="AM21" s="167">
        <v>85</v>
      </c>
      <c r="AN21" s="27">
        <v>81</v>
      </c>
    </row>
    <row r="22" spans="1:40" ht="15.75" thickBot="1" x14ac:dyDescent="0.3">
      <c r="A22" s="293" t="s">
        <v>154</v>
      </c>
      <c r="B22" s="289" t="s">
        <v>22</v>
      </c>
      <c r="C22" s="290"/>
      <c r="E22" s="302"/>
      <c r="F22" s="302"/>
      <c r="G22" s="302"/>
      <c r="H22" s="302"/>
      <c r="L22" s="220"/>
      <c r="M22" s="13" t="s">
        <v>6</v>
      </c>
      <c r="N22" s="5" t="s">
        <v>6</v>
      </c>
      <c r="O22" s="5" t="s">
        <v>6</v>
      </c>
      <c r="P22" s="5" t="s">
        <v>6</v>
      </c>
      <c r="Q22" s="5" t="s">
        <v>6</v>
      </c>
      <c r="R22" s="5" t="s">
        <v>6</v>
      </c>
      <c r="S22" s="6" t="s">
        <v>6</v>
      </c>
      <c r="AJ22" s="183" t="s">
        <v>98</v>
      </c>
      <c r="AK22" s="167" t="s">
        <v>76</v>
      </c>
      <c r="AL22" s="167">
        <v>40</v>
      </c>
      <c r="AM22" s="167">
        <v>84</v>
      </c>
      <c r="AN22" s="27">
        <v>74</v>
      </c>
    </row>
    <row r="23" spans="1:40" x14ac:dyDescent="0.25">
      <c r="A23" s="300"/>
      <c r="B23" s="114" t="s">
        <v>23</v>
      </c>
      <c r="C23" s="115" t="s">
        <v>24</v>
      </c>
      <c r="E23" s="270"/>
      <c r="H23" s="270"/>
      <c r="L23" s="101" t="str">
        <f t="shared" ref="L23:L36" si="7">IF(ISBLANK(A40),"",A40)</f>
        <v>Crane</v>
      </c>
      <c r="M23" s="98">
        <f t="shared" ref="M23:S36" si="8">IFERROR(CONVERT(M6,"m","ft"),"")</f>
        <v>984.19524442820057</v>
      </c>
      <c r="N23" s="89" t="str">
        <f t="shared" si="8"/>
        <v/>
      </c>
      <c r="O23" s="89" t="str">
        <f t="shared" si="8"/>
        <v/>
      </c>
      <c r="P23" s="89" t="str">
        <f t="shared" si="8"/>
        <v/>
      </c>
      <c r="Q23" s="89" t="str">
        <f t="shared" si="8"/>
        <v/>
      </c>
      <c r="R23" s="89" t="str">
        <f t="shared" si="8"/>
        <v/>
      </c>
      <c r="S23" s="90" t="str">
        <f t="shared" si="8"/>
        <v/>
      </c>
      <c r="AJ23" s="183" t="s">
        <v>99</v>
      </c>
      <c r="AK23" s="167" t="s">
        <v>76</v>
      </c>
      <c r="AL23" s="167">
        <v>40</v>
      </c>
      <c r="AM23" s="167">
        <v>80</v>
      </c>
      <c r="AN23" s="27">
        <v>79</v>
      </c>
    </row>
    <row r="24" spans="1:40" ht="15.75" thickBot="1" x14ac:dyDescent="0.3">
      <c r="A24" s="301"/>
      <c r="B24" s="86" t="s">
        <v>20</v>
      </c>
      <c r="C24" s="87" t="s">
        <v>20</v>
      </c>
      <c r="E24" s="270"/>
      <c r="H24" s="270"/>
      <c r="L24" s="102" t="str">
        <f t="shared" si="7"/>
        <v>Vibratory Pile Driver</v>
      </c>
      <c r="M24" s="99">
        <f t="shared" si="8"/>
        <v>984.19524442820057</v>
      </c>
      <c r="N24" s="92" t="str">
        <f t="shared" si="8"/>
        <v/>
      </c>
      <c r="O24" s="92" t="str">
        <f t="shared" si="8"/>
        <v/>
      </c>
      <c r="P24" s="92" t="str">
        <f t="shared" si="8"/>
        <v/>
      </c>
      <c r="Q24" s="92" t="str">
        <f t="shared" si="8"/>
        <v/>
      </c>
      <c r="R24" s="92" t="str">
        <f t="shared" si="8"/>
        <v/>
      </c>
      <c r="S24" s="93" t="str">
        <f t="shared" si="8"/>
        <v/>
      </c>
      <c r="AJ24" s="183" t="s">
        <v>100</v>
      </c>
      <c r="AK24" s="167" t="s">
        <v>76</v>
      </c>
      <c r="AL24" s="167">
        <v>50</v>
      </c>
      <c r="AM24" s="167">
        <v>82</v>
      </c>
      <c r="AN24" s="27">
        <v>81</v>
      </c>
    </row>
    <row r="25" spans="1:40" x14ac:dyDescent="0.25">
      <c r="A25" s="168" t="s">
        <v>150</v>
      </c>
      <c r="B25" s="229">
        <v>257780.77</v>
      </c>
      <c r="C25" s="175">
        <v>4257891.45</v>
      </c>
      <c r="E25" s="166"/>
      <c r="H25" s="20"/>
      <c r="L25" s="102" t="str">
        <f t="shared" si="7"/>
        <v>Pickup Truck</v>
      </c>
      <c r="M25" s="99">
        <f t="shared" si="8"/>
        <v>984.19524442820057</v>
      </c>
      <c r="N25" s="92" t="str">
        <f t="shared" si="8"/>
        <v/>
      </c>
      <c r="O25" s="92" t="str">
        <f t="shared" si="8"/>
        <v/>
      </c>
      <c r="P25" s="92" t="str">
        <f t="shared" si="8"/>
        <v/>
      </c>
      <c r="Q25" s="92" t="str">
        <f t="shared" si="8"/>
        <v/>
      </c>
      <c r="R25" s="92" t="str">
        <f t="shared" si="8"/>
        <v/>
      </c>
      <c r="S25" s="93" t="str">
        <f t="shared" si="8"/>
        <v/>
      </c>
      <c r="AJ25" s="183" t="s">
        <v>101</v>
      </c>
      <c r="AK25" s="167" t="s">
        <v>76</v>
      </c>
      <c r="AL25" s="167">
        <v>50</v>
      </c>
      <c r="AM25" s="167">
        <v>70</v>
      </c>
      <c r="AN25" s="27">
        <v>73</v>
      </c>
    </row>
    <row r="26" spans="1:40" x14ac:dyDescent="0.25">
      <c r="A26" s="169" t="s">
        <v>153</v>
      </c>
      <c r="B26" s="230">
        <v>257592.17</v>
      </c>
      <c r="C26" s="177">
        <v>4257829.28</v>
      </c>
      <c r="E26" s="166"/>
      <c r="H26" s="20"/>
      <c r="L26" s="102" t="str">
        <f t="shared" si="7"/>
        <v>Front End Loader</v>
      </c>
      <c r="M26" s="99">
        <f t="shared" si="8"/>
        <v>984.19524442820057</v>
      </c>
      <c r="N26" s="92" t="str">
        <f t="shared" si="8"/>
        <v/>
      </c>
      <c r="O26" s="92" t="str">
        <f t="shared" si="8"/>
        <v/>
      </c>
      <c r="P26" s="92" t="str">
        <f t="shared" si="8"/>
        <v/>
      </c>
      <c r="Q26" s="92" t="str">
        <f t="shared" si="8"/>
        <v/>
      </c>
      <c r="R26" s="92" t="str">
        <f t="shared" si="8"/>
        <v/>
      </c>
      <c r="S26" s="93" t="str">
        <f t="shared" si="8"/>
        <v/>
      </c>
      <c r="AJ26" s="183" t="s">
        <v>102</v>
      </c>
      <c r="AK26" s="167" t="s">
        <v>76</v>
      </c>
      <c r="AL26" s="167">
        <v>40</v>
      </c>
      <c r="AM26" s="167">
        <v>85</v>
      </c>
      <c r="AN26" s="27">
        <v>83</v>
      </c>
    </row>
    <row r="27" spans="1:40" x14ac:dyDescent="0.25">
      <c r="A27" s="169"/>
      <c r="B27" s="230"/>
      <c r="C27" s="177"/>
      <c r="E27" s="166"/>
      <c r="H27" s="20"/>
      <c r="L27" s="102" t="str">
        <f t="shared" si="7"/>
        <v>Trencher</v>
      </c>
      <c r="M27" s="99">
        <f t="shared" si="8"/>
        <v>984.19524442820057</v>
      </c>
      <c r="N27" s="92" t="str">
        <f t="shared" si="8"/>
        <v/>
      </c>
      <c r="O27" s="92" t="str">
        <f t="shared" si="8"/>
        <v/>
      </c>
      <c r="P27" s="92" t="str">
        <f t="shared" si="8"/>
        <v/>
      </c>
      <c r="Q27" s="92" t="str">
        <f t="shared" si="8"/>
        <v/>
      </c>
      <c r="R27" s="92" t="str">
        <f t="shared" si="8"/>
        <v/>
      </c>
      <c r="S27" s="93" t="str">
        <f t="shared" si="8"/>
        <v/>
      </c>
      <c r="AJ27" s="183" t="s">
        <v>103</v>
      </c>
      <c r="AK27" s="167" t="s">
        <v>76</v>
      </c>
      <c r="AL27" s="167">
        <v>40</v>
      </c>
      <c r="AM27" s="167">
        <v>85</v>
      </c>
      <c r="AN27" s="27" t="s">
        <v>77</v>
      </c>
    </row>
    <row r="28" spans="1:40" x14ac:dyDescent="0.25">
      <c r="A28" s="169" t="str">
        <f t="shared" ref="A28:A31" si="9">IF(ISBLANK(A15),"",A15)</f>
        <v/>
      </c>
      <c r="B28" s="230"/>
      <c r="C28" s="177"/>
      <c r="E28" s="166"/>
      <c r="H28" s="20"/>
      <c r="L28" s="102" t="str">
        <f t="shared" si="7"/>
        <v>Crane</v>
      </c>
      <c r="M28" s="99">
        <f t="shared" si="8"/>
        <v>1629.8918208401763</v>
      </c>
      <c r="N28" s="92" t="str">
        <f t="shared" si="8"/>
        <v/>
      </c>
      <c r="O28" s="92" t="str">
        <f t="shared" si="8"/>
        <v/>
      </c>
      <c r="P28" s="92" t="str">
        <f t="shared" si="8"/>
        <v/>
      </c>
      <c r="Q28" s="92" t="str">
        <f t="shared" si="8"/>
        <v/>
      </c>
      <c r="R28" s="92" t="str">
        <f t="shared" si="8"/>
        <v/>
      </c>
      <c r="S28" s="93" t="str">
        <f t="shared" si="8"/>
        <v/>
      </c>
      <c r="AJ28" s="183" t="s">
        <v>104</v>
      </c>
      <c r="AK28" s="167" t="s">
        <v>76</v>
      </c>
      <c r="AL28" s="167">
        <v>40</v>
      </c>
      <c r="AM28" s="167">
        <v>85</v>
      </c>
      <c r="AN28" s="27">
        <v>87</v>
      </c>
    </row>
    <row r="29" spans="1:40" x14ac:dyDescent="0.25">
      <c r="A29" s="169" t="str">
        <f t="shared" si="9"/>
        <v/>
      </c>
      <c r="B29" s="230"/>
      <c r="C29" s="177"/>
      <c r="E29" s="166"/>
      <c r="H29" s="20"/>
      <c r="L29" s="102" t="str">
        <f t="shared" si="7"/>
        <v>Vibratory Pile Driver</v>
      </c>
      <c r="M29" s="99">
        <f t="shared" si="8"/>
        <v>1629.8918208401763</v>
      </c>
      <c r="N29" s="92" t="str">
        <f t="shared" si="8"/>
        <v/>
      </c>
      <c r="O29" s="92" t="str">
        <f t="shared" si="8"/>
        <v/>
      </c>
      <c r="P29" s="92" t="str">
        <f t="shared" si="8"/>
        <v/>
      </c>
      <c r="Q29" s="92" t="str">
        <f t="shared" si="8"/>
        <v/>
      </c>
      <c r="R29" s="92" t="str">
        <f t="shared" si="8"/>
        <v/>
      </c>
      <c r="S29" s="93" t="str">
        <f t="shared" si="8"/>
        <v/>
      </c>
      <c r="AJ29" s="183" t="s">
        <v>105</v>
      </c>
      <c r="AK29" s="167" t="s">
        <v>76</v>
      </c>
      <c r="AL29" s="167">
        <v>25</v>
      </c>
      <c r="AM29" s="167">
        <v>80</v>
      </c>
      <c r="AN29" s="27">
        <v>82</v>
      </c>
    </row>
    <row r="30" spans="1:40" x14ac:dyDescent="0.25">
      <c r="A30" s="169" t="str">
        <f t="shared" si="9"/>
        <v/>
      </c>
      <c r="B30" s="230"/>
      <c r="C30" s="177"/>
      <c r="E30" s="166"/>
      <c r="H30" s="20"/>
      <c r="L30" s="102" t="str">
        <f t="shared" si="7"/>
        <v>Pickup Truck</v>
      </c>
      <c r="M30" s="99">
        <f t="shared" si="8"/>
        <v>1629.8918208401763</v>
      </c>
      <c r="N30" s="92" t="str">
        <f t="shared" si="8"/>
        <v/>
      </c>
      <c r="O30" s="92" t="str">
        <f t="shared" si="8"/>
        <v/>
      </c>
      <c r="P30" s="92" t="str">
        <f t="shared" si="8"/>
        <v/>
      </c>
      <c r="Q30" s="92" t="str">
        <f t="shared" si="8"/>
        <v/>
      </c>
      <c r="R30" s="92" t="str">
        <f t="shared" si="8"/>
        <v/>
      </c>
      <c r="S30" s="93" t="str">
        <f t="shared" si="8"/>
        <v/>
      </c>
      <c r="AJ30" s="183" t="s">
        <v>106</v>
      </c>
      <c r="AK30" s="167" t="s">
        <v>82</v>
      </c>
      <c r="AL30" s="167">
        <v>10</v>
      </c>
      <c r="AM30" s="167">
        <v>90</v>
      </c>
      <c r="AN30" s="27" t="s">
        <v>77</v>
      </c>
    </row>
    <row r="31" spans="1:40" ht="15.75" thickBot="1" x14ac:dyDescent="0.3">
      <c r="A31" s="170" t="str">
        <f t="shared" si="9"/>
        <v/>
      </c>
      <c r="B31" s="231"/>
      <c r="C31" s="179"/>
      <c r="E31" s="166"/>
      <c r="H31" s="20"/>
      <c r="L31" s="102" t="str">
        <f t="shared" si="7"/>
        <v>Front End Loader</v>
      </c>
      <c r="M31" s="99">
        <f t="shared" si="8"/>
        <v>1629.8918208401763</v>
      </c>
      <c r="N31" s="92" t="str">
        <f t="shared" si="8"/>
        <v/>
      </c>
      <c r="O31" s="92" t="str">
        <f t="shared" si="8"/>
        <v/>
      </c>
      <c r="P31" s="92" t="str">
        <f t="shared" si="8"/>
        <v/>
      </c>
      <c r="Q31" s="92" t="str">
        <f t="shared" si="8"/>
        <v/>
      </c>
      <c r="R31" s="92" t="str">
        <f t="shared" si="8"/>
        <v/>
      </c>
      <c r="S31" s="93" t="str">
        <f t="shared" si="8"/>
        <v/>
      </c>
      <c r="AJ31" s="183" t="s">
        <v>107</v>
      </c>
      <c r="AK31" s="167" t="s">
        <v>82</v>
      </c>
      <c r="AL31" s="167">
        <v>20</v>
      </c>
      <c r="AM31" s="167">
        <v>95</v>
      </c>
      <c r="AN31" s="27">
        <v>101</v>
      </c>
    </row>
    <row r="32" spans="1:40" ht="15.75" x14ac:dyDescent="0.25">
      <c r="A32" s="19" t="s">
        <v>155</v>
      </c>
      <c r="B32" s="143"/>
      <c r="C32" s="144"/>
      <c r="D32" s="144"/>
      <c r="E32" s="145"/>
      <c r="H32" s="82"/>
      <c r="L32" s="102" t="str">
        <f t="shared" si="7"/>
        <v>Trencher</v>
      </c>
      <c r="M32" s="99">
        <f t="shared" si="8"/>
        <v>1629.8918208401763</v>
      </c>
      <c r="N32" s="92" t="str">
        <f t="shared" si="8"/>
        <v/>
      </c>
      <c r="O32" s="92" t="str">
        <f t="shared" si="8"/>
        <v/>
      </c>
      <c r="P32" s="92" t="str">
        <f t="shared" si="8"/>
        <v/>
      </c>
      <c r="Q32" s="92" t="str">
        <f t="shared" si="8"/>
        <v/>
      </c>
      <c r="R32" s="92" t="str">
        <f t="shared" si="8"/>
        <v/>
      </c>
      <c r="S32" s="93" t="str">
        <f t="shared" si="8"/>
        <v/>
      </c>
      <c r="AJ32" s="183" t="s">
        <v>108</v>
      </c>
      <c r="AK32" s="167" t="s">
        <v>82</v>
      </c>
      <c r="AL32" s="167">
        <v>20</v>
      </c>
      <c r="AM32" s="167">
        <v>85</v>
      </c>
      <c r="AN32" s="27">
        <v>89</v>
      </c>
    </row>
    <row r="33" spans="1:40" ht="15.75" x14ac:dyDescent="0.25">
      <c r="A33" s="19" t="s">
        <v>156</v>
      </c>
      <c r="B33" s="143"/>
      <c r="C33" s="144"/>
      <c r="D33" s="144"/>
      <c r="E33" s="145"/>
      <c r="F33" s="145"/>
      <c r="G33" s="82"/>
      <c r="H33" s="82"/>
      <c r="L33" s="102" t="str">
        <f t="shared" si="7"/>
        <v/>
      </c>
      <c r="M33" s="99">
        <f t="shared" si="8"/>
        <v>984.19524442820057</v>
      </c>
      <c r="N33" s="92" t="str">
        <f t="shared" si="8"/>
        <v/>
      </c>
      <c r="O33" s="92" t="str">
        <f t="shared" si="8"/>
        <v/>
      </c>
      <c r="P33" s="92" t="str">
        <f t="shared" si="8"/>
        <v/>
      </c>
      <c r="Q33" s="92" t="str">
        <f t="shared" si="8"/>
        <v/>
      </c>
      <c r="R33" s="92" t="str">
        <f t="shared" si="8"/>
        <v/>
      </c>
      <c r="S33" s="93" t="str">
        <f t="shared" si="8"/>
        <v/>
      </c>
      <c r="AJ33" s="183" t="s">
        <v>109</v>
      </c>
      <c r="AK33" s="167" t="s">
        <v>76</v>
      </c>
      <c r="AL33" s="167">
        <v>20</v>
      </c>
      <c r="AM33" s="167">
        <v>85</v>
      </c>
      <c r="AN33" s="27">
        <v>75</v>
      </c>
    </row>
    <row r="34" spans="1:40" ht="16.5" customHeight="1" x14ac:dyDescent="0.25">
      <c r="A34" s="9"/>
      <c r="B34" s="143"/>
      <c r="C34" s="144"/>
      <c r="D34" s="144"/>
      <c r="E34" s="145"/>
      <c r="F34" s="145"/>
      <c r="G34" s="82"/>
      <c r="H34" s="82"/>
      <c r="L34" s="102" t="str">
        <f t="shared" si="7"/>
        <v/>
      </c>
      <c r="M34" s="99">
        <f t="shared" si="8"/>
        <v>984.19524442820057</v>
      </c>
      <c r="N34" s="92" t="str">
        <f t="shared" si="8"/>
        <v/>
      </c>
      <c r="O34" s="92" t="str">
        <f t="shared" si="8"/>
        <v/>
      </c>
      <c r="P34" s="92" t="str">
        <f t="shared" si="8"/>
        <v/>
      </c>
      <c r="Q34" s="92" t="str">
        <f t="shared" si="8"/>
        <v/>
      </c>
      <c r="R34" s="92" t="str">
        <f t="shared" si="8"/>
        <v/>
      </c>
      <c r="S34" s="93" t="str">
        <f t="shared" si="8"/>
        <v/>
      </c>
      <c r="AJ34" s="183" t="s">
        <v>110</v>
      </c>
      <c r="AK34" s="167" t="s">
        <v>82</v>
      </c>
      <c r="AL34" s="167">
        <v>20</v>
      </c>
      <c r="AM34" s="167">
        <v>90</v>
      </c>
      <c r="AN34" s="27">
        <v>90</v>
      </c>
    </row>
    <row r="35" spans="1:40" x14ac:dyDescent="0.25">
      <c r="A35" s="19"/>
      <c r="B35" s="143"/>
      <c r="C35" s="144"/>
      <c r="D35" s="144"/>
      <c r="E35" s="145"/>
      <c r="F35" s="145"/>
      <c r="G35" s="82"/>
      <c r="H35" s="82"/>
      <c r="L35" s="102" t="str">
        <f t="shared" si="7"/>
        <v/>
      </c>
      <c r="M35" s="99">
        <f t="shared" si="8"/>
        <v>984.19524442820057</v>
      </c>
      <c r="N35" s="92" t="str">
        <f t="shared" si="8"/>
        <v/>
      </c>
      <c r="O35" s="92" t="str">
        <f t="shared" si="8"/>
        <v/>
      </c>
      <c r="P35" s="92" t="str">
        <f t="shared" si="8"/>
        <v/>
      </c>
      <c r="Q35" s="92" t="str">
        <f t="shared" si="8"/>
        <v/>
      </c>
      <c r="R35" s="92" t="str">
        <f t="shared" si="8"/>
        <v/>
      </c>
      <c r="S35" s="93" t="str">
        <f t="shared" si="8"/>
        <v/>
      </c>
      <c r="AJ35" s="183" t="s">
        <v>111</v>
      </c>
      <c r="AK35" s="167" t="s">
        <v>76</v>
      </c>
      <c r="AL35" s="167">
        <v>20</v>
      </c>
      <c r="AM35" s="167">
        <v>85</v>
      </c>
      <c r="AN35" s="27">
        <v>90</v>
      </c>
    </row>
    <row r="36" spans="1:40" ht="15.75" thickBot="1" x14ac:dyDescent="0.3">
      <c r="A36" s="82"/>
      <c r="B36" s="82"/>
      <c r="C36" s="82"/>
      <c r="D36" s="82"/>
      <c r="E36" s="82"/>
      <c r="F36" s="49"/>
      <c r="G36" s="49"/>
      <c r="H36" s="49"/>
      <c r="L36" s="103" t="str">
        <f t="shared" si="7"/>
        <v/>
      </c>
      <c r="M36" s="100">
        <f t="shared" si="8"/>
        <v>984.19524442820057</v>
      </c>
      <c r="N36" s="95" t="str">
        <f t="shared" si="8"/>
        <v/>
      </c>
      <c r="O36" s="95" t="str">
        <f t="shared" si="8"/>
        <v/>
      </c>
      <c r="P36" s="95" t="str">
        <f t="shared" si="8"/>
        <v/>
      </c>
      <c r="Q36" s="95" t="str">
        <f t="shared" si="8"/>
        <v/>
      </c>
      <c r="R36" s="95" t="str">
        <f t="shared" si="8"/>
        <v/>
      </c>
      <c r="S36" s="96" t="str">
        <f t="shared" si="8"/>
        <v/>
      </c>
      <c r="AJ36" s="183" t="s">
        <v>112</v>
      </c>
      <c r="AK36" s="167" t="s">
        <v>76</v>
      </c>
      <c r="AL36" s="167">
        <v>50</v>
      </c>
      <c r="AM36" s="167">
        <v>85</v>
      </c>
      <c r="AN36" s="27">
        <v>77</v>
      </c>
    </row>
    <row r="37" spans="1:40" ht="15.75" thickBot="1" x14ac:dyDescent="0.3">
      <c r="A37" s="9" t="s">
        <v>44</v>
      </c>
      <c r="B37" s="1"/>
      <c r="C37" s="1"/>
      <c r="D37" s="1"/>
      <c r="E37" s="82"/>
      <c r="F37" s="49"/>
      <c r="G37" s="49"/>
      <c r="H37" s="49"/>
      <c r="L37" s="221"/>
      <c r="M37" s="222"/>
      <c r="N37" s="222"/>
      <c r="O37" s="222"/>
      <c r="P37" s="222"/>
      <c r="Q37" s="222"/>
      <c r="R37" s="222"/>
      <c r="S37" s="222"/>
      <c r="AJ37" s="183" t="s">
        <v>113</v>
      </c>
      <c r="AK37" s="167" t="s">
        <v>76</v>
      </c>
      <c r="AL37" s="167">
        <v>40</v>
      </c>
      <c r="AM37" s="167">
        <v>55</v>
      </c>
      <c r="AN37" s="27">
        <v>75</v>
      </c>
    </row>
    <row r="38" spans="1:40" ht="32.25" x14ac:dyDescent="0.25">
      <c r="A38" s="293" t="s">
        <v>0</v>
      </c>
      <c r="B38" s="287" t="s">
        <v>63</v>
      </c>
      <c r="C38" s="162" t="s">
        <v>141</v>
      </c>
      <c r="D38" s="15" t="s">
        <v>55</v>
      </c>
      <c r="E38" s="16" t="s">
        <v>54</v>
      </c>
      <c r="H38" s="182"/>
      <c r="L38" s="221"/>
      <c r="M38" s="222"/>
      <c r="N38" s="222"/>
      <c r="O38" s="222"/>
      <c r="P38" s="222"/>
      <c r="Q38" s="222"/>
      <c r="R38" s="222"/>
      <c r="S38" s="222"/>
      <c r="AJ38" s="183" t="s">
        <v>114</v>
      </c>
      <c r="AK38" s="167" t="s">
        <v>76</v>
      </c>
      <c r="AL38" s="167">
        <v>50</v>
      </c>
      <c r="AM38" s="167">
        <v>85</v>
      </c>
      <c r="AN38" s="27">
        <v>85</v>
      </c>
    </row>
    <row r="39" spans="1:40" ht="15.75" thickBot="1" x14ac:dyDescent="0.3">
      <c r="A39" s="294"/>
      <c r="B39" s="299"/>
      <c r="C39" s="164" t="s">
        <v>68</v>
      </c>
      <c r="D39" s="209" t="s">
        <v>6</v>
      </c>
      <c r="E39" s="7" t="s">
        <v>5</v>
      </c>
      <c r="H39" s="180"/>
      <c r="L39" s="221"/>
      <c r="M39" s="222"/>
      <c r="N39" s="222"/>
      <c r="O39" s="222"/>
      <c r="P39" s="222"/>
      <c r="Q39" s="222"/>
      <c r="R39" s="222"/>
      <c r="S39" s="222"/>
      <c r="AJ39" s="183" t="s">
        <v>115</v>
      </c>
      <c r="AK39" s="167" t="s">
        <v>76</v>
      </c>
      <c r="AL39" s="167">
        <v>50</v>
      </c>
      <c r="AM39" s="167">
        <v>77</v>
      </c>
      <c r="AN39" s="27">
        <v>81</v>
      </c>
    </row>
    <row r="40" spans="1:40" x14ac:dyDescent="0.25">
      <c r="A40" s="77" t="s">
        <v>92</v>
      </c>
      <c r="B40" s="191">
        <v>1</v>
      </c>
      <c r="C40" s="201">
        <f t="shared" ref="C40:C46" si="10">IFERROR(VLOOKUP(A40,$AJ$1:$AN$64,3,FALSE),"")</f>
        <v>16</v>
      </c>
      <c r="D40" s="218">
        <f t="shared" ref="D40:D46" si="11">IF(ISBLANK(A40),"",50)</f>
        <v>50</v>
      </c>
      <c r="E40" s="202">
        <f>IFERROR(IF(VLOOKUP(A40,$AJ$1:$AN$64,5,FALSE)="N/A",VLOOKUP(A40,$AJ$1:$AN$64,4,FALSE),VLOOKUP(A40,$AJ$1:$AN$64,5,FALSE)),"")</f>
        <v>81</v>
      </c>
      <c r="H40" s="181"/>
      <c r="AJ40" s="183" t="s">
        <v>116</v>
      </c>
      <c r="AK40" s="167" t="s">
        <v>76</v>
      </c>
      <c r="AL40" s="167">
        <v>100</v>
      </c>
      <c r="AM40" s="167">
        <v>82</v>
      </c>
      <c r="AN40" s="27">
        <v>73</v>
      </c>
    </row>
    <row r="41" spans="1:40" x14ac:dyDescent="0.25">
      <c r="A41" s="77" t="s">
        <v>132</v>
      </c>
      <c r="B41" s="71">
        <v>1</v>
      </c>
      <c r="C41" s="201">
        <f t="shared" si="10"/>
        <v>20</v>
      </c>
      <c r="D41" s="198">
        <f t="shared" si="11"/>
        <v>50</v>
      </c>
      <c r="E41" s="202">
        <f>IFERROR(IF(VLOOKUP(A41,$AJ$1:$AN$64,5,FALSE)="N/A",VLOOKUP(A41,$AJ$1:$AN$64,4,FALSE),VLOOKUP(A41,$AJ$1:$AN$64,5,FALSE)),"")</f>
        <v>101</v>
      </c>
      <c r="G41" s="22"/>
      <c r="H41" s="181"/>
      <c r="AJ41" s="183" t="s">
        <v>117</v>
      </c>
      <c r="AK41" s="167" t="s">
        <v>82</v>
      </c>
      <c r="AL41" s="167">
        <v>20</v>
      </c>
      <c r="AM41" s="167">
        <v>85</v>
      </c>
      <c r="AN41" s="27">
        <v>79</v>
      </c>
    </row>
    <row r="42" spans="1:40" x14ac:dyDescent="0.25">
      <c r="A42" s="77" t="s">
        <v>113</v>
      </c>
      <c r="B42" s="71">
        <v>1</v>
      </c>
      <c r="C42" s="201">
        <f t="shared" si="10"/>
        <v>40</v>
      </c>
      <c r="D42" s="198">
        <f t="shared" si="11"/>
        <v>50</v>
      </c>
      <c r="E42" s="202">
        <f>IFERROR(IF(VLOOKUP(A42,$AJ$1:$AN$64,5,FALSE)="N/A",VLOOKUP(A42,$AJ$1:$AN$64,4,FALSE),VLOOKUP(A42,$AJ$1:$AN$64,5,FALSE)),"")</f>
        <v>75</v>
      </c>
      <c r="H42" s="181"/>
      <c r="AJ42" s="183" t="s">
        <v>118</v>
      </c>
      <c r="AK42" s="167" t="s">
        <v>76</v>
      </c>
      <c r="AL42" s="167">
        <v>20</v>
      </c>
      <c r="AM42" s="167">
        <v>85</v>
      </c>
      <c r="AN42" s="27">
        <v>81</v>
      </c>
    </row>
    <row r="43" spans="1:40" x14ac:dyDescent="0.25">
      <c r="A43" s="77" t="s">
        <v>99</v>
      </c>
      <c r="B43" s="71">
        <v>1</v>
      </c>
      <c r="C43" s="201">
        <f t="shared" si="10"/>
        <v>40</v>
      </c>
      <c r="D43" s="198">
        <f t="shared" si="11"/>
        <v>50</v>
      </c>
      <c r="E43" s="202">
        <f>IFERROR(IF(VLOOKUP(A43,$AJ$1:$AN$64,5,FALSE)="N/A",VLOOKUP(A43,$AJ$1:$AN$64,4,FALSE),VLOOKUP(A43,$AJ$1:$AN$64,5,FALSE)),"")</f>
        <v>79</v>
      </c>
      <c r="H43" s="181"/>
      <c r="AC43" s="22"/>
      <c r="AJ43" s="183" t="s">
        <v>119</v>
      </c>
      <c r="AK43" s="167" t="s">
        <v>76</v>
      </c>
      <c r="AL43" s="167">
        <v>20</v>
      </c>
      <c r="AM43" s="167">
        <v>85</v>
      </c>
      <c r="AN43" s="27">
        <v>80</v>
      </c>
    </row>
    <row r="44" spans="1:40" x14ac:dyDescent="0.25">
      <c r="A44" s="77" t="s">
        <v>152</v>
      </c>
      <c r="B44" s="71">
        <v>1</v>
      </c>
      <c r="C44" s="201">
        <f t="shared" si="10"/>
        <v>50</v>
      </c>
      <c r="D44" s="198">
        <f t="shared" si="11"/>
        <v>50</v>
      </c>
      <c r="E44" s="202">
        <f>IFERROR(IF(VLOOKUP(A44,$AJ$1:$AN$64,5,FALSE)="N/A",VLOOKUP(A44,$AJ$1:$AN$64,4,FALSE),VLOOKUP(A44,$AJ$1:$AN$64,5,FALSE)),"")</f>
        <v>80</v>
      </c>
      <c r="H44" s="181"/>
      <c r="AJ44" s="183" t="s">
        <v>120</v>
      </c>
      <c r="AK44" s="167" t="s">
        <v>76</v>
      </c>
      <c r="AL44" s="167">
        <v>20</v>
      </c>
      <c r="AM44" s="167">
        <v>85</v>
      </c>
      <c r="AN44" s="27">
        <v>96</v>
      </c>
    </row>
    <row r="45" spans="1:40" x14ac:dyDescent="0.25">
      <c r="A45" s="77" t="s">
        <v>92</v>
      </c>
      <c r="B45" s="71">
        <v>2</v>
      </c>
      <c r="C45" s="201">
        <f t="shared" si="10"/>
        <v>16</v>
      </c>
      <c r="D45" s="198">
        <f t="shared" si="11"/>
        <v>50</v>
      </c>
      <c r="E45" s="202">
        <f t="shared" ref="E45:E49" si="12">IFERROR(IF(VLOOKUP(A45,$AJ$1:$AN$64,5,FALSE)="N/A",VLOOKUP(A45,$AJ$1:$AN$64,4,FALSE),VLOOKUP(A45,$AJ$1:$AN$64,5,FALSE)),"")</f>
        <v>81</v>
      </c>
      <c r="H45" s="181"/>
      <c r="AJ45" s="183" t="s">
        <v>121</v>
      </c>
      <c r="AK45" s="167" t="s">
        <v>76</v>
      </c>
      <c r="AL45" s="167">
        <v>40</v>
      </c>
      <c r="AM45" s="167">
        <v>85</v>
      </c>
      <c r="AN45" s="27">
        <v>84</v>
      </c>
    </row>
    <row r="46" spans="1:40" x14ac:dyDescent="0.25">
      <c r="A46" s="77" t="s">
        <v>132</v>
      </c>
      <c r="B46" s="71">
        <v>2</v>
      </c>
      <c r="C46" s="201">
        <f t="shared" si="10"/>
        <v>20</v>
      </c>
      <c r="D46" s="198">
        <f t="shared" si="11"/>
        <v>50</v>
      </c>
      <c r="E46" s="202">
        <f t="shared" si="12"/>
        <v>101</v>
      </c>
      <c r="H46" s="181"/>
      <c r="AJ46" s="183" t="s">
        <v>122</v>
      </c>
      <c r="AK46" s="167" t="s">
        <v>76</v>
      </c>
      <c r="AL46" s="167">
        <v>40</v>
      </c>
      <c r="AM46" s="167">
        <v>85</v>
      </c>
      <c r="AN46" s="27">
        <v>96</v>
      </c>
    </row>
    <row r="47" spans="1:40" x14ac:dyDescent="0.25">
      <c r="A47" s="77" t="s">
        <v>113</v>
      </c>
      <c r="B47" s="71">
        <v>2</v>
      </c>
      <c r="C47" s="201">
        <v>40</v>
      </c>
      <c r="D47" s="198">
        <v>50</v>
      </c>
      <c r="E47" s="202">
        <f t="shared" si="12"/>
        <v>75</v>
      </c>
      <c r="H47" s="181"/>
      <c r="AJ47" s="183" t="s">
        <v>123</v>
      </c>
      <c r="AK47" s="167" t="s">
        <v>76</v>
      </c>
      <c r="AL47" s="167">
        <v>100</v>
      </c>
      <c r="AM47" s="167">
        <v>78</v>
      </c>
      <c r="AN47" s="27">
        <v>78</v>
      </c>
    </row>
    <row r="48" spans="1:40" x14ac:dyDescent="0.25">
      <c r="A48" s="77" t="s">
        <v>99</v>
      </c>
      <c r="B48" s="71">
        <v>2</v>
      </c>
      <c r="C48" s="201">
        <f t="shared" ref="C48:C53" si="13">IFERROR(VLOOKUP(A48,$AJ$1:$AN$64,3,FALSE),"")</f>
        <v>40</v>
      </c>
      <c r="D48" s="198">
        <f t="shared" ref="D48:D53" si="14">IF(ISBLANK(A48),"",50)</f>
        <v>50</v>
      </c>
      <c r="E48" s="202">
        <f t="shared" si="12"/>
        <v>79</v>
      </c>
      <c r="H48" s="181"/>
      <c r="AJ48" s="183" t="s">
        <v>152</v>
      </c>
      <c r="AK48" s="167" t="s">
        <v>76</v>
      </c>
      <c r="AL48" s="167">
        <v>50</v>
      </c>
      <c r="AM48" s="167">
        <v>82</v>
      </c>
      <c r="AN48" s="27">
        <v>80</v>
      </c>
    </row>
    <row r="49" spans="1:40" x14ac:dyDescent="0.25">
      <c r="A49" s="77" t="s">
        <v>152</v>
      </c>
      <c r="B49" s="71">
        <v>2</v>
      </c>
      <c r="C49" s="201">
        <f t="shared" si="13"/>
        <v>50</v>
      </c>
      <c r="D49" s="198">
        <f t="shared" si="14"/>
        <v>50</v>
      </c>
      <c r="E49" s="202">
        <f t="shared" si="12"/>
        <v>80</v>
      </c>
      <c r="H49" s="181"/>
      <c r="AJ49" s="183" t="s">
        <v>125</v>
      </c>
      <c r="AK49" s="167" t="s">
        <v>76</v>
      </c>
      <c r="AL49" s="167">
        <v>50</v>
      </c>
      <c r="AM49" s="167">
        <v>80</v>
      </c>
      <c r="AN49" s="27" t="s">
        <v>77</v>
      </c>
    </row>
    <row r="50" spans="1:40" x14ac:dyDescent="0.25">
      <c r="A50" s="77"/>
      <c r="B50" s="71"/>
      <c r="C50" s="201" t="str">
        <f t="shared" si="13"/>
        <v/>
      </c>
      <c r="D50" s="198" t="str">
        <f t="shared" si="14"/>
        <v/>
      </c>
      <c r="E50" s="202" t="str">
        <f>IFERROR(IF(VLOOKUP(A50,$AJ$1:$AN$64,5,FALSE)="N/A",VLOOKUP(A50,$AJ$1:$AN$64,4,FALSE),VLOOKUP(A50,$AJ$1:$AN$64,5,FALSE)),"")</f>
        <v/>
      </c>
      <c r="H50" s="181"/>
      <c r="AJ50" s="183" t="s">
        <v>126</v>
      </c>
      <c r="AK50" s="167" t="s">
        <v>76</v>
      </c>
      <c r="AL50" s="167">
        <v>40</v>
      </c>
      <c r="AM50" s="167">
        <v>84</v>
      </c>
      <c r="AN50" s="27" t="s">
        <v>77</v>
      </c>
    </row>
    <row r="51" spans="1:40" x14ac:dyDescent="0.25">
      <c r="A51" s="77"/>
      <c r="B51" s="71"/>
      <c r="C51" s="201" t="str">
        <f t="shared" si="13"/>
        <v/>
      </c>
      <c r="D51" s="198" t="str">
        <f t="shared" si="14"/>
        <v/>
      </c>
      <c r="E51" s="202" t="str">
        <f>IFERROR(IF(VLOOKUP(A51,$AJ$1:$AN$64,5,FALSE)="N/A",VLOOKUP(A51,$AJ$1:$AN$64,4,FALSE),VLOOKUP(A51,$AJ$1:$AN$64,5,FALSE)),"")</f>
        <v/>
      </c>
      <c r="H51" s="181"/>
      <c r="AJ51" s="183" t="s">
        <v>127</v>
      </c>
      <c r="AK51" s="167" t="s">
        <v>76</v>
      </c>
      <c r="AL51" s="167">
        <v>40</v>
      </c>
      <c r="AM51" s="167">
        <v>85</v>
      </c>
      <c r="AN51" s="27">
        <v>85</v>
      </c>
    </row>
    <row r="52" spans="1:40" x14ac:dyDescent="0.25">
      <c r="A52" s="77"/>
      <c r="B52" s="71"/>
      <c r="C52" s="201" t="str">
        <f t="shared" si="13"/>
        <v/>
      </c>
      <c r="D52" s="198" t="str">
        <f t="shared" si="14"/>
        <v/>
      </c>
      <c r="E52" s="202" t="str">
        <f>IFERROR(IF(VLOOKUP(A52,$AJ$1:$AN$64,5,FALSE)="N/A",VLOOKUP(A52,$AJ$1:$AN$64,4,FALSE),VLOOKUP(A52,$AJ$1:$AN$64,5,FALSE)),"")</f>
        <v/>
      </c>
      <c r="H52" s="181"/>
      <c r="AJ52" s="183" t="s">
        <v>128</v>
      </c>
      <c r="AK52" s="167" t="s">
        <v>76</v>
      </c>
      <c r="AL52" s="167">
        <v>10</v>
      </c>
      <c r="AM52" s="167">
        <v>80</v>
      </c>
      <c r="AN52" s="27">
        <v>82</v>
      </c>
    </row>
    <row r="53" spans="1:40" ht="15.75" thickBot="1" x14ac:dyDescent="0.3">
      <c r="A53" s="14"/>
      <c r="B53" s="72"/>
      <c r="C53" s="203" t="str">
        <f t="shared" si="13"/>
        <v/>
      </c>
      <c r="D53" s="204" t="str">
        <f t="shared" si="14"/>
        <v/>
      </c>
      <c r="E53" s="205" t="str">
        <f>IFERROR(IF(VLOOKUP(A53,$AJ$1:$AN$64,5,FALSE)="N/A",VLOOKUP(A53,$AJ$1:$AN$64,4,FALSE),VLOOKUP(A53,$AJ$1:$AN$64,5,FALSE)),"")</f>
        <v/>
      </c>
      <c r="H53" s="181"/>
      <c r="AJ53" s="183" t="s">
        <v>129</v>
      </c>
      <c r="AK53" s="167" t="s">
        <v>76</v>
      </c>
      <c r="AL53" s="167">
        <v>100</v>
      </c>
      <c r="AM53" s="167">
        <v>85</v>
      </c>
      <c r="AN53" s="27">
        <v>79</v>
      </c>
    </row>
    <row r="54" spans="1:40" ht="15.75" x14ac:dyDescent="0.25">
      <c r="A54" s="19" t="s">
        <v>142</v>
      </c>
      <c r="AJ54" s="183" t="s">
        <v>130</v>
      </c>
      <c r="AK54" s="167" t="s">
        <v>76</v>
      </c>
      <c r="AL54" s="167">
        <v>50</v>
      </c>
      <c r="AM54" s="167">
        <v>85</v>
      </c>
      <c r="AN54" s="27">
        <v>87</v>
      </c>
    </row>
    <row r="55" spans="1:40" x14ac:dyDescent="0.25">
      <c r="A55" s="19"/>
      <c r="AJ55" s="183" t="s">
        <v>131</v>
      </c>
      <c r="AK55" s="167" t="s">
        <v>76</v>
      </c>
      <c r="AL55" s="167">
        <v>20</v>
      </c>
      <c r="AM55" s="167">
        <v>80</v>
      </c>
      <c r="AN55" s="27">
        <v>80</v>
      </c>
    </row>
    <row r="56" spans="1:40" x14ac:dyDescent="0.25">
      <c r="AJ56" s="183" t="s">
        <v>132</v>
      </c>
      <c r="AK56" s="167" t="s">
        <v>76</v>
      </c>
      <c r="AL56" s="167">
        <v>20</v>
      </c>
      <c r="AM56" s="167">
        <v>95</v>
      </c>
      <c r="AN56" s="27">
        <v>101</v>
      </c>
    </row>
    <row r="57" spans="1:40" ht="15.75" thickBot="1" x14ac:dyDescent="0.3">
      <c r="A57" s="8" t="s">
        <v>7</v>
      </c>
      <c r="AJ57" s="183" t="s">
        <v>133</v>
      </c>
      <c r="AK57" s="167" t="s">
        <v>76</v>
      </c>
      <c r="AL57" s="167">
        <v>5</v>
      </c>
      <c r="AM57" s="167">
        <v>85</v>
      </c>
      <c r="AN57" s="27">
        <v>83</v>
      </c>
    </row>
    <row r="58" spans="1:40" ht="30" x14ac:dyDescent="0.25">
      <c r="A58" s="293" t="s">
        <v>4</v>
      </c>
      <c r="B58" s="106" t="str">
        <f>IF(ISBLANK(A12),"",CONCATENATE("Leq - @ ",A12))</f>
        <v>Leq - @ NSA 13 - Residence</v>
      </c>
      <c r="C58" s="106" t="str">
        <f>IF(ISBLANK(A12),"",CONCATENATE("Leq - @ ",A12))</f>
        <v>Leq - @ NSA 13 - Residence</v>
      </c>
      <c r="D58" s="248"/>
      <c r="E58" s="248"/>
      <c r="F58" s="248"/>
      <c r="G58" s="248"/>
      <c r="H58" s="248"/>
      <c r="AJ58" s="183" t="s">
        <v>134</v>
      </c>
      <c r="AK58" s="167" t="s">
        <v>76</v>
      </c>
      <c r="AL58" s="167">
        <v>40</v>
      </c>
      <c r="AM58" s="167">
        <v>73</v>
      </c>
      <c r="AN58" s="27">
        <v>74</v>
      </c>
    </row>
    <row r="59" spans="1:40" ht="18.75" thickBot="1" x14ac:dyDescent="0.3">
      <c r="A59" s="301"/>
      <c r="B59" s="226" t="s">
        <v>185</v>
      </c>
      <c r="C59" s="226" t="s">
        <v>186</v>
      </c>
      <c r="D59" s="270"/>
      <c r="E59" s="270"/>
      <c r="F59" s="270"/>
      <c r="G59" s="270"/>
      <c r="H59" s="270"/>
      <c r="AJ59" s="183" t="s">
        <v>135</v>
      </c>
      <c r="AK59" s="167" t="s">
        <v>76</v>
      </c>
      <c r="AL59" s="167">
        <v>100</v>
      </c>
      <c r="AM59" s="167"/>
      <c r="AN59" s="27">
        <v>77</v>
      </c>
    </row>
    <row r="60" spans="1:40" x14ac:dyDescent="0.25">
      <c r="A60" s="223" t="str">
        <f>IF(ISBLANK(A40),"",A40)</f>
        <v>Crane</v>
      </c>
      <c r="B60" s="273">
        <f>IFERROR($E40-(20*LOG10(M23/$D40))+10*LOG($C40/100)+10*LOG($B40),0)</f>
        <v>47.158974668909536</v>
      </c>
      <c r="C60" s="274">
        <f>IFERROR($E40-(20*LOG10(M23/$D40))+10*LOG(100/100)+10*LOG($B40),0)</f>
        <v>55.117774842350286</v>
      </c>
      <c r="D60" s="166"/>
      <c r="E60" s="166"/>
      <c r="F60" s="166"/>
      <c r="G60" s="166"/>
      <c r="H60" s="166"/>
      <c r="AJ60" s="183" t="s">
        <v>136</v>
      </c>
      <c r="AK60" s="167"/>
      <c r="AL60" s="167">
        <v>100</v>
      </c>
      <c r="AM60" s="167"/>
      <c r="AN60" s="27">
        <v>84</v>
      </c>
    </row>
    <row r="61" spans="1:40" x14ac:dyDescent="0.25">
      <c r="A61" s="224" t="str">
        <f>IF(ISBLANK(A41),"",A41)</f>
        <v>Vibratory Pile Driver</v>
      </c>
      <c r="B61" s="275">
        <f t="shared" ref="B61:C69" si="15">IFERROR($E41-(20*LOG10(M24/$D41))+10*LOG($C41/100)+10*LOG($B41),0)</f>
        <v>68.128074798990099</v>
      </c>
      <c r="C61" s="276">
        <f t="shared" ref="C61:C64" si="16">IFERROR($E41-(20*LOG10(M24/$D41))+10*LOG(100/100)+10*LOG($B41),0)</f>
        <v>75.117774842350286</v>
      </c>
      <c r="D61" s="166"/>
      <c r="E61" s="166"/>
      <c r="F61" s="166"/>
      <c r="G61" s="166"/>
      <c r="H61" s="166"/>
      <c r="AJ61" s="183" t="s">
        <v>137</v>
      </c>
      <c r="AK61" s="167"/>
      <c r="AL61" s="167">
        <v>100</v>
      </c>
      <c r="AM61" s="167"/>
      <c r="AN61" s="27">
        <v>80</v>
      </c>
    </row>
    <row r="62" spans="1:40" x14ac:dyDescent="0.25">
      <c r="A62" s="224" t="str">
        <f t="shared" ref="A62:A73" si="17">IF(ISBLANK(A42),"",A42)</f>
        <v>Pickup Truck</v>
      </c>
      <c r="B62" s="275">
        <f t="shared" si="15"/>
        <v>45.138374755629911</v>
      </c>
      <c r="C62" s="276">
        <f t="shared" si="16"/>
        <v>49.117774842350286</v>
      </c>
      <c r="D62" s="166"/>
      <c r="E62" s="166"/>
      <c r="F62" s="166"/>
      <c r="G62" s="166"/>
      <c r="H62" s="166"/>
      <c r="AJ62" s="183" t="s">
        <v>138</v>
      </c>
      <c r="AK62" s="167"/>
      <c r="AL62" s="167">
        <v>100</v>
      </c>
      <c r="AM62" s="167"/>
      <c r="AN62" s="27">
        <v>85</v>
      </c>
    </row>
    <row r="63" spans="1:40" x14ac:dyDescent="0.25">
      <c r="A63" s="224" t="str">
        <f t="shared" si="17"/>
        <v>Front End Loader</v>
      </c>
      <c r="B63" s="275">
        <f t="shared" si="15"/>
        <v>49.138374755629911</v>
      </c>
      <c r="C63" s="276">
        <f t="shared" si="16"/>
        <v>53.117774842350286</v>
      </c>
      <c r="D63" s="166"/>
      <c r="E63" s="166"/>
      <c r="F63" s="166"/>
      <c r="G63" s="166"/>
      <c r="H63" s="166"/>
      <c r="AJ63" s="183" t="s">
        <v>139</v>
      </c>
      <c r="AK63" s="167"/>
      <c r="AL63" s="167">
        <v>100</v>
      </c>
      <c r="AM63" s="167"/>
      <c r="AN63" s="27">
        <v>82</v>
      </c>
    </row>
    <row r="64" spans="1:40" ht="15" customHeight="1" thickBot="1" x14ac:dyDescent="0.3">
      <c r="A64" s="224" t="str">
        <f t="shared" si="17"/>
        <v>Trencher</v>
      </c>
      <c r="B64" s="275">
        <f t="shared" si="15"/>
        <v>51.107474885710474</v>
      </c>
      <c r="C64" s="276">
        <f t="shared" si="16"/>
        <v>54.117774842350286</v>
      </c>
      <c r="D64" s="166"/>
      <c r="E64" s="166"/>
      <c r="F64" s="166"/>
      <c r="G64" s="166"/>
      <c r="H64" s="166"/>
      <c r="AJ64" s="184" t="s">
        <v>140</v>
      </c>
      <c r="AK64" s="185"/>
      <c r="AL64" s="185">
        <v>100</v>
      </c>
      <c r="AM64" s="185"/>
      <c r="AN64" s="151">
        <v>83</v>
      </c>
    </row>
    <row r="65" spans="1:30" x14ac:dyDescent="0.25">
      <c r="A65" s="224" t="str">
        <f t="shared" si="17"/>
        <v>Crane</v>
      </c>
      <c r="B65" s="275">
        <f t="shared" si="15"/>
        <v>45.787724262469304</v>
      </c>
      <c r="C65" s="276">
        <f>IFERROR($E45-(20*LOG10(N28/$D45))+10*LOG($C45/100)+10*LOG($B45),0)</f>
        <v>0</v>
      </c>
      <c r="D65" s="166"/>
      <c r="E65" s="166"/>
      <c r="F65" s="166"/>
      <c r="G65" s="166"/>
      <c r="H65" s="166"/>
    </row>
    <row r="66" spans="1:30" x14ac:dyDescent="0.25">
      <c r="A66" s="224" t="str">
        <f t="shared" si="17"/>
        <v>Vibratory Pile Driver</v>
      </c>
      <c r="B66" s="275">
        <f t="shared" si="15"/>
        <v>66.756824392549873</v>
      </c>
      <c r="C66" s="276">
        <f t="shared" si="15"/>
        <v>0</v>
      </c>
      <c r="D66" s="166"/>
      <c r="E66" s="166"/>
      <c r="F66" s="166"/>
      <c r="G66" s="166"/>
      <c r="H66" s="166"/>
    </row>
    <row r="67" spans="1:30" x14ac:dyDescent="0.25">
      <c r="A67" s="224" t="str">
        <f t="shared" si="17"/>
        <v>Pickup Truck</v>
      </c>
      <c r="B67" s="275">
        <f t="shared" si="15"/>
        <v>43.767124349189679</v>
      </c>
      <c r="C67" s="276">
        <f t="shared" si="15"/>
        <v>0</v>
      </c>
      <c r="D67" s="166"/>
      <c r="E67" s="166"/>
      <c r="F67" s="166"/>
      <c r="G67" s="166"/>
      <c r="H67" s="166"/>
    </row>
    <row r="68" spans="1:30" x14ac:dyDescent="0.25">
      <c r="A68" s="224" t="str">
        <f t="shared" si="17"/>
        <v>Front End Loader</v>
      </c>
      <c r="B68" s="275">
        <f t="shared" si="15"/>
        <v>47.767124349189679</v>
      </c>
      <c r="C68" s="276">
        <f t="shared" si="15"/>
        <v>0</v>
      </c>
      <c r="D68" s="166"/>
      <c r="E68" s="166"/>
      <c r="F68" s="166"/>
      <c r="G68" s="166"/>
      <c r="H68" s="166"/>
    </row>
    <row r="69" spans="1:30" x14ac:dyDescent="0.25">
      <c r="A69" s="224" t="str">
        <f t="shared" si="17"/>
        <v>Trencher</v>
      </c>
      <c r="B69" s="275">
        <f t="shared" si="15"/>
        <v>49.736224479270241</v>
      </c>
      <c r="C69" s="276">
        <f t="shared" si="15"/>
        <v>0</v>
      </c>
      <c r="D69" s="166"/>
      <c r="E69" s="166"/>
      <c r="F69" s="166"/>
      <c r="G69" s="166"/>
      <c r="H69" s="166"/>
      <c r="P69" t="str">
        <f>A12</f>
        <v>NSA 13 - Residence</v>
      </c>
    </row>
    <row r="70" spans="1:30" x14ac:dyDescent="0.25">
      <c r="A70" s="224" t="str">
        <f t="shared" si="17"/>
        <v/>
      </c>
      <c r="B70" s="275">
        <f>IFERROR($E50-(20*LOG10(M33/$D50))+10*LOG($C50/100)+10*LOG(#REF!/12)+10*LOG($B50),0)</f>
        <v>0</v>
      </c>
      <c r="C70" s="278">
        <f>IFERROR($E50-(20*LOG10(N33/$D50))+10*LOG($C50/100)+10*LOG(#REF!/12)+10*LOG($B50),0)</f>
        <v>0</v>
      </c>
      <c r="D70" s="166"/>
      <c r="E70" s="166"/>
      <c r="F70" s="166"/>
      <c r="G70" s="166"/>
      <c r="H70" s="166"/>
    </row>
    <row r="71" spans="1:30" ht="15.75" thickBot="1" x14ac:dyDescent="0.3">
      <c r="A71" s="224" t="str">
        <f t="shared" si="17"/>
        <v/>
      </c>
      <c r="B71" s="275">
        <f>IFERROR($E51-(20*LOG10(M34/$D51))+10*LOG($C51/100)+10*LOG(#REF!/12)+10*LOG($B51),0)</f>
        <v>0</v>
      </c>
      <c r="C71" s="278">
        <f>IFERROR($E51-(20*LOG10(N34/$D51))+10*LOG($C51/100)+10*LOG(#REF!/12)+10*LOG($B51),0)</f>
        <v>0</v>
      </c>
      <c r="D71" s="166"/>
      <c r="E71" s="166"/>
      <c r="F71" s="166"/>
      <c r="G71" s="166"/>
      <c r="H71" s="166"/>
      <c r="P71" s="303" t="s">
        <v>21</v>
      </c>
      <c r="Q71" s="303"/>
      <c r="R71" s="303"/>
      <c r="S71" s="303"/>
      <c r="T71" s="303"/>
    </row>
    <row r="72" spans="1:30" ht="17.25" customHeight="1" thickBot="1" x14ac:dyDescent="0.3">
      <c r="A72" s="224" t="str">
        <f t="shared" si="17"/>
        <v/>
      </c>
      <c r="B72" s="275">
        <f>IFERROR($E52-(20*LOG10(M35/$D52))+10*LOG($C52/100)+10*LOG(#REF!/12)+10*LOG($B52),0)</f>
        <v>0</v>
      </c>
      <c r="C72" s="278">
        <f>IFERROR($E52-(20*LOG10(N35/$D52))+10*LOG($C52/100)+10*LOG(#REF!/12)+10*LOG($B52),0)</f>
        <v>0</v>
      </c>
      <c r="D72" s="166"/>
      <c r="E72" s="166"/>
      <c r="F72" s="166"/>
      <c r="G72" s="166"/>
      <c r="H72" s="166"/>
      <c r="P72" s="38" t="s">
        <v>14</v>
      </c>
      <c r="Q72" s="39" t="s">
        <v>15</v>
      </c>
      <c r="R72" s="40" t="s">
        <v>17</v>
      </c>
      <c r="S72" s="40" t="s">
        <v>16</v>
      </c>
      <c r="T72" s="41" t="s">
        <v>17</v>
      </c>
      <c r="U72" s="42"/>
      <c r="V72" s="39" t="s">
        <v>18</v>
      </c>
      <c r="W72" s="40" t="s">
        <v>17</v>
      </c>
      <c r="X72" s="40" t="s">
        <v>16</v>
      </c>
      <c r="Y72" s="41" t="s">
        <v>17</v>
      </c>
      <c r="Z72" s="43"/>
      <c r="AA72" s="39" t="s">
        <v>19</v>
      </c>
      <c r="AB72" s="40" t="s">
        <v>17</v>
      </c>
      <c r="AC72" s="40" t="s">
        <v>16</v>
      </c>
      <c r="AD72" s="41" t="s">
        <v>17</v>
      </c>
    </row>
    <row r="73" spans="1:30" ht="15.75" thickBot="1" x14ac:dyDescent="0.3">
      <c r="A73" s="225" t="str">
        <f t="shared" si="17"/>
        <v/>
      </c>
      <c r="B73" s="277">
        <f>IFERROR($E53-(20*LOG10(M36/$D53))+10*LOG($C53/100)+10*LOG(#REF!/12)+10*LOG($B53),0)</f>
        <v>0</v>
      </c>
      <c r="C73" s="279">
        <f>IFERROR($E53-(20*LOG10(N36/$D53))+10*LOG($C53/100)+10*LOG(#REF!/12)+10*LOG($B53),0)</f>
        <v>0</v>
      </c>
      <c r="D73" s="166"/>
      <c r="E73" s="166"/>
      <c r="F73" s="166"/>
      <c r="G73" s="166"/>
      <c r="H73" s="166"/>
      <c r="P73" s="30">
        <v>0</v>
      </c>
      <c r="Q73" s="32">
        <f>H12</f>
        <v>34</v>
      </c>
      <c r="R73" s="28">
        <f>(10^(Q73/10))</f>
        <v>2511.8864315095811</v>
      </c>
      <c r="S73" s="28">
        <f>Q73+10</f>
        <v>44</v>
      </c>
      <c r="T73" s="33">
        <f t="shared" ref="T73:T96" si="18">(10^(S73/10))</f>
        <v>25118.86431509586</v>
      </c>
      <c r="U73" s="36"/>
      <c r="V73" s="32">
        <v>0</v>
      </c>
      <c r="W73" s="28">
        <f>(10^(V73/10))</f>
        <v>1</v>
      </c>
      <c r="X73" s="28">
        <f>V73+10</f>
        <v>10</v>
      </c>
      <c r="Y73" s="33">
        <f>(10^(X73/10))</f>
        <v>10</v>
      </c>
      <c r="Z73" s="36"/>
      <c r="AA73" s="34">
        <f>10*LOG10(10^(Q73/10)+10^(V73/10))</f>
        <v>34.001728613409902</v>
      </c>
      <c r="AB73" s="147">
        <f>(10^(AA73/10))</f>
        <v>2512.8864315095802</v>
      </c>
      <c r="AC73" s="147">
        <f>AA73+10</f>
        <v>44.001728613409902</v>
      </c>
      <c r="AD73" s="148">
        <f>(10^(AC73/10))</f>
        <v>25128.864315095783</v>
      </c>
    </row>
    <row r="74" spans="1:30" ht="18" thickBot="1" x14ac:dyDescent="0.3">
      <c r="A74" s="219" t="s">
        <v>43</v>
      </c>
      <c r="B74" s="227">
        <f>IF(B60=0,0,10*LOG10(10^(B60/10)+10^(B61/10)+10^(B62/10)+10^(B63/10)+10^(B64/10)+10^(B65/10)+10^(B66/10)+10^(B67/10)+10^(B68/10)+10^(B69/10)+10^(B70/10)+10^(B71/10)+10^(B72/10)+10^(B73/10)))</f>
        <v>70.699892933626046</v>
      </c>
      <c r="C74" s="227">
        <f>MAX(C60:C73)</f>
        <v>75.117774842350286</v>
      </c>
      <c r="D74" s="249"/>
      <c r="E74" s="249"/>
      <c r="F74" s="249"/>
      <c r="G74" s="249"/>
      <c r="H74" s="249"/>
      <c r="P74" s="31">
        <v>4.1666666666666699E-2</v>
      </c>
      <c r="Q74" s="34">
        <f>H12</f>
        <v>34</v>
      </c>
      <c r="R74" s="26">
        <f t="shared" ref="R74:R96" si="19">(10^(Q74/10))</f>
        <v>2511.8864315095811</v>
      </c>
      <c r="S74" s="26">
        <f t="shared" ref="S74:S79" si="20">Q74+10</f>
        <v>44</v>
      </c>
      <c r="T74" s="35">
        <f t="shared" si="18"/>
        <v>25118.86431509586</v>
      </c>
      <c r="U74" s="37"/>
      <c r="V74" s="34">
        <f>V73</f>
        <v>0</v>
      </c>
      <c r="W74" s="26">
        <f t="shared" ref="W74:W96" si="21">(10^(V74/10))</f>
        <v>1</v>
      </c>
      <c r="X74" s="28">
        <f t="shared" ref="X74:X79" si="22">V74+10</f>
        <v>10</v>
      </c>
      <c r="Y74" s="35">
        <f t="shared" ref="Y74:Y96" si="23">(10^(X74/10))</f>
        <v>10</v>
      </c>
      <c r="Z74" s="37"/>
      <c r="AA74" s="34">
        <f t="shared" ref="AA74:AA96" si="24">10*LOG10(10^(Q74/10)+10^(V74/10))</f>
        <v>34.001728613409902</v>
      </c>
      <c r="AB74" s="26">
        <f t="shared" ref="AB74:AB96" si="25">(10^(AA74/10))</f>
        <v>2512.8864315095802</v>
      </c>
      <c r="AC74" s="147">
        <f t="shared" ref="AC74:AC79" si="26">AA74+10</f>
        <v>44.001728613409902</v>
      </c>
      <c r="AD74" s="27">
        <f t="shared" ref="AD74:AD96" si="27">(10^(AC74/10))</f>
        <v>25128.864315095783</v>
      </c>
    </row>
    <row r="75" spans="1:30" ht="16.5" thickBot="1" x14ac:dyDescent="0.3">
      <c r="A75" s="19" t="s">
        <v>57</v>
      </c>
      <c r="P75" s="31">
        <v>8.3333333333333301E-2</v>
      </c>
      <c r="Q75" s="34">
        <f>H12</f>
        <v>34</v>
      </c>
      <c r="R75" s="26">
        <f t="shared" si="19"/>
        <v>2511.8864315095811</v>
      </c>
      <c r="S75" s="26">
        <f t="shared" si="20"/>
        <v>44</v>
      </c>
      <c r="T75" s="35">
        <f t="shared" si="18"/>
        <v>25118.86431509586</v>
      </c>
      <c r="U75" s="37"/>
      <c r="V75" s="34">
        <f>V74</f>
        <v>0</v>
      </c>
      <c r="W75" s="26">
        <f t="shared" si="21"/>
        <v>1</v>
      </c>
      <c r="X75" s="28">
        <f t="shared" si="22"/>
        <v>10</v>
      </c>
      <c r="Y75" s="35">
        <f t="shared" si="23"/>
        <v>10</v>
      </c>
      <c r="Z75" s="37"/>
      <c r="AA75" s="34">
        <f t="shared" si="24"/>
        <v>34.001728613409902</v>
      </c>
      <c r="AB75" s="26">
        <f t="shared" si="25"/>
        <v>2512.8864315095802</v>
      </c>
      <c r="AC75" s="147">
        <f t="shared" si="26"/>
        <v>44.001728613409902</v>
      </c>
      <c r="AD75" s="27">
        <f t="shared" si="27"/>
        <v>25128.864315095783</v>
      </c>
    </row>
    <row r="76" spans="1:30" ht="15.75" thickBot="1" x14ac:dyDescent="0.3">
      <c r="P76" s="31">
        <v>0.125</v>
      </c>
      <c r="Q76" s="34">
        <f>H12</f>
        <v>34</v>
      </c>
      <c r="R76" s="26">
        <f t="shared" si="19"/>
        <v>2511.8864315095811</v>
      </c>
      <c r="S76" s="26">
        <f t="shared" si="20"/>
        <v>44</v>
      </c>
      <c r="T76" s="35">
        <f t="shared" si="18"/>
        <v>25118.86431509586</v>
      </c>
      <c r="U76" s="37"/>
      <c r="V76" s="34">
        <f t="shared" ref="V76:V93" si="28">V75</f>
        <v>0</v>
      </c>
      <c r="W76" s="26">
        <f t="shared" si="21"/>
        <v>1</v>
      </c>
      <c r="X76" s="28">
        <f t="shared" si="22"/>
        <v>10</v>
      </c>
      <c r="Y76" s="35">
        <f t="shared" si="23"/>
        <v>10</v>
      </c>
      <c r="Z76" s="37"/>
      <c r="AA76" s="34">
        <f t="shared" si="24"/>
        <v>34.001728613409902</v>
      </c>
      <c r="AB76" s="26">
        <f t="shared" si="25"/>
        <v>2512.8864315095802</v>
      </c>
      <c r="AC76" s="147">
        <f t="shared" si="26"/>
        <v>44.001728613409902</v>
      </c>
      <c r="AD76" s="27">
        <f t="shared" si="27"/>
        <v>25128.864315095783</v>
      </c>
    </row>
    <row r="77" spans="1:30" ht="45.75" thickBot="1" x14ac:dyDescent="0.3">
      <c r="A77" s="287" t="s">
        <v>10</v>
      </c>
      <c r="B77" s="162" t="s">
        <v>145</v>
      </c>
      <c r="C77" s="163" t="s">
        <v>146</v>
      </c>
      <c r="D77" s="73" t="s">
        <v>48</v>
      </c>
      <c r="E77" s="73" t="s">
        <v>59</v>
      </c>
      <c r="F77" s="73" t="s">
        <v>158</v>
      </c>
      <c r="G77" s="15" t="s">
        <v>47</v>
      </c>
      <c r="H77" s="16" t="s">
        <v>46</v>
      </c>
      <c r="P77" s="31">
        <v>0.16666666666666699</v>
      </c>
      <c r="Q77" s="34">
        <f>H12</f>
        <v>34</v>
      </c>
      <c r="R77" s="26">
        <f t="shared" si="19"/>
        <v>2511.8864315095811</v>
      </c>
      <c r="S77" s="26">
        <f t="shared" si="20"/>
        <v>44</v>
      </c>
      <c r="T77" s="35">
        <f t="shared" si="18"/>
        <v>25118.86431509586</v>
      </c>
      <c r="U77" s="37"/>
      <c r="V77" s="34">
        <f t="shared" si="28"/>
        <v>0</v>
      </c>
      <c r="W77" s="26">
        <f t="shared" si="21"/>
        <v>1</v>
      </c>
      <c r="X77" s="28">
        <f t="shared" si="22"/>
        <v>10</v>
      </c>
      <c r="Y77" s="35">
        <f t="shared" si="23"/>
        <v>10</v>
      </c>
      <c r="Z77" s="37"/>
      <c r="AA77" s="34">
        <f t="shared" si="24"/>
        <v>34.001728613409902</v>
      </c>
      <c r="AB77" s="26">
        <f t="shared" si="25"/>
        <v>2512.8864315095802</v>
      </c>
      <c r="AC77" s="147">
        <f t="shared" si="26"/>
        <v>44.001728613409902</v>
      </c>
      <c r="AD77" s="27">
        <f t="shared" si="27"/>
        <v>25128.864315095783</v>
      </c>
    </row>
    <row r="78" spans="1:30" ht="15.75" thickBot="1" x14ac:dyDescent="0.3">
      <c r="A78" s="288"/>
      <c r="B78" s="80" t="s">
        <v>5</v>
      </c>
      <c r="C78" s="81" t="s">
        <v>5</v>
      </c>
      <c r="D78" s="156" t="s">
        <v>5</v>
      </c>
      <c r="E78" s="156" t="s">
        <v>5</v>
      </c>
      <c r="F78" s="156" t="s">
        <v>5</v>
      </c>
      <c r="G78" s="155" t="s">
        <v>5</v>
      </c>
      <c r="H78" s="81" t="s">
        <v>5</v>
      </c>
      <c r="P78" s="31">
        <v>0.20833333333333301</v>
      </c>
      <c r="Q78" s="34">
        <f>H12</f>
        <v>34</v>
      </c>
      <c r="R78" s="26">
        <f t="shared" si="19"/>
        <v>2511.8864315095811</v>
      </c>
      <c r="S78" s="26">
        <f t="shared" si="20"/>
        <v>44</v>
      </c>
      <c r="T78" s="35">
        <f t="shared" si="18"/>
        <v>25118.86431509586</v>
      </c>
      <c r="U78" s="37"/>
      <c r="V78" s="34">
        <f t="shared" si="28"/>
        <v>0</v>
      </c>
      <c r="W78" s="26">
        <f t="shared" si="21"/>
        <v>1</v>
      </c>
      <c r="X78" s="28">
        <f t="shared" si="22"/>
        <v>10</v>
      </c>
      <c r="Y78" s="35">
        <f t="shared" si="23"/>
        <v>10</v>
      </c>
      <c r="Z78" s="37"/>
      <c r="AA78" s="34">
        <f t="shared" si="24"/>
        <v>34.001728613409902</v>
      </c>
      <c r="AB78" s="26">
        <f t="shared" si="25"/>
        <v>2512.8864315095802</v>
      </c>
      <c r="AC78" s="147">
        <f t="shared" si="26"/>
        <v>44.001728613409902</v>
      </c>
      <c r="AD78" s="27">
        <f t="shared" si="27"/>
        <v>25128.864315095783</v>
      </c>
    </row>
    <row r="79" spans="1:30" x14ac:dyDescent="0.25">
      <c r="A79" s="77" t="str">
        <f t="shared" ref="A79:A85" si="29">IF(ISBLANK(A12),"",A12)</f>
        <v>NSA 13 - Residence</v>
      </c>
      <c r="B79" s="17">
        <f>IF(B$74&lt;=0,"",B$74)</f>
        <v>70.699892933626046</v>
      </c>
      <c r="C79" s="160">
        <f>C74</f>
        <v>75.117774842350286</v>
      </c>
      <c r="D79" s="157">
        <f>IF(G12&gt;0,AB100,"")</f>
        <v>67.694907160849709</v>
      </c>
      <c r="E79" s="157">
        <f>IF(G12&gt;0,AB97,"")</f>
        <v>70.034735585131159</v>
      </c>
      <c r="F79" s="157">
        <f>IF(G12&gt;0,AB98,"")</f>
        <v>34.001728613409902</v>
      </c>
      <c r="G79" s="154">
        <f>IF(G12&gt;0,AD100,"")</f>
        <v>67.701165041875143</v>
      </c>
      <c r="H79" s="160">
        <f t="shared" ref="H79:H85" si="30">IF(B79="","",G79-F12)</f>
        <v>25.701165041875143</v>
      </c>
      <c r="P79" s="31">
        <v>0.25</v>
      </c>
      <c r="Q79" s="34">
        <f>H12</f>
        <v>34</v>
      </c>
      <c r="R79" s="26">
        <f t="shared" si="19"/>
        <v>2511.8864315095811</v>
      </c>
      <c r="S79" s="26">
        <f t="shared" si="20"/>
        <v>44</v>
      </c>
      <c r="T79" s="35">
        <f t="shared" si="18"/>
        <v>25118.86431509586</v>
      </c>
      <c r="U79" s="37"/>
      <c r="V79" s="34">
        <f t="shared" si="28"/>
        <v>0</v>
      </c>
      <c r="W79" s="26">
        <f t="shared" si="21"/>
        <v>1</v>
      </c>
      <c r="X79" s="28">
        <f t="shared" si="22"/>
        <v>10</v>
      </c>
      <c r="Y79" s="35">
        <f t="shared" si="23"/>
        <v>10</v>
      </c>
      <c r="Z79" s="37"/>
      <c r="AA79" s="34">
        <f t="shared" si="24"/>
        <v>34.001728613409902</v>
      </c>
      <c r="AB79" s="26">
        <f t="shared" si="25"/>
        <v>2512.8864315095802</v>
      </c>
      <c r="AC79" s="147">
        <f t="shared" si="26"/>
        <v>44.001728613409902</v>
      </c>
      <c r="AD79" s="27">
        <f t="shared" si="27"/>
        <v>25128.864315095783</v>
      </c>
    </row>
    <row r="80" spans="1:30" ht="14.45" hidden="1" customHeight="1" x14ac:dyDescent="0.25">
      <c r="A80" s="11" t="str">
        <f t="shared" si="29"/>
        <v/>
      </c>
      <c r="B80" s="112">
        <f>IF(C$74&lt;=0,"",C$74)</f>
        <v>75.117774842350286</v>
      </c>
      <c r="C80" s="109">
        <f>IF(C$74=0,"",MAX(C60:C73))</f>
        <v>75.117774842350286</v>
      </c>
      <c r="D80" s="158" t="str">
        <f>IF(G13&gt;0,AB134,"")</f>
        <v/>
      </c>
      <c r="E80" s="158" t="str">
        <f>IF(G13&gt;0,AB131,"")</f>
        <v/>
      </c>
      <c r="F80" s="157" t="str">
        <f>IF(G13&gt;0,AB132,"")</f>
        <v/>
      </c>
      <c r="G80" s="152" t="str">
        <f>IF(G13&gt;0,AD134,"")</f>
        <v/>
      </c>
      <c r="H80" s="109" t="e">
        <f t="shared" si="30"/>
        <v>#VALUE!</v>
      </c>
      <c r="P80" s="31">
        <v>0.29166666666666702</v>
      </c>
      <c r="Q80" s="34">
        <f>G12</f>
        <v>40</v>
      </c>
      <c r="R80" s="26">
        <f t="shared" si="19"/>
        <v>10000</v>
      </c>
      <c r="S80" s="26">
        <f>Q80</f>
        <v>40</v>
      </c>
      <c r="T80" s="35">
        <f t="shared" si="18"/>
        <v>10000</v>
      </c>
      <c r="U80" s="37"/>
      <c r="V80" s="34">
        <f>B74</f>
        <v>70.699892933626046</v>
      </c>
      <c r="W80" s="26">
        <f t="shared" si="21"/>
        <v>11748685.906133289</v>
      </c>
      <c r="X80" s="26">
        <f>V80</f>
        <v>70.699892933626046</v>
      </c>
      <c r="Y80" s="35">
        <f t="shared" si="23"/>
        <v>11748685.906133289</v>
      </c>
      <c r="Z80" s="37"/>
      <c r="AA80" s="34">
        <f t="shared" si="24"/>
        <v>70.703587898010568</v>
      </c>
      <c r="AB80" s="26">
        <f t="shared" si="25"/>
        <v>11758685.90613329</v>
      </c>
      <c r="AC80" s="26">
        <f>AA80</f>
        <v>70.703587898010568</v>
      </c>
      <c r="AD80" s="27">
        <f t="shared" si="27"/>
        <v>11758685.90613329</v>
      </c>
    </row>
    <row r="81" spans="1:30" ht="14.45" hidden="1" customHeight="1" x14ac:dyDescent="0.25">
      <c r="A81" s="11" t="str">
        <f t="shared" si="29"/>
        <v/>
      </c>
      <c r="B81" s="112" t="str">
        <f>IF(D$74&lt;=0,"",D$74)</f>
        <v/>
      </c>
      <c r="C81" s="109" t="str">
        <f>IF(D$74=0,"",MAX(D60:D73))</f>
        <v/>
      </c>
      <c r="D81" s="158" t="str">
        <f>IF(G14&gt;0,AB168,"")</f>
        <v/>
      </c>
      <c r="E81" s="158" t="str">
        <f>IF(G14&gt;0,AB165,"")</f>
        <v/>
      </c>
      <c r="F81" s="157" t="str">
        <f>IF(G14&gt;0,AB166,"")</f>
        <v/>
      </c>
      <c r="G81" s="152" t="str">
        <f>IF(G14&gt;0,AD168,"")</f>
        <v/>
      </c>
      <c r="H81" s="109" t="str">
        <f t="shared" si="30"/>
        <v/>
      </c>
      <c r="P81" s="31">
        <v>0.33333333333333298</v>
      </c>
      <c r="Q81" s="34">
        <f>G12</f>
        <v>40</v>
      </c>
      <c r="R81" s="26">
        <f t="shared" si="19"/>
        <v>10000</v>
      </c>
      <c r="S81" s="26">
        <f t="shared" ref="S81:S94" si="31">Q81</f>
        <v>40</v>
      </c>
      <c r="T81" s="35">
        <f t="shared" si="18"/>
        <v>10000</v>
      </c>
      <c r="U81" s="37"/>
      <c r="V81" s="34">
        <f t="shared" si="28"/>
        <v>70.699892933626046</v>
      </c>
      <c r="W81" s="26">
        <f t="shared" si="21"/>
        <v>11748685.906133289</v>
      </c>
      <c r="X81" s="26">
        <f t="shared" ref="X81:X91" si="32">V81</f>
        <v>70.699892933626046</v>
      </c>
      <c r="Y81" s="35">
        <f t="shared" si="23"/>
        <v>11748685.906133289</v>
      </c>
      <c r="Z81" s="37"/>
      <c r="AA81" s="34">
        <f t="shared" si="24"/>
        <v>70.703587898010568</v>
      </c>
      <c r="AB81" s="26">
        <f t="shared" si="25"/>
        <v>11758685.90613329</v>
      </c>
      <c r="AC81" s="26">
        <f t="shared" ref="AC81:AC91" si="33">AA81</f>
        <v>70.703587898010568</v>
      </c>
      <c r="AD81" s="27">
        <f t="shared" si="27"/>
        <v>11758685.90613329</v>
      </c>
    </row>
    <row r="82" spans="1:30" ht="14.45" hidden="1" customHeight="1" x14ac:dyDescent="0.25">
      <c r="A82" s="11" t="str">
        <f t="shared" si="29"/>
        <v/>
      </c>
      <c r="B82" s="112" t="str">
        <f>IF(E$74&lt;=0,"",E$74)</f>
        <v/>
      </c>
      <c r="C82" s="109" t="str">
        <f>IF(E$74=0,"",MAX(E60:E73))</f>
        <v/>
      </c>
      <c r="D82" s="158" t="str">
        <f>IF(G15&gt;0,AB202,"")</f>
        <v/>
      </c>
      <c r="E82" s="158" t="str">
        <f>IF(G15&gt;0,AB199,"")</f>
        <v/>
      </c>
      <c r="F82" s="157" t="str">
        <f>IF(G15&gt;0,AB200,"")</f>
        <v/>
      </c>
      <c r="G82" s="152" t="str">
        <f>IF(G15&gt;0,AD202,"")</f>
        <v/>
      </c>
      <c r="H82" s="109" t="str">
        <f t="shared" si="30"/>
        <v/>
      </c>
      <c r="P82" s="31">
        <v>0.375</v>
      </c>
      <c r="Q82" s="34">
        <f>G12</f>
        <v>40</v>
      </c>
      <c r="R82" s="26">
        <f t="shared" si="19"/>
        <v>10000</v>
      </c>
      <c r="S82" s="26">
        <f t="shared" si="31"/>
        <v>40</v>
      </c>
      <c r="T82" s="35">
        <f t="shared" si="18"/>
        <v>10000</v>
      </c>
      <c r="U82" s="37"/>
      <c r="V82" s="34">
        <f t="shared" si="28"/>
        <v>70.699892933626046</v>
      </c>
      <c r="W82" s="26">
        <f t="shared" si="21"/>
        <v>11748685.906133289</v>
      </c>
      <c r="X82" s="26">
        <f t="shared" si="32"/>
        <v>70.699892933626046</v>
      </c>
      <c r="Y82" s="35">
        <f t="shared" si="23"/>
        <v>11748685.906133289</v>
      </c>
      <c r="Z82" s="37"/>
      <c r="AA82" s="34">
        <f t="shared" si="24"/>
        <v>70.703587898010568</v>
      </c>
      <c r="AB82" s="26">
        <f t="shared" si="25"/>
        <v>11758685.90613329</v>
      </c>
      <c r="AC82" s="26">
        <f t="shared" si="33"/>
        <v>70.703587898010568</v>
      </c>
      <c r="AD82" s="27">
        <f t="shared" si="27"/>
        <v>11758685.90613329</v>
      </c>
    </row>
    <row r="83" spans="1:30" ht="14.45" hidden="1" customHeight="1" x14ac:dyDescent="0.25">
      <c r="A83" s="11" t="str">
        <f t="shared" si="29"/>
        <v/>
      </c>
      <c r="B83" s="112" t="str">
        <f>IF(F$74&lt;=0,"",F$74)</f>
        <v/>
      </c>
      <c r="C83" s="109" t="str">
        <f>IF(F$74=0,"",MAX(F60:F73))</f>
        <v/>
      </c>
      <c r="D83" s="158" t="str">
        <f>IF(G16&gt;0,AB236,"")</f>
        <v/>
      </c>
      <c r="E83" s="158" t="str">
        <f>IF(G16&gt;0,AB233,"")</f>
        <v/>
      </c>
      <c r="F83" s="157" t="str">
        <f>IF(G16&gt;0,AB234,"")</f>
        <v/>
      </c>
      <c r="G83" s="152" t="str">
        <f>IF(G16&gt;0,AD236,"")</f>
        <v/>
      </c>
      <c r="H83" s="109" t="str">
        <f t="shared" si="30"/>
        <v/>
      </c>
      <c r="P83" s="31">
        <v>0.41666666666666702</v>
      </c>
      <c r="Q83" s="34">
        <f>G12</f>
        <v>40</v>
      </c>
      <c r="R83" s="26">
        <f t="shared" si="19"/>
        <v>10000</v>
      </c>
      <c r="S83" s="26">
        <f t="shared" si="31"/>
        <v>40</v>
      </c>
      <c r="T83" s="35">
        <f t="shared" si="18"/>
        <v>10000</v>
      </c>
      <c r="U83" s="37"/>
      <c r="V83" s="34">
        <f t="shared" si="28"/>
        <v>70.699892933626046</v>
      </c>
      <c r="W83" s="26">
        <f t="shared" si="21"/>
        <v>11748685.906133289</v>
      </c>
      <c r="X83" s="26">
        <f t="shared" si="32"/>
        <v>70.699892933626046</v>
      </c>
      <c r="Y83" s="35">
        <f t="shared" si="23"/>
        <v>11748685.906133289</v>
      </c>
      <c r="Z83" s="37"/>
      <c r="AA83" s="34">
        <f t="shared" si="24"/>
        <v>70.703587898010568</v>
      </c>
      <c r="AB83" s="26">
        <f t="shared" si="25"/>
        <v>11758685.90613329</v>
      </c>
      <c r="AC83" s="26">
        <f t="shared" si="33"/>
        <v>70.703587898010568</v>
      </c>
      <c r="AD83" s="27">
        <f t="shared" si="27"/>
        <v>11758685.90613329</v>
      </c>
    </row>
    <row r="84" spans="1:30" ht="14.45" hidden="1" customHeight="1" x14ac:dyDescent="0.25">
      <c r="A84" s="11" t="str">
        <f t="shared" si="29"/>
        <v/>
      </c>
      <c r="B84" s="112" t="str">
        <f>IF(G$74&lt;=0,"",G$74)</f>
        <v/>
      </c>
      <c r="C84" s="109" t="str">
        <f>IF(G$74&lt;=0,"",MAX(G60:G73))</f>
        <v/>
      </c>
      <c r="D84" s="158" t="str">
        <f>IF(G17&gt;0,AB270,"")</f>
        <v/>
      </c>
      <c r="E84" s="158" t="str">
        <f>IF(G17&gt;0,AB267,"")</f>
        <v/>
      </c>
      <c r="F84" s="157" t="str">
        <f>IF(G17&gt;0,AB268,"")</f>
        <v/>
      </c>
      <c r="G84" s="152" t="str">
        <f>IF(G17&gt;0,AD270,"")</f>
        <v/>
      </c>
      <c r="H84" s="109" t="str">
        <f t="shared" si="30"/>
        <v/>
      </c>
      <c r="P84" s="31">
        <v>0.45833333333333298</v>
      </c>
      <c r="Q84" s="34">
        <f>G12</f>
        <v>40</v>
      </c>
      <c r="R84" s="26">
        <f t="shared" si="19"/>
        <v>10000</v>
      </c>
      <c r="S84" s="26">
        <f t="shared" si="31"/>
        <v>40</v>
      </c>
      <c r="T84" s="35">
        <f t="shared" si="18"/>
        <v>10000</v>
      </c>
      <c r="U84" s="37"/>
      <c r="V84" s="34">
        <f t="shared" si="28"/>
        <v>70.699892933626046</v>
      </c>
      <c r="W84" s="26">
        <f t="shared" si="21"/>
        <v>11748685.906133289</v>
      </c>
      <c r="X84" s="26">
        <f t="shared" si="32"/>
        <v>70.699892933626046</v>
      </c>
      <c r="Y84" s="35">
        <f t="shared" si="23"/>
        <v>11748685.906133289</v>
      </c>
      <c r="Z84" s="37"/>
      <c r="AA84" s="34">
        <f t="shared" si="24"/>
        <v>70.703587898010568</v>
      </c>
      <c r="AB84" s="26">
        <f t="shared" si="25"/>
        <v>11758685.90613329</v>
      </c>
      <c r="AC84" s="26">
        <f t="shared" si="33"/>
        <v>70.703587898010568</v>
      </c>
      <c r="AD84" s="27">
        <f t="shared" si="27"/>
        <v>11758685.90613329</v>
      </c>
    </row>
    <row r="85" spans="1:30" ht="15" hidden="1" customHeight="1" thickBot="1" x14ac:dyDescent="0.3">
      <c r="A85" s="12" t="str">
        <f t="shared" si="29"/>
        <v/>
      </c>
      <c r="B85" s="113" t="str">
        <f>IF(H$74&lt;=0,"",H$74)</f>
        <v/>
      </c>
      <c r="C85" s="110" t="str">
        <f>IF(H$74=0,"",MAX(H60:H73))</f>
        <v/>
      </c>
      <c r="D85" s="159" t="str">
        <f>IF(G18&gt;0,AB304,"")</f>
        <v/>
      </c>
      <c r="E85" s="159" t="str">
        <f>IF(G18&gt;0,AB301,"")</f>
        <v/>
      </c>
      <c r="F85" s="161" t="str">
        <f>IF(G18&gt;0,AB302,"")</f>
        <v/>
      </c>
      <c r="G85" s="153" t="str">
        <f>IF(G18&gt;0,AD304,"")</f>
        <v/>
      </c>
      <c r="H85" s="110" t="str">
        <f t="shared" si="30"/>
        <v/>
      </c>
      <c r="P85" s="31">
        <v>0.5</v>
      </c>
      <c r="Q85" s="34">
        <f>G12</f>
        <v>40</v>
      </c>
      <c r="R85" s="26">
        <f t="shared" si="19"/>
        <v>10000</v>
      </c>
      <c r="S85" s="26">
        <f t="shared" si="31"/>
        <v>40</v>
      </c>
      <c r="T85" s="35">
        <f t="shared" si="18"/>
        <v>10000</v>
      </c>
      <c r="U85" s="37"/>
      <c r="V85" s="34">
        <f t="shared" si="28"/>
        <v>70.699892933626046</v>
      </c>
      <c r="W85" s="26">
        <f t="shared" si="21"/>
        <v>11748685.906133289</v>
      </c>
      <c r="X85" s="26">
        <f t="shared" si="32"/>
        <v>70.699892933626046</v>
      </c>
      <c r="Y85" s="35">
        <f t="shared" si="23"/>
        <v>11748685.906133289</v>
      </c>
      <c r="Z85" s="37"/>
      <c r="AA85" s="34">
        <f t="shared" si="24"/>
        <v>70.703587898010568</v>
      </c>
      <c r="AB85" s="26">
        <f t="shared" si="25"/>
        <v>11758685.90613329</v>
      </c>
      <c r="AC85" s="26">
        <f t="shared" si="33"/>
        <v>70.703587898010568</v>
      </c>
      <c r="AD85" s="27">
        <f t="shared" si="27"/>
        <v>11758685.90613329</v>
      </c>
    </row>
    <row r="86" spans="1:30" ht="15.75" x14ac:dyDescent="0.25">
      <c r="A86" s="142" t="s">
        <v>58</v>
      </c>
      <c r="P86" s="31">
        <v>0.54166666666666696</v>
      </c>
      <c r="Q86" s="34">
        <f>G12</f>
        <v>40</v>
      </c>
      <c r="R86" s="26">
        <f t="shared" si="19"/>
        <v>10000</v>
      </c>
      <c r="S86" s="26">
        <f t="shared" si="31"/>
        <v>40</v>
      </c>
      <c r="T86" s="35">
        <f t="shared" si="18"/>
        <v>10000</v>
      </c>
      <c r="U86" s="37"/>
      <c r="V86" s="34">
        <f t="shared" si="28"/>
        <v>70.699892933626046</v>
      </c>
      <c r="W86" s="26">
        <f t="shared" si="21"/>
        <v>11748685.906133289</v>
      </c>
      <c r="X86" s="26">
        <f t="shared" si="32"/>
        <v>70.699892933626046</v>
      </c>
      <c r="Y86" s="35">
        <f t="shared" si="23"/>
        <v>11748685.906133289</v>
      </c>
      <c r="Z86" s="37"/>
      <c r="AA86" s="34">
        <f t="shared" si="24"/>
        <v>70.703587898010568</v>
      </c>
      <c r="AB86" s="26">
        <f t="shared" si="25"/>
        <v>11758685.90613329</v>
      </c>
      <c r="AC86" s="26">
        <f t="shared" si="33"/>
        <v>70.703587898010568</v>
      </c>
      <c r="AD86" s="27">
        <f t="shared" si="27"/>
        <v>11758685.90613329</v>
      </c>
    </row>
    <row r="87" spans="1:30" ht="15.75" x14ac:dyDescent="0.25">
      <c r="A87" s="142" t="s">
        <v>157</v>
      </c>
      <c r="P87" s="31">
        <v>0.58333333333333304</v>
      </c>
      <c r="Q87" s="34">
        <f>G12</f>
        <v>40</v>
      </c>
      <c r="R87" s="26">
        <f t="shared" si="19"/>
        <v>10000</v>
      </c>
      <c r="S87" s="26">
        <f t="shared" si="31"/>
        <v>40</v>
      </c>
      <c r="T87" s="35">
        <f t="shared" si="18"/>
        <v>10000</v>
      </c>
      <c r="U87" s="37"/>
      <c r="V87" s="34">
        <f t="shared" si="28"/>
        <v>70.699892933626046</v>
      </c>
      <c r="W87" s="26">
        <f t="shared" si="21"/>
        <v>11748685.906133289</v>
      </c>
      <c r="X87" s="26">
        <f t="shared" si="32"/>
        <v>70.699892933626046</v>
      </c>
      <c r="Y87" s="35">
        <f t="shared" si="23"/>
        <v>11748685.906133289</v>
      </c>
      <c r="Z87" s="37"/>
      <c r="AA87" s="34">
        <f t="shared" si="24"/>
        <v>70.703587898010568</v>
      </c>
      <c r="AB87" s="26">
        <f t="shared" si="25"/>
        <v>11758685.90613329</v>
      </c>
      <c r="AC87" s="26">
        <f t="shared" si="33"/>
        <v>70.703587898010568</v>
      </c>
      <c r="AD87" s="27">
        <f t="shared" si="27"/>
        <v>11758685.90613329</v>
      </c>
    </row>
    <row r="88" spans="1:30" x14ac:dyDescent="0.25">
      <c r="P88" s="31">
        <v>0.625</v>
      </c>
      <c r="Q88" s="34">
        <f>G12</f>
        <v>40</v>
      </c>
      <c r="R88" s="26">
        <f t="shared" si="19"/>
        <v>10000</v>
      </c>
      <c r="S88" s="26">
        <f t="shared" si="31"/>
        <v>40</v>
      </c>
      <c r="T88" s="35">
        <f t="shared" si="18"/>
        <v>10000</v>
      </c>
      <c r="U88" s="37"/>
      <c r="V88" s="34">
        <f t="shared" si="28"/>
        <v>70.699892933626046</v>
      </c>
      <c r="W88" s="26">
        <f t="shared" si="21"/>
        <v>11748685.906133289</v>
      </c>
      <c r="X88" s="26">
        <f t="shared" si="32"/>
        <v>70.699892933626046</v>
      </c>
      <c r="Y88" s="35">
        <f t="shared" si="23"/>
        <v>11748685.906133289</v>
      </c>
      <c r="Z88" s="37"/>
      <c r="AA88" s="34">
        <f t="shared" si="24"/>
        <v>70.703587898010568</v>
      </c>
      <c r="AB88" s="26">
        <f t="shared" si="25"/>
        <v>11758685.90613329</v>
      </c>
      <c r="AC88" s="26">
        <f t="shared" si="33"/>
        <v>70.703587898010568</v>
      </c>
      <c r="AD88" s="27">
        <f t="shared" si="27"/>
        <v>11758685.90613329</v>
      </c>
    </row>
    <row r="89" spans="1:30" x14ac:dyDescent="0.25">
      <c r="P89" s="31">
        <v>0.66666666666666696</v>
      </c>
      <c r="Q89" s="34">
        <f>G12</f>
        <v>40</v>
      </c>
      <c r="R89" s="26">
        <f t="shared" si="19"/>
        <v>10000</v>
      </c>
      <c r="S89" s="26">
        <f t="shared" si="31"/>
        <v>40</v>
      </c>
      <c r="T89" s="35">
        <f t="shared" si="18"/>
        <v>10000</v>
      </c>
      <c r="U89" s="37"/>
      <c r="V89" s="34">
        <f t="shared" si="28"/>
        <v>70.699892933626046</v>
      </c>
      <c r="W89" s="26">
        <f t="shared" si="21"/>
        <v>11748685.906133289</v>
      </c>
      <c r="X89" s="26">
        <f t="shared" si="32"/>
        <v>70.699892933626046</v>
      </c>
      <c r="Y89" s="35">
        <f t="shared" si="23"/>
        <v>11748685.906133289</v>
      </c>
      <c r="Z89" s="37"/>
      <c r="AA89" s="34">
        <f t="shared" si="24"/>
        <v>70.703587898010568</v>
      </c>
      <c r="AB89" s="26">
        <f t="shared" si="25"/>
        <v>11758685.90613329</v>
      </c>
      <c r="AC89" s="26">
        <f t="shared" si="33"/>
        <v>70.703587898010568</v>
      </c>
      <c r="AD89" s="27">
        <f t="shared" si="27"/>
        <v>11758685.90613329</v>
      </c>
    </row>
    <row r="90" spans="1:30" x14ac:dyDescent="0.25">
      <c r="F90" s="22"/>
      <c r="P90" s="31">
        <v>0.70833333333333304</v>
      </c>
      <c r="Q90" s="34">
        <f>G12</f>
        <v>40</v>
      </c>
      <c r="R90" s="26">
        <f t="shared" si="19"/>
        <v>10000</v>
      </c>
      <c r="S90" s="26">
        <f t="shared" si="31"/>
        <v>40</v>
      </c>
      <c r="T90" s="35">
        <f t="shared" si="18"/>
        <v>10000</v>
      </c>
      <c r="U90" s="37"/>
      <c r="V90" s="34">
        <f t="shared" si="28"/>
        <v>70.699892933626046</v>
      </c>
      <c r="W90" s="26">
        <f t="shared" si="21"/>
        <v>11748685.906133289</v>
      </c>
      <c r="X90" s="26">
        <f t="shared" si="32"/>
        <v>70.699892933626046</v>
      </c>
      <c r="Y90" s="35">
        <f t="shared" si="23"/>
        <v>11748685.906133289</v>
      </c>
      <c r="Z90" s="37"/>
      <c r="AA90" s="34">
        <f t="shared" si="24"/>
        <v>70.703587898010568</v>
      </c>
      <c r="AB90" s="26">
        <f t="shared" si="25"/>
        <v>11758685.90613329</v>
      </c>
      <c r="AC90" s="26">
        <f t="shared" si="33"/>
        <v>70.703587898010568</v>
      </c>
      <c r="AD90" s="27">
        <f t="shared" si="27"/>
        <v>11758685.90613329</v>
      </c>
    </row>
    <row r="91" spans="1:30" x14ac:dyDescent="0.25">
      <c r="P91" s="31">
        <v>0.75</v>
      </c>
      <c r="Q91" s="34">
        <f>G12</f>
        <v>40</v>
      </c>
      <c r="R91" s="26">
        <f t="shared" si="19"/>
        <v>10000</v>
      </c>
      <c r="S91" s="26">
        <f t="shared" si="31"/>
        <v>40</v>
      </c>
      <c r="T91" s="35">
        <f t="shared" si="18"/>
        <v>10000</v>
      </c>
      <c r="U91" s="37"/>
      <c r="V91" s="34">
        <f t="shared" si="28"/>
        <v>70.699892933626046</v>
      </c>
      <c r="W91" s="26">
        <f t="shared" si="21"/>
        <v>11748685.906133289</v>
      </c>
      <c r="X91" s="26">
        <f t="shared" si="32"/>
        <v>70.699892933626046</v>
      </c>
      <c r="Y91" s="35">
        <f t="shared" si="23"/>
        <v>11748685.906133289</v>
      </c>
      <c r="Z91" s="37"/>
      <c r="AA91" s="34">
        <f t="shared" si="24"/>
        <v>70.703587898010568</v>
      </c>
      <c r="AB91" s="26">
        <f t="shared" si="25"/>
        <v>11758685.90613329</v>
      </c>
      <c r="AC91" s="26">
        <f t="shared" si="33"/>
        <v>70.703587898010568</v>
      </c>
      <c r="AD91" s="27">
        <f t="shared" si="27"/>
        <v>11758685.90613329</v>
      </c>
    </row>
    <row r="92" spans="1:30" x14ac:dyDescent="0.25">
      <c r="P92" s="31">
        <v>0.79166666666666696</v>
      </c>
      <c r="Q92" s="34">
        <f>G12</f>
        <v>40</v>
      </c>
      <c r="R92" s="26">
        <f t="shared" si="19"/>
        <v>10000</v>
      </c>
      <c r="S92" s="26">
        <f t="shared" si="31"/>
        <v>40</v>
      </c>
      <c r="T92" s="35">
        <f t="shared" si="18"/>
        <v>10000</v>
      </c>
      <c r="U92" s="37"/>
      <c r="V92" s="34">
        <v>0</v>
      </c>
      <c r="W92" s="26">
        <f t="shared" si="21"/>
        <v>1</v>
      </c>
      <c r="X92" s="26">
        <v>0</v>
      </c>
      <c r="Y92" s="35">
        <f t="shared" si="23"/>
        <v>1</v>
      </c>
      <c r="Z92" s="37"/>
      <c r="AA92" s="34">
        <f t="shared" si="24"/>
        <v>40.000434272768629</v>
      </c>
      <c r="AB92" s="26">
        <f t="shared" si="25"/>
        <v>10001.000000000009</v>
      </c>
      <c r="AC92" s="26">
        <f>AA92</f>
        <v>40.000434272768629</v>
      </c>
      <c r="AD92" s="27">
        <f t="shared" si="27"/>
        <v>10001.000000000009</v>
      </c>
    </row>
    <row r="93" spans="1:30" x14ac:dyDescent="0.25">
      <c r="P93" s="31">
        <v>0.83333333333333304</v>
      </c>
      <c r="Q93" s="34">
        <f>G12</f>
        <v>40</v>
      </c>
      <c r="R93" s="26">
        <f t="shared" si="19"/>
        <v>10000</v>
      </c>
      <c r="S93" s="26">
        <f t="shared" si="31"/>
        <v>40</v>
      </c>
      <c r="T93" s="35">
        <f t="shared" si="18"/>
        <v>10000</v>
      </c>
      <c r="U93" s="37"/>
      <c r="V93" s="34">
        <f t="shared" si="28"/>
        <v>0</v>
      </c>
      <c r="W93" s="26">
        <f t="shared" si="21"/>
        <v>1</v>
      </c>
      <c r="X93" s="26">
        <v>0</v>
      </c>
      <c r="Y93" s="35">
        <f t="shared" si="23"/>
        <v>1</v>
      </c>
      <c r="Z93" s="37"/>
      <c r="AA93" s="34">
        <f t="shared" si="24"/>
        <v>40.000434272768629</v>
      </c>
      <c r="AB93" s="26">
        <f>(10^(AA93/10))</f>
        <v>10001.000000000009</v>
      </c>
      <c r="AC93" s="26">
        <f>AA93</f>
        <v>40.000434272768629</v>
      </c>
      <c r="AD93" s="27">
        <f t="shared" si="27"/>
        <v>10001.000000000009</v>
      </c>
    </row>
    <row r="94" spans="1:30" x14ac:dyDescent="0.25">
      <c r="P94" s="31">
        <v>0.875</v>
      </c>
      <c r="Q94" s="34">
        <f>G12</f>
        <v>40</v>
      </c>
      <c r="R94" s="26">
        <f t="shared" si="19"/>
        <v>10000</v>
      </c>
      <c r="S94" s="26">
        <f t="shared" si="31"/>
        <v>40</v>
      </c>
      <c r="T94" s="35">
        <f t="shared" si="18"/>
        <v>10000</v>
      </c>
      <c r="U94" s="37"/>
      <c r="V94" s="34">
        <f>V93</f>
        <v>0</v>
      </c>
      <c r="W94" s="26">
        <f t="shared" si="21"/>
        <v>1</v>
      </c>
      <c r="X94" s="26">
        <v>0</v>
      </c>
      <c r="Y94" s="35">
        <f t="shared" si="23"/>
        <v>1</v>
      </c>
      <c r="Z94" s="37"/>
      <c r="AA94" s="34">
        <f t="shared" si="24"/>
        <v>40.000434272768629</v>
      </c>
      <c r="AB94" s="26">
        <f t="shared" si="25"/>
        <v>10001.000000000009</v>
      </c>
      <c r="AC94" s="26">
        <f>AA94</f>
        <v>40.000434272768629</v>
      </c>
      <c r="AD94" s="27">
        <f t="shared" si="27"/>
        <v>10001.000000000009</v>
      </c>
    </row>
    <row r="95" spans="1:30" x14ac:dyDescent="0.25">
      <c r="P95" s="31">
        <v>0.91666666666666696</v>
      </c>
      <c r="Q95" s="34">
        <f>H12</f>
        <v>34</v>
      </c>
      <c r="R95" s="26">
        <f t="shared" si="19"/>
        <v>2511.8864315095811</v>
      </c>
      <c r="S95" s="26">
        <f>Q95+10</f>
        <v>44</v>
      </c>
      <c r="T95" s="35">
        <f t="shared" si="18"/>
        <v>25118.86431509586</v>
      </c>
      <c r="U95" s="37"/>
      <c r="V95" s="34">
        <v>0</v>
      </c>
      <c r="W95" s="26">
        <f t="shared" si="21"/>
        <v>1</v>
      </c>
      <c r="X95" s="28">
        <f t="shared" ref="X95:X96" si="34">V95+10</f>
        <v>10</v>
      </c>
      <c r="Y95" s="35">
        <f t="shared" si="23"/>
        <v>10</v>
      </c>
      <c r="Z95" s="37"/>
      <c r="AA95" s="34">
        <f t="shared" si="24"/>
        <v>34.001728613409902</v>
      </c>
      <c r="AB95" s="26">
        <f t="shared" si="25"/>
        <v>2512.8864315095802</v>
      </c>
      <c r="AC95" s="26">
        <f>AA95+10</f>
        <v>44.001728613409902</v>
      </c>
      <c r="AD95" s="27">
        <f t="shared" si="27"/>
        <v>25128.864315095783</v>
      </c>
    </row>
    <row r="96" spans="1:30" ht="15.75" thickBot="1" x14ac:dyDescent="0.3">
      <c r="P96" s="44">
        <v>0.95833333333333304</v>
      </c>
      <c r="Q96" s="45">
        <f>H12</f>
        <v>34</v>
      </c>
      <c r="R96" s="46">
        <f t="shared" si="19"/>
        <v>2511.8864315095811</v>
      </c>
      <c r="S96" s="46">
        <f>Q96+10</f>
        <v>44</v>
      </c>
      <c r="T96" s="47">
        <f t="shared" si="18"/>
        <v>25118.86431509586</v>
      </c>
      <c r="U96" s="48"/>
      <c r="V96" s="45">
        <v>0</v>
      </c>
      <c r="W96" s="46">
        <f t="shared" si="21"/>
        <v>1</v>
      </c>
      <c r="X96" s="28">
        <f t="shared" si="34"/>
        <v>10</v>
      </c>
      <c r="Y96" s="47">
        <f t="shared" si="23"/>
        <v>10</v>
      </c>
      <c r="Z96" s="48"/>
      <c r="AA96" s="34">
        <f t="shared" si="24"/>
        <v>34.001728613409902</v>
      </c>
      <c r="AB96" s="150">
        <f t="shared" si="25"/>
        <v>2512.8864315095802</v>
      </c>
      <c r="AC96" s="150">
        <f>AA96+10</f>
        <v>44.001728613409902</v>
      </c>
      <c r="AD96" s="151">
        <f t="shared" si="27"/>
        <v>25128.864315095783</v>
      </c>
    </row>
    <row r="97" spans="16:30" ht="15.75" thickBot="1" x14ac:dyDescent="0.3">
      <c r="P97" s="50"/>
      <c r="Q97" s="51"/>
      <c r="R97" s="51"/>
      <c r="S97" s="51"/>
      <c r="T97" s="52"/>
      <c r="U97" s="51"/>
      <c r="V97" s="50"/>
      <c r="W97" s="51"/>
      <c r="X97" s="51"/>
      <c r="Y97" s="52"/>
      <c r="Z97" s="51"/>
      <c r="AA97" s="53" t="s">
        <v>13</v>
      </c>
      <c r="AB97" s="64">
        <f>10*LOG(1/(COUNT(AB80:AB93))*SUM(AB80:AB93))</f>
        <v>70.034735585131159</v>
      </c>
      <c r="AC97" s="49"/>
      <c r="AD97" s="54"/>
    </row>
    <row r="98" spans="16:30" ht="15.75" thickBot="1" x14ac:dyDescent="0.3">
      <c r="P98" s="53"/>
      <c r="Q98" s="49"/>
      <c r="R98" s="49"/>
      <c r="S98" s="49"/>
      <c r="T98" s="54"/>
      <c r="U98" s="49"/>
      <c r="V98" s="53"/>
      <c r="W98" s="49"/>
      <c r="X98" s="49"/>
      <c r="Y98" s="54"/>
      <c r="Z98" s="49"/>
      <c r="AA98" s="53" t="s">
        <v>2</v>
      </c>
      <c r="AB98" s="64">
        <f>10*LOG(1/(COUNT(AB73:AB79,AB95:AB96))*SUM(AB73:AB79,AB95:AB96))</f>
        <v>34.001728613409902</v>
      </c>
      <c r="AC98" s="49"/>
      <c r="AD98" s="54"/>
    </row>
    <row r="99" spans="16:30" x14ac:dyDescent="0.25">
      <c r="P99" s="53"/>
      <c r="Q99" s="49"/>
      <c r="R99" s="56" t="s">
        <v>12</v>
      </c>
      <c r="S99" s="57"/>
      <c r="T99" s="58" t="s">
        <v>11</v>
      </c>
      <c r="U99" s="57"/>
      <c r="V99" s="59"/>
      <c r="W99" s="56" t="s">
        <v>12</v>
      </c>
      <c r="X99" s="57"/>
      <c r="Y99" s="58" t="s">
        <v>11</v>
      </c>
      <c r="Z99" s="57"/>
      <c r="AA99" s="59"/>
      <c r="AB99" s="57" t="s">
        <v>12</v>
      </c>
      <c r="AC99" s="57"/>
      <c r="AD99" s="58" t="s">
        <v>11</v>
      </c>
    </row>
    <row r="100" spans="16:30" ht="15.75" thickBot="1" x14ac:dyDescent="0.3">
      <c r="P100" s="14"/>
      <c r="Q100" s="55"/>
      <c r="R100" s="60">
        <f>10*LOG(1/(COUNT(R73:R96))*SUM(R73:R96))</f>
        <v>38.568471069971373</v>
      </c>
      <c r="S100" s="61"/>
      <c r="T100" s="62">
        <f>10*LOG(1/(COUNT(T73:T96))*SUM(T73:T96))</f>
        <v>41.950571929812824</v>
      </c>
      <c r="U100" s="61"/>
      <c r="V100" s="63"/>
      <c r="W100" s="60">
        <f>10*LOG(1/(COUNT(W73:W96))*SUM(W73:W96))</f>
        <v>67.689593346639882</v>
      </c>
      <c r="X100" s="61"/>
      <c r="Y100" s="62">
        <f>10*LOG(1/(COUNT(Y73:Y96))*SUM(Y73:Y96))</f>
        <v>67.689595841801207</v>
      </c>
      <c r="Z100" s="61"/>
      <c r="AA100" s="63"/>
      <c r="AB100" s="64">
        <f>10*LOG(1/(COUNT(AB73:AB96))*SUM(AB73:AB96))</f>
        <v>67.694907160849709</v>
      </c>
      <c r="AC100" s="61"/>
      <c r="AD100" s="62">
        <f>10*LOG(1/(COUNT(AD73:AD96))*SUM(AD73:AD96))</f>
        <v>67.701165041875143</v>
      </c>
    </row>
    <row r="103" spans="16:30" x14ac:dyDescent="0.25">
      <c r="P103">
        <f>A13</f>
        <v>0</v>
      </c>
    </row>
    <row r="105" spans="16:30" ht="15.75" thickBot="1" x14ac:dyDescent="0.3">
      <c r="P105" s="303" t="s">
        <v>21</v>
      </c>
      <c r="Q105" s="303"/>
      <c r="R105" s="303"/>
      <c r="S105" s="303"/>
      <c r="T105" s="303"/>
    </row>
    <row r="106" spans="16:30" ht="45.75" thickBot="1" x14ac:dyDescent="0.3">
      <c r="P106" s="38" t="s">
        <v>14</v>
      </c>
      <c r="Q106" s="39" t="s">
        <v>15</v>
      </c>
      <c r="R106" s="40" t="s">
        <v>17</v>
      </c>
      <c r="S106" s="40" t="s">
        <v>16</v>
      </c>
      <c r="T106" s="41" t="s">
        <v>17</v>
      </c>
      <c r="U106" s="42"/>
      <c r="V106" s="39" t="s">
        <v>18</v>
      </c>
      <c r="W106" s="40" t="s">
        <v>17</v>
      </c>
      <c r="X106" s="40" t="s">
        <v>16</v>
      </c>
      <c r="Y106" s="41" t="s">
        <v>17</v>
      </c>
      <c r="Z106" s="43"/>
      <c r="AA106" s="39" t="s">
        <v>19</v>
      </c>
      <c r="AB106" s="40" t="s">
        <v>17</v>
      </c>
      <c r="AC106" s="40" t="s">
        <v>16</v>
      </c>
      <c r="AD106" s="41" t="s">
        <v>17</v>
      </c>
    </row>
    <row r="107" spans="16:30" ht="15.75" thickBot="1" x14ac:dyDescent="0.3">
      <c r="P107" s="30">
        <v>0</v>
      </c>
      <c r="Q107" s="32">
        <f>H13</f>
        <v>0</v>
      </c>
      <c r="R107" s="28">
        <f>(10^(Q107/10))</f>
        <v>1</v>
      </c>
      <c r="S107" s="28">
        <f>Q107+10</f>
        <v>10</v>
      </c>
      <c r="T107" s="33">
        <f t="shared" ref="T107:T130" si="35">(10^(S107/10))</f>
        <v>10</v>
      </c>
      <c r="U107" s="36"/>
      <c r="V107" s="32">
        <v>0</v>
      </c>
      <c r="W107" s="28">
        <f>(10^(V107/10))</f>
        <v>1</v>
      </c>
      <c r="X107" s="28">
        <f>V107+10</f>
        <v>10</v>
      </c>
      <c r="Y107" s="33">
        <f>(10^(X107/10))</f>
        <v>10</v>
      </c>
      <c r="Z107" s="36"/>
      <c r="AA107" s="34">
        <f>10*LOG10(10^(Q107/10)+10^(V107/10))</f>
        <v>3.0102999566398121</v>
      </c>
      <c r="AB107" s="147">
        <f>(10^(AA107/10))</f>
        <v>2</v>
      </c>
      <c r="AC107" s="147">
        <f>AA107+10</f>
        <v>13.010299956639813</v>
      </c>
      <c r="AD107" s="148">
        <f>(10^(AC107/10))</f>
        <v>20.000000000000007</v>
      </c>
    </row>
    <row r="108" spans="16:30" ht="15.75" thickBot="1" x14ac:dyDescent="0.3">
      <c r="P108" s="31">
        <v>4.1666666666666699E-2</v>
      </c>
      <c r="Q108" s="32">
        <f>Q107</f>
        <v>0</v>
      </c>
      <c r="R108" s="26">
        <f t="shared" ref="R108:R130" si="36">(10^(Q108/10))</f>
        <v>1</v>
      </c>
      <c r="S108" s="26">
        <f t="shared" ref="S108:S113" si="37">Q108+10</f>
        <v>10</v>
      </c>
      <c r="T108" s="35">
        <f t="shared" si="35"/>
        <v>10</v>
      </c>
      <c r="U108" s="37"/>
      <c r="V108" s="34">
        <f>V107</f>
        <v>0</v>
      </c>
      <c r="W108" s="26">
        <f t="shared" ref="W108:W130" si="38">(10^(V108/10))</f>
        <v>1</v>
      </c>
      <c r="X108" s="28">
        <f t="shared" ref="X108:X113" si="39">V108+10</f>
        <v>10</v>
      </c>
      <c r="Y108" s="35">
        <f t="shared" ref="Y108:Y130" si="40">(10^(X108/10))</f>
        <v>10</v>
      </c>
      <c r="Z108" s="37"/>
      <c r="AA108" s="34">
        <f t="shared" ref="AA108:AA130" si="41">10*LOG10(10^(Q108/10)+10^(V108/10))</f>
        <v>3.0102999566398121</v>
      </c>
      <c r="AB108" s="26">
        <f t="shared" ref="AB108:AB126" si="42">(10^(AA108/10))</f>
        <v>2</v>
      </c>
      <c r="AC108" s="147">
        <f t="shared" ref="AC108:AC113" si="43">AA108+10</f>
        <v>13.010299956639813</v>
      </c>
      <c r="AD108" s="27">
        <f t="shared" ref="AD108:AD130" si="44">(10^(AC108/10))</f>
        <v>20.000000000000007</v>
      </c>
    </row>
    <row r="109" spans="16:30" ht="15.75" thickBot="1" x14ac:dyDescent="0.3">
      <c r="P109" s="31">
        <v>8.3333333333333301E-2</v>
      </c>
      <c r="Q109" s="32">
        <f>Q107</f>
        <v>0</v>
      </c>
      <c r="R109" s="26">
        <f t="shared" si="36"/>
        <v>1</v>
      </c>
      <c r="S109" s="26">
        <f t="shared" si="37"/>
        <v>10</v>
      </c>
      <c r="T109" s="35">
        <f t="shared" si="35"/>
        <v>10</v>
      </c>
      <c r="U109" s="37"/>
      <c r="V109" s="34">
        <f t="shared" ref="V109:V127" si="45">V108</f>
        <v>0</v>
      </c>
      <c r="W109" s="26">
        <f t="shared" si="38"/>
        <v>1</v>
      </c>
      <c r="X109" s="28">
        <f t="shared" si="39"/>
        <v>10</v>
      </c>
      <c r="Y109" s="35">
        <f t="shared" si="40"/>
        <v>10</v>
      </c>
      <c r="Z109" s="37"/>
      <c r="AA109" s="34">
        <f t="shared" si="41"/>
        <v>3.0102999566398121</v>
      </c>
      <c r="AB109" s="26">
        <f t="shared" si="42"/>
        <v>2</v>
      </c>
      <c r="AC109" s="147">
        <f t="shared" si="43"/>
        <v>13.010299956639813</v>
      </c>
      <c r="AD109" s="27">
        <f t="shared" si="44"/>
        <v>20.000000000000007</v>
      </c>
    </row>
    <row r="110" spans="16:30" ht="15.75" thickBot="1" x14ac:dyDescent="0.3">
      <c r="P110" s="31">
        <v>0.125</v>
      </c>
      <c r="Q110" s="32">
        <f>Q107</f>
        <v>0</v>
      </c>
      <c r="R110" s="26">
        <f t="shared" si="36"/>
        <v>1</v>
      </c>
      <c r="S110" s="26">
        <f t="shared" si="37"/>
        <v>10</v>
      </c>
      <c r="T110" s="35">
        <f t="shared" si="35"/>
        <v>10</v>
      </c>
      <c r="U110" s="37"/>
      <c r="V110" s="34">
        <f t="shared" si="45"/>
        <v>0</v>
      </c>
      <c r="W110" s="26">
        <f t="shared" si="38"/>
        <v>1</v>
      </c>
      <c r="X110" s="28">
        <f t="shared" si="39"/>
        <v>10</v>
      </c>
      <c r="Y110" s="35">
        <f t="shared" si="40"/>
        <v>10</v>
      </c>
      <c r="Z110" s="37"/>
      <c r="AA110" s="34">
        <f t="shared" si="41"/>
        <v>3.0102999566398121</v>
      </c>
      <c r="AB110" s="26">
        <f t="shared" si="42"/>
        <v>2</v>
      </c>
      <c r="AC110" s="147">
        <f t="shared" si="43"/>
        <v>13.010299956639813</v>
      </c>
      <c r="AD110" s="27">
        <f t="shared" si="44"/>
        <v>20.000000000000007</v>
      </c>
    </row>
    <row r="111" spans="16:30" ht="15.75" thickBot="1" x14ac:dyDescent="0.3">
      <c r="P111" s="31">
        <v>0.16666666666666699</v>
      </c>
      <c r="Q111" s="32">
        <f>Q107</f>
        <v>0</v>
      </c>
      <c r="R111" s="26">
        <f t="shared" si="36"/>
        <v>1</v>
      </c>
      <c r="S111" s="26">
        <f t="shared" si="37"/>
        <v>10</v>
      </c>
      <c r="T111" s="35">
        <f t="shared" si="35"/>
        <v>10</v>
      </c>
      <c r="U111" s="37"/>
      <c r="V111" s="34">
        <f t="shared" si="45"/>
        <v>0</v>
      </c>
      <c r="W111" s="26">
        <f t="shared" si="38"/>
        <v>1</v>
      </c>
      <c r="X111" s="28">
        <f t="shared" si="39"/>
        <v>10</v>
      </c>
      <c r="Y111" s="35">
        <f t="shared" si="40"/>
        <v>10</v>
      </c>
      <c r="Z111" s="37"/>
      <c r="AA111" s="34">
        <f t="shared" si="41"/>
        <v>3.0102999566398121</v>
      </c>
      <c r="AB111" s="26">
        <f t="shared" si="42"/>
        <v>2</v>
      </c>
      <c r="AC111" s="147">
        <f t="shared" si="43"/>
        <v>13.010299956639813</v>
      </c>
      <c r="AD111" s="27">
        <f t="shared" si="44"/>
        <v>20.000000000000007</v>
      </c>
    </row>
    <row r="112" spans="16:30" ht="15.75" thickBot="1" x14ac:dyDescent="0.3">
      <c r="P112" s="31">
        <v>0.20833333333333301</v>
      </c>
      <c r="Q112" s="32">
        <f>Q107</f>
        <v>0</v>
      </c>
      <c r="R112" s="26">
        <f t="shared" si="36"/>
        <v>1</v>
      </c>
      <c r="S112" s="26">
        <f t="shared" si="37"/>
        <v>10</v>
      </c>
      <c r="T112" s="35">
        <f t="shared" si="35"/>
        <v>10</v>
      </c>
      <c r="U112" s="37"/>
      <c r="V112" s="34">
        <f t="shared" si="45"/>
        <v>0</v>
      </c>
      <c r="W112" s="26">
        <f t="shared" si="38"/>
        <v>1</v>
      </c>
      <c r="X112" s="28">
        <f t="shared" si="39"/>
        <v>10</v>
      </c>
      <c r="Y112" s="35">
        <f t="shared" si="40"/>
        <v>10</v>
      </c>
      <c r="Z112" s="37"/>
      <c r="AA112" s="34">
        <f t="shared" si="41"/>
        <v>3.0102999566398121</v>
      </c>
      <c r="AB112" s="26">
        <f t="shared" si="42"/>
        <v>2</v>
      </c>
      <c r="AC112" s="147">
        <f t="shared" si="43"/>
        <v>13.010299956639813</v>
      </c>
      <c r="AD112" s="27">
        <f t="shared" si="44"/>
        <v>20.000000000000007</v>
      </c>
    </row>
    <row r="113" spans="16:30" x14ac:dyDescent="0.25">
      <c r="P113" s="31">
        <v>0.25</v>
      </c>
      <c r="Q113" s="32">
        <f>Q107</f>
        <v>0</v>
      </c>
      <c r="R113" s="26">
        <f t="shared" si="36"/>
        <v>1</v>
      </c>
      <c r="S113" s="26">
        <f t="shared" si="37"/>
        <v>10</v>
      </c>
      <c r="T113" s="35">
        <f t="shared" si="35"/>
        <v>10</v>
      </c>
      <c r="U113" s="37"/>
      <c r="V113" s="34">
        <f t="shared" si="45"/>
        <v>0</v>
      </c>
      <c r="W113" s="26">
        <f t="shared" si="38"/>
        <v>1</v>
      </c>
      <c r="X113" s="28">
        <f t="shared" si="39"/>
        <v>10</v>
      </c>
      <c r="Y113" s="35">
        <f t="shared" si="40"/>
        <v>10</v>
      </c>
      <c r="Z113" s="37"/>
      <c r="AA113" s="34">
        <f t="shared" si="41"/>
        <v>3.0102999566398121</v>
      </c>
      <c r="AB113" s="26">
        <f t="shared" si="42"/>
        <v>2</v>
      </c>
      <c r="AC113" s="147">
        <f t="shared" si="43"/>
        <v>13.010299956639813</v>
      </c>
      <c r="AD113" s="27">
        <f t="shared" si="44"/>
        <v>20.000000000000007</v>
      </c>
    </row>
    <row r="114" spans="16:30" x14ac:dyDescent="0.25">
      <c r="P114" s="31">
        <v>0.29166666666666702</v>
      </c>
      <c r="Q114" s="32">
        <f>G13</f>
        <v>0</v>
      </c>
      <c r="R114" s="26">
        <f t="shared" si="36"/>
        <v>1</v>
      </c>
      <c r="S114" s="26">
        <f>Q114</f>
        <v>0</v>
      </c>
      <c r="T114" s="35">
        <f t="shared" si="35"/>
        <v>1</v>
      </c>
      <c r="U114" s="37"/>
      <c r="V114" s="34">
        <f>C74</f>
        <v>75.117774842350286</v>
      </c>
      <c r="W114" s="26">
        <f t="shared" si="38"/>
        <v>32492077.783826306</v>
      </c>
      <c r="X114" s="26">
        <f>V114</f>
        <v>75.117774842350286</v>
      </c>
      <c r="Y114" s="35">
        <f t="shared" si="40"/>
        <v>32492077.783826306</v>
      </c>
      <c r="Z114" s="37"/>
      <c r="AA114" s="34">
        <f t="shared" si="41"/>
        <v>75.117774976011958</v>
      </c>
      <c r="AB114" s="26">
        <f t="shared" si="42"/>
        <v>32492078.783826418</v>
      </c>
      <c r="AC114" s="26">
        <f>AA114</f>
        <v>75.117774976011958</v>
      </c>
      <c r="AD114" s="27">
        <f t="shared" si="44"/>
        <v>32492078.783826418</v>
      </c>
    </row>
    <row r="115" spans="16:30" x14ac:dyDescent="0.25">
      <c r="P115" s="31">
        <v>0.33333333333333298</v>
      </c>
      <c r="Q115" s="32">
        <f>Q114</f>
        <v>0</v>
      </c>
      <c r="R115" s="26">
        <f t="shared" si="36"/>
        <v>1</v>
      </c>
      <c r="S115" s="26">
        <f t="shared" ref="S115:S128" si="46">Q115</f>
        <v>0</v>
      </c>
      <c r="T115" s="35">
        <f t="shared" si="35"/>
        <v>1</v>
      </c>
      <c r="U115" s="37"/>
      <c r="V115" s="34">
        <f t="shared" si="45"/>
        <v>75.117774842350286</v>
      </c>
      <c r="W115" s="26">
        <f t="shared" si="38"/>
        <v>32492077.783826306</v>
      </c>
      <c r="X115" s="26">
        <f t="shared" ref="X115:X125" si="47">V115</f>
        <v>75.117774842350286</v>
      </c>
      <c r="Y115" s="35">
        <f t="shared" si="40"/>
        <v>32492077.783826306</v>
      </c>
      <c r="Z115" s="37"/>
      <c r="AA115" s="34">
        <f t="shared" si="41"/>
        <v>75.117774976011958</v>
      </c>
      <c r="AB115" s="26">
        <f t="shared" si="42"/>
        <v>32492078.783826418</v>
      </c>
      <c r="AC115" s="26">
        <f t="shared" ref="AC115:AC125" si="48">AA115</f>
        <v>75.117774976011958</v>
      </c>
      <c r="AD115" s="27">
        <f t="shared" si="44"/>
        <v>32492078.783826418</v>
      </c>
    </row>
    <row r="116" spans="16:30" x14ac:dyDescent="0.25">
      <c r="P116" s="31">
        <v>0.375</v>
      </c>
      <c r="Q116" s="32">
        <f>Q114</f>
        <v>0</v>
      </c>
      <c r="R116" s="26">
        <f t="shared" si="36"/>
        <v>1</v>
      </c>
      <c r="S116" s="26">
        <f t="shared" si="46"/>
        <v>0</v>
      </c>
      <c r="T116" s="35">
        <f t="shared" si="35"/>
        <v>1</v>
      </c>
      <c r="U116" s="37"/>
      <c r="V116" s="34">
        <f t="shared" si="45"/>
        <v>75.117774842350286</v>
      </c>
      <c r="W116" s="26">
        <f t="shared" si="38"/>
        <v>32492077.783826306</v>
      </c>
      <c r="X116" s="26">
        <f t="shared" si="47"/>
        <v>75.117774842350286</v>
      </c>
      <c r="Y116" s="35">
        <f t="shared" si="40"/>
        <v>32492077.783826306</v>
      </c>
      <c r="Z116" s="37"/>
      <c r="AA116" s="34">
        <f t="shared" si="41"/>
        <v>75.117774976011958</v>
      </c>
      <c r="AB116" s="26">
        <f t="shared" si="42"/>
        <v>32492078.783826418</v>
      </c>
      <c r="AC116" s="26">
        <f t="shared" si="48"/>
        <v>75.117774976011958</v>
      </c>
      <c r="AD116" s="27">
        <f t="shared" si="44"/>
        <v>32492078.783826418</v>
      </c>
    </row>
    <row r="117" spans="16:30" x14ac:dyDescent="0.25">
      <c r="P117" s="31">
        <v>0.41666666666666702</v>
      </c>
      <c r="Q117" s="32">
        <f>Q114</f>
        <v>0</v>
      </c>
      <c r="R117" s="26">
        <f t="shared" si="36"/>
        <v>1</v>
      </c>
      <c r="S117" s="26">
        <f t="shared" si="46"/>
        <v>0</v>
      </c>
      <c r="T117" s="35">
        <f t="shared" si="35"/>
        <v>1</v>
      </c>
      <c r="U117" s="37"/>
      <c r="V117" s="34">
        <f t="shared" si="45"/>
        <v>75.117774842350286</v>
      </c>
      <c r="W117" s="26">
        <f t="shared" si="38"/>
        <v>32492077.783826306</v>
      </c>
      <c r="X117" s="26">
        <f t="shared" si="47"/>
        <v>75.117774842350286</v>
      </c>
      <c r="Y117" s="35">
        <f t="shared" si="40"/>
        <v>32492077.783826306</v>
      </c>
      <c r="Z117" s="37"/>
      <c r="AA117" s="34">
        <f t="shared" si="41"/>
        <v>75.117774976011958</v>
      </c>
      <c r="AB117" s="26">
        <f t="shared" si="42"/>
        <v>32492078.783826418</v>
      </c>
      <c r="AC117" s="26">
        <f t="shared" si="48"/>
        <v>75.117774976011958</v>
      </c>
      <c r="AD117" s="27">
        <f t="shared" si="44"/>
        <v>32492078.783826418</v>
      </c>
    </row>
    <row r="118" spans="16:30" x14ac:dyDescent="0.25">
      <c r="P118" s="31">
        <v>0.45833333333333298</v>
      </c>
      <c r="Q118" s="32">
        <f>Q114</f>
        <v>0</v>
      </c>
      <c r="R118" s="26">
        <f t="shared" si="36"/>
        <v>1</v>
      </c>
      <c r="S118" s="26">
        <f t="shared" si="46"/>
        <v>0</v>
      </c>
      <c r="T118" s="35">
        <f t="shared" si="35"/>
        <v>1</v>
      </c>
      <c r="U118" s="37"/>
      <c r="V118" s="34">
        <f t="shared" si="45"/>
        <v>75.117774842350286</v>
      </c>
      <c r="W118" s="26">
        <f t="shared" si="38"/>
        <v>32492077.783826306</v>
      </c>
      <c r="X118" s="26">
        <f t="shared" si="47"/>
        <v>75.117774842350286</v>
      </c>
      <c r="Y118" s="35">
        <f t="shared" si="40"/>
        <v>32492077.783826306</v>
      </c>
      <c r="Z118" s="37"/>
      <c r="AA118" s="34">
        <f t="shared" si="41"/>
        <v>75.117774976011958</v>
      </c>
      <c r="AB118" s="26">
        <f t="shared" si="42"/>
        <v>32492078.783826418</v>
      </c>
      <c r="AC118" s="26">
        <f t="shared" si="48"/>
        <v>75.117774976011958</v>
      </c>
      <c r="AD118" s="27">
        <f t="shared" si="44"/>
        <v>32492078.783826418</v>
      </c>
    </row>
    <row r="119" spans="16:30" x14ac:dyDescent="0.25">
      <c r="P119" s="31">
        <v>0.5</v>
      </c>
      <c r="Q119" s="32">
        <f>Q114</f>
        <v>0</v>
      </c>
      <c r="R119" s="26">
        <f t="shared" si="36"/>
        <v>1</v>
      </c>
      <c r="S119" s="26">
        <f t="shared" si="46"/>
        <v>0</v>
      </c>
      <c r="T119" s="35">
        <f t="shared" si="35"/>
        <v>1</v>
      </c>
      <c r="U119" s="37"/>
      <c r="V119" s="34">
        <f t="shared" si="45"/>
        <v>75.117774842350286</v>
      </c>
      <c r="W119" s="26">
        <f t="shared" si="38"/>
        <v>32492077.783826306</v>
      </c>
      <c r="X119" s="26">
        <f t="shared" si="47"/>
        <v>75.117774842350286</v>
      </c>
      <c r="Y119" s="35">
        <f t="shared" si="40"/>
        <v>32492077.783826306</v>
      </c>
      <c r="Z119" s="37"/>
      <c r="AA119" s="34">
        <f t="shared" si="41"/>
        <v>75.117774976011958</v>
      </c>
      <c r="AB119" s="26">
        <f t="shared" si="42"/>
        <v>32492078.783826418</v>
      </c>
      <c r="AC119" s="26">
        <f t="shared" si="48"/>
        <v>75.117774976011958</v>
      </c>
      <c r="AD119" s="27">
        <f t="shared" si="44"/>
        <v>32492078.783826418</v>
      </c>
    </row>
    <row r="120" spans="16:30" x14ac:dyDescent="0.25">
      <c r="P120" s="31">
        <v>0.54166666666666696</v>
      </c>
      <c r="Q120" s="32">
        <f>Q114</f>
        <v>0</v>
      </c>
      <c r="R120" s="26">
        <f t="shared" si="36"/>
        <v>1</v>
      </c>
      <c r="S120" s="26">
        <f t="shared" si="46"/>
        <v>0</v>
      </c>
      <c r="T120" s="35">
        <f t="shared" si="35"/>
        <v>1</v>
      </c>
      <c r="U120" s="37"/>
      <c r="V120" s="34">
        <f t="shared" si="45"/>
        <v>75.117774842350286</v>
      </c>
      <c r="W120" s="26">
        <f t="shared" si="38"/>
        <v>32492077.783826306</v>
      </c>
      <c r="X120" s="26">
        <f t="shared" si="47"/>
        <v>75.117774842350286</v>
      </c>
      <c r="Y120" s="35">
        <f t="shared" si="40"/>
        <v>32492077.783826306</v>
      </c>
      <c r="Z120" s="37"/>
      <c r="AA120" s="34">
        <f t="shared" si="41"/>
        <v>75.117774976011958</v>
      </c>
      <c r="AB120" s="26">
        <f t="shared" si="42"/>
        <v>32492078.783826418</v>
      </c>
      <c r="AC120" s="26">
        <f t="shared" si="48"/>
        <v>75.117774976011958</v>
      </c>
      <c r="AD120" s="27">
        <f t="shared" si="44"/>
        <v>32492078.783826418</v>
      </c>
    </row>
    <row r="121" spans="16:30" x14ac:dyDescent="0.25">
      <c r="P121" s="31">
        <v>0.58333333333333304</v>
      </c>
      <c r="Q121" s="32">
        <f>Q114</f>
        <v>0</v>
      </c>
      <c r="R121" s="26">
        <f t="shared" si="36"/>
        <v>1</v>
      </c>
      <c r="S121" s="26">
        <f t="shared" si="46"/>
        <v>0</v>
      </c>
      <c r="T121" s="35">
        <f t="shared" si="35"/>
        <v>1</v>
      </c>
      <c r="U121" s="37"/>
      <c r="V121" s="34">
        <f t="shared" si="45"/>
        <v>75.117774842350286</v>
      </c>
      <c r="W121" s="26">
        <f t="shared" si="38"/>
        <v>32492077.783826306</v>
      </c>
      <c r="X121" s="26">
        <f t="shared" si="47"/>
        <v>75.117774842350286</v>
      </c>
      <c r="Y121" s="35">
        <f t="shared" si="40"/>
        <v>32492077.783826306</v>
      </c>
      <c r="Z121" s="37"/>
      <c r="AA121" s="34">
        <f t="shared" si="41"/>
        <v>75.117774976011958</v>
      </c>
      <c r="AB121" s="26">
        <f t="shared" si="42"/>
        <v>32492078.783826418</v>
      </c>
      <c r="AC121" s="26">
        <f t="shared" si="48"/>
        <v>75.117774976011958</v>
      </c>
      <c r="AD121" s="27">
        <f t="shared" si="44"/>
        <v>32492078.783826418</v>
      </c>
    </row>
    <row r="122" spans="16:30" x14ac:dyDescent="0.25">
      <c r="P122" s="31">
        <v>0.625</v>
      </c>
      <c r="Q122" s="32">
        <f>Q114</f>
        <v>0</v>
      </c>
      <c r="R122" s="26">
        <f t="shared" si="36"/>
        <v>1</v>
      </c>
      <c r="S122" s="26">
        <f t="shared" si="46"/>
        <v>0</v>
      </c>
      <c r="T122" s="35">
        <f t="shared" si="35"/>
        <v>1</v>
      </c>
      <c r="U122" s="37"/>
      <c r="V122" s="34">
        <f t="shared" si="45"/>
        <v>75.117774842350286</v>
      </c>
      <c r="W122" s="26">
        <f t="shared" si="38"/>
        <v>32492077.783826306</v>
      </c>
      <c r="X122" s="26">
        <f t="shared" si="47"/>
        <v>75.117774842350286</v>
      </c>
      <c r="Y122" s="35">
        <f t="shared" si="40"/>
        <v>32492077.783826306</v>
      </c>
      <c r="Z122" s="37"/>
      <c r="AA122" s="34">
        <f t="shared" si="41"/>
        <v>75.117774976011958</v>
      </c>
      <c r="AB122" s="26">
        <f t="shared" si="42"/>
        <v>32492078.783826418</v>
      </c>
      <c r="AC122" s="26">
        <f t="shared" si="48"/>
        <v>75.117774976011958</v>
      </c>
      <c r="AD122" s="27">
        <f t="shared" si="44"/>
        <v>32492078.783826418</v>
      </c>
    </row>
    <row r="123" spans="16:30" x14ac:dyDescent="0.25">
      <c r="P123" s="31">
        <v>0.66666666666666696</v>
      </c>
      <c r="Q123" s="32">
        <f>Q114</f>
        <v>0</v>
      </c>
      <c r="R123" s="26">
        <f t="shared" si="36"/>
        <v>1</v>
      </c>
      <c r="S123" s="26">
        <f t="shared" si="46"/>
        <v>0</v>
      </c>
      <c r="T123" s="35">
        <f t="shared" si="35"/>
        <v>1</v>
      </c>
      <c r="U123" s="37"/>
      <c r="V123" s="34">
        <f t="shared" si="45"/>
        <v>75.117774842350286</v>
      </c>
      <c r="W123" s="26">
        <f t="shared" si="38"/>
        <v>32492077.783826306</v>
      </c>
      <c r="X123" s="26">
        <f t="shared" si="47"/>
        <v>75.117774842350286</v>
      </c>
      <c r="Y123" s="35">
        <f t="shared" si="40"/>
        <v>32492077.783826306</v>
      </c>
      <c r="Z123" s="37"/>
      <c r="AA123" s="34">
        <f t="shared" si="41"/>
        <v>75.117774976011958</v>
      </c>
      <c r="AB123" s="26">
        <f t="shared" si="42"/>
        <v>32492078.783826418</v>
      </c>
      <c r="AC123" s="26">
        <f t="shared" si="48"/>
        <v>75.117774976011958</v>
      </c>
      <c r="AD123" s="27">
        <f t="shared" si="44"/>
        <v>32492078.783826418</v>
      </c>
    </row>
    <row r="124" spans="16:30" x14ac:dyDescent="0.25">
      <c r="P124" s="31">
        <v>0.70833333333333304</v>
      </c>
      <c r="Q124" s="32">
        <f>Q114</f>
        <v>0</v>
      </c>
      <c r="R124" s="26">
        <f t="shared" si="36"/>
        <v>1</v>
      </c>
      <c r="S124" s="26">
        <f t="shared" si="46"/>
        <v>0</v>
      </c>
      <c r="T124" s="35">
        <f t="shared" si="35"/>
        <v>1</v>
      </c>
      <c r="U124" s="37"/>
      <c r="V124" s="34">
        <f t="shared" si="45"/>
        <v>75.117774842350286</v>
      </c>
      <c r="W124" s="26">
        <f t="shared" si="38"/>
        <v>32492077.783826306</v>
      </c>
      <c r="X124" s="26">
        <f t="shared" si="47"/>
        <v>75.117774842350286</v>
      </c>
      <c r="Y124" s="35">
        <f t="shared" si="40"/>
        <v>32492077.783826306</v>
      </c>
      <c r="Z124" s="37"/>
      <c r="AA124" s="34">
        <f t="shared" si="41"/>
        <v>75.117774976011958</v>
      </c>
      <c r="AB124" s="26">
        <f t="shared" si="42"/>
        <v>32492078.783826418</v>
      </c>
      <c r="AC124" s="26">
        <f t="shared" si="48"/>
        <v>75.117774976011958</v>
      </c>
      <c r="AD124" s="27">
        <f t="shared" si="44"/>
        <v>32492078.783826418</v>
      </c>
    </row>
    <row r="125" spans="16:30" x14ac:dyDescent="0.25">
      <c r="P125" s="31">
        <v>0.75</v>
      </c>
      <c r="Q125" s="32">
        <f>Q114</f>
        <v>0</v>
      </c>
      <c r="R125" s="26">
        <f t="shared" si="36"/>
        <v>1</v>
      </c>
      <c r="S125" s="26">
        <f t="shared" si="46"/>
        <v>0</v>
      </c>
      <c r="T125" s="35">
        <f t="shared" si="35"/>
        <v>1</v>
      </c>
      <c r="U125" s="37"/>
      <c r="V125" s="34">
        <f t="shared" si="45"/>
        <v>75.117774842350286</v>
      </c>
      <c r="W125" s="26">
        <f t="shared" si="38"/>
        <v>32492077.783826306</v>
      </c>
      <c r="X125" s="26">
        <f t="shared" si="47"/>
        <v>75.117774842350286</v>
      </c>
      <c r="Y125" s="35">
        <f t="shared" si="40"/>
        <v>32492077.783826306</v>
      </c>
      <c r="Z125" s="37"/>
      <c r="AA125" s="34">
        <f t="shared" si="41"/>
        <v>75.117774976011958</v>
      </c>
      <c r="AB125" s="26">
        <f t="shared" si="42"/>
        <v>32492078.783826418</v>
      </c>
      <c r="AC125" s="26">
        <f t="shared" si="48"/>
        <v>75.117774976011958</v>
      </c>
      <c r="AD125" s="27">
        <f t="shared" si="44"/>
        <v>32492078.783826418</v>
      </c>
    </row>
    <row r="126" spans="16:30" x14ac:dyDescent="0.25">
      <c r="P126" s="31">
        <v>0.79166666666666696</v>
      </c>
      <c r="Q126" s="32">
        <f>Q114</f>
        <v>0</v>
      </c>
      <c r="R126" s="26">
        <f t="shared" si="36"/>
        <v>1</v>
      </c>
      <c r="S126" s="26">
        <f t="shared" si="46"/>
        <v>0</v>
      </c>
      <c r="T126" s="35">
        <f t="shared" si="35"/>
        <v>1</v>
      </c>
      <c r="U126" s="37"/>
      <c r="V126" s="34">
        <v>0</v>
      </c>
      <c r="W126" s="26">
        <f t="shared" si="38"/>
        <v>1</v>
      </c>
      <c r="X126" s="26">
        <v>0</v>
      </c>
      <c r="Y126" s="35">
        <f t="shared" si="40"/>
        <v>1</v>
      </c>
      <c r="Z126" s="37"/>
      <c r="AA126" s="34">
        <f t="shared" si="41"/>
        <v>3.0102999566398121</v>
      </c>
      <c r="AB126" s="26">
        <f t="shared" si="42"/>
        <v>2</v>
      </c>
      <c r="AC126" s="26">
        <f>AA126</f>
        <v>3.0102999566398121</v>
      </c>
      <c r="AD126" s="27">
        <f t="shared" si="44"/>
        <v>2</v>
      </c>
    </row>
    <row r="127" spans="16:30" x14ac:dyDescent="0.25">
      <c r="P127" s="31">
        <v>0.83333333333333304</v>
      </c>
      <c r="Q127" s="32">
        <f>Q114</f>
        <v>0</v>
      </c>
      <c r="R127" s="26">
        <f t="shared" si="36"/>
        <v>1</v>
      </c>
      <c r="S127" s="26">
        <f t="shared" si="46"/>
        <v>0</v>
      </c>
      <c r="T127" s="35">
        <f t="shared" si="35"/>
        <v>1</v>
      </c>
      <c r="U127" s="37"/>
      <c r="V127" s="34">
        <f t="shared" si="45"/>
        <v>0</v>
      </c>
      <c r="W127" s="26">
        <f t="shared" si="38"/>
        <v>1</v>
      </c>
      <c r="X127" s="26">
        <v>0</v>
      </c>
      <c r="Y127" s="35">
        <f t="shared" si="40"/>
        <v>1</v>
      </c>
      <c r="Z127" s="37"/>
      <c r="AA127" s="34">
        <f t="shared" si="41"/>
        <v>3.0102999566398121</v>
      </c>
      <c r="AB127" s="26">
        <f>(10^(AA127/10))</f>
        <v>2</v>
      </c>
      <c r="AC127" s="26">
        <f>AA127</f>
        <v>3.0102999566398121</v>
      </c>
      <c r="AD127" s="27">
        <f t="shared" si="44"/>
        <v>2</v>
      </c>
    </row>
    <row r="128" spans="16:30" x14ac:dyDescent="0.25">
      <c r="P128" s="31">
        <v>0.875</v>
      </c>
      <c r="Q128" s="32">
        <f>Q114</f>
        <v>0</v>
      </c>
      <c r="R128" s="26">
        <f t="shared" si="36"/>
        <v>1</v>
      </c>
      <c r="S128" s="26">
        <f t="shared" si="46"/>
        <v>0</v>
      </c>
      <c r="T128" s="35">
        <f t="shared" si="35"/>
        <v>1</v>
      </c>
      <c r="U128" s="37"/>
      <c r="V128" s="34">
        <f>V127</f>
        <v>0</v>
      </c>
      <c r="W128" s="26">
        <f t="shared" si="38"/>
        <v>1</v>
      </c>
      <c r="X128" s="26">
        <v>0</v>
      </c>
      <c r="Y128" s="35">
        <f t="shared" si="40"/>
        <v>1</v>
      </c>
      <c r="Z128" s="37"/>
      <c r="AA128" s="34">
        <f t="shared" si="41"/>
        <v>3.0102999566398121</v>
      </c>
      <c r="AB128" s="26">
        <f t="shared" ref="AB128:AB130" si="49">(10^(AA128/10))</f>
        <v>2</v>
      </c>
      <c r="AC128" s="26">
        <f>AA128</f>
        <v>3.0102999566398121</v>
      </c>
      <c r="AD128" s="27">
        <f t="shared" si="44"/>
        <v>2</v>
      </c>
    </row>
    <row r="129" spans="16:30" x14ac:dyDescent="0.25">
      <c r="P129" s="31">
        <v>0.91666666666666696</v>
      </c>
      <c r="Q129" s="32">
        <f>Q107</f>
        <v>0</v>
      </c>
      <c r="R129" s="26">
        <f t="shared" si="36"/>
        <v>1</v>
      </c>
      <c r="S129" s="26">
        <f>Q129+10</f>
        <v>10</v>
      </c>
      <c r="T129" s="35">
        <f t="shared" si="35"/>
        <v>10</v>
      </c>
      <c r="U129" s="37"/>
      <c r="V129" s="34">
        <v>0</v>
      </c>
      <c r="W129" s="26">
        <f t="shared" si="38"/>
        <v>1</v>
      </c>
      <c r="X129" s="28">
        <f t="shared" ref="X129:X130" si="50">V129+10</f>
        <v>10</v>
      </c>
      <c r="Y129" s="35">
        <f t="shared" si="40"/>
        <v>10</v>
      </c>
      <c r="Z129" s="37"/>
      <c r="AA129" s="34">
        <f t="shared" si="41"/>
        <v>3.0102999566398121</v>
      </c>
      <c r="AB129" s="26">
        <f t="shared" si="49"/>
        <v>2</v>
      </c>
      <c r="AC129" s="26">
        <f>AA129+10</f>
        <v>13.010299956639813</v>
      </c>
      <c r="AD129" s="27">
        <f t="shared" si="44"/>
        <v>20.000000000000007</v>
      </c>
    </row>
    <row r="130" spans="16:30" ht="15.75" thickBot="1" x14ac:dyDescent="0.3">
      <c r="P130" s="44">
        <v>0.95833333333333304</v>
      </c>
      <c r="Q130" s="32">
        <f>Q107</f>
        <v>0</v>
      </c>
      <c r="R130" s="46">
        <f t="shared" si="36"/>
        <v>1</v>
      </c>
      <c r="S130" s="46">
        <f>Q130+10</f>
        <v>10</v>
      </c>
      <c r="T130" s="47">
        <f t="shared" si="35"/>
        <v>10</v>
      </c>
      <c r="U130" s="48"/>
      <c r="V130" s="45">
        <v>0</v>
      </c>
      <c r="W130" s="46">
        <f t="shared" si="38"/>
        <v>1</v>
      </c>
      <c r="X130" s="28">
        <f t="shared" si="50"/>
        <v>10</v>
      </c>
      <c r="Y130" s="47">
        <f t="shared" si="40"/>
        <v>10</v>
      </c>
      <c r="Z130" s="48"/>
      <c r="AA130" s="34">
        <f t="shared" si="41"/>
        <v>3.0102999566398121</v>
      </c>
      <c r="AB130" s="150">
        <f t="shared" si="49"/>
        <v>2</v>
      </c>
      <c r="AC130" s="150">
        <f>AA130+10</f>
        <v>13.010299956639813</v>
      </c>
      <c r="AD130" s="151">
        <f t="shared" si="44"/>
        <v>20.000000000000007</v>
      </c>
    </row>
    <row r="131" spans="16:30" ht="15.75" thickBot="1" x14ac:dyDescent="0.3">
      <c r="P131" s="50"/>
      <c r="Q131" s="51"/>
      <c r="R131" s="51"/>
      <c r="S131" s="51"/>
      <c r="T131" s="52"/>
      <c r="U131" s="51"/>
      <c r="V131" s="50"/>
      <c r="W131" s="51"/>
      <c r="X131" s="51"/>
      <c r="Y131" s="52"/>
      <c r="Z131" s="51"/>
      <c r="AA131" s="53" t="s">
        <v>13</v>
      </c>
      <c r="AB131" s="64">
        <f>10*LOG(1/(COUNT(AB114:AB127))*SUM(AB114:AB127))</f>
        <v>74.448307124259713</v>
      </c>
      <c r="AC131" s="49"/>
      <c r="AD131" s="54"/>
    </row>
    <row r="132" spans="16:30" ht="15.75" thickBot="1" x14ac:dyDescent="0.3">
      <c r="P132" s="53"/>
      <c r="Q132" s="49"/>
      <c r="R132" s="49"/>
      <c r="S132" s="49"/>
      <c r="T132" s="54"/>
      <c r="U132" s="49"/>
      <c r="V132" s="53"/>
      <c r="W132" s="49"/>
      <c r="X132" s="49"/>
      <c r="Y132" s="54"/>
      <c r="Z132" s="49"/>
      <c r="AA132" s="53" t="s">
        <v>2</v>
      </c>
      <c r="AB132" s="64">
        <f>10*LOG(1/(COUNT(AB107:AB113,AB129:AB130))*SUM(AB107:AB113,AB129:AB130))</f>
        <v>3.0102999566398121</v>
      </c>
      <c r="AC132" s="49"/>
      <c r="AD132" s="54"/>
    </row>
    <row r="133" spans="16:30" x14ac:dyDescent="0.25">
      <c r="P133" s="53"/>
      <c r="Q133" s="49"/>
      <c r="R133" s="56" t="s">
        <v>12</v>
      </c>
      <c r="S133" s="57"/>
      <c r="T133" s="58" t="s">
        <v>11</v>
      </c>
      <c r="U133" s="57"/>
      <c r="V133" s="59"/>
      <c r="W133" s="56" t="s">
        <v>12</v>
      </c>
      <c r="X133" s="57"/>
      <c r="Y133" s="58" t="s">
        <v>11</v>
      </c>
      <c r="Z133" s="57"/>
      <c r="AA133" s="59"/>
      <c r="AB133" s="57" t="s">
        <v>12</v>
      </c>
      <c r="AC133" s="57"/>
      <c r="AD133" s="58" t="s">
        <v>11</v>
      </c>
    </row>
    <row r="134" spans="16:30" ht="15.75" thickBot="1" x14ac:dyDescent="0.3">
      <c r="P134" s="14"/>
      <c r="Q134" s="55"/>
      <c r="R134" s="60">
        <f>10*LOG(1/(COUNT(R107:R130))*SUM(R107:R130))</f>
        <v>0</v>
      </c>
      <c r="S134" s="61"/>
      <c r="T134" s="62">
        <f>10*LOG(1/(COUNT(T107:T130))*SUM(T107:T130))</f>
        <v>6.40978057358332</v>
      </c>
      <c r="U134" s="61"/>
      <c r="V134" s="63"/>
      <c r="W134" s="60">
        <f>10*LOG(1/(COUNT(W107:W130))*SUM(W107:W130))</f>
        <v>72.107475019372146</v>
      </c>
      <c r="X134" s="61"/>
      <c r="Y134" s="62">
        <f>10*LOG(1/(COUNT(Y107:Y130))*SUM(Y107:Y130))</f>
        <v>72.107475921588161</v>
      </c>
      <c r="Z134" s="61"/>
      <c r="AA134" s="63"/>
      <c r="AB134" s="64">
        <f>10*LOG(1/(COUNT(AB107:AB130))*SUM(AB107:AB130))</f>
        <v>72.107475286695447</v>
      </c>
      <c r="AC134" s="61"/>
      <c r="AD134" s="62">
        <f>10*LOG(1/(COUNT(AD107:AD130))*SUM(AD107:AD130))</f>
        <v>72.107477091127208</v>
      </c>
    </row>
    <row r="137" spans="16:30" x14ac:dyDescent="0.25">
      <c r="P137">
        <f>A14</f>
        <v>0</v>
      </c>
    </row>
    <row r="139" spans="16:30" ht="15.75" thickBot="1" x14ac:dyDescent="0.3">
      <c r="P139" s="303" t="s">
        <v>21</v>
      </c>
      <c r="Q139" s="303"/>
      <c r="R139" s="303"/>
      <c r="S139" s="303"/>
      <c r="T139" s="303"/>
    </row>
    <row r="140" spans="16:30" ht="45.75" thickBot="1" x14ac:dyDescent="0.3">
      <c r="P140" s="38" t="s">
        <v>14</v>
      </c>
      <c r="Q140" s="39" t="s">
        <v>15</v>
      </c>
      <c r="R140" s="40" t="s">
        <v>17</v>
      </c>
      <c r="S140" s="40" t="s">
        <v>16</v>
      </c>
      <c r="T140" s="41" t="s">
        <v>17</v>
      </c>
      <c r="U140" s="42"/>
      <c r="V140" s="39" t="s">
        <v>18</v>
      </c>
      <c r="W140" s="40" t="s">
        <v>17</v>
      </c>
      <c r="X140" s="40" t="s">
        <v>16</v>
      </c>
      <c r="Y140" s="41" t="s">
        <v>17</v>
      </c>
      <c r="Z140" s="43"/>
      <c r="AA140" s="39" t="s">
        <v>19</v>
      </c>
      <c r="AB140" s="40" t="s">
        <v>17</v>
      </c>
      <c r="AC140" s="40" t="s">
        <v>16</v>
      </c>
      <c r="AD140" s="41" t="s">
        <v>17</v>
      </c>
    </row>
    <row r="141" spans="16:30" ht="15.75" thickBot="1" x14ac:dyDescent="0.3">
      <c r="P141" s="30">
        <v>0</v>
      </c>
      <c r="Q141" s="32">
        <f>H14</f>
        <v>0</v>
      </c>
      <c r="R141" s="28">
        <f>(10^(Q141/10))</f>
        <v>1</v>
      </c>
      <c r="S141" s="28">
        <f>Q141+10</f>
        <v>10</v>
      </c>
      <c r="T141" s="33">
        <f t="shared" ref="T141:T164" si="51">(10^(S141/10))</f>
        <v>10</v>
      </c>
      <c r="U141" s="36"/>
      <c r="V141" s="32">
        <v>0</v>
      </c>
      <c r="W141" s="28">
        <f>(10^(V141/10))</f>
        <v>1</v>
      </c>
      <c r="X141" s="28">
        <f>V141+10</f>
        <v>10</v>
      </c>
      <c r="Y141" s="33">
        <f>(10^(X141/10))</f>
        <v>10</v>
      </c>
      <c r="Z141" s="36"/>
      <c r="AA141" s="34">
        <f>10*LOG10(10^(Q141/10)+10^(V141/10))</f>
        <v>3.0102999566398121</v>
      </c>
      <c r="AB141" s="147">
        <f>(10^(AA141/10))</f>
        <v>2</v>
      </c>
      <c r="AC141" s="147">
        <f>AA141+10</f>
        <v>13.010299956639813</v>
      </c>
      <c r="AD141" s="148">
        <f>(10^(AC141/10))</f>
        <v>20.000000000000007</v>
      </c>
    </row>
    <row r="142" spans="16:30" ht="15.75" thickBot="1" x14ac:dyDescent="0.3">
      <c r="P142" s="31">
        <v>4.1666666666666699E-2</v>
      </c>
      <c r="Q142" s="32">
        <f>Q141</f>
        <v>0</v>
      </c>
      <c r="R142" s="26">
        <f t="shared" ref="R142:R164" si="52">(10^(Q142/10))</f>
        <v>1</v>
      </c>
      <c r="S142" s="26">
        <f t="shared" ref="S142:S147" si="53">Q142+10</f>
        <v>10</v>
      </c>
      <c r="T142" s="35">
        <f t="shared" si="51"/>
        <v>10</v>
      </c>
      <c r="U142" s="37"/>
      <c r="V142" s="34">
        <f>V141</f>
        <v>0</v>
      </c>
      <c r="W142" s="26">
        <f t="shared" ref="W142:W164" si="54">(10^(V142/10))</f>
        <v>1</v>
      </c>
      <c r="X142" s="28">
        <f t="shared" ref="X142:X147" si="55">V142+10</f>
        <v>10</v>
      </c>
      <c r="Y142" s="35">
        <f t="shared" ref="Y142:Y164" si="56">(10^(X142/10))</f>
        <v>10</v>
      </c>
      <c r="Z142" s="37"/>
      <c r="AA142" s="34">
        <f t="shared" ref="AA142:AA164" si="57">10*LOG10(10^(Q142/10)+10^(V142/10))</f>
        <v>3.0102999566398121</v>
      </c>
      <c r="AB142" s="26">
        <f t="shared" ref="AB142:AB160" si="58">(10^(AA142/10))</f>
        <v>2</v>
      </c>
      <c r="AC142" s="147">
        <f t="shared" ref="AC142:AC147" si="59">AA142+10</f>
        <v>13.010299956639813</v>
      </c>
      <c r="AD142" s="27">
        <f t="shared" ref="AD142:AD164" si="60">(10^(AC142/10))</f>
        <v>20.000000000000007</v>
      </c>
    </row>
    <row r="143" spans="16:30" ht="15.75" thickBot="1" x14ac:dyDescent="0.3">
      <c r="P143" s="31">
        <v>8.3333333333333301E-2</v>
      </c>
      <c r="Q143" s="32">
        <f>Q141</f>
        <v>0</v>
      </c>
      <c r="R143" s="26">
        <f t="shared" si="52"/>
        <v>1</v>
      </c>
      <c r="S143" s="26">
        <f t="shared" si="53"/>
        <v>10</v>
      </c>
      <c r="T143" s="35">
        <f t="shared" si="51"/>
        <v>10</v>
      </c>
      <c r="U143" s="37"/>
      <c r="V143" s="34">
        <f t="shared" ref="V143:V161" si="61">V142</f>
        <v>0</v>
      </c>
      <c r="W143" s="26">
        <f t="shared" si="54"/>
        <v>1</v>
      </c>
      <c r="X143" s="28">
        <f t="shared" si="55"/>
        <v>10</v>
      </c>
      <c r="Y143" s="35">
        <f t="shared" si="56"/>
        <v>10</v>
      </c>
      <c r="Z143" s="37"/>
      <c r="AA143" s="34">
        <f t="shared" si="57"/>
        <v>3.0102999566398121</v>
      </c>
      <c r="AB143" s="26">
        <f t="shared" si="58"/>
        <v>2</v>
      </c>
      <c r="AC143" s="147">
        <f t="shared" si="59"/>
        <v>13.010299956639813</v>
      </c>
      <c r="AD143" s="27">
        <f t="shared" si="60"/>
        <v>20.000000000000007</v>
      </c>
    </row>
    <row r="144" spans="16:30" ht="15.75" thickBot="1" x14ac:dyDescent="0.3">
      <c r="P144" s="31">
        <v>0.125</v>
      </c>
      <c r="Q144" s="32">
        <f>Q141</f>
        <v>0</v>
      </c>
      <c r="R144" s="26">
        <f t="shared" si="52"/>
        <v>1</v>
      </c>
      <c r="S144" s="26">
        <f t="shared" si="53"/>
        <v>10</v>
      </c>
      <c r="T144" s="35">
        <f t="shared" si="51"/>
        <v>10</v>
      </c>
      <c r="U144" s="37"/>
      <c r="V144" s="34">
        <f t="shared" si="61"/>
        <v>0</v>
      </c>
      <c r="W144" s="26">
        <f t="shared" si="54"/>
        <v>1</v>
      </c>
      <c r="X144" s="28">
        <f t="shared" si="55"/>
        <v>10</v>
      </c>
      <c r="Y144" s="35">
        <f t="shared" si="56"/>
        <v>10</v>
      </c>
      <c r="Z144" s="37"/>
      <c r="AA144" s="34">
        <f t="shared" si="57"/>
        <v>3.0102999566398121</v>
      </c>
      <c r="AB144" s="26">
        <f t="shared" si="58"/>
        <v>2</v>
      </c>
      <c r="AC144" s="147">
        <f t="shared" si="59"/>
        <v>13.010299956639813</v>
      </c>
      <c r="AD144" s="27">
        <f t="shared" si="60"/>
        <v>20.000000000000007</v>
      </c>
    </row>
    <row r="145" spans="16:30" ht="15.75" thickBot="1" x14ac:dyDescent="0.3">
      <c r="P145" s="31">
        <v>0.16666666666666699</v>
      </c>
      <c r="Q145" s="32">
        <f>Q141</f>
        <v>0</v>
      </c>
      <c r="R145" s="26">
        <f t="shared" si="52"/>
        <v>1</v>
      </c>
      <c r="S145" s="26">
        <f t="shared" si="53"/>
        <v>10</v>
      </c>
      <c r="T145" s="35">
        <f t="shared" si="51"/>
        <v>10</v>
      </c>
      <c r="U145" s="37"/>
      <c r="V145" s="34">
        <f t="shared" si="61"/>
        <v>0</v>
      </c>
      <c r="W145" s="26">
        <f t="shared" si="54"/>
        <v>1</v>
      </c>
      <c r="X145" s="28">
        <f t="shared" si="55"/>
        <v>10</v>
      </c>
      <c r="Y145" s="35">
        <f t="shared" si="56"/>
        <v>10</v>
      </c>
      <c r="Z145" s="37"/>
      <c r="AA145" s="34">
        <f t="shared" si="57"/>
        <v>3.0102999566398121</v>
      </c>
      <c r="AB145" s="26">
        <f t="shared" si="58"/>
        <v>2</v>
      </c>
      <c r="AC145" s="147">
        <f t="shared" si="59"/>
        <v>13.010299956639813</v>
      </c>
      <c r="AD145" s="27">
        <f t="shared" si="60"/>
        <v>20.000000000000007</v>
      </c>
    </row>
    <row r="146" spans="16:30" ht="15.75" thickBot="1" x14ac:dyDescent="0.3">
      <c r="P146" s="31">
        <v>0.20833333333333301</v>
      </c>
      <c r="Q146" s="32">
        <f>Q141</f>
        <v>0</v>
      </c>
      <c r="R146" s="26">
        <f t="shared" si="52"/>
        <v>1</v>
      </c>
      <c r="S146" s="26">
        <f t="shared" si="53"/>
        <v>10</v>
      </c>
      <c r="T146" s="35">
        <f t="shared" si="51"/>
        <v>10</v>
      </c>
      <c r="U146" s="37"/>
      <c r="V146" s="34">
        <f t="shared" si="61"/>
        <v>0</v>
      </c>
      <c r="W146" s="26">
        <f t="shared" si="54"/>
        <v>1</v>
      </c>
      <c r="X146" s="28">
        <f t="shared" si="55"/>
        <v>10</v>
      </c>
      <c r="Y146" s="35">
        <f t="shared" si="56"/>
        <v>10</v>
      </c>
      <c r="Z146" s="37"/>
      <c r="AA146" s="34">
        <f t="shared" si="57"/>
        <v>3.0102999566398121</v>
      </c>
      <c r="AB146" s="26">
        <f t="shared" si="58"/>
        <v>2</v>
      </c>
      <c r="AC146" s="147">
        <f t="shared" si="59"/>
        <v>13.010299956639813</v>
      </c>
      <c r="AD146" s="27">
        <f t="shared" si="60"/>
        <v>20.000000000000007</v>
      </c>
    </row>
    <row r="147" spans="16:30" x14ac:dyDescent="0.25">
      <c r="P147" s="31">
        <v>0.25</v>
      </c>
      <c r="Q147" s="32">
        <f>Q141</f>
        <v>0</v>
      </c>
      <c r="R147" s="26">
        <f t="shared" si="52"/>
        <v>1</v>
      </c>
      <c r="S147" s="26">
        <f t="shared" si="53"/>
        <v>10</v>
      </c>
      <c r="T147" s="35">
        <f t="shared" si="51"/>
        <v>10</v>
      </c>
      <c r="U147" s="37"/>
      <c r="V147" s="34">
        <f t="shared" si="61"/>
        <v>0</v>
      </c>
      <c r="W147" s="26">
        <f t="shared" si="54"/>
        <v>1</v>
      </c>
      <c r="X147" s="28">
        <f t="shared" si="55"/>
        <v>10</v>
      </c>
      <c r="Y147" s="35">
        <f t="shared" si="56"/>
        <v>10</v>
      </c>
      <c r="Z147" s="37"/>
      <c r="AA147" s="34">
        <f t="shared" si="57"/>
        <v>3.0102999566398121</v>
      </c>
      <c r="AB147" s="26">
        <f t="shared" si="58"/>
        <v>2</v>
      </c>
      <c r="AC147" s="147">
        <f t="shared" si="59"/>
        <v>13.010299956639813</v>
      </c>
      <c r="AD147" s="27">
        <f t="shared" si="60"/>
        <v>20.000000000000007</v>
      </c>
    </row>
    <row r="148" spans="16:30" x14ac:dyDescent="0.25">
      <c r="P148" s="31">
        <v>0.29166666666666702</v>
      </c>
      <c r="Q148" s="32">
        <f>G14</f>
        <v>0</v>
      </c>
      <c r="R148" s="26">
        <f t="shared" si="52"/>
        <v>1</v>
      </c>
      <c r="S148" s="26">
        <f>Q148</f>
        <v>0</v>
      </c>
      <c r="T148" s="35">
        <f t="shared" si="51"/>
        <v>1</v>
      </c>
      <c r="U148" s="37"/>
      <c r="V148" s="34">
        <f>D74</f>
        <v>0</v>
      </c>
      <c r="W148" s="26">
        <f t="shared" si="54"/>
        <v>1</v>
      </c>
      <c r="X148" s="26">
        <f>V148</f>
        <v>0</v>
      </c>
      <c r="Y148" s="35">
        <f t="shared" si="56"/>
        <v>1</v>
      </c>
      <c r="Z148" s="37"/>
      <c r="AA148" s="34">
        <f t="shared" si="57"/>
        <v>3.0102999566398121</v>
      </c>
      <c r="AB148" s="26">
        <f t="shared" si="58"/>
        <v>2</v>
      </c>
      <c r="AC148" s="26">
        <f>AA148</f>
        <v>3.0102999566398121</v>
      </c>
      <c r="AD148" s="27">
        <f t="shared" si="60"/>
        <v>2</v>
      </c>
    </row>
    <row r="149" spans="16:30" x14ac:dyDescent="0.25">
      <c r="P149" s="31">
        <v>0.33333333333333298</v>
      </c>
      <c r="Q149" s="32">
        <f>Q148</f>
        <v>0</v>
      </c>
      <c r="R149" s="26">
        <f t="shared" si="52"/>
        <v>1</v>
      </c>
      <c r="S149" s="26">
        <f t="shared" ref="S149:S162" si="62">Q149</f>
        <v>0</v>
      </c>
      <c r="T149" s="35">
        <f t="shared" si="51"/>
        <v>1</v>
      </c>
      <c r="U149" s="37"/>
      <c r="V149" s="34">
        <f t="shared" si="61"/>
        <v>0</v>
      </c>
      <c r="W149" s="26">
        <f t="shared" si="54"/>
        <v>1</v>
      </c>
      <c r="X149" s="26">
        <f t="shared" ref="X149:X159" si="63">V149</f>
        <v>0</v>
      </c>
      <c r="Y149" s="35">
        <f t="shared" si="56"/>
        <v>1</v>
      </c>
      <c r="Z149" s="37"/>
      <c r="AA149" s="34">
        <f t="shared" si="57"/>
        <v>3.0102999566398121</v>
      </c>
      <c r="AB149" s="26">
        <f t="shared" si="58"/>
        <v>2</v>
      </c>
      <c r="AC149" s="26">
        <f t="shared" ref="AC149:AC159" si="64">AA149</f>
        <v>3.0102999566398121</v>
      </c>
      <c r="AD149" s="27">
        <f t="shared" si="60"/>
        <v>2</v>
      </c>
    </row>
    <row r="150" spans="16:30" x14ac:dyDescent="0.25">
      <c r="P150" s="31">
        <v>0.375</v>
      </c>
      <c r="Q150" s="32">
        <f>Q148</f>
        <v>0</v>
      </c>
      <c r="R150" s="26">
        <f t="shared" si="52"/>
        <v>1</v>
      </c>
      <c r="S150" s="26">
        <f t="shared" si="62"/>
        <v>0</v>
      </c>
      <c r="T150" s="35">
        <f t="shared" si="51"/>
        <v>1</v>
      </c>
      <c r="U150" s="37"/>
      <c r="V150" s="34">
        <f t="shared" si="61"/>
        <v>0</v>
      </c>
      <c r="W150" s="26">
        <f t="shared" si="54"/>
        <v>1</v>
      </c>
      <c r="X150" s="26">
        <f t="shared" si="63"/>
        <v>0</v>
      </c>
      <c r="Y150" s="35">
        <f t="shared" si="56"/>
        <v>1</v>
      </c>
      <c r="Z150" s="37"/>
      <c r="AA150" s="34">
        <f t="shared" si="57"/>
        <v>3.0102999566398121</v>
      </c>
      <c r="AB150" s="26">
        <f t="shared" si="58"/>
        <v>2</v>
      </c>
      <c r="AC150" s="26">
        <f t="shared" si="64"/>
        <v>3.0102999566398121</v>
      </c>
      <c r="AD150" s="27">
        <f t="shared" si="60"/>
        <v>2</v>
      </c>
    </row>
    <row r="151" spans="16:30" x14ac:dyDescent="0.25">
      <c r="P151" s="31">
        <v>0.41666666666666702</v>
      </c>
      <c r="Q151" s="32">
        <f>Q148</f>
        <v>0</v>
      </c>
      <c r="R151" s="26">
        <f t="shared" si="52"/>
        <v>1</v>
      </c>
      <c r="S151" s="26">
        <f t="shared" si="62"/>
        <v>0</v>
      </c>
      <c r="T151" s="35">
        <f t="shared" si="51"/>
        <v>1</v>
      </c>
      <c r="U151" s="37"/>
      <c r="V151" s="34">
        <f t="shared" si="61"/>
        <v>0</v>
      </c>
      <c r="W151" s="26">
        <f t="shared" si="54"/>
        <v>1</v>
      </c>
      <c r="X151" s="26">
        <f t="shared" si="63"/>
        <v>0</v>
      </c>
      <c r="Y151" s="35">
        <f t="shared" si="56"/>
        <v>1</v>
      </c>
      <c r="Z151" s="37"/>
      <c r="AA151" s="34">
        <f t="shared" si="57"/>
        <v>3.0102999566398121</v>
      </c>
      <c r="AB151" s="26">
        <f t="shared" si="58"/>
        <v>2</v>
      </c>
      <c r="AC151" s="26">
        <f t="shared" si="64"/>
        <v>3.0102999566398121</v>
      </c>
      <c r="AD151" s="27">
        <f t="shared" si="60"/>
        <v>2</v>
      </c>
    </row>
    <row r="152" spans="16:30" x14ac:dyDescent="0.25">
      <c r="P152" s="31">
        <v>0.45833333333333298</v>
      </c>
      <c r="Q152" s="32">
        <f>Q148</f>
        <v>0</v>
      </c>
      <c r="R152" s="26">
        <f t="shared" si="52"/>
        <v>1</v>
      </c>
      <c r="S152" s="26">
        <f t="shared" si="62"/>
        <v>0</v>
      </c>
      <c r="T152" s="35">
        <f t="shared" si="51"/>
        <v>1</v>
      </c>
      <c r="U152" s="37"/>
      <c r="V152" s="34">
        <f t="shared" si="61"/>
        <v>0</v>
      </c>
      <c r="W152" s="26">
        <f t="shared" si="54"/>
        <v>1</v>
      </c>
      <c r="X152" s="26">
        <f t="shared" si="63"/>
        <v>0</v>
      </c>
      <c r="Y152" s="35">
        <f t="shared" si="56"/>
        <v>1</v>
      </c>
      <c r="Z152" s="37"/>
      <c r="AA152" s="34">
        <f t="shared" si="57"/>
        <v>3.0102999566398121</v>
      </c>
      <c r="AB152" s="26">
        <f t="shared" si="58"/>
        <v>2</v>
      </c>
      <c r="AC152" s="26">
        <f t="shared" si="64"/>
        <v>3.0102999566398121</v>
      </c>
      <c r="AD152" s="27">
        <f t="shared" si="60"/>
        <v>2</v>
      </c>
    </row>
    <row r="153" spans="16:30" x14ac:dyDescent="0.25">
      <c r="P153" s="31">
        <v>0.5</v>
      </c>
      <c r="Q153" s="32">
        <f>Q148</f>
        <v>0</v>
      </c>
      <c r="R153" s="26">
        <f t="shared" si="52"/>
        <v>1</v>
      </c>
      <c r="S153" s="26">
        <f t="shared" si="62"/>
        <v>0</v>
      </c>
      <c r="T153" s="35">
        <f t="shared" si="51"/>
        <v>1</v>
      </c>
      <c r="U153" s="37"/>
      <c r="V153" s="34">
        <f t="shared" si="61"/>
        <v>0</v>
      </c>
      <c r="W153" s="26">
        <f t="shared" si="54"/>
        <v>1</v>
      </c>
      <c r="X153" s="26">
        <f t="shared" si="63"/>
        <v>0</v>
      </c>
      <c r="Y153" s="35">
        <f t="shared" si="56"/>
        <v>1</v>
      </c>
      <c r="Z153" s="37"/>
      <c r="AA153" s="34">
        <f t="shared" si="57"/>
        <v>3.0102999566398121</v>
      </c>
      <c r="AB153" s="26">
        <f t="shared" si="58"/>
        <v>2</v>
      </c>
      <c r="AC153" s="26">
        <f t="shared" si="64"/>
        <v>3.0102999566398121</v>
      </c>
      <c r="AD153" s="27">
        <f t="shared" si="60"/>
        <v>2</v>
      </c>
    </row>
    <row r="154" spans="16:30" x14ac:dyDescent="0.25">
      <c r="P154" s="31">
        <v>0.54166666666666696</v>
      </c>
      <c r="Q154" s="32">
        <f>Q148</f>
        <v>0</v>
      </c>
      <c r="R154" s="26">
        <f t="shared" si="52"/>
        <v>1</v>
      </c>
      <c r="S154" s="26">
        <f t="shared" si="62"/>
        <v>0</v>
      </c>
      <c r="T154" s="35">
        <f t="shared" si="51"/>
        <v>1</v>
      </c>
      <c r="U154" s="37"/>
      <c r="V154" s="34">
        <f t="shared" si="61"/>
        <v>0</v>
      </c>
      <c r="W154" s="26">
        <f t="shared" si="54"/>
        <v>1</v>
      </c>
      <c r="X154" s="26">
        <f t="shared" si="63"/>
        <v>0</v>
      </c>
      <c r="Y154" s="35">
        <f t="shared" si="56"/>
        <v>1</v>
      </c>
      <c r="Z154" s="37"/>
      <c r="AA154" s="34">
        <f t="shared" si="57"/>
        <v>3.0102999566398121</v>
      </c>
      <c r="AB154" s="26">
        <f t="shared" si="58"/>
        <v>2</v>
      </c>
      <c r="AC154" s="26">
        <f t="shared" si="64"/>
        <v>3.0102999566398121</v>
      </c>
      <c r="AD154" s="27">
        <f t="shared" si="60"/>
        <v>2</v>
      </c>
    </row>
    <row r="155" spans="16:30" x14ac:dyDescent="0.25">
      <c r="P155" s="31">
        <v>0.58333333333333304</v>
      </c>
      <c r="Q155" s="32">
        <f>Q148</f>
        <v>0</v>
      </c>
      <c r="R155" s="26">
        <f t="shared" si="52"/>
        <v>1</v>
      </c>
      <c r="S155" s="26">
        <f t="shared" si="62"/>
        <v>0</v>
      </c>
      <c r="T155" s="35">
        <f t="shared" si="51"/>
        <v>1</v>
      </c>
      <c r="U155" s="37"/>
      <c r="V155" s="34">
        <f t="shared" si="61"/>
        <v>0</v>
      </c>
      <c r="W155" s="26">
        <f t="shared" si="54"/>
        <v>1</v>
      </c>
      <c r="X155" s="26">
        <f t="shared" si="63"/>
        <v>0</v>
      </c>
      <c r="Y155" s="35">
        <f t="shared" si="56"/>
        <v>1</v>
      </c>
      <c r="Z155" s="37"/>
      <c r="AA155" s="34">
        <f t="shared" si="57"/>
        <v>3.0102999566398121</v>
      </c>
      <c r="AB155" s="26">
        <f t="shared" si="58"/>
        <v>2</v>
      </c>
      <c r="AC155" s="26">
        <f t="shared" si="64"/>
        <v>3.0102999566398121</v>
      </c>
      <c r="AD155" s="27">
        <f t="shared" si="60"/>
        <v>2</v>
      </c>
    </row>
    <row r="156" spans="16:30" x14ac:dyDescent="0.25">
      <c r="P156" s="31">
        <v>0.625</v>
      </c>
      <c r="Q156" s="32">
        <f>Q148</f>
        <v>0</v>
      </c>
      <c r="R156" s="26">
        <f t="shared" si="52"/>
        <v>1</v>
      </c>
      <c r="S156" s="26">
        <f t="shared" si="62"/>
        <v>0</v>
      </c>
      <c r="T156" s="35">
        <f t="shared" si="51"/>
        <v>1</v>
      </c>
      <c r="U156" s="37"/>
      <c r="V156" s="34">
        <f t="shared" si="61"/>
        <v>0</v>
      </c>
      <c r="W156" s="26">
        <f t="shared" si="54"/>
        <v>1</v>
      </c>
      <c r="X156" s="26">
        <f t="shared" si="63"/>
        <v>0</v>
      </c>
      <c r="Y156" s="35">
        <f t="shared" si="56"/>
        <v>1</v>
      </c>
      <c r="Z156" s="37"/>
      <c r="AA156" s="34">
        <f t="shared" si="57"/>
        <v>3.0102999566398121</v>
      </c>
      <c r="AB156" s="26">
        <f t="shared" si="58"/>
        <v>2</v>
      </c>
      <c r="AC156" s="26">
        <f t="shared" si="64"/>
        <v>3.0102999566398121</v>
      </c>
      <c r="AD156" s="27">
        <f t="shared" si="60"/>
        <v>2</v>
      </c>
    </row>
    <row r="157" spans="16:30" x14ac:dyDescent="0.25">
      <c r="P157" s="31">
        <v>0.66666666666666696</v>
      </c>
      <c r="Q157" s="32">
        <f>Q148</f>
        <v>0</v>
      </c>
      <c r="R157" s="26">
        <f t="shared" si="52"/>
        <v>1</v>
      </c>
      <c r="S157" s="26">
        <f t="shared" si="62"/>
        <v>0</v>
      </c>
      <c r="T157" s="35">
        <f t="shared" si="51"/>
        <v>1</v>
      </c>
      <c r="U157" s="37"/>
      <c r="V157" s="34">
        <f t="shared" si="61"/>
        <v>0</v>
      </c>
      <c r="W157" s="26">
        <f t="shared" si="54"/>
        <v>1</v>
      </c>
      <c r="X157" s="26">
        <f t="shared" si="63"/>
        <v>0</v>
      </c>
      <c r="Y157" s="35">
        <f t="shared" si="56"/>
        <v>1</v>
      </c>
      <c r="Z157" s="37"/>
      <c r="AA157" s="34">
        <f t="shared" si="57"/>
        <v>3.0102999566398121</v>
      </c>
      <c r="AB157" s="26">
        <f t="shared" si="58"/>
        <v>2</v>
      </c>
      <c r="AC157" s="26">
        <f t="shared" si="64"/>
        <v>3.0102999566398121</v>
      </c>
      <c r="AD157" s="27">
        <f t="shared" si="60"/>
        <v>2</v>
      </c>
    </row>
    <row r="158" spans="16:30" x14ac:dyDescent="0.25">
      <c r="P158" s="31">
        <v>0.70833333333333304</v>
      </c>
      <c r="Q158" s="32">
        <f>Q148</f>
        <v>0</v>
      </c>
      <c r="R158" s="26">
        <f t="shared" si="52"/>
        <v>1</v>
      </c>
      <c r="S158" s="26">
        <f t="shared" si="62"/>
        <v>0</v>
      </c>
      <c r="T158" s="35">
        <f t="shared" si="51"/>
        <v>1</v>
      </c>
      <c r="U158" s="37"/>
      <c r="V158" s="34">
        <f t="shared" si="61"/>
        <v>0</v>
      </c>
      <c r="W158" s="26">
        <f t="shared" si="54"/>
        <v>1</v>
      </c>
      <c r="X158" s="26">
        <f t="shared" si="63"/>
        <v>0</v>
      </c>
      <c r="Y158" s="35">
        <f t="shared" si="56"/>
        <v>1</v>
      </c>
      <c r="Z158" s="37"/>
      <c r="AA158" s="34">
        <f t="shared" si="57"/>
        <v>3.0102999566398121</v>
      </c>
      <c r="AB158" s="26">
        <f t="shared" si="58"/>
        <v>2</v>
      </c>
      <c r="AC158" s="26">
        <f t="shared" si="64"/>
        <v>3.0102999566398121</v>
      </c>
      <c r="AD158" s="27">
        <f t="shared" si="60"/>
        <v>2</v>
      </c>
    </row>
    <row r="159" spans="16:30" x14ac:dyDescent="0.25">
      <c r="P159" s="31">
        <v>0.75</v>
      </c>
      <c r="Q159" s="32">
        <f>Q148</f>
        <v>0</v>
      </c>
      <c r="R159" s="26">
        <f t="shared" si="52"/>
        <v>1</v>
      </c>
      <c r="S159" s="26">
        <f t="shared" si="62"/>
        <v>0</v>
      </c>
      <c r="T159" s="35">
        <f t="shared" si="51"/>
        <v>1</v>
      </c>
      <c r="U159" s="37"/>
      <c r="V159" s="34">
        <f t="shared" si="61"/>
        <v>0</v>
      </c>
      <c r="W159" s="26">
        <f t="shared" si="54"/>
        <v>1</v>
      </c>
      <c r="X159" s="26">
        <f t="shared" si="63"/>
        <v>0</v>
      </c>
      <c r="Y159" s="35">
        <f t="shared" si="56"/>
        <v>1</v>
      </c>
      <c r="Z159" s="37"/>
      <c r="AA159" s="34">
        <f t="shared" si="57"/>
        <v>3.0102999566398121</v>
      </c>
      <c r="AB159" s="26">
        <f t="shared" si="58"/>
        <v>2</v>
      </c>
      <c r="AC159" s="26">
        <f t="shared" si="64"/>
        <v>3.0102999566398121</v>
      </c>
      <c r="AD159" s="27">
        <f t="shared" si="60"/>
        <v>2</v>
      </c>
    </row>
    <row r="160" spans="16:30" x14ac:dyDescent="0.25">
      <c r="P160" s="31">
        <v>0.79166666666666696</v>
      </c>
      <c r="Q160" s="32">
        <f>Q148</f>
        <v>0</v>
      </c>
      <c r="R160" s="26">
        <f t="shared" si="52"/>
        <v>1</v>
      </c>
      <c r="S160" s="26">
        <f t="shared" si="62"/>
        <v>0</v>
      </c>
      <c r="T160" s="35">
        <f t="shared" si="51"/>
        <v>1</v>
      </c>
      <c r="U160" s="37"/>
      <c r="V160" s="34">
        <v>0</v>
      </c>
      <c r="W160" s="26">
        <f t="shared" si="54"/>
        <v>1</v>
      </c>
      <c r="X160" s="26">
        <v>0</v>
      </c>
      <c r="Y160" s="35">
        <f t="shared" si="56"/>
        <v>1</v>
      </c>
      <c r="Z160" s="37"/>
      <c r="AA160" s="34">
        <f t="shared" si="57"/>
        <v>3.0102999566398121</v>
      </c>
      <c r="AB160" s="26">
        <f t="shared" si="58"/>
        <v>2</v>
      </c>
      <c r="AC160" s="26">
        <f>AA160</f>
        <v>3.0102999566398121</v>
      </c>
      <c r="AD160" s="27">
        <f t="shared" si="60"/>
        <v>2</v>
      </c>
    </row>
    <row r="161" spans="16:30" x14ac:dyDescent="0.25">
      <c r="P161" s="31">
        <v>0.83333333333333304</v>
      </c>
      <c r="Q161" s="32">
        <f>Q148</f>
        <v>0</v>
      </c>
      <c r="R161" s="26">
        <f t="shared" si="52"/>
        <v>1</v>
      </c>
      <c r="S161" s="26">
        <f t="shared" si="62"/>
        <v>0</v>
      </c>
      <c r="T161" s="35">
        <f t="shared" si="51"/>
        <v>1</v>
      </c>
      <c r="U161" s="37"/>
      <c r="V161" s="34">
        <f t="shared" si="61"/>
        <v>0</v>
      </c>
      <c r="W161" s="26">
        <f t="shared" si="54"/>
        <v>1</v>
      </c>
      <c r="X161" s="26">
        <v>0</v>
      </c>
      <c r="Y161" s="35">
        <f t="shared" si="56"/>
        <v>1</v>
      </c>
      <c r="Z161" s="37"/>
      <c r="AA161" s="34">
        <f t="shared" si="57"/>
        <v>3.0102999566398121</v>
      </c>
      <c r="AB161" s="26">
        <f>(10^(AA161/10))</f>
        <v>2</v>
      </c>
      <c r="AC161" s="26">
        <f>AA161</f>
        <v>3.0102999566398121</v>
      </c>
      <c r="AD161" s="27">
        <f t="shared" si="60"/>
        <v>2</v>
      </c>
    </row>
    <row r="162" spans="16:30" x14ac:dyDescent="0.25">
      <c r="P162" s="31">
        <v>0.875</v>
      </c>
      <c r="Q162" s="32">
        <f>Q148</f>
        <v>0</v>
      </c>
      <c r="R162" s="26">
        <f t="shared" si="52"/>
        <v>1</v>
      </c>
      <c r="S162" s="26">
        <f t="shared" si="62"/>
        <v>0</v>
      </c>
      <c r="T162" s="35">
        <f t="shared" si="51"/>
        <v>1</v>
      </c>
      <c r="U162" s="37"/>
      <c r="V162" s="34">
        <f>V161</f>
        <v>0</v>
      </c>
      <c r="W162" s="26">
        <f t="shared" si="54"/>
        <v>1</v>
      </c>
      <c r="X162" s="26">
        <v>0</v>
      </c>
      <c r="Y162" s="35">
        <f t="shared" si="56"/>
        <v>1</v>
      </c>
      <c r="Z162" s="37"/>
      <c r="AA162" s="34">
        <f t="shared" si="57"/>
        <v>3.0102999566398121</v>
      </c>
      <c r="AB162" s="26">
        <f t="shared" ref="AB162:AB164" si="65">(10^(AA162/10))</f>
        <v>2</v>
      </c>
      <c r="AC162" s="26">
        <f>AA162</f>
        <v>3.0102999566398121</v>
      </c>
      <c r="AD162" s="27">
        <f t="shared" si="60"/>
        <v>2</v>
      </c>
    </row>
    <row r="163" spans="16:30" x14ac:dyDescent="0.25">
      <c r="P163" s="31">
        <v>0.91666666666666696</v>
      </c>
      <c r="Q163" s="32">
        <f>Q141</f>
        <v>0</v>
      </c>
      <c r="R163" s="26">
        <f t="shared" si="52"/>
        <v>1</v>
      </c>
      <c r="S163" s="26">
        <f>Q163+10</f>
        <v>10</v>
      </c>
      <c r="T163" s="35">
        <f t="shared" si="51"/>
        <v>10</v>
      </c>
      <c r="U163" s="37"/>
      <c r="V163" s="34">
        <v>0</v>
      </c>
      <c r="W163" s="26">
        <f t="shared" si="54"/>
        <v>1</v>
      </c>
      <c r="X163" s="28">
        <f t="shared" ref="X163:X164" si="66">V163+10</f>
        <v>10</v>
      </c>
      <c r="Y163" s="35">
        <f t="shared" si="56"/>
        <v>10</v>
      </c>
      <c r="Z163" s="37"/>
      <c r="AA163" s="34">
        <f t="shared" si="57"/>
        <v>3.0102999566398121</v>
      </c>
      <c r="AB163" s="26">
        <f t="shared" si="65"/>
        <v>2</v>
      </c>
      <c r="AC163" s="26">
        <f>AA163+10</f>
        <v>13.010299956639813</v>
      </c>
      <c r="AD163" s="27">
        <f t="shared" si="60"/>
        <v>20.000000000000007</v>
      </c>
    </row>
    <row r="164" spans="16:30" ht="15.75" thickBot="1" x14ac:dyDescent="0.3">
      <c r="P164" s="44">
        <v>0.95833333333333304</v>
      </c>
      <c r="Q164" s="32">
        <f>Q141</f>
        <v>0</v>
      </c>
      <c r="R164" s="46">
        <f t="shared" si="52"/>
        <v>1</v>
      </c>
      <c r="S164" s="46">
        <f>Q164+10</f>
        <v>10</v>
      </c>
      <c r="T164" s="47">
        <f t="shared" si="51"/>
        <v>10</v>
      </c>
      <c r="U164" s="48"/>
      <c r="V164" s="45">
        <v>0</v>
      </c>
      <c r="W164" s="46">
        <f t="shared" si="54"/>
        <v>1</v>
      </c>
      <c r="X164" s="28">
        <f t="shared" si="66"/>
        <v>10</v>
      </c>
      <c r="Y164" s="47">
        <f t="shared" si="56"/>
        <v>10</v>
      </c>
      <c r="Z164" s="48"/>
      <c r="AA164" s="34">
        <f t="shared" si="57"/>
        <v>3.0102999566398121</v>
      </c>
      <c r="AB164" s="150">
        <f t="shared" si="65"/>
        <v>2</v>
      </c>
      <c r="AC164" s="150">
        <f>AA164+10</f>
        <v>13.010299956639813</v>
      </c>
      <c r="AD164" s="151">
        <f t="shared" si="60"/>
        <v>20.000000000000007</v>
      </c>
    </row>
    <row r="165" spans="16:30" ht="15.75" thickBot="1" x14ac:dyDescent="0.3">
      <c r="P165" s="50"/>
      <c r="Q165" s="51"/>
      <c r="R165" s="51"/>
      <c r="S165" s="51"/>
      <c r="T165" s="52"/>
      <c r="U165" s="51"/>
      <c r="V165" s="50"/>
      <c r="W165" s="51"/>
      <c r="X165" s="51"/>
      <c r="Y165" s="52"/>
      <c r="Z165" s="51"/>
      <c r="AA165" s="53" t="s">
        <v>13</v>
      </c>
      <c r="AB165" s="64">
        <f>10*LOG(1/(COUNT(AB148:AB161))*SUM(AB148:AB161))</f>
        <v>3.0102999566398121</v>
      </c>
      <c r="AC165" s="49"/>
      <c r="AD165" s="54"/>
    </row>
    <row r="166" spans="16:30" ht="15.75" thickBot="1" x14ac:dyDescent="0.3">
      <c r="P166" s="53"/>
      <c r="Q166" s="49"/>
      <c r="R166" s="49"/>
      <c r="S166" s="49"/>
      <c r="T166" s="54"/>
      <c r="U166" s="49"/>
      <c r="V166" s="53"/>
      <c r="W166" s="49"/>
      <c r="X166" s="49"/>
      <c r="Y166" s="54"/>
      <c r="Z166" s="49"/>
      <c r="AA166" s="53" t="s">
        <v>2</v>
      </c>
      <c r="AB166" s="64">
        <f>10*LOG(1/(COUNT(AB141:AB147,AB163:AB164))*SUM(AB141:AB147,AB163:AB164))</f>
        <v>3.0102999566398121</v>
      </c>
      <c r="AC166" s="49"/>
      <c r="AD166" s="54"/>
    </row>
    <row r="167" spans="16:30" x14ac:dyDescent="0.25">
      <c r="P167" s="53"/>
      <c r="Q167" s="49"/>
      <c r="R167" s="56" t="s">
        <v>12</v>
      </c>
      <c r="S167" s="57"/>
      <c r="T167" s="58" t="s">
        <v>11</v>
      </c>
      <c r="U167" s="57"/>
      <c r="V167" s="59"/>
      <c r="W167" s="56" t="s">
        <v>12</v>
      </c>
      <c r="X167" s="57"/>
      <c r="Y167" s="58" t="s">
        <v>11</v>
      </c>
      <c r="Z167" s="57"/>
      <c r="AA167" s="59"/>
      <c r="AB167" s="57" t="s">
        <v>12</v>
      </c>
      <c r="AC167" s="57"/>
      <c r="AD167" s="58" t="s">
        <v>11</v>
      </c>
    </row>
    <row r="168" spans="16:30" ht="15.75" thickBot="1" x14ac:dyDescent="0.3">
      <c r="P168" s="14"/>
      <c r="Q168" s="55"/>
      <c r="R168" s="60">
        <f>10*LOG(1/(COUNT(R141:R164))*SUM(R141:R164))</f>
        <v>0</v>
      </c>
      <c r="S168" s="61"/>
      <c r="T168" s="62">
        <f>10*LOG(1/(COUNT(T141:T164))*SUM(T141:T164))</f>
        <v>6.40978057358332</v>
      </c>
      <c r="U168" s="61"/>
      <c r="V168" s="63"/>
      <c r="W168" s="60">
        <f>10*LOG(1/(COUNT(W141:W164))*SUM(W141:W164))</f>
        <v>0</v>
      </c>
      <c r="X168" s="61"/>
      <c r="Y168" s="62">
        <f>10*LOG(1/(COUNT(Y141:Y164))*SUM(Y141:Y164))</f>
        <v>6.40978057358332</v>
      </c>
      <c r="Z168" s="61"/>
      <c r="AA168" s="63"/>
      <c r="AB168" s="64">
        <f>10*LOG(1/(COUNT(AB141:AB164))*SUM(AB141:AB164))</f>
        <v>3.0102999566398121</v>
      </c>
      <c r="AC168" s="61"/>
      <c r="AD168" s="62">
        <f>10*LOG(1/(COUNT(AD141:AD164))*SUM(AD141:AD164))</f>
        <v>9.4200805302231334</v>
      </c>
    </row>
    <row r="171" spans="16:30" x14ac:dyDescent="0.25">
      <c r="P171">
        <f>A15</f>
        <v>0</v>
      </c>
    </row>
    <row r="173" spans="16:30" ht="15.75" thickBot="1" x14ac:dyDescent="0.3">
      <c r="P173" s="303" t="s">
        <v>21</v>
      </c>
      <c r="Q173" s="303"/>
      <c r="R173" s="303"/>
      <c r="S173" s="303"/>
      <c r="T173" s="303"/>
    </row>
    <row r="174" spans="16:30" ht="45.75" thickBot="1" x14ac:dyDescent="0.3">
      <c r="P174" s="38" t="s">
        <v>14</v>
      </c>
      <c r="Q174" s="39" t="s">
        <v>15</v>
      </c>
      <c r="R174" s="40" t="s">
        <v>17</v>
      </c>
      <c r="S174" s="40" t="s">
        <v>16</v>
      </c>
      <c r="T174" s="41" t="s">
        <v>17</v>
      </c>
      <c r="U174" s="42"/>
      <c r="V174" s="39" t="s">
        <v>18</v>
      </c>
      <c r="W174" s="40" t="s">
        <v>17</v>
      </c>
      <c r="X174" s="40" t="s">
        <v>16</v>
      </c>
      <c r="Y174" s="41" t="s">
        <v>17</v>
      </c>
      <c r="Z174" s="43"/>
      <c r="AA174" s="39" t="s">
        <v>19</v>
      </c>
      <c r="AB174" s="40" t="s">
        <v>17</v>
      </c>
      <c r="AC174" s="40" t="s">
        <v>16</v>
      </c>
      <c r="AD174" s="41" t="s">
        <v>17</v>
      </c>
    </row>
    <row r="175" spans="16:30" ht="15.75" thickBot="1" x14ac:dyDescent="0.3">
      <c r="P175" s="30">
        <v>0</v>
      </c>
      <c r="Q175" s="32">
        <f>H15</f>
        <v>0</v>
      </c>
      <c r="R175" s="28">
        <f>(10^(Q175/10))</f>
        <v>1</v>
      </c>
      <c r="S175" s="28">
        <f>Q175+10</f>
        <v>10</v>
      </c>
      <c r="T175" s="33">
        <f t="shared" ref="T175:T198" si="67">(10^(S175/10))</f>
        <v>10</v>
      </c>
      <c r="U175" s="36"/>
      <c r="V175" s="32">
        <v>0</v>
      </c>
      <c r="W175" s="28">
        <f>(10^(V175/10))</f>
        <v>1</v>
      </c>
      <c r="X175" s="28">
        <f>V175+10</f>
        <v>10</v>
      </c>
      <c r="Y175" s="33">
        <f>(10^(X175/10))</f>
        <v>10</v>
      </c>
      <c r="Z175" s="36"/>
      <c r="AA175" s="34">
        <f>10*LOG10(10^(Q175/10)+10^(V175/10))</f>
        <v>3.0102999566398121</v>
      </c>
      <c r="AB175" s="147">
        <f>(10^(AA175/10))</f>
        <v>2</v>
      </c>
      <c r="AC175" s="147">
        <f>AA175+10</f>
        <v>13.010299956639813</v>
      </c>
      <c r="AD175" s="148">
        <f>(10^(AC175/10))</f>
        <v>20.000000000000007</v>
      </c>
    </row>
    <row r="176" spans="16:30" ht="15.75" thickBot="1" x14ac:dyDescent="0.3">
      <c r="P176" s="31">
        <v>4.1666666666666699E-2</v>
      </c>
      <c r="Q176" s="32">
        <f>Q175</f>
        <v>0</v>
      </c>
      <c r="R176" s="26">
        <f t="shared" ref="R176:R198" si="68">(10^(Q176/10))</f>
        <v>1</v>
      </c>
      <c r="S176" s="26">
        <f t="shared" ref="S176:S181" si="69">Q176+10</f>
        <v>10</v>
      </c>
      <c r="T176" s="35">
        <f t="shared" si="67"/>
        <v>10</v>
      </c>
      <c r="U176" s="37"/>
      <c r="V176" s="34">
        <f>V175</f>
        <v>0</v>
      </c>
      <c r="W176" s="26">
        <f t="shared" ref="W176:W198" si="70">(10^(V176/10))</f>
        <v>1</v>
      </c>
      <c r="X176" s="28">
        <f t="shared" ref="X176:X181" si="71">V176+10</f>
        <v>10</v>
      </c>
      <c r="Y176" s="35">
        <f t="shared" ref="Y176:Y198" si="72">(10^(X176/10))</f>
        <v>10</v>
      </c>
      <c r="Z176" s="37"/>
      <c r="AA176" s="34">
        <f t="shared" ref="AA176:AA198" si="73">10*LOG10(10^(Q176/10)+10^(V176/10))</f>
        <v>3.0102999566398121</v>
      </c>
      <c r="AB176" s="26">
        <f t="shared" ref="AB176:AB194" si="74">(10^(AA176/10))</f>
        <v>2</v>
      </c>
      <c r="AC176" s="147">
        <f t="shared" ref="AC176:AC181" si="75">AA176+10</f>
        <v>13.010299956639813</v>
      </c>
      <c r="AD176" s="27">
        <f t="shared" ref="AD176:AD198" si="76">(10^(AC176/10))</f>
        <v>20.000000000000007</v>
      </c>
    </row>
    <row r="177" spans="16:30" ht="15.75" thickBot="1" x14ac:dyDescent="0.3">
      <c r="P177" s="31">
        <v>8.3333333333333301E-2</v>
      </c>
      <c r="Q177" s="32">
        <f>Q175</f>
        <v>0</v>
      </c>
      <c r="R177" s="26">
        <f t="shared" si="68"/>
        <v>1</v>
      </c>
      <c r="S177" s="26">
        <f t="shared" si="69"/>
        <v>10</v>
      </c>
      <c r="T177" s="35">
        <f t="shared" si="67"/>
        <v>10</v>
      </c>
      <c r="U177" s="37"/>
      <c r="V177" s="34">
        <f t="shared" ref="V177:V195" si="77">V176</f>
        <v>0</v>
      </c>
      <c r="W177" s="26">
        <f t="shared" si="70"/>
        <v>1</v>
      </c>
      <c r="X177" s="28">
        <f t="shared" si="71"/>
        <v>10</v>
      </c>
      <c r="Y177" s="35">
        <f t="shared" si="72"/>
        <v>10</v>
      </c>
      <c r="Z177" s="37"/>
      <c r="AA177" s="34">
        <f t="shared" si="73"/>
        <v>3.0102999566398121</v>
      </c>
      <c r="AB177" s="26">
        <f t="shared" si="74"/>
        <v>2</v>
      </c>
      <c r="AC177" s="147">
        <f t="shared" si="75"/>
        <v>13.010299956639813</v>
      </c>
      <c r="AD177" s="27">
        <f t="shared" si="76"/>
        <v>20.000000000000007</v>
      </c>
    </row>
    <row r="178" spans="16:30" ht="15.75" thickBot="1" x14ac:dyDescent="0.3">
      <c r="P178" s="31">
        <v>0.125</v>
      </c>
      <c r="Q178" s="32">
        <f>Q175</f>
        <v>0</v>
      </c>
      <c r="R178" s="26">
        <f t="shared" si="68"/>
        <v>1</v>
      </c>
      <c r="S178" s="26">
        <f t="shared" si="69"/>
        <v>10</v>
      </c>
      <c r="T178" s="35">
        <f t="shared" si="67"/>
        <v>10</v>
      </c>
      <c r="U178" s="37"/>
      <c r="V178" s="34">
        <f t="shared" si="77"/>
        <v>0</v>
      </c>
      <c r="W178" s="26">
        <f t="shared" si="70"/>
        <v>1</v>
      </c>
      <c r="X178" s="28">
        <f t="shared" si="71"/>
        <v>10</v>
      </c>
      <c r="Y178" s="35">
        <f t="shared" si="72"/>
        <v>10</v>
      </c>
      <c r="Z178" s="37"/>
      <c r="AA178" s="34">
        <f t="shared" si="73"/>
        <v>3.0102999566398121</v>
      </c>
      <c r="AB178" s="26">
        <f t="shared" si="74"/>
        <v>2</v>
      </c>
      <c r="AC178" s="147">
        <f t="shared" si="75"/>
        <v>13.010299956639813</v>
      </c>
      <c r="AD178" s="27">
        <f t="shared" si="76"/>
        <v>20.000000000000007</v>
      </c>
    </row>
    <row r="179" spans="16:30" ht="15.75" thickBot="1" x14ac:dyDescent="0.3">
      <c r="P179" s="31">
        <v>0.16666666666666699</v>
      </c>
      <c r="Q179" s="32">
        <f>Q175</f>
        <v>0</v>
      </c>
      <c r="R179" s="26">
        <f t="shared" si="68"/>
        <v>1</v>
      </c>
      <c r="S179" s="26">
        <f t="shared" si="69"/>
        <v>10</v>
      </c>
      <c r="T179" s="35">
        <f t="shared" si="67"/>
        <v>10</v>
      </c>
      <c r="U179" s="37"/>
      <c r="V179" s="34">
        <f t="shared" si="77"/>
        <v>0</v>
      </c>
      <c r="W179" s="26">
        <f t="shared" si="70"/>
        <v>1</v>
      </c>
      <c r="X179" s="28">
        <f t="shared" si="71"/>
        <v>10</v>
      </c>
      <c r="Y179" s="35">
        <f t="shared" si="72"/>
        <v>10</v>
      </c>
      <c r="Z179" s="37"/>
      <c r="AA179" s="34">
        <f t="shared" si="73"/>
        <v>3.0102999566398121</v>
      </c>
      <c r="AB179" s="26">
        <f t="shared" si="74"/>
        <v>2</v>
      </c>
      <c r="AC179" s="147">
        <f t="shared" si="75"/>
        <v>13.010299956639813</v>
      </c>
      <c r="AD179" s="27">
        <f t="shared" si="76"/>
        <v>20.000000000000007</v>
      </c>
    </row>
    <row r="180" spans="16:30" ht="15.75" thickBot="1" x14ac:dyDescent="0.3">
      <c r="P180" s="31">
        <v>0.20833333333333301</v>
      </c>
      <c r="Q180" s="32">
        <f>Q175</f>
        <v>0</v>
      </c>
      <c r="R180" s="26">
        <f t="shared" si="68"/>
        <v>1</v>
      </c>
      <c r="S180" s="26">
        <f t="shared" si="69"/>
        <v>10</v>
      </c>
      <c r="T180" s="35">
        <f t="shared" si="67"/>
        <v>10</v>
      </c>
      <c r="U180" s="37"/>
      <c r="V180" s="34">
        <f t="shared" si="77"/>
        <v>0</v>
      </c>
      <c r="W180" s="26">
        <f t="shared" si="70"/>
        <v>1</v>
      </c>
      <c r="X180" s="28">
        <f t="shared" si="71"/>
        <v>10</v>
      </c>
      <c r="Y180" s="35">
        <f t="shared" si="72"/>
        <v>10</v>
      </c>
      <c r="Z180" s="37"/>
      <c r="AA180" s="34">
        <f t="shared" si="73"/>
        <v>3.0102999566398121</v>
      </c>
      <c r="AB180" s="26">
        <f t="shared" si="74"/>
        <v>2</v>
      </c>
      <c r="AC180" s="147">
        <f t="shared" si="75"/>
        <v>13.010299956639813</v>
      </c>
      <c r="AD180" s="27">
        <f t="shared" si="76"/>
        <v>20.000000000000007</v>
      </c>
    </row>
    <row r="181" spans="16:30" x14ac:dyDescent="0.25">
      <c r="P181" s="31">
        <v>0.25</v>
      </c>
      <c r="Q181" s="32">
        <f>Q175</f>
        <v>0</v>
      </c>
      <c r="R181" s="26">
        <f t="shared" si="68"/>
        <v>1</v>
      </c>
      <c r="S181" s="26">
        <f t="shared" si="69"/>
        <v>10</v>
      </c>
      <c r="T181" s="35">
        <f t="shared" si="67"/>
        <v>10</v>
      </c>
      <c r="U181" s="37"/>
      <c r="V181" s="34">
        <f t="shared" si="77"/>
        <v>0</v>
      </c>
      <c r="W181" s="26">
        <f t="shared" si="70"/>
        <v>1</v>
      </c>
      <c r="X181" s="28">
        <f t="shared" si="71"/>
        <v>10</v>
      </c>
      <c r="Y181" s="35">
        <f t="shared" si="72"/>
        <v>10</v>
      </c>
      <c r="Z181" s="37"/>
      <c r="AA181" s="34">
        <f t="shared" si="73"/>
        <v>3.0102999566398121</v>
      </c>
      <c r="AB181" s="26">
        <f t="shared" si="74"/>
        <v>2</v>
      </c>
      <c r="AC181" s="147">
        <f t="shared" si="75"/>
        <v>13.010299956639813</v>
      </c>
      <c r="AD181" s="27">
        <f t="shared" si="76"/>
        <v>20.000000000000007</v>
      </c>
    </row>
    <row r="182" spans="16:30" x14ac:dyDescent="0.25">
      <c r="P182" s="31">
        <v>0.29166666666666702</v>
      </c>
      <c r="Q182" s="32">
        <f>G15</f>
        <v>0</v>
      </c>
      <c r="R182" s="26">
        <f t="shared" si="68"/>
        <v>1</v>
      </c>
      <c r="S182" s="26">
        <f>Q182</f>
        <v>0</v>
      </c>
      <c r="T182" s="35">
        <f t="shared" si="67"/>
        <v>1</v>
      </c>
      <c r="U182" s="37"/>
      <c r="V182" s="34">
        <f>E74</f>
        <v>0</v>
      </c>
      <c r="W182" s="26">
        <f t="shared" si="70"/>
        <v>1</v>
      </c>
      <c r="X182" s="26">
        <f>V182</f>
        <v>0</v>
      </c>
      <c r="Y182" s="35">
        <f t="shared" si="72"/>
        <v>1</v>
      </c>
      <c r="Z182" s="37"/>
      <c r="AA182" s="34">
        <f t="shared" si="73"/>
        <v>3.0102999566398121</v>
      </c>
      <c r="AB182" s="26">
        <f t="shared" si="74"/>
        <v>2</v>
      </c>
      <c r="AC182" s="26">
        <f>AA182</f>
        <v>3.0102999566398121</v>
      </c>
      <c r="AD182" s="27">
        <f t="shared" si="76"/>
        <v>2</v>
      </c>
    </row>
    <row r="183" spans="16:30" x14ac:dyDescent="0.25">
      <c r="P183" s="31">
        <v>0.33333333333333298</v>
      </c>
      <c r="Q183" s="32">
        <f>Q182</f>
        <v>0</v>
      </c>
      <c r="R183" s="26">
        <f t="shared" si="68"/>
        <v>1</v>
      </c>
      <c r="S183" s="26">
        <f t="shared" ref="S183:S196" si="78">Q183</f>
        <v>0</v>
      </c>
      <c r="T183" s="35">
        <f t="shared" si="67"/>
        <v>1</v>
      </c>
      <c r="U183" s="37"/>
      <c r="V183" s="34">
        <f t="shared" si="77"/>
        <v>0</v>
      </c>
      <c r="W183" s="26">
        <f t="shared" si="70"/>
        <v>1</v>
      </c>
      <c r="X183" s="26">
        <f t="shared" ref="X183:X193" si="79">V183</f>
        <v>0</v>
      </c>
      <c r="Y183" s="35">
        <f t="shared" si="72"/>
        <v>1</v>
      </c>
      <c r="Z183" s="37"/>
      <c r="AA183" s="34">
        <f t="shared" si="73"/>
        <v>3.0102999566398121</v>
      </c>
      <c r="AB183" s="26">
        <f t="shared" si="74"/>
        <v>2</v>
      </c>
      <c r="AC183" s="26">
        <f t="shared" ref="AC183:AC193" si="80">AA183</f>
        <v>3.0102999566398121</v>
      </c>
      <c r="AD183" s="27">
        <f t="shared" si="76"/>
        <v>2</v>
      </c>
    </row>
    <row r="184" spans="16:30" x14ac:dyDescent="0.25">
      <c r="P184" s="31">
        <v>0.375</v>
      </c>
      <c r="Q184" s="32">
        <f>Q182</f>
        <v>0</v>
      </c>
      <c r="R184" s="26">
        <f t="shared" si="68"/>
        <v>1</v>
      </c>
      <c r="S184" s="26">
        <f t="shared" si="78"/>
        <v>0</v>
      </c>
      <c r="T184" s="35">
        <f t="shared" si="67"/>
        <v>1</v>
      </c>
      <c r="U184" s="37"/>
      <c r="V184" s="34">
        <f t="shared" si="77"/>
        <v>0</v>
      </c>
      <c r="W184" s="26">
        <f t="shared" si="70"/>
        <v>1</v>
      </c>
      <c r="X184" s="26">
        <f t="shared" si="79"/>
        <v>0</v>
      </c>
      <c r="Y184" s="35">
        <f t="shared" si="72"/>
        <v>1</v>
      </c>
      <c r="Z184" s="37"/>
      <c r="AA184" s="34">
        <f t="shared" si="73"/>
        <v>3.0102999566398121</v>
      </c>
      <c r="AB184" s="26">
        <f t="shared" si="74"/>
        <v>2</v>
      </c>
      <c r="AC184" s="26">
        <f t="shared" si="80"/>
        <v>3.0102999566398121</v>
      </c>
      <c r="AD184" s="27">
        <f t="shared" si="76"/>
        <v>2</v>
      </c>
    </row>
    <row r="185" spans="16:30" x14ac:dyDescent="0.25">
      <c r="P185" s="31">
        <v>0.41666666666666702</v>
      </c>
      <c r="Q185" s="32">
        <f>Q182</f>
        <v>0</v>
      </c>
      <c r="R185" s="26">
        <f t="shared" si="68"/>
        <v>1</v>
      </c>
      <c r="S185" s="26">
        <f t="shared" si="78"/>
        <v>0</v>
      </c>
      <c r="T185" s="35">
        <f t="shared" si="67"/>
        <v>1</v>
      </c>
      <c r="U185" s="37"/>
      <c r="V185" s="34">
        <f t="shared" si="77"/>
        <v>0</v>
      </c>
      <c r="W185" s="26">
        <f t="shared" si="70"/>
        <v>1</v>
      </c>
      <c r="X185" s="26">
        <f t="shared" si="79"/>
        <v>0</v>
      </c>
      <c r="Y185" s="35">
        <f t="shared" si="72"/>
        <v>1</v>
      </c>
      <c r="Z185" s="37"/>
      <c r="AA185" s="34">
        <f t="shared" si="73"/>
        <v>3.0102999566398121</v>
      </c>
      <c r="AB185" s="26">
        <f t="shared" si="74"/>
        <v>2</v>
      </c>
      <c r="AC185" s="26">
        <f t="shared" si="80"/>
        <v>3.0102999566398121</v>
      </c>
      <c r="AD185" s="27">
        <f t="shared" si="76"/>
        <v>2</v>
      </c>
    </row>
    <row r="186" spans="16:30" x14ac:dyDescent="0.25">
      <c r="P186" s="31">
        <v>0.45833333333333298</v>
      </c>
      <c r="Q186" s="32">
        <f>Q182</f>
        <v>0</v>
      </c>
      <c r="R186" s="26">
        <f t="shared" si="68"/>
        <v>1</v>
      </c>
      <c r="S186" s="26">
        <f t="shared" si="78"/>
        <v>0</v>
      </c>
      <c r="T186" s="35">
        <f t="shared" si="67"/>
        <v>1</v>
      </c>
      <c r="U186" s="37"/>
      <c r="V186" s="34">
        <f t="shared" si="77"/>
        <v>0</v>
      </c>
      <c r="W186" s="26">
        <f t="shared" si="70"/>
        <v>1</v>
      </c>
      <c r="X186" s="26">
        <f t="shared" si="79"/>
        <v>0</v>
      </c>
      <c r="Y186" s="35">
        <f t="shared" si="72"/>
        <v>1</v>
      </c>
      <c r="Z186" s="37"/>
      <c r="AA186" s="34">
        <f t="shared" si="73"/>
        <v>3.0102999566398121</v>
      </c>
      <c r="AB186" s="26">
        <f t="shared" si="74"/>
        <v>2</v>
      </c>
      <c r="AC186" s="26">
        <f t="shared" si="80"/>
        <v>3.0102999566398121</v>
      </c>
      <c r="AD186" s="27">
        <f t="shared" si="76"/>
        <v>2</v>
      </c>
    </row>
    <row r="187" spans="16:30" x14ac:dyDescent="0.25">
      <c r="P187" s="31">
        <v>0.5</v>
      </c>
      <c r="Q187" s="32">
        <f>Q182</f>
        <v>0</v>
      </c>
      <c r="R187" s="26">
        <f t="shared" si="68"/>
        <v>1</v>
      </c>
      <c r="S187" s="26">
        <f t="shared" si="78"/>
        <v>0</v>
      </c>
      <c r="T187" s="35">
        <f t="shared" si="67"/>
        <v>1</v>
      </c>
      <c r="U187" s="37"/>
      <c r="V187" s="34">
        <f t="shared" si="77"/>
        <v>0</v>
      </c>
      <c r="W187" s="26">
        <f t="shared" si="70"/>
        <v>1</v>
      </c>
      <c r="X187" s="26">
        <f t="shared" si="79"/>
        <v>0</v>
      </c>
      <c r="Y187" s="35">
        <f t="shared" si="72"/>
        <v>1</v>
      </c>
      <c r="Z187" s="37"/>
      <c r="AA187" s="34">
        <f t="shared" si="73"/>
        <v>3.0102999566398121</v>
      </c>
      <c r="AB187" s="26">
        <f t="shared" si="74"/>
        <v>2</v>
      </c>
      <c r="AC187" s="26">
        <f t="shared" si="80"/>
        <v>3.0102999566398121</v>
      </c>
      <c r="AD187" s="27">
        <f t="shared" si="76"/>
        <v>2</v>
      </c>
    </row>
    <row r="188" spans="16:30" x14ac:dyDescent="0.25">
      <c r="P188" s="31">
        <v>0.54166666666666696</v>
      </c>
      <c r="Q188" s="32">
        <f>Q182</f>
        <v>0</v>
      </c>
      <c r="R188" s="26">
        <f t="shared" si="68"/>
        <v>1</v>
      </c>
      <c r="S188" s="26">
        <f t="shared" si="78"/>
        <v>0</v>
      </c>
      <c r="T188" s="35">
        <f t="shared" si="67"/>
        <v>1</v>
      </c>
      <c r="U188" s="37"/>
      <c r="V188" s="34">
        <f t="shared" si="77"/>
        <v>0</v>
      </c>
      <c r="W188" s="26">
        <f t="shared" si="70"/>
        <v>1</v>
      </c>
      <c r="X188" s="26">
        <f t="shared" si="79"/>
        <v>0</v>
      </c>
      <c r="Y188" s="35">
        <f t="shared" si="72"/>
        <v>1</v>
      </c>
      <c r="Z188" s="37"/>
      <c r="AA188" s="34">
        <f t="shared" si="73"/>
        <v>3.0102999566398121</v>
      </c>
      <c r="AB188" s="26">
        <f t="shared" si="74"/>
        <v>2</v>
      </c>
      <c r="AC188" s="26">
        <f t="shared" si="80"/>
        <v>3.0102999566398121</v>
      </c>
      <c r="AD188" s="27">
        <f t="shared" si="76"/>
        <v>2</v>
      </c>
    </row>
    <row r="189" spans="16:30" x14ac:dyDescent="0.25">
      <c r="P189" s="31">
        <v>0.58333333333333304</v>
      </c>
      <c r="Q189" s="32">
        <f>Q182</f>
        <v>0</v>
      </c>
      <c r="R189" s="26">
        <f t="shared" si="68"/>
        <v>1</v>
      </c>
      <c r="S189" s="26">
        <f t="shared" si="78"/>
        <v>0</v>
      </c>
      <c r="T189" s="35">
        <f t="shared" si="67"/>
        <v>1</v>
      </c>
      <c r="U189" s="37"/>
      <c r="V189" s="34">
        <f t="shared" si="77"/>
        <v>0</v>
      </c>
      <c r="W189" s="26">
        <f t="shared" si="70"/>
        <v>1</v>
      </c>
      <c r="X189" s="26">
        <f t="shared" si="79"/>
        <v>0</v>
      </c>
      <c r="Y189" s="35">
        <f t="shared" si="72"/>
        <v>1</v>
      </c>
      <c r="Z189" s="37"/>
      <c r="AA189" s="34">
        <f t="shared" si="73"/>
        <v>3.0102999566398121</v>
      </c>
      <c r="AB189" s="26">
        <f t="shared" si="74"/>
        <v>2</v>
      </c>
      <c r="AC189" s="26">
        <f t="shared" si="80"/>
        <v>3.0102999566398121</v>
      </c>
      <c r="AD189" s="27">
        <f t="shared" si="76"/>
        <v>2</v>
      </c>
    </row>
    <row r="190" spans="16:30" x14ac:dyDescent="0.25">
      <c r="P190" s="31">
        <v>0.625</v>
      </c>
      <c r="Q190" s="32">
        <f>Q182</f>
        <v>0</v>
      </c>
      <c r="R190" s="26">
        <f t="shared" si="68"/>
        <v>1</v>
      </c>
      <c r="S190" s="26">
        <f t="shared" si="78"/>
        <v>0</v>
      </c>
      <c r="T190" s="35">
        <f t="shared" si="67"/>
        <v>1</v>
      </c>
      <c r="U190" s="37"/>
      <c r="V190" s="34">
        <f t="shared" si="77"/>
        <v>0</v>
      </c>
      <c r="W190" s="26">
        <f t="shared" si="70"/>
        <v>1</v>
      </c>
      <c r="X190" s="26">
        <f t="shared" si="79"/>
        <v>0</v>
      </c>
      <c r="Y190" s="35">
        <f t="shared" si="72"/>
        <v>1</v>
      </c>
      <c r="Z190" s="37"/>
      <c r="AA190" s="34">
        <f t="shared" si="73"/>
        <v>3.0102999566398121</v>
      </c>
      <c r="AB190" s="26">
        <f t="shared" si="74"/>
        <v>2</v>
      </c>
      <c r="AC190" s="26">
        <f t="shared" si="80"/>
        <v>3.0102999566398121</v>
      </c>
      <c r="AD190" s="27">
        <f t="shared" si="76"/>
        <v>2</v>
      </c>
    </row>
    <row r="191" spans="16:30" x14ac:dyDescent="0.25">
      <c r="P191" s="31">
        <v>0.66666666666666696</v>
      </c>
      <c r="Q191" s="32">
        <f>Q182</f>
        <v>0</v>
      </c>
      <c r="R191" s="26">
        <f t="shared" si="68"/>
        <v>1</v>
      </c>
      <c r="S191" s="26">
        <f t="shared" si="78"/>
        <v>0</v>
      </c>
      <c r="T191" s="35">
        <f t="shared" si="67"/>
        <v>1</v>
      </c>
      <c r="U191" s="37"/>
      <c r="V191" s="34">
        <f t="shared" si="77"/>
        <v>0</v>
      </c>
      <c r="W191" s="26">
        <f t="shared" si="70"/>
        <v>1</v>
      </c>
      <c r="X191" s="26">
        <f t="shared" si="79"/>
        <v>0</v>
      </c>
      <c r="Y191" s="35">
        <f t="shared" si="72"/>
        <v>1</v>
      </c>
      <c r="Z191" s="37"/>
      <c r="AA191" s="34">
        <f t="shared" si="73"/>
        <v>3.0102999566398121</v>
      </c>
      <c r="AB191" s="26">
        <f t="shared" si="74"/>
        <v>2</v>
      </c>
      <c r="AC191" s="26">
        <f t="shared" si="80"/>
        <v>3.0102999566398121</v>
      </c>
      <c r="AD191" s="27">
        <f t="shared" si="76"/>
        <v>2</v>
      </c>
    </row>
    <row r="192" spans="16:30" x14ac:dyDescent="0.25">
      <c r="P192" s="31">
        <v>0.70833333333333304</v>
      </c>
      <c r="Q192" s="32">
        <f>Q182</f>
        <v>0</v>
      </c>
      <c r="R192" s="26">
        <f t="shared" si="68"/>
        <v>1</v>
      </c>
      <c r="S192" s="26">
        <f t="shared" si="78"/>
        <v>0</v>
      </c>
      <c r="T192" s="35">
        <f t="shared" si="67"/>
        <v>1</v>
      </c>
      <c r="U192" s="37"/>
      <c r="V192" s="34">
        <f t="shared" si="77"/>
        <v>0</v>
      </c>
      <c r="W192" s="26">
        <f t="shared" si="70"/>
        <v>1</v>
      </c>
      <c r="X192" s="26">
        <f t="shared" si="79"/>
        <v>0</v>
      </c>
      <c r="Y192" s="35">
        <f t="shared" si="72"/>
        <v>1</v>
      </c>
      <c r="Z192" s="37"/>
      <c r="AA192" s="34">
        <f t="shared" si="73"/>
        <v>3.0102999566398121</v>
      </c>
      <c r="AB192" s="26">
        <f t="shared" si="74"/>
        <v>2</v>
      </c>
      <c r="AC192" s="26">
        <f t="shared" si="80"/>
        <v>3.0102999566398121</v>
      </c>
      <c r="AD192" s="27">
        <f t="shared" si="76"/>
        <v>2</v>
      </c>
    </row>
    <row r="193" spans="16:30" x14ac:dyDescent="0.25">
      <c r="P193" s="31">
        <v>0.75</v>
      </c>
      <c r="Q193" s="32">
        <f>Q182</f>
        <v>0</v>
      </c>
      <c r="R193" s="26">
        <f t="shared" si="68"/>
        <v>1</v>
      </c>
      <c r="S193" s="26">
        <f t="shared" si="78"/>
        <v>0</v>
      </c>
      <c r="T193" s="35">
        <f t="shared" si="67"/>
        <v>1</v>
      </c>
      <c r="U193" s="37"/>
      <c r="V193" s="34">
        <f t="shared" si="77"/>
        <v>0</v>
      </c>
      <c r="W193" s="26">
        <f t="shared" si="70"/>
        <v>1</v>
      </c>
      <c r="X193" s="26">
        <f t="shared" si="79"/>
        <v>0</v>
      </c>
      <c r="Y193" s="35">
        <f t="shared" si="72"/>
        <v>1</v>
      </c>
      <c r="Z193" s="37"/>
      <c r="AA193" s="34">
        <f t="shared" si="73"/>
        <v>3.0102999566398121</v>
      </c>
      <c r="AB193" s="26">
        <f t="shared" si="74"/>
        <v>2</v>
      </c>
      <c r="AC193" s="26">
        <f t="shared" si="80"/>
        <v>3.0102999566398121</v>
      </c>
      <c r="AD193" s="27">
        <f t="shared" si="76"/>
        <v>2</v>
      </c>
    </row>
    <row r="194" spans="16:30" x14ac:dyDescent="0.25">
      <c r="P194" s="31">
        <v>0.79166666666666696</v>
      </c>
      <c r="Q194" s="32">
        <f>Q182</f>
        <v>0</v>
      </c>
      <c r="R194" s="26">
        <f t="shared" si="68"/>
        <v>1</v>
      </c>
      <c r="S194" s="26">
        <f t="shared" si="78"/>
        <v>0</v>
      </c>
      <c r="T194" s="35">
        <f t="shared" si="67"/>
        <v>1</v>
      </c>
      <c r="U194" s="37"/>
      <c r="V194" s="34">
        <v>0</v>
      </c>
      <c r="W194" s="26">
        <f t="shared" si="70"/>
        <v>1</v>
      </c>
      <c r="X194" s="26">
        <v>0</v>
      </c>
      <c r="Y194" s="35">
        <f t="shared" si="72"/>
        <v>1</v>
      </c>
      <c r="Z194" s="37"/>
      <c r="AA194" s="34">
        <f t="shared" si="73"/>
        <v>3.0102999566398121</v>
      </c>
      <c r="AB194" s="26">
        <f t="shared" si="74"/>
        <v>2</v>
      </c>
      <c r="AC194" s="26">
        <f>AA194</f>
        <v>3.0102999566398121</v>
      </c>
      <c r="AD194" s="27">
        <f t="shared" si="76"/>
        <v>2</v>
      </c>
    </row>
    <row r="195" spans="16:30" x14ac:dyDescent="0.25">
      <c r="P195" s="31">
        <v>0.83333333333333304</v>
      </c>
      <c r="Q195" s="32">
        <f>Q182</f>
        <v>0</v>
      </c>
      <c r="R195" s="26">
        <f t="shared" si="68"/>
        <v>1</v>
      </c>
      <c r="S195" s="26">
        <f t="shared" si="78"/>
        <v>0</v>
      </c>
      <c r="T195" s="35">
        <f t="shared" si="67"/>
        <v>1</v>
      </c>
      <c r="U195" s="37"/>
      <c r="V195" s="34">
        <f t="shared" si="77"/>
        <v>0</v>
      </c>
      <c r="W195" s="26">
        <f t="shared" si="70"/>
        <v>1</v>
      </c>
      <c r="X195" s="26">
        <v>0</v>
      </c>
      <c r="Y195" s="35">
        <f t="shared" si="72"/>
        <v>1</v>
      </c>
      <c r="Z195" s="37"/>
      <c r="AA195" s="34">
        <f t="shared" si="73"/>
        <v>3.0102999566398121</v>
      </c>
      <c r="AB195" s="26">
        <f>(10^(AA195/10))</f>
        <v>2</v>
      </c>
      <c r="AC195" s="26">
        <f>AA195</f>
        <v>3.0102999566398121</v>
      </c>
      <c r="AD195" s="27">
        <f t="shared" si="76"/>
        <v>2</v>
      </c>
    </row>
    <row r="196" spans="16:30" x14ac:dyDescent="0.25">
      <c r="P196" s="31">
        <v>0.875</v>
      </c>
      <c r="Q196" s="32">
        <f>Q182</f>
        <v>0</v>
      </c>
      <c r="R196" s="26">
        <f t="shared" si="68"/>
        <v>1</v>
      </c>
      <c r="S196" s="26">
        <f t="shared" si="78"/>
        <v>0</v>
      </c>
      <c r="T196" s="35">
        <f t="shared" si="67"/>
        <v>1</v>
      </c>
      <c r="U196" s="37"/>
      <c r="V196" s="34">
        <f>V195</f>
        <v>0</v>
      </c>
      <c r="W196" s="26">
        <f t="shared" si="70"/>
        <v>1</v>
      </c>
      <c r="X196" s="26">
        <v>0</v>
      </c>
      <c r="Y196" s="35">
        <f t="shared" si="72"/>
        <v>1</v>
      </c>
      <c r="Z196" s="37"/>
      <c r="AA196" s="34">
        <f t="shared" si="73"/>
        <v>3.0102999566398121</v>
      </c>
      <c r="AB196" s="26">
        <f t="shared" ref="AB196:AB198" si="81">(10^(AA196/10))</f>
        <v>2</v>
      </c>
      <c r="AC196" s="26">
        <f>AA196</f>
        <v>3.0102999566398121</v>
      </c>
      <c r="AD196" s="27">
        <f t="shared" si="76"/>
        <v>2</v>
      </c>
    </row>
    <row r="197" spans="16:30" x14ac:dyDescent="0.25">
      <c r="P197" s="31">
        <v>0.91666666666666696</v>
      </c>
      <c r="Q197" s="32">
        <f>Q175</f>
        <v>0</v>
      </c>
      <c r="R197" s="26">
        <f t="shared" si="68"/>
        <v>1</v>
      </c>
      <c r="S197" s="26">
        <f>Q197+10</f>
        <v>10</v>
      </c>
      <c r="T197" s="35">
        <f t="shared" si="67"/>
        <v>10</v>
      </c>
      <c r="U197" s="37"/>
      <c r="V197" s="34">
        <v>0</v>
      </c>
      <c r="W197" s="26">
        <f t="shared" si="70"/>
        <v>1</v>
      </c>
      <c r="X197" s="28">
        <f t="shared" ref="X197:X198" si="82">V197+10</f>
        <v>10</v>
      </c>
      <c r="Y197" s="35">
        <f t="shared" si="72"/>
        <v>10</v>
      </c>
      <c r="Z197" s="37"/>
      <c r="AA197" s="34">
        <f t="shared" si="73"/>
        <v>3.0102999566398121</v>
      </c>
      <c r="AB197" s="26">
        <f t="shared" si="81"/>
        <v>2</v>
      </c>
      <c r="AC197" s="26">
        <f>AA197+10</f>
        <v>13.010299956639813</v>
      </c>
      <c r="AD197" s="27">
        <f t="shared" si="76"/>
        <v>20.000000000000007</v>
      </c>
    </row>
    <row r="198" spans="16:30" ht="15.75" thickBot="1" x14ac:dyDescent="0.3">
      <c r="P198" s="44">
        <v>0.95833333333333304</v>
      </c>
      <c r="Q198" s="32">
        <f>Q175</f>
        <v>0</v>
      </c>
      <c r="R198" s="46">
        <f t="shared" si="68"/>
        <v>1</v>
      </c>
      <c r="S198" s="46">
        <f>Q198+10</f>
        <v>10</v>
      </c>
      <c r="T198" s="47">
        <f t="shared" si="67"/>
        <v>10</v>
      </c>
      <c r="U198" s="48"/>
      <c r="V198" s="45">
        <v>0</v>
      </c>
      <c r="W198" s="46">
        <f t="shared" si="70"/>
        <v>1</v>
      </c>
      <c r="X198" s="28">
        <f t="shared" si="82"/>
        <v>10</v>
      </c>
      <c r="Y198" s="47">
        <f t="shared" si="72"/>
        <v>10</v>
      </c>
      <c r="Z198" s="48"/>
      <c r="AA198" s="34">
        <f t="shared" si="73"/>
        <v>3.0102999566398121</v>
      </c>
      <c r="AB198" s="150">
        <f t="shared" si="81"/>
        <v>2</v>
      </c>
      <c r="AC198" s="150">
        <f>AA198+10</f>
        <v>13.010299956639813</v>
      </c>
      <c r="AD198" s="151">
        <f t="shared" si="76"/>
        <v>20.000000000000007</v>
      </c>
    </row>
    <row r="199" spans="16:30" ht="15.75" thickBot="1" x14ac:dyDescent="0.3">
      <c r="P199" s="50"/>
      <c r="Q199" s="51"/>
      <c r="R199" s="51"/>
      <c r="S199" s="51"/>
      <c r="T199" s="52"/>
      <c r="U199" s="51"/>
      <c r="V199" s="50"/>
      <c r="W199" s="51"/>
      <c r="X199" s="51"/>
      <c r="Y199" s="52"/>
      <c r="Z199" s="51"/>
      <c r="AA199" s="53" t="s">
        <v>13</v>
      </c>
      <c r="AB199" s="64">
        <f>10*LOG(1/(COUNT(AB182:AB195))*SUM(AB182:AB195))</f>
        <v>3.0102999566398121</v>
      </c>
      <c r="AC199" s="49"/>
      <c r="AD199" s="54"/>
    </row>
    <row r="200" spans="16:30" ht="15.75" thickBot="1" x14ac:dyDescent="0.3">
      <c r="P200" s="53"/>
      <c r="Q200" s="49"/>
      <c r="R200" s="49"/>
      <c r="S200" s="49"/>
      <c r="T200" s="54"/>
      <c r="U200" s="49"/>
      <c r="V200" s="53"/>
      <c r="W200" s="49"/>
      <c r="X200" s="49"/>
      <c r="Y200" s="54"/>
      <c r="Z200" s="49"/>
      <c r="AA200" s="53" t="s">
        <v>2</v>
      </c>
      <c r="AB200" s="64">
        <f>10*LOG(1/(COUNT(AB175:AB181,AB197:AB198))*SUM(AB175:AB181,AB197:AB198))</f>
        <v>3.0102999566398121</v>
      </c>
      <c r="AC200" s="49"/>
      <c r="AD200" s="54"/>
    </row>
    <row r="201" spans="16:30" x14ac:dyDescent="0.25">
      <c r="P201" s="53"/>
      <c r="Q201" s="49"/>
      <c r="R201" s="56" t="s">
        <v>12</v>
      </c>
      <c r="S201" s="57"/>
      <c r="T201" s="58" t="s">
        <v>11</v>
      </c>
      <c r="U201" s="57"/>
      <c r="V201" s="59"/>
      <c r="W201" s="56" t="s">
        <v>12</v>
      </c>
      <c r="X201" s="57"/>
      <c r="Y201" s="58" t="s">
        <v>11</v>
      </c>
      <c r="Z201" s="57"/>
      <c r="AA201" s="59"/>
      <c r="AB201" s="57" t="s">
        <v>12</v>
      </c>
      <c r="AC201" s="57"/>
      <c r="AD201" s="58" t="s">
        <v>11</v>
      </c>
    </row>
    <row r="202" spans="16:30" ht="15.75" thickBot="1" x14ac:dyDescent="0.3">
      <c r="P202" s="14"/>
      <c r="Q202" s="55"/>
      <c r="R202" s="60">
        <f>10*LOG(1/(COUNT(R175:R198))*SUM(R175:R198))</f>
        <v>0</v>
      </c>
      <c r="S202" s="61"/>
      <c r="T202" s="62">
        <f>10*LOG(1/(COUNT(T175:T198))*SUM(T175:T198))</f>
        <v>6.40978057358332</v>
      </c>
      <c r="U202" s="61"/>
      <c r="V202" s="63"/>
      <c r="W202" s="60">
        <f>10*LOG(1/(COUNT(W175:W198))*SUM(W175:W198))</f>
        <v>0</v>
      </c>
      <c r="X202" s="61"/>
      <c r="Y202" s="62">
        <f>10*LOG(1/(COUNT(Y175:Y198))*SUM(Y175:Y198))</f>
        <v>6.40978057358332</v>
      </c>
      <c r="Z202" s="61"/>
      <c r="AA202" s="63"/>
      <c r="AB202" s="64">
        <f>10*LOG(1/(COUNT(AB175:AB198))*SUM(AB175:AB198))</f>
        <v>3.0102999566398121</v>
      </c>
      <c r="AC202" s="61"/>
      <c r="AD202" s="62">
        <f>10*LOG(1/(COUNT(AD175:AD198))*SUM(AD175:AD198))</f>
        <v>9.4200805302231334</v>
      </c>
    </row>
    <row r="205" spans="16:30" x14ac:dyDescent="0.25">
      <c r="P205">
        <f>A16</f>
        <v>0</v>
      </c>
    </row>
    <row r="207" spans="16:30" ht="15.75" thickBot="1" x14ac:dyDescent="0.3">
      <c r="P207" s="303" t="s">
        <v>21</v>
      </c>
      <c r="Q207" s="303"/>
      <c r="R207" s="303"/>
      <c r="S207" s="303"/>
      <c r="T207" s="303"/>
    </row>
    <row r="208" spans="16:30" ht="45.75" thickBot="1" x14ac:dyDescent="0.3">
      <c r="P208" s="38" t="s">
        <v>14</v>
      </c>
      <c r="Q208" s="39" t="s">
        <v>15</v>
      </c>
      <c r="R208" s="40" t="s">
        <v>17</v>
      </c>
      <c r="S208" s="40" t="s">
        <v>16</v>
      </c>
      <c r="T208" s="41" t="s">
        <v>17</v>
      </c>
      <c r="U208" s="42"/>
      <c r="V208" s="39" t="s">
        <v>18</v>
      </c>
      <c r="W208" s="40" t="s">
        <v>17</v>
      </c>
      <c r="X208" s="40" t="s">
        <v>16</v>
      </c>
      <c r="Y208" s="41" t="s">
        <v>17</v>
      </c>
      <c r="Z208" s="43"/>
      <c r="AA208" s="39" t="s">
        <v>19</v>
      </c>
      <c r="AB208" s="40" t="s">
        <v>17</v>
      </c>
      <c r="AC208" s="40" t="s">
        <v>16</v>
      </c>
      <c r="AD208" s="41" t="s">
        <v>17</v>
      </c>
    </row>
    <row r="209" spans="16:30" ht="15.75" thickBot="1" x14ac:dyDescent="0.3">
      <c r="P209" s="30">
        <v>0</v>
      </c>
      <c r="Q209" s="32">
        <f>H16</f>
        <v>0</v>
      </c>
      <c r="R209" s="28">
        <f>(10^(Q209/10))</f>
        <v>1</v>
      </c>
      <c r="S209" s="28">
        <f>Q209+10</f>
        <v>10</v>
      </c>
      <c r="T209" s="33">
        <f t="shared" ref="T209:T232" si="83">(10^(S209/10))</f>
        <v>10</v>
      </c>
      <c r="U209" s="36"/>
      <c r="V209" s="32">
        <v>0</v>
      </c>
      <c r="W209" s="28">
        <f>(10^(V209/10))</f>
        <v>1</v>
      </c>
      <c r="X209" s="28">
        <f>V209+10</f>
        <v>10</v>
      </c>
      <c r="Y209" s="33">
        <f>(10^(X209/10))</f>
        <v>10</v>
      </c>
      <c r="Z209" s="36"/>
      <c r="AA209" s="34">
        <f>10*LOG10(10^(Q209/10)+10^(V209/10))</f>
        <v>3.0102999566398121</v>
      </c>
      <c r="AB209" s="147">
        <f>(10^(AA209/10))</f>
        <v>2</v>
      </c>
      <c r="AC209" s="147">
        <f>AA209+10</f>
        <v>13.010299956639813</v>
      </c>
      <c r="AD209" s="148">
        <f>(10^(AC209/10))</f>
        <v>20.000000000000007</v>
      </c>
    </row>
    <row r="210" spans="16:30" ht="15.75" thickBot="1" x14ac:dyDescent="0.3">
      <c r="P210" s="31">
        <v>4.1666666666666699E-2</v>
      </c>
      <c r="Q210" s="32">
        <f>Q209</f>
        <v>0</v>
      </c>
      <c r="R210" s="26">
        <f t="shared" ref="R210:R232" si="84">(10^(Q210/10))</f>
        <v>1</v>
      </c>
      <c r="S210" s="26">
        <f t="shared" ref="S210:S215" si="85">Q210+10</f>
        <v>10</v>
      </c>
      <c r="T210" s="35">
        <f t="shared" si="83"/>
        <v>10</v>
      </c>
      <c r="U210" s="37"/>
      <c r="V210" s="34">
        <f>V209</f>
        <v>0</v>
      </c>
      <c r="W210" s="26">
        <f t="shared" ref="W210:W232" si="86">(10^(V210/10))</f>
        <v>1</v>
      </c>
      <c r="X210" s="28">
        <f t="shared" ref="X210:X215" si="87">V210+10</f>
        <v>10</v>
      </c>
      <c r="Y210" s="35">
        <f t="shared" ref="Y210:Y232" si="88">(10^(X210/10))</f>
        <v>10</v>
      </c>
      <c r="Z210" s="37"/>
      <c r="AA210" s="34">
        <f t="shared" ref="AA210:AA232" si="89">10*LOG10(10^(Q210/10)+10^(V210/10))</f>
        <v>3.0102999566398121</v>
      </c>
      <c r="AB210" s="26">
        <f t="shared" ref="AB210:AB228" si="90">(10^(AA210/10))</f>
        <v>2</v>
      </c>
      <c r="AC210" s="147">
        <f t="shared" ref="AC210:AC215" si="91">AA210+10</f>
        <v>13.010299956639813</v>
      </c>
      <c r="AD210" s="27">
        <f t="shared" ref="AD210:AD232" si="92">(10^(AC210/10))</f>
        <v>20.000000000000007</v>
      </c>
    </row>
    <row r="211" spans="16:30" ht="15.75" thickBot="1" x14ac:dyDescent="0.3">
      <c r="P211" s="31">
        <v>8.3333333333333301E-2</v>
      </c>
      <c r="Q211" s="32">
        <f>Q209</f>
        <v>0</v>
      </c>
      <c r="R211" s="26">
        <f t="shared" si="84"/>
        <v>1</v>
      </c>
      <c r="S211" s="26">
        <f t="shared" si="85"/>
        <v>10</v>
      </c>
      <c r="T211" s="35">
        <f t="shared" si="83"/>
        <v>10</v>
      </c>
      <c r="U211" s="37"/>
      <c r="V211" s="34">
        <f t="shared" ref="V211:V229" si="93">V210</f>
        <v>0</v>
      </c>
      <c r="W211" s="26">
        <f t="shared" si="86"/>
        <v>1</v>
      </c>
      <c r="X211" s="28">
        <f t="shared" si="87"/>
        <v>10</v>
      </c>
      <c r="Y211" s="35">
        <f t="shared" si="88"/>
        <v>10</v>
      </c>
      <c r="Z211" s="37"/>
      <c r="AA211" s="34">
        <f t="shared" si="89"/>
        <v>3.0102999566398121</v>
      </c>
      <c r="AB211" s="26">
        <f t="shared" si="90"/>
        <v>2</v>
      </c>
      <c r="AC211" s="147">
        <f t="shared" si="91"/>
        <v>13.010299956639813</v>
      </c>
      <c r="AD211" s="27">
        <f t="shared" si="92"/>
        <v>20.000000000000007</v>
      </c>
    </row>
    <row r="212" spans="16:30" ht="15.75" thickBot="1" x14ac:dyDescent="0.3">
      <c r="P212" s="31">
        <v>0.125</v>
      </c>
      <c r="Q212" s="32">
        <f>Q209</f>
        <v>0</v>
      </c>
      <c r="R212" s="26">
        <f t="shared" si="84"/>
        <v>1</v>
      </c>
      <c r="S212" s="26">
        <f t="shared" si="85"/>
        <v>10</v>
      </c>
      <c r="T212" s="35">
        <f t="shared" si="83"/>
        <v>10</v>
      </c>
      <c r="U212" s="37"/>
      <c r="V212" s="34">
        <f t="shared" si="93"/>
        <v>0</v>
      </c>
      <c r="W212" s="26">
        <f t="shared" si="86"/>
        <v>1</v>
      </c>
      <c r="X212" s="28">
        <f t="shared" si="87"/>
        <v>10</v>
      </c>
      <c r="Y212" s="35">
        <f t="shared" si="88"/>
        <v>10</v>
      </c>
      <c r="Z212" s="37"/>
      <c r="AA212" s="34">
        <f t="shared" si="89"/>
        <v>3.0102999566398121</v>
      </c>
      <c r="AB212" s="26">
        <f t="shared" si="90"/>
        <v>2</v>
      </c>
      <c r="AC212" s="147">
        <f t="shared" si="91"/>
        <v>13.010299956639813</v>
      </c>
      <c r="AD212" s="27">
        <f t="shared" si="92"/>
        <v>20.000000000000007</v>
      </c>
    </row>
    <row r="213" spans="16:30" ht="15.75" thickBot="1" x14ac:dyDescent="0.3">
      <c r="P213" s="31">
        <v>0.16666666666666699</v>
      </c>
      <c r="Q213" s="32">
        <f>Q209</f>
        <v>0</v>
      </c>
      <c r="R213" s="26">
        <f t="shared" si="84"/>
        <v>1</v>
      </c>
      <c r="S213" s="26">
        <f t="shared" si="85"/>
        <v>10</v>
      </c>
      <c r="T213" s="35">
        <f t="shared" si="83"/>
        <v>10</v>
      </c>
      <c r="U213" s="37"/>
      <c r="V213" s="34">
        <f t="shared" si="93"/>
        <v>0</v>
      </c>
      <c r="W213" s="26">
        <f t="shared" si="86"/>
        <v>1</v>
      </c>
      <c r="X213" s="28">
        <f t="shared" si="87"/>
        <v>10</v>
      </c>
      <c r="Y213" s="35">
        <f t="shared" si="88"/>
        <v>10</v>
      </c>
      <c r="Z213" s="37"/>
      <c r="AA213" s="34">
        <f t="shared" si="89"/>
        <v>3.0102999566398121</v>
      </c>
      <c r="AB213" s="26">
        <f t="shared" si="90"/>
        <v>2</v>
      </c>
      <c r="AC213" s="147">
        <f t="shared" si="91"/>
        <v>13.010299956639813</v>
      </c>
      <c r="AD213" s="27">
        <f t="shared" si="92"/>
        <v>20.000000000000007</v>
      </c>
    </row>
    <row r="214" spans="16:30" ht="15.75" thickBot="1" x14ac:dyDescent="0.3">
      <c r="P214" s="31">
        <v>0.20833333333333301</v>
      </c>
      <c r="Q214" s="32">
        <f>Q209</f>
        <v>0</v>
      </c>
      <c r="R214" s="26">
        <f t="shared" si="84"/>
        <v>1</v>
      </c>
      <c r="S214" s="26">
        <f t="shared" si="85"/>
        <v>10</v>
      </c>
      <c r="T214" s="35">
        <f t="shared" si="83"/>
        <v>10</v>
      </c>
      <c r="U214" s="37"/>
      <c r="V214" s="34">
        <f t="shared" si="93"/>
        <v>0</v>
      </c>
      <c r="W214" s="26">
        <f t="shared" si="86"/>
        <v>1</v>
      </c>
      <c r="X214" s="28">
        <f t="shared" si="87"/>
        <v>10</v>
      </c>
      <c r="Y214" s="35">
        <f t="shared" si="88"/>
        <v>10</v>
      </c>
      <c r="Z214" s="37"/>
      <c r="AA214" s="34">
        <f t="shared" si="89"/>
        <v>3.0102999566398121</v>
      </c>
      <c r="AB214" s="26">
        <f t="shared" si="90"/>
        <v>2</v>
      </c>
      <c r="AC214" s="147">
        <f t="shared" si="91"/>
        <v>13.010299956639813</v>
      </c>
      <c r="AD214" s="27">
        <f t="shared" si="92"/>
        <v>20.000000000000007</v>
      </c>
    </row>
    <row r="215" spans="16:30" x14ac:dyDescent="0.25">
      <c r="P215" s="31">
        <v>0.25</v>
      </c>
      <c r="Q215" s="32">
        <f>Q209</f>
        <v>0</v>
      </c>
      <c r="R215" s="26">
        <f t="shared" si="84"/>
        <v>1</v>
      </c>
      <c r="S215" s="26">
        <f t="shared" si="85"/>
        <v>10</v>
      </c>
      <c r="T215" s="35">
        <f t="shared" si="83"/>
        <v>10</v>
      </c>
      <c r="U215" s="37"/>
      <c r="V215" s="34">
        <f t="shared" si="93"/>
        <v>0</v>
      </c>
      <c r="W215" s="26">
        <f t="shared" si="86"/>
        <v>1</v>
      </c>
      <c r="X215" s="28">
        <f t="shared" si="87"/>
        <v>10</v>
      </c>
      <c r="Y215" s="35">
        <f t="shared" si="88"/>
        <v>10</v>
      </c>
      <c r="Z215" s="37"/>
      <c r="AA215" s="34">
        <f t="shared" si="89"/>
        <v>3.0102999566398121</v>
      </c>
      <c r="AB215" s="26">
        <f t="shared" si="90"/>
        <v>2</v>
      </c>
      <c r="AC215" s="147">
        <f t="shared" si="91"/>
        <v>13.010299956639813</v>
      </c>
      <c r="AD215" s="27">
        <f t="shared" si="92"/>
        <v>20.000000000000007</v>
      </c>
    </row>
    <row r="216" spans="16:30" x14ac:dyDescent="0.25">
      <c r="P216" s="31">
        <v>0.29166666666666702</v>
      </c>
      <c r="Q216" s="32">
        <f>G16</f>
        <v>0</v>
      </c>
      <c r="R216" s="26">
        <f t="shared" si="84"/>
        <v>1</v>
      </c>
      <c r="S216" s="26">
        <f>Q216</f>
        <v>0</v>
      </c>
      <c r="T216" s="35">
        <f t="shared" si="83"/>
        <v>1</v>
      </c>
      <c r="U216" s="37"/>
      <c r="V216" s="34">
        <f>F74</f>
        <v>0</v>
      </c>
      <c r="W216" s="26">
        <f t="shared" si="86"/>
        <v>1</v>
      </c>
      <c r="X216" s="26">
        <f>V216</f>
        <v>0</v>
      </c>
      <c r="Y216" s="35">
        <f t="shared" si="88"/>
        <v>1</v>
      </c>
      <c r="Z216" s="37"/>
      <c r="AA216" s="34">
        <f t="shared" si="89"/>
        <v>3.0102999566398121</v>
      </c>
      <c r="AB216" s="26">
        <f t="shared" si="90"/>
        <v>2</v>
      </c>
      <c r="AC216" s="26">
        <f>AA216</f>
        <v>3.0102999566398121</v>
      </c>
      <c r="AD216" s="27">
        <f t="shared" si="92"/>
        <v>2</v>
      </c>
    </row>
    <row r="217" spans="16:30" x14ac:dyDescent="0.25">
      <c r="P217" s="31">
        <v>0.33333333333333298</v>
      </c>
      <c r="Q217" s="32">
        <f>Q216</f>
        <v>0</v>
      </c>
      <c r="R217" s="26">
        <f t="shared" si="84"/>
        <v>1</v>
      </c>
      <c r="S217" s="26">
        <f t="shared" ref="S217:S230" si="94">Q217</f>
        <v>0</v>
      </c>
      <c r="T217" s="35">
        <f t="shared" si="83"/>
        <v>1</v>
      </c>
      <c r="U217" s="37"/>
      <c r="V217" s="34">
        <f t="shared" si="93"/>
        <v>0</v>
      </c>
      <c r="W217" s="26">
        <f t="shared" si="86"/>
        <v>1</v>
      </c>
      <c r="X217" s="26">
        <f t="shared" ref="X217:X227" si="95">V217</f>
        <v>0</v>
      </c>
      <c r="Y217" s="35">
        <f t="shared" si="88"/>
        <v>1</v>
      </c>
      <c r="Z217" s="37"/>
      <c r="AA217" s="34">
        <f t="shared" si="89"/>
        <v>3.0102999566398121</v>
      </c>
      <c r="AB217" s="26">
        <f t="shared" si="90"/>
        <v>2</v>
      </c>
      <c r="AC217" s="26">
        <f t="shared" ref="AC217:AC227" si="96">AA217</f>
        <v>3.0102999566398121</v>
      </c>
      <c r="AD217" s="27">
        <f t="shared" si="92"/>
        <v>2</v>
      </c>
    </row>
    <row r="218" spans="16:30" x14ac:dyDescent="0.25">
      <c r="P218" s="31">
        <v>0.375</v>
      </c>
      <c r="Q218" s="32">
        <f>Q216</f>
        <v>0</v>
      </c>
      <c r="R218" s="26">
        <f t="shared" si="84"/>
        <v>1</v>
      </c>
      <c r="S218" s="26">
        <f t="shared" si="94"/>
        <v>0</v>
      </c>
      <c r="T218" s="35">
        <f t="shared" si="83"/>
        <v>1</v>
      </c>
      <c r="U218" s="37"/>
      <c r="V218" s="34">
        <f t="shared" si="93"/>
        <v>0</v>
      </c>
      <c r="W218" s="26">
        <f t="shared" si="86"/>
        <v>1</v>
      </c>
      <c r="X218" s="26">
        <f t="shared" si="95"/>
        <v>0</v>
      </c>
      <c r="Y218" s="35">
        <f t="shared" si="88"/>
        <v>1</v>
      </c>
      <c r="Z218" s="37"/>
      <c r="AA218" s="34">
        <f t="shared" si="89"/>
        <v>3.0102999566398121</v>
      </c>
      <c r="AB218" s="26">
        <f t="shared" si="90"/>
        <v>2</v>
      </c>
      <c r="AC218" s="26">
        <f t="shared" si="96"/>
        <v>3.0102999566398121</v>
      </c>
      <c r="AD218" s="27">
        <f t="shared" si="92"/>
        <v>2</v>
      </c>
    </row>
    <row r="219" spans="16:30" x14ac:dyDescent="0.25">
      <c r="P219" s="31">
        <v>0.41666666666666702</v>
      </c>
      <c r="Q219" s="32">
        <f>Q216</f>
        <v>0</v>
      </c>
      <c r="R219" s="26">
        <f t="shared" si="84"/>
        <v>1</v>
      </c>
      <c r="S219" s="26">
        <f t="shared" si="94"/>
        <v>0</v>
      </c>
      <c r="T219" s="35">
        <f t="shared" si="83"/>
        <v>1</v>
      </c>
      <c r="U219" s="37"/>
      <c r="V219" s="34">
        <f t="shared" si="93"/>
        <v>0</v>
      </c>
      <c r="W219" s="26">
        <f t="shared" si="86"/>
        <v>1</v>
      </c>
      <c r="X219" s="26">
        <f t="shared" si="95"/>
        <v>0</v>
      </c>
      <c r="Y219" s="35">
        <f t="shared" si="88"/>
        <v>1</v>
      </c>
      <c r="Z219" s="37"/>
      <c r="AA219" s="34">
        <f t="shared" si="89"/>
        <v>3.0102999566398121</v>
      </c>
      <c r="AB219" s="26">
        <f t="shared" si="90"/>
        <v>2</v>
      </c>
      <c r="AC219" s="26">
        <f t="shared" si="96"/>
        <v>3.0102999566398121</v>
      </c>
      <c r="AD219" s="27">
        <f t="shared" si="92"/>
        <v>2</v>
      </c>
    </row>
    <row r="220" spans="16:30" x14ac:dyDescent="0.25">
      <c r="P220" s="31">
        <v>0.45833333333333298</v>
      </c>
      <c r="Q220" s="32">
        <f>Q216</f>
        <v>0</v>
      </c>
      <c r="R220" s="26">
        <f t="shared" si="84"/>
        <v>1</v>
      </c>
      <c r="S220" s="26">
        <f t="shared" si="94"/>
        <v>0</v>
      </c>
      <c r="T220" s="35">
        <f t="shared" si="83"/>
        <v>1</v>
      </c>
      <c r="U220" s="37"/>
      <c r="V220" s="34">
        <f t="shared" si="93"/>
        <v>0</v>
      </c>
      <c r="W220" s="26">
        <f t="shared" si="86"/>
        <v>1</v>
      </c>
      <c r="X220" s="26">
        <f t="shared" si="95"/>
        <v>0</v>
      </c>
      <c r="Y220" s="35">
        <f t="shared" si="88"/>
        <v>1</v>
      </c>
      <c r="Z220" s="37"/>
      <c r="AA220" s="34">
        <f t="shared" si="89"/>
        <v>3.0102999566398121</v>
      </c>
      <c r="AB220" s="26">
        <f t="shared" si="90"/>
        <v>2</v>
      </c>
      <c r="AC220" s="26">
        <f t="shared" si="96"/>
        <v>3.0102999566398121</v>
      </c>
      <c r="AD220" s="27">
        <f t="shared" si="92"/>
        <v>2</v>
      </c>
    </row>
    <row r="221" spans="16:30" x14ac:dyDescent="0.25">
      <c r="P221" s="31">
        <v>0.5</v>
      </c>
      <c r="Q221" s="32">
        <f>Q216</f>
        <v>0</v>
      </c>
      <c r="R221" s="26">
        <f t="shared" si="84"/>
        <v>1</v>
      </c>
      <c r="S221" s="26">
        <f t="shared" si="94"/>
        <v>0</v>
      </c>
      <c r="T221" s="35">
        <f t="shared" si="83"/>
        <v>1</v>
      </c>
      <c r="U221" s="37"/>
      <c r="V221" s="34">
        <f t="shared" si="93"/>
        <v>0</v>
      </c>
      <c r="W221" s="26">
        <f t="shared" si="86"/>
        <v>1</v>
      </c>
      <c r="X221" s="26">
        <f t="shared" si="95"/>
        <v>0</v>
      </c>
      <c r="Y221" s="35">
        <f t="shared" si="88"/>
        <v>1</v>
      </c>
      <c r="Z221" s="37"/>
      <c r="AA221" s="34">
        <f t="shared" si="89"/>
        <v>3.0102999566398121</v>
      </c>
      <c r="AB221" s="26">
        <f t="shared" si="90"/>
        <v>2</v>
      </c>
      <c r="AC221" s="26">
        <f t="shared" si="96"/>
        <v>3.0102999566398121</v>
      </c>
      <c r="AD221" s="27">
        <f t="shared" si="92"/>
        <v>2</v>
      </c>
    </row>
    <row r="222" spans="16:30" x14ac:dyDescent="0.25">
      <c r="P222" s="31">
        <v>0.54166666666666696</v>
      </c>
      <c r="Q222" s="32">
        <f>Q216</f>
        <v>0</v>
      </c>
      <c r="R222" s="26">
        <f t="shared" si="84"/>
        <v>1</v>
      </c>
      <c r="S222" s="26">
        <f t="shared" si="94"/>
        <v>0</v>
      </c>
      <c r="T222" s="35">
        <f t="shared" si="83"/>
        <v>1</v>
      </c>
      <c r="U222" s="37"/>
      <c r="V222" s="34">
        <f t="shared" si="93"/>
        <v>0</v>
      </c>
      <c r="W222" s="26">
        <f t="shared" si="86"/>
        <v>1</v>
      </c>
      <c r="X222" s="26">
        <f t="shared" si="95"/>
        <v>0</v>
      </c>
      <c r="Y222" s="35">
        <f t="shared" si="88"/>
        <v>1</v>
      </c>
      <c r="Z222" s="37"/>
      <c r="AA222" s="34">
        <f t="shared" si="89"/>
        <v>3.0102999566398121</v>
      </c>
      <c r="AB222" s="26">
        <f t="shared" si="90"/>
        <v>2</v>
      </c>
      <c r="AC222" s="26">
        <f t="shared" si="96"/>
        <v>3.0102999566398121</v>
      </c>
      <c r="AD222" s="27">
        <f t="shared" si="92"/>
        <v>2</v>
      </c>
    </row>
    <row r="223" spans="16:30" x14ac:dyDescent="0.25">
      <c r="P223" s="31">
        <v>0.58333333333333304</v>
      </c>
      <c r="Q223" s="32">
        <f>Q216</f>
        <v>0</v>
      </c>
      <c r="R223" s="26">
        <f t="shared" si="84"/>
        <v>1</v>
      </c>
      <c r="S223" s="26">
        <f t="shared" si="94"/>
        <v>0</v>
      </c>
      <c r="T223" s="35">
        <f t="shared" si="83"/>
        <v>1</v>
      </c>
      <c r="U223" s="37"/>
      <c r="V223" s="34">
        <f t="shared" si="93"/>
        <v>0</v>
      </c>
      <c r="W223" s="26">
        <f t="shared" si="86"/>
        <v>1</v>
      </c>
      <c r="X223" s="26">
        <f t="shared" si="95"/>
        <v>0</v>
      </c>
      <c r="Y223" s="35">
        <f t="shared" si="88"/>
        <v>1</v>
      </c>
      <c r="Z223" s="37"/>
      <c r="AA223" s="34">
        <f t="shared" si="89"/>
        <v>3.0102999566398121</v>
      </c>
      <c r="AB223" s="26">
        <f t="shared" si="90"/>
        <v>2</v>
      </c>
      <c r="AC223" s="26">
        <f t="shared" si="96"/>
        <v>3.0102999566398121</v>
      </c>
      <c r="AD223" s="27">
        <f t="shared" si="92"/>
        <v>2</v>
      </c>
    </row>
    <row r="224" spans="16:30" x14ac:dyDescent="0.25">
      <c r="P224" s="31">
        <v>0.625</v>
      </c>
      <c r="Q224" s="32">
        <f>Q216</f>
        <v>0</v>
      </c>
      <c r="R224" s="26">
        <f t="shared" si="84"/>
        <v>1</v>
      </c>
      <c r="S224" s="26">
        <f t="shared" si="94"/>
        <v>0</v>
      </c>
      <c r="T224" s="35">
        <f t="shared" si="83"/>
        <v>1</v>
      </c>
      <c r="U224" s="37"/>
      <c r="V224" s="34">
        <f t="shared" si="93"/>
        <v>0</v>
      </c>
      <c r="W224" s="26">
        <f t="shared" si="86"/>
        <v>1</v>
      </c>
      <c r="X224" s="26">
        <f t="shared" si="95"/>
        <v>0</v>
      </c>
      <c r="Y224" s="35">
        <f t="shared" si="88"/>
        <v>1</v>
      </c>
      <c r="Z224" s="37"/>
      <c r="AA224" s="34">
        <f t="shared" si="89"/>
        <v>3.0102999566398121</v>
      </c>
      <c r="AB224" s="26">
        <f t="shared" si="90"/>
        <v>2</v>
      </c>
      <c r="AC224" s="26">
        <f t="shared" si="96"/>
        <v>3.0102999566398121</v>
      </c>
      <c r="AD224" s="27">
        <f t="shared" si="92"/>
        <v>2</v>
      </c>
    </row>
    <row r="225" spans="16:30" x14ac:dyDescent="0.25">
      <c r="P225" s="31">
        <v>0.66666666666666696</v>
      </c>
      <c r="Q225" s="32">
        <f>Q216</f>
        <v>0</v>
      </c>
      <c r="R225" s="26">
        <f t="shared" si="84"/>
        <v>1</v>
      </c>
      <c r="S225" s="26">
        <f t="shared" si="94"/>
        <v>0</v>
      </c>
      <c r="T225" s="35">
        <f t="shared" si="83"/>
        <v>1</v>
      </c>
      <c r="U225" s="37"/>
      <c r="V225" s="34">
        <f t="shared" si="93"/>
        <v>0</v>
      </c>
      <c r="W225" s="26">
        <f t="shared" si="86"/>
        <v>1</v>
      </c>
      <c r="X225" s="26">
        <f t="shared" si="95"/>
        <v>0</v>
      </c>
      <c r="Y225" s="35">
        <f t="shared" si="88"/>
        <v>1</v>
      </c>
      <c r="Z225" s="37"/>
      <c r="AA225" s="34">
        <f t="shared" si="89"/>
        <v>3.0102999566398121</v>
      </c>
      <c r="AB225" s="26">
        <f t="shared" si="90"/>
        <v>2</v>
      </c>
      <c r="AC225" s="26">
        <f t="shared" si="96"/>
        <v>3.0102999566398121</v>
      </c>
      <c r="AD225" s="27">
        <f t="shared" si="92"/>
        <v>2</v>
      </c>
    </row>
    <row r="226" spans="16:30" x14ac:dyDescent="0.25">
      <c r="P226" s="31">
        <v>0.70833333333333304</v>
      </c>
      <c r="Q226" s="32">
        <f>Q216</f>
        <v>0</v>
      </c>
      <c r="R226" s="26">
        <f t="shared" si="84"/>
        <v>1</v>
      </c>
      <c r="S226" s="26">
        <f t="shared" si="94"/>
        <v>0</v>
      </c>
      <c r="T226" s="35">
        <f t="shared" si="83"/>
        <v>1</v>
      </c>
      <c r="U226" s="37"/>
      <c r="V226" s="34">
        <f t="shared" si="93"/>
        <v>0</v>
      </c>
      <c r="W226" s="26">
        <f t="shared" si="86"/>
        <v>1</v>
      </c>
      <c r="X226" s="26">
        <f t="shared" si="95"/>
        <v>0</v>
      </c>
      <c r="Y226" s="35">
        <f t="shared" si="88"/>
        <v>1</v>
      </c>
      <c r="Z226" s="37"/>
      <c r="AA226" s="34">
        <f t="shared" si="89"/>
        <v>3.0102999566398121</v>
      </c>
      <c r="AB226" s="26">
        <f t="shared" si="90"/>
        <v>2</v>
      </c>
      <c r="AC226" s="26">
        <f t="shared" si="96"/>
        <v>3.0102999566398121</v>
      </c>
      <c r="AD226" s="27">
        <f t="shared" si="92"/>
        <v>2</v>
      </c>
    </row>
    <row r="227" spans="16:30" x14ac:dyDescent="0.25">
      <c r="P227" s="31">
        <v>0.75</v>
      </c>
      <c r="Q227" s="32">
        <f>Q216</f>
        <v>0</v>
      </c>
      <c r="R227" s="26">
        <f t="shared" si="84"/>
        <v>1</v>
      </c>
      <c r="S227" s="26">
        <f t="shared" si="94"/>
        <v>0</v>
      </c>
      <c r="T227" s="35">
        <f t="shared" si="83"/>
        <v>1</v>
      </c>
      <c r="U227" s="37"/>
      <c r="V227" s="34">
        <f t="shared" si="93"/>
        <v>0</v>
      </c>
      <c r="W227" s="26">
        <f t="shared" si="86"/>
        <v>1</v>
      </c>
      <c r="X227" s="26">
        <f t="shared" si="95"/>
        <v>0</v>
      </c>
      <c r="Y227" s="35">
        <f t="shared" si="88"/>
        <v>1</v>
      </c>
      <c r="Z227" s="37"/>
      <c r="AA227" s="34">
        <f t="shared" si="89"/>
        <v>3.0102999566398121</v>
      </c>
      <c r="AB227" s="26">
        <f t="shared" si="90"/>
        <v>2</v>
      </c>
      <c r="AC227" s="26">
        <f t="shared" si="96"/>
        <v>3.0102999566398121</v>
      </c>
      <c r="AD227" s="27">
        <f t="shared" si="92"/>
        <v>2</v>
      </c>
    </row>
    <row r="228" spans="16:30" x14ac:dyDescent="0.25">
      <c r="P228" s="31">
        <v>0.79166666666666696</v>
      </c>
      <c r="Q228" s="32">
        <f>Q216</f>
        <v>0</v>
      </c>
      <c r="R228" s="26">
        <f t="shared" si="84"/>
        <v>1</v>
      </c>
      <c r="S228" s="26">
        <f t="shared" si="94"/>
        <v>0</v>
      </c>
      <c r="T228" s="35">
        <f t="shared" si="83"/>
        <v>1</v>
      </c>
      <c r="U228" s="37"/>
      <c r="V228" s="34">
        <v>0</v>
      </c>
      <c r="W228" s="26">
        <f t="shared" si="86"/>
        <v>1</v>
      </c>
      <c r="X228" s="26">
        <v>0</v>
      </c>
      <c r="Y228" s="35">
        <f t="shared" si="88"/>
        <v>1</v>
      </c>
      <c r="Z228" s="37"/>
      <c r="AA228" s="34">
        <f t="shared" si="89"/>
        <v>3.0102999566398121</v>
      </c>
      <c r="AB228" s="26">
        <f t="shared" si="90"/>
        <v>2</v>
      </c>
      <c r="AC228" s="26">
        <f>AA228</f>
        <v>3.0102999566398121</v>
      </c>
      <c r="AD228" s="27">
        <f t="shared" si="92"/>
        <v>2</v>
      </c>
    </row>
    <row r="229" spans="16:30" x14ac:dyDescent="0.25">
      <c r="P229" s="31">
        <v>0.83333333333333304</v>
      </c>
      <c r="Q229" s="32">
        <f>Q216</f>
        <v>0</v>
      </c>
      <c r="R229" s="26">
        <f t="shared" si="84"/>
        <v>1</v>
      </c>
      <c r="S229" s="26">
        <f t="shared" si="94"/>
        <v>0</v>
      </c>
      <c r="T229" s="35">
        <f t="shared" si="83"/>
        <v>1</v>
      </c>
      <c r="U229" s="37"/>
      <c r="V229" s="34">
        <f t="shared" si="93"/>
        <v>0</v>
      </c>
      <c r="W229" s="26">
        <f t="shared" si="86"/>
        <v>1</v>
      </c>
      <c r="X229" s="26">
        <v>0</v>
      </c>
      <c r="Y229" s="35">
        <f t="shared" si="88"/>
        <v>1</v>
      </c>
      <c r="Z229" s="37"/>
      <c r="AA229" s="34">
        <f t="shared" si="89"/>
        <v>3.0102999566398121</v>
      </c>
      <c r="AB229" s="26">
        <f>(10^(AA229/10))</f>
        <v>2</v>
      </c>
      <c r="AC229" s="26">
        <f>AA229</f>
        <v>3.0102999566398121</v>
      </c>
      <c r="AD229" s="27">
        <f t="shared" si="92"/>
        <v>2</v>
      </c>
    </row>
    <row r="230" spans="16:30" x14ac:dyDescent="0.25">
      <c r="P230" s="31">
        <v>0.875</v>
      </c>
      <c r="Q230" s="32">
        <f>Q216</f>
        <v>0</v>
      </c>
      <c r="R230" s="26">
        <f t="shared" si="84"/>
        <v>1</v>
      </c>
      <c r="S230" s="26">
        <f t="shared" si="94"/>
        <v>0</v>
      </c>
      <c r="T230" s="35">
        <f t="shared" si="83"/>
        <v>1</v>
      </c>
      <c r="U230" s="37"/>
      <c r="V230" s="34">
        <f>V229</f>
        <v>0</v>
      </c>
      <c r="W230" s="26">
        <f t="shared" si="86"/>
        <v>1</v>
      </c>
      <c r="X230" s="26">
        <v>0</v>
      </c>
      <c r="Y230" s="35">
        <f t="shared" si="88"/>
        <v>1</v>
      </c>
      <c r="Z230" s="37"/>
      <c r="AA230" s="34">
        <f t="shared" si="89"/>
        <v>3.0102999566398121</v>
      </c>
      <c r="AB230" s="26">
        <f t="shared" ref="AB230:AB232" si="97">(10^(AA230/10))</f>
        <v>2</v>
      </c>
      <c r="AC230" s="26">
        <f>AA230</f>
        <v>3.0102999566398121</v>
      </c>
      <c r="AD230" s="27">
        <f t="shared" si="92"/>
        <v>2</v>
      </c>
    </row>
    <row r="231" spans="16:30" x14ac:dyDescent="0.25">
      <c r="P231" s="31">
        <v>0.91666666666666696</v>
      </c>
      <c r="Q231" s="32">
        <f>Q209</f>
        <v>0</v>
      </c>
      <c r="R231" s="26">
        <f t="shared" si="84"/>
        <v>1</v>
      </c>
      <c r="S231" s="26">
        <f>Q231+10</f>
        <v>10</v>
      </c>
      <c r="T231" s="35">
        <f t="shared" si="83"/>
        <v>10</v>
      </c>
      <c r="U231" s="37"/>
      <c r="V231" s="34">
        <v>0</v>
      </c>
      <c r="W231" s="26">
        <f t="shared" si="86"/>
        <v>1</v>
      </c>
      <c r="X231" s="28">
        <f t="shared" ref="X231:X232" si="98">V231+10</f>
        <v>10</v>
      </c>
      <c r="Y231" s="35">
        <f t="shared" si="88"/>
        <v>10</v>
      </c>
      <c r="Z231" s="37"/>
      <c r="AA231" s="34">
        <f t="shared" si="89"/>
        <v>3.0102999566398121</v>
      </c>
      <c r="AB231" s="26">
        <f t="shared" si="97"/>
        <v>2</v>
      </c>
      <c r="AC231" s="26">
        <f>AA231+10</f>
        <v>13.010299956639813</v>
      </c>
      <c r="AD231" s="27">
        <f t="shared" si="92"/>
        <v>20.000000000000007</v>
      </c>
    </row>
    <row r="232" spans="16:30" ht="15.75" thickBot="1" x14ac:dyDescent="0.3">
      <c r="P232" s="44">
        <v>0.95833333333333304</v>
      </c>
      <c r="Q232" s="32">
        <f>Q209</f>
        <v>0</v>
      </c>
      <c r="R232" s="46">
        <f t="shared" si="84"/>
        <v>1</v>
      </c>
      <c r="S232" s="46">
        <f>Q232+10</f>
        <v>10</v>
      </c>
      <c r="T232" s="47">
        <f t="shared" si="83"/>
        <v>10</v>
      </c>
      <c r="U232" s="48"/>
      <c r="V232" s="45">
        <v>0</v>
      </c>
      <c r="W232" s="46">
        <f t="shared" si="86"/>
        <v>1</v>
      </c>
      <c r="X232" s="28">
        <f t="shared" si="98"/>
        <v>10</v>
      </c>
      <c r="Y232" s="47">
        <f t="shared" si="88"/>
        <v>10</v>
      </c>
      <c r="Z232" s="48"/>
      <c r="AA232" s="34">
        <f t="shared" si="89"/>
        <v>3.0102999566398121</v>
      </c>
      <c r="AB232" s="150">
        <f t="shared" si="97"/>
        <v>2</v>
      </c>
      <c r="AC232" s="150">
        <f>AA232+10</f>
        <v>13.010299956639813</v>
      </c>
      <c r="AD232" s="151">
        <f t="shared" si="92"/>
        <v>20.000000000000007</v>
      </c>
    </row>
    <row r="233" spans="16:30" ht="15.75" thickBot="1" x14ac:dyDescent="0.3">
      <c r="P233" s="50"/>
      <c r="Q233" s="51"/>
      <c r="R233" s="51"/>
      <c r="S233" s="51"/>
      <c r="T233" s="52"/>
      <c r="U233" s="51"/>
      <c r="V233" s="50"/>
      <c r="W233" s="51"/>
      <c r="X233" s="51"/>
      <c r="Y233" s="52"/>
      <c r="Z233" s="51"/>
      <c r="AA233" s="53" t="s">
        <v>13</v>
      </c>
      <c r="AB233" s="64">
        <f>10*LOG(1/(COUNT(AB216:AB229))*SUM(AB216:AB229))</f>
        <v>3.0102999566398121</v>
      </c>
      <c r="AC233" s="49"/>
      <c r="AD233" s="54"/>
    </row>
    <row r="234" spans="16:30" ht="15.75" thickBot="1" x14ac:dyDescent="0.3">
      <c r="P234" s="53"/>
      <c r="Q234" s="49"/>
      <c r="R234" s="49"/>
      <c r="S234" s="49"/>
      <c r="T234" s="54"/>
      <c r="U234" s="49"/>
      <c r="V234" s="53"/>
      <c r="W234" s="49"/>
      <c r="X234" s="49"/>
      <c r="Y234" s="54"/>
      <c r="Z234" s="49"/>
      <c r="AA234" s="53" t="s">
        <v>2</v>
      </c>
      <c r="AB234" s="64">
        <f>10*LOG(1/(COUNT(AB209:AB215,AB231:AB232))*SUM(AB209:AB215,AB231:AB232))</f>
        <v>3.0102999566398121</v>
      </c>
      <c r="AC234" s="49"/>
      <c r="AD234" s="54"/>
    </row>
    <row r="235" spans="16:30" x14ac:dyDescent="0.25">
      <c r="P235" s="53"/>
      <c r="Q235" s="49"/>
      <c r="R235" s="56" t="s">
        <v>12</v>
      </c>
      <c r="S235" s="57"/>
      <c r="T235" s="58" t="s">
        <v>11</v>
      </c>
      <c r="U235" s="57"/>
      <c r="V235" s="59"/>
      <c r="W235" s="56" t="s">
        <v>12</v>
      </c>
      <c r="X235" s="57"/>
      <c r="Y235" s="58" t="s">
        <v>11</v>
      </c>
      <c r="Z235" s="57"/>
      <c r="AA235" s="59"/>
      <c r="AB235" s="57" t="s">
        <v>12</v>
      </c>
      <c r="AC235" s="57"/>
      <c r="AD235" s="58" t="s">
        <v>11</v>
      </c>
    </row>
    <row r="236" spans="16:30" ht="15.75" thickBot="1" x14ac:dyDescent="0.3">
      <c r="P236" s="14"/>
      <c r="Q236" s="55"/>
      <c r="R236" s="60">
        <f>10*LOG(1/(COUNT(R209:R232))*SUM(R209:R232))</f>
        <v>0</v>
      </c>
      <c r="S236" s="61"/>
      <c r="T236" s="62">
        <f>10*LOG(1/(COUNT(T209:T232))*SUM(T209:T232))</f>
        <v>6.40978057358332</v>
      </c>
      <c r="U236" s="61"/>
      <c r="V236" s="63"/>
      <c r="W236" s="60">
        <f>10*LOG(1/(COUNT(W209:W232))*SUM(W209:W232))</f>
        <v>0</v>
      </c>
      <c r="X236" s="61"/>
      <c r="Y236" s="62">
        <f>10*LOG(1/(COUNT(Y209:Y232))*SUM(Y209:Y232))</f>
        <v>6.40978057358332</v>
      </c>
      <c r="Z236" s="61"/>
      <c r="AA236" s="63"/>
      <c r="AB236" s="64">
        <f>10*LOG(1/(COUNT(AB209:AB232))*SUM(AB209:AB232))</f>
        <v>3.0102999566398121</v>
      </c>
      <c r="AC236" s="61"/>
      <c r="AD236" s="62">
        <f>10*LOG(1/(COUNT(AD209:AD232))*SUM(AD209:AD232))</f>
        <v>9.4200805302231334</v>
      </c>
    </row>
    <row r="239" spans="16:30" x14ac:dyDescent="0.25">
      <c r="P239">
        <f>A17</f>
        <v>0</v>
      </c>
    </row>
    <row r="241" spans="16:30" ht="15.75" thickBot="1" x14ac:dyDescent="0.3">
      <c r="P241" s="303" t="s">
        <v>21</v>
      </c>
      <c r="Q241" s="303"/>
      <c r="R241" s="303"/>
      <c r="S241" s="303"/>
      <c r="T241" s="303"/>
    </row>
    <row r="242" spans="16:30" ht="45.75" thickBot="1" x14ac:dyDescent="0.3">
      <c r="P242" s="38" t="s">
        <v>14</v>
      </c>
      <c r="Q242" s="39" t="s">
        <v>15</v>
      </c>
      <c r="R242" s="40" t="s">
        <v>17</v>
      </c>
      <c r="S242" s="40" t="s">
        <v>16</v>
      </c>
      <c r="T242" s="41" t="s">
        <v>17</v>
      </c>
      <c r="U242" s="42"/>
      <c r="V242" s="39" t="s">
        <v>18</v>
      </c>
      <c r="W242" s="40" t="s">
        <v>17</v>
      </c>
      <c r="X242" s="40" t="s">
        <v>16</v>
      </c>
      <c r="Y242" s="41" t="s">
        <v>17</v>
      </c>
      <c r="Z242" s="43"/>
      <c r="AA242" s="39" t="s">
        <v>19</v>
      </c>
      <c r="AB242" s="40" t="s">
        <v>17</v>
      </c>
      <c r="AC242" s="40" t="s">
        <v>16</v>
      </c>
      <c r="AD242" s="41" t="s">
        <v>17</v>
      </c>
    </row>
    <row r="243" spans="16:30" ht="15.75" thickBot="1" x14ac:dyDescent="0.3">
      <c r="P243" s="30">
        <v>0</v>
      </c>
      <c r="Q243" s="32">
        <f>H17</f>
        <v>0</v>
      </c>
      <c r="R243" s="28">
        <f>(10^(Q243/10))</f>
        <v>1</v>
      </c>
      <c r="S243" s="28">
        <f>Q243+10</f>
        <v>10</v>
      </c>
      <c r="T243" s="33">
        <f t="shared" ref="T243:T266" si="99">(10^(S243/10))</f>
        <v>10</v>
      </c>
      <c r="U243" s="36"/>
      <c r="V243" s="32">
        <v>0</v>
      </c>
      <c r="W243" s="28">
        <f>(10^(V243/10))</f>
        <v>1</v>
      </c>
      <c r="X243" s="28">
        <f>V243+10</f>
        <v>10</v>
      </c>
      <c r="Y243" s="33">
        <f>(10^(X243/10))</f>
        <v>10</v>
      </c>
      <c r="Z243" s="36"/>
      <c r="AA243" s="34">
        <f>10*LOG10(10^(Q243/10)+10^(V243/10))</f>
        <v>3.0102999566398121</v>
      </c>
      <c r="AB243" s="147">
        <f>(10^(AA243/10))</f>
        <v>2</v>
      </c>
      <c r="AC243" s="147">
        <f>AA243+10</f>
        <v>13.010299956639813</v>
      </c>
      <c r="AD243" s="148">
        <f>(10^(AC243/10))</f>
        <v>20.000000000000007</v>
      </c>
    </row>
    <row r="244" spans="16:30" ht="15.75" thickBot="1" x14ac:dyDescent="0.3">
      <c r="P244" s="31">
        <v>4.1666666666666699E-2</v>
      </c>
      <c r="Q244" s="32">
        <f>Q243</f>
        <v>0</v>
      </c>
      <c r="R244" s="26">
        <f t="shared" ref="R244:R266" si="100">(10^(Q244/10))</f>
        <v>1</v>
      </c>
      <c r="S244" s="26">
        <f t="shared" ref="S244:S249" si="101">Q244+10</f>
        <v>10</v>
      </c>
      <c r="T244" s="35">
        <f t="shared" si="99"/>
        <v>10</v>
      </c>
      <c r="U244" s="37"/>
      <c r="V244" s="34">
        <f>V243</f>
        <v>0</v>
      </c>
      <c r="W244" s="26">
        <f t="shared" ref="W244:W266" si="102">(10^(V244/10))</f>
        <v>1</v>
      </c>
      <c r="X244" s="28">
        <f t="shared" ref="X244:X249" si="103">V244+10</f>
        <v>10</v>
      </c>
      <c r="Y244" s="35">
        <f t="shared" ref="Y244:Y266" si="104">(10^(X244/10))</f>
        <v>10</v>
      </c>
      <c r="Z244" s="37"/>
      <c r="AA244" s="34">
        <f t="shared" ref="AA244:AA266" si="105">10*LOG10(10^(Q244/10)+10^(V244/10))</f>
        <v>3.0102999566398121</v>
      </c>
      <c r="AB244" s="26">
        <f t="shared" ref="AB244:AB262" si="106">(10^(AA244/10))</f>
        <v>2</v>
      </c>
      <c r="AC244" s="147">
        <f t="shared" ref="AC244:AC249" si="107">AA244+10</f>
        <v>13.010299956639813</v>
      </c>
      <c r="AD244" s="27">
        <f t="shared" ref="AD244:AD266" si="108">(10^(AC244/10))</f>
        <v>20.000000000000007</v>
      </c>
    </row>
    <row r="245" spans="16:30" ht="15.75" thickBot="1" x14ac:dyDescent="0.3">
      <c r="P245" s="31">
        <v>8.3333333333333301E-2</v>
      </c>
      <c r="Q245" s="32">
        <f>Q243</f>
        <v>0</v>
      </c>
      <c r="R245" s="26">
        <f t="shared" si="100"/>
        <v>1</v>
      </c>
      <c r="S245" s="26">
        <f t="shared" si="101"/>
        <v>10</v>
      </c>
      <c r="T245" s="35">
        <f t="shared" si="99"/>
        <v>10</v>
      </c>
      <c r="U245" s="37"/>
      <c r="V245" s="34">
        <f t="shared" ref="V245:V263" si="109">V244</f>
        <v>0</v>
      </c>
      <c r="W245" s="26">
        <f t="shared" si="102"/>
        <v>1</v>
      </c>
      <c r="X245" s="28">
        <f t="shared" si="103"/>
        <v>10</v>
      </c>
      <c r="Y245" s="35">
        <f t="shared" si="104"/>
        <v>10</v>
      </c>
      <c r="Z245" s="37"/>
      <c r="AA245" s="34">
        <f t="shared" si="105"/>
        <v>3.0102999566398121</v>
      </c>
      <c r="AB245" s="26">
        <f t="shared" si="106"/>
        <v>2</v>
      </c>
      <c r="AC245" s="147">
        <f t="shared" si="107"/>
        <v>13.010299956639813</v>
      </c>
      <c r="AD245" s="27">
        <f t="shared" si="108"/>
        <v>20.000000000000007</v>
      </c>
    </row>
    <row r="246" spans="16:30" ht="15.75" thickBot="1" x14ac:dyDescent="0.3">
      <c r="P246" s="31">
        <v>0.125</v>
      </c>
      <c r="Q246" s="32">
        <f>Q243</f>
        <v>0</v>
      </c>
      <c r="R246" s="26">
        <f t="shared" si="100"/>
        <v>1</v>
      </c>
      <c r="S246" s="26">
        <f t="shared" si="101"/>
        <v>10</v>
      </c>
      <c r="T246" s="35">
        <f t="shared" si="99"/>
        <v>10</v>
      </c>
      <c r="U246" s="37"/>
      <c r="V246" s="34">
        <f t="shared" si="109"/>
        <v>0</v>
      </c>
      <c r="W246" s="26">
        <f t="shared" si="102"/>
        <v>1</v>
      </c>
      <c r="X246" s="28">
        <f t="shared" si="103"/>
        <v>10</v>
      </c>
      <c r="Y246" s="35">
        <f t="shared" si="104"/>
        <v>10</v>
      </c>
      <c r="Z246" s="37"/>
      <c r="AA246" s="34">
        <f t="shared" si="105"/>
        <v>3.0102999566398121</v>
      </c>
      <c r="AB246" s="26">
        <f t="shared" si="106"/>
        <v>2</v>
      </c>
      <c r="AC246" s="147">
        <f t="shared" si="107"/>
        <v>13.010299956639813</v>
      </c>
      <c r="AD246" s="27">
        <f t="shared" si="108"/>
        <v>20.000000000000007</v>
      </c>
    </row>
    <row r="247" spans="16:30" ht="15.75" thickBot="1" x14ac:dyDescent="0.3">
      <c r="P247" s="31">
        <v>0.16666666666666699</v>
      </c>
      <c r="Q247" s="32">
        <f>Q243</f>
        <v>0</v>
      </c>
      <c r="R247" s="26">
        <f t="shared" si="100"/>
        <v>1</v>
      </c>
      <c r="S247" s="26">
        <f t="shared" si="101"/>
        <v>10</v>
      </c>
      <c r="T247" s="35">
        <f t="shared" si="99"/>
        <v>10</v>
      </c>
      <c r="U247" s="37"/>
      <c r="V247" s="34">
        <f t="shared" si="109"/>
        <v>0</v>
      </c>
      <c r="W247" s="26">
        <f t="shared" si="102"/>
        <v>1</v>
      </c>
      <c r="X247" s="28">
        <f t="shared" si="103"/>
        <v>10</v>
      </c>
      <c r="Y247" s="35">
        <f t="shared" si="104"/>
        <v>10</v>
      </c>
      <c r="Z247" s="37"/>
      <c r="AA247" s="34">
        <f t="shared" si="105"/>
        <v>3.0102999566398121</v>
      </c>
      <c r="AB247" s="26">
        <f t="shared" si="106"/>
        <v>2</v>
      </c>
      <c r="AC247" s="147">
        <f t="shared" si="107"/>
        <v>13.010299956639813</v>
      </c>
      <c r="AD247" s="27">
        <f t="shared" si="108"/>
        <v>20.000000000000007</v>
      </c>
    </row>
    <row r="248" spans="16:30" ht="15.75" thickBot="1" x14ac:dyDescent="0.3">
      <c r="P248" s="31">
        <v>0.20833333333333301</v>
      </c>
      <c r="Q248" s="32">
        <f>Q243</f>
        <v>0</v>
      </c>
      <c r="R248" s="26">
        <f t="shared" si="100"/>
        <v>1</v>
      </c>
      <c r="S248" s="26">
        <f t="shared" si="101"/>
        <v>10</v>
      </c>
      <c r="T248" s="35">
        <f t="shared" si="99"/>
        <v>10</v>
      </c>
      <c r="U248" s="37"/>
      <c r="V248" s="34">
        <f t="shared" si="109"/>
        <v>0</v>
      </c>
      <c r="W248" s="26">
        <f t="shared" si="102"/>
        <v>1</v>
      </c>
      <c r="X248" s="28">
        <f t="shared" si="103"/>
        <v>10</v>
      </c>
      <c r="Y248" s="35">
        <f t="shared" si="104"/>
        <v>10</v>
      </c>
      <c r="Z248" s="37"/>
      <c r="AA248" s="34">
        <f t="shared" si="105"/>
        <v>3.0102999566398121</v>
      </c>
      <c r="AB248" s="26">
        <f t="shared" si="106"/>
        <v>2</v>
      </c>
      <c r="AC248" s="147">
        <f t="shared" si="107"/>
        <v>13.010299956639813</v>
      </c>
      <c r="AD248" s="27">
        <f t="shared" si="108"/>
        <v>20.000000000000007</v>
      </c>
    </row>
    <row r="249" spans="16:30" x14ac:dyDescent="0.25">
      <c r="P249" s="31">
        <v>0.25</v>
      </c>
      <c r="Q249" s="32">
        <f>Q243</f>
        <v>0</v>
      </c>
      <c r="R249" s="26">
        <f t="shared" si="100"/>
        <v>1</v>
      </c>
      <c r="S249" s="26">
        <f t="shared" si="101"/>
        <v>10</v>
      </c>
      <c r="T249" s="35">
        <f t="shared" si="99"/>
        <v>10</v>
      </c>
      <c r="U249" s="37"/>
      <c r="V249" s="34">
        <f t="shared" si="109"/>
        <v>0</v>
      </c>
      <c r="W249" s="26">
        <f t="shared" si="102"/>
        <v>1</v>
      </c>
      <c r="X249" s="28">
        <f t="shared" si="103"/>
        <v>10</v>
      </c>
      <c r="Y249" s="35">
        <f t="shared" si="104"/>
        <v>10</v>
      </c>
      <c r="Z249" s="37"/>
      <c r="AA249" s="34">
        <f t="shared" si="105"/>
        <v>3.0102999566398121</v>
      </c>
      <c r="AB249" s="26">
        <f t="shared" si="106"/>
        <v>2</v>
      </c>
      <c r="AC249" s="147">
        <f t="shared" si="107"/>
        <v>13.010299956639813</v>
      </c>
      <c r="AD249" s="27">
        <f t="shared" si="108"/>
        <v>20.000000000000007</v>
      </c>
    </row>
    <row r="250" spans="16:30" x14ac:dyDescent="0.25">
      <c r="P250" s="31">
        <v>0.29166666666666702</v>
      </c>
      <c r="Q250" s="32">
        <f>G17</f>
        <v>0</v>
      </c>
      <c r="R250" s="26">
        <f t="shared" si="100"/>
        <v>1</v>
      </c>
      <c r="S250" s="26">
        <f>Q250</f>
        <v>0</v>
      </c>
      <c r="T250" s="35">
        <f t="shared" si="99"/>
        <v>1</v>
      </c>
      <c r="U250" s="37"/>
      <c r="V250" s="34">
        <f>G74</f>
        <v>0</v>
      </c>
      <c r="W250" s="26">
        <f t="shared" si="102"/>
        <v>1</v>
      </c>
      <c r="X250" s="26">
        <f>V250</f>
        <v>0</v>
      </c>
      <c r="Y250" s="35">
        <f t="shared" si="104"/>
        <v>1</v>
      </c>
      <c r="Z250" s="37"/>
      <c r="AA250" s="34">
        <f t="shared" si="105"/>
        <v>3.0102999566398121</v>
      </c>
      <c r="AB250" s="26">
        <f t="shared" si="106"/>
        <v>2</v>
      </c>
      <c r="AC250" s="26">
        <f>AA250</f>
        <v>3.0102999566398121</v>
      </c>
      <c r="AD250" s="27">
        <f t="shared" si="108"/>
        <v>2</v>
      </c>
    </row>
    <row r="251" spans="16:30" x14ac:dyDescent="0.25">
      <c r="P251" s="31">
        <v>0.33333333333333298</v>
      </c>
      <c r="Q251" s="32">
        <f>Q250</f>
        <v>0</v>
      </c>
      <c r="R251" s="26">
        <f t="shared" si="100"/>
        <v>1</v>
      </c>
      <c r="S251" s="26">
        <f t="shared" ref="S251:S264" si="110">Q251</f>
        <v>0</v>
      </c>
      <c r="T251" s="35">
        <f t="shared" si="99"/>
        <v>1</v>
      </c>
      <c r="U251" s="37"/>
      <c r="V251" s="34">
        <f t="shared" si="109"/>
        <v>0</v>
      </c>
      <c r="W251" s="26">
        <f t="shared" si="102"/>
        <v>1</v>
      </c>
      <c r="X251" s="26">
        <f t="shared" ref="X251:X261" si="111">V251</f>
        <v>0</v>
      </c>
      <c r="Y251" s="35">
        <f t="shared" si="104"/>
        <v>1</v>
      </c>
      <c r="Z251" s="37"/>
      <c r="AA251" s="34">
        <f t="shared" si="105"/>
        <v>3.0102999566398121</v>
      </c>
      <c r="AB251" s="26">
        <f t="shared" si="106"/>
        <v>2</v>
      </c>
      <c r="AC251" s="26">
        <f t="shared" ref="AC251:AC261" si="112">AA251</f>
        <v>3.0102999566398121</v>
      </c>
      <c r="AD251" s="27">
        <f t="shared" si="108"/>
        <v>2</v>
      </c>
    </row>
    <row r="252" spans="16:30" x14ac:dyDescent="0.25">
      <c r="P252" s="31">
        <v>0.375</v>
      </c>
      <c r="Q252" s="32">
        <f>Q250</f>
        <v>0</v>
      </c>
      <c r="R252" s="26">
        <f t="shared" si="100"/>
        <v>1</v>
      </c>
      <c r="S252" s="26">
        <f t="shared" si="110"/>
        <v>0</v>
      </c>
      <c r="T252" s="35">
        <f t="shared" si="99"/>
        <v>1</v>
      </c>
      <c r="U252" s="37"/>
      <c r="V252" s="34">
        <f t="shared" si="109"/>
        <v>0</v>
      </c>
      <c r="W252" s="26">
        <f t="shared" si="102"/>
        <v>1</v>
      </c>
      <c r="X252" s="26">
        <f t="shared" si="111"/>
        <v>0</v>
      </c>
      <c r="Y252" s="35">
        <f t="shared" si="104"/>
        <v>1</v>
      </c>
      <c r="Z252" s="37"/>
      <c r="AA252" s="34">
        <f t="shared" si="105"/>
        <v>3.0102999566398121</v>
      </c>
      <c r="AB252" s="26">
        <f t="shared" si="106"/>
        <v>2</v>
      </c>
      <c r="AC252" s="26">
        <f t="shared" si="112"/>
        <v>3.0102999566398121</v>
      </c>
      <c r="AD252" s="27">
        <f t="shared" si="108"/>
        <v>2</v>
      </c>
    </row>
    <row r="253" spans="16:30" x14ac:dyDescent="0.25">
      <c r="P253" s="31">
        <v>0.41666666666666702</v>
      </c>
      <c r="Q253" s="32">
        <f>Q250</f>
        <v>0</v>
      </c>
      <c r="R253" s="26">
        <f t="shared" si="100"/>
        <v>1</v>
      </c>
      <c r="S253" s="26">
        <f t="shared" si="110"/>
        <v>0</v>
      </c>
      <c r="T253" s="35">
        <f t="shared" si="99"/>
        <v>1</v>
      </c>
      <c r="U253" s="37"/>
      <c r="V253" s="34">
        <f t="shared" si="109"/>
        <v>0</v>
      </c>
      <c r="W253" s="26">
        <f t="shared" si="102"/>
        <v>1</v>
      </c>
      <c r="X253" s="26">
        <f t="shared" si="111"/>
        <v>0</v>
      </c>
      <c r="Y253" s="35">
        <f t="shared" si="104"/>
        <v>1</v>
      </c>
      <c r="Z253" s="37"/>
      <c r="AA253" s="34">
        <f t="shared" si="105"/>
        <v>3.0102999566398121</v>
      </c>
      <c r="AB253" s="26">
        <f t="shared" si="106"/>
        <v>2</v>
      </c>
      <c r="AC253" s="26">
        <f t="shared" si="112"/>
        <v>3.0102999566398121</v>
      </c>
      <c r="AD253" s="27">
        <f t="shared" si="108"/>
        <v>2</v>
      </c>
    </row>
    <row r="254" spans="16:30" x14ac:dyDescent="0.25">
      <c r="P254" s="31">
        <v>0.45833333333333298</v>
      </c>
      <c r="Q254" s="32">
        <f>Q250</f>
        <v>0</v>
      </c>
      <c r="R254" s="26">
        <f t="shared" si="100"/>
        <v>1</v>
      </c>
      <c r="S254" s="26">
        <f t="shared" si="110"/>
        <v>0</v>
      </c>
      <c r="T254" s="35">
        <f t="shared" si="99"/>
        <v>1</v>
      </c>
      <c r="U254" s="37"/>
      <c r="V254" s="34">
        <f t="shared" si="109"/>
        <v>0</v>
      </c>
      <c r="W254" s="26">
        <f t="shared" si="102"/>
        <v>1</v>
      </c>
      <c r="X254" s="26">
        <f t="shared" si="111"/>
        <v>0</v>
      </c>
      <c r="Y254" s="35">
        <f t="shared" si="104"/>
        <v>1</v>
      </c>
      <c r="Z254" s="37"/>
      <c r="AA254" s="34">
        <f t="shared" si="105"/>
        <v>3.0102999566398121</v>
      </c>
      <c r="AB254" s="26">
        <f t="shared" si="106"/>
        <v>2</v>
      </c>
      <c r="AC254" s="26">
        <f t="shared" si="112"/>
        <v>3.0102999566398121</v>
      </c>
      <c r="AD254" s="27">
        <f t="shared" si="108"/>
        <v>2</v>
      </c>
    </row>
    <row r="255" spans="16:30" x14ac:dyDescent="0.25">
      <c r="P255" s="31">
        <v>0.5</v>
      </c>
      <c r="Q255" s="32">
        <f>Q250</f>
        <v>0</v>
      </c>
      <c r="R255" s="26">
        <f t="shared" si="100"/>
        <v>1</v>
      </c>
      <c r="S255" s="26">
        <f t="shared" si="110"/>
        <v>0</v>
      </c>
      <c r="T255" s="35">
        <f t="shared" si="99"/>
        <v>1</v>
      </c>
      <c r="U255" s="37"/>
      <c r="V255" s="34">
        <f t="shared" si="109"/>
        <v>0</v>
      </c>
      <c r="W255" s="26">
        <f t="shared" si="102"/>
        <v>1</v>
      </c>
      <c r="X255" s="26">
        <f t="shared" si="111"/>
        <v>0</v>
      </c>
      <c r="Y255" s="35">
        <f t="shared" si="104"/>
        <v>1</v>
      </c>
      <c r="Z255" s="37"/>
      <c r="AA255" s="34">
        <f t="shared" si="105"/>
        <v>3.0102999566398121</v>
      </c>
      <c r="AB255" s="26">
        <f t="shared" si="106"/>
        <v>2</v>
      </c>
      <c r="AC255" s="26">
        <f t="shared" si="112"/>
        <v>3.0102999566398121</v>
      </c>
      <c r="AD255" s="27">
        <f t="shared" si="108"/>
        <v>2</v>
      </c>
    </row>
    <row r="256" spans="16:30" x14ac:dyDescent="0.25">
      <c r="P256" s="31">
        <v>0.54166666666666696</v>
      </c>
      <c r="Q256" s="32">
        <f>Q250</f>
        <v>0</v>
      </c>
      <c r="R256" s="26">
        <f t="shared" si="100"/>
        <v>1</v>
      </c>
      <c r="S256" s="26">
        <f t="shared" si="110"/>
        <v>0</v>
      </c>
      <c r="T256" s="35">
        <f t="shared" si="99"/>
        <v>1</v>
      </c>
      <c r="U256" s="37"/>
      <c r="V256" s="34">
        <f t="shared" si="109"/>
        <v>0</v>
      </c>
      <c r="W256" s="26">
        <f t="shared" si="102"/>
        <v>1</v>
      </c>
      <c r="X256" s="26">
        <f t="shared" si="111"/>
        <v>0</v>
      </c>
      <c r="Y256" s="35">
        <f t="shared" si="104"/>
        <v>1</v>
      </c>
      <c r="Z256" s="37"/>
      <c r="AA256" s="34">
        <f t="shared" si="105"/>
        <v>3.0102999566398121</v>
      </c>
      <c r="AB256" s="26">
        <f t="shared" si="106"/>
        <v>2</v>
      </c>
      <c r="AC256" s="26">
        <f t="shared" si="112"/>
        <v>3.0102999566398121</v>
      </c>
      <c r="AD256" s="27">
        <f t="shared" si="108"/>
        <v>2</v>
      </c>
    </row>
    <row r="257" spans="16:30" x14ac:dyDescent="0.25">
      <c r="P257" s="31">
        <v>0.58333333333333304</v>
      </c>
      <c r="Q257" s="32">
        <f>Q250</f>
        <v>0</v>
      </c>
      <c r="R257" s="26">
        <f t="shared" si="100"/>
        <v>1</v>
      </c>
      <c r="S257" s="26">
        <f t="shared" si="110"/>
        <v>0</v>
      </c>
      <c r="T257" s="35">
        <f t="shared" si="99"/>
        <v>1</v>
      </c>
      <c r="U257" s="37"/>
      <c r="V257" s="34">
        <f t="shared" si="109"/>
        <v>0</v>
      </c>
      <c r="W257" s="26">
        <f t="shared" si="102"/>
        <v>1</v>
      </c>
      <c r="X257" s="26">
        <f t="shared" si="111"/>
        <v>0</v>
      </c>
      <c r="Y257" s="35">
        <f t="shared" si="104"/>
        <v>1</v>
      </c>
      <c r="Z257" s="37"/>
      <c r="AA257" s="34">
        <f t="shared" si="105"/>
        <v>3.0102999566398121</v>
      </c>
      <c r="AB257" s="26">
        <f t="shared" si="106"/>
        <v>2</v>
      </c>
      <c r="AC257" s="26">
        <f t="shared" si="112"/>
        <v>3.0102999566398121</v>
      </c>
      <c r="AD257" s="27">
        <f t="shared" si="108"/>
        <v>2</v>
      </c>
    </row>
    <row r="258" spans="16:30" x14ac:dyDescent="0.25">
      <c r="P258" s="31">
        <v>0.625</v>
      </c>
      <c r="Q258" s="32">
        <f>Q250</f>
        <v>0</v>
      </c>
      <c r="R258" s="26">
        <f t="shared" si="100"/>
        <v>1</v>
      </c>
      <c r="S258" s="26">
        <f t="shared" si="110"/>
        <v>0</v>
      </c>
      <c r="T258" s="35">
        <f t="shared" si="99"/>
        <v>1</v>
      </c>
      <c r="U258" s="37"/>
      <c r="V258" s="34">
        <f t="shared" si="109"/>
        <v>0</v>
      </c>
      <c r="W258" s="26">
        <f t="shared" si="102"/>
        <v>1</v>
      </c>
      <c r="X258" s="26">
        <f t="shared" si="111"/>
        <v>0</v>
      </c>
      <c r="Y258" s="35">
        <f t="shared" si="104"/>
        <v>1</v>
      </c>
      <c r="Z258" s="37"/>
      <c r="AA258" s="34">
        <f t="shared" si="105"/>
        <v>3.0102999566398121</v>
      </c>
      <c r="AB258" s="26">
        <f t="shared" si="106"/>
        <v>2</v>
      </c>
      <c r="AC258" s="26">
        <f t="shared" si="112"/>
        <v>3.0102999566398121</v>
      </c>
      <c r="AD258" s="27">
        <f t="shared" si="108"/>
        <v>2</v>
      </c>
    </row>
    <row r="259" spans="16:30" x14ac:dyDescent="0.25">
      <c r="P259" s="31">
        <v>0.66666666666666696</v>
      </c>
      <c r="Q259" s="32">
        <f>Q250</f>
        <v>0</v>
      </c>
      <c r="R259" s="26">
        <f t="shared" si="100"/>
        <v>1</v>
      </c>
      <c r="S259" s="26">
        <f t="shared" si="110"/>
        <v>0</v>
      </c>
      <c r="T259" s="35">
        <f t="shared" si="99"/>
        <v>1</v>
      </c>
      <c r="U259" s="37"/>
      <c r="V259" s="34">
        <f t="shared" si="109"/>
        <v>0</v>
      </c>
      <c r="W259" s="26">
        <f t="shared" si="102"/>
        <v>1</v>
      </c>
      <c r="X259" s="26">
        <f t="shared" si="111"/>
        <v>0</v>
      </c>
      <c r="Y259" s="35">
        <f t="shared" si="104"/>
        <v>1</v>
      </c>
      <c r="Z259" s="37"/>
      <c r="AA259" s="34">
        <f t="shared" si="105"/>
        <v>3.0102999566398121</v>
      </c>
      <c r="AB259" s="26">
        <f t="shared" si="106"/>
        <v>2</v>
      </c>
      <c r="AC259" s="26">
        <f t="shared" si="112"/>
        <v>3.0102999566398121</v>
      </c>
      <c r="AD259" s="27">
        <f t="shared" si="108"/>
        <v>2</v>
      </c>
    </row>
    <row r="260" spans="16:30" x14ac:dyDescent="0.25">
      <c r="P260" s="31">
        <v>0.70833333333333304</v>
      </c>
      <c r="Q260" s="32">
        <f>Q250</f>
        <v>0</v>
      </c>
      <c r="R260" s="26">
        <f t="shared" si="100"/>
        <v>1</v>
      </c>
      <c r="S260" s="26">
        <f t="shared" si="110"/>
        <v>0</v>
      </c>
      <c r="T260" s="35">
        <f t="shared" si="99"/>
        <v>1</v>
      </c>
      <c r="U260" s="37"/>
      <c r="V260" s="34">
        <f t="shared" si="109"/>
        <v>0</v>
      </c>
      <c r="W260" s="26">
        <f t="shared" si="102"/>
        <v>1</v>
      </c>
      <c r="X260" s="26">
        <f t="shared" si="111"/>
        <v>0</v>
      </c>
      <c r="Y260" s="35">
        <f t="shared" si="104"/>
        <v>1</v>
      </c>
      <c r="Z260" s="37"/>
      <c r="AA260" s="34">
        <f t="shared" si="105"/>
        <v>3.0102999566398121</v>
      </c>
      <c r="AB260" s="26">
        <f t="shared" si="106"/>
        <v>2</v>
      </c>
      <c r="AC260" s="26">
        <f t="shared" si="112"/>
        <v>3.0102999566398121</v>
      </c>
      <c r="AD260" s="27">
        <f t="shared" si="108"/>
        <v>2</v>
      </c>
    </row>
    <row r="261" spans="16:30" x14ac:dyDescent="0.25">
      <c r="P261" s="31">
        <v>0.75</v>
      </c>
      <c r="Q261" s="32">
        <f>Q250</f>
        <v>0</v>
      </c>
      <c r="R261" s="26">
        <f t="shared" si="100"/>
        <v>1</v>
      </c>
      <c r="S261" s="26">
        <f t="shared" si="110"/>
        <v>0</v>
      </c>
      <c r="T261" s="35">
        <f t="shared" si="99"/>
        <v>1</v>
      </c>
      <c r="U261" s="37"/>
      <c r="V261" s="34">
        <f t="shared" si="109"/>
        <v>0</v>
      </c>
      <c r="W261" s="26">
        <f t="shared" si="102"/>
        <v>1</v>
      </c>
      <c r="X261" s="26">
        <f t="shared" si="111"/>
        <v>0</v>
      </c>
      <c r="Y261" s="35">
        <f t="shared" si="104"/>
        <v>1</v>
      </c>
      <c r="Z261" s="37"/>
      <c r="AA261" s="34">
        <f t="shared" si="105"/>
        <v>3.0102999566398121</v>
      </c>
      <c r="AB261" s="26">
        <f t="shared" si="106"/>
        <v>2</v>
      </c>
      <c r="AC261" s="26">
        <f t="shared" si="112"/>
        <v>3.0102999566398121</v>
      </c>
      <c r="AD261" s="27">
        <f t="shared" si="108"/>
        <v>2</v>
      </c>
    </row>
    <row r="262" spans="16:30" x14ac:dyDescent="0.25">
      <c r="P262" s="31">
        <v>0.79166666666666696</v>
      </c>
      <c r="Q262" s="32">
        <f>Q250</f>
        <v>0</v>
      </c>
      <c r="R262" s="26">
        <f t="shared" si="100"/>
        <v>1</v>
      </c>
      <c r="S262" s="26">
        <f t="shared" si="110"/>
        <v>0</v>
      </c>
      <c r="T262" s="35">
        <f t="shared" si="99"/>
        <v>1</v>
      </c>
      <c r="U262" s="37"/>
      <c r="V262" s="34">
        <v>0</v>
      </c>
      <c r="W262" s="26">
        <f t="shared" si="102"/>
        <v>1</v>
      </c>
      <c r="X262" s="26">
        <v>0</v>
      </c>
      <c r="Y262" s="35">
        <f t="shared" si="104"/>
        <v>1</v>
      </c>
      <c r="Z262" s="37"/>
      <c r="AA262" s="34">
        <f t="shared" si="105"/>
        <v>3.0102999566398121</v>
      </c>
      <c r="AB262" s="26">
        <f t="shared" si="106"/>
        <v>2</v>
      </c>
      <c r="AC262" s="26">
        <f>AA262</f>
        <v>3.0102999566398121</v>
      </c>
      <c r="AD262" s="27">
        <f t="shared" si="108"/>
        <v>2</v>
      </c>
    </row>
    <row r="263" spans="16:30" x14ac:dyDescent="0.25">
      <c r="P263" s="31">
        <v>0.83333333333333304</v>
      </c>
      <c r="Q263" s="32">
        <f>Q250</f>
        <v>0</v>
      </c>
      <c r="R263" s="26">
        <f t="shared" si="100"/>
        <v>1</v>
      </c>
      <c r="S263" s="26">
        <f t="shared" si="110"/>
        <v>0</v>
      </c>
      <c r="T263" s="35">
        <f t="shared" si="99"/>
        <v>1</v>
      </c>
      <c r="U263" s="37"/>
      <c r="V263" s="34">
        <f t="shared" si="109"/>
        <v>0</v>
      </c>
      <c r="W263" s="26">
        <f t="shared" si="102"/>
        <v>1</v>
      </c>
      <c r="X263" s="26">
        <v>0</v>
      </c>
      <c r="Y263" s="35">
        <f t="shared" si="104"/>
        <v>1</v>
      </c>
      <c r="Z263" s="37"/>
      <c r="AA263" s="34">
        <f t="shared" si="105"/>
        <v>3.0102999566398121</v>
      </c>
      <c r="AB263" s="26">
        <f>(10^(AA263/10))</f>
        <v>2</v>
      </c>
      <c r="AC263" s="26">
        <f>AA263</f>
        <v>3.0102999566398121</v>
      </c>
      <c r="AD263" s="27">
        <f t="shared" si="108"/>
        <v>2</v>
      </c>
    </row>
    <row r="264" spans="16:30" x14ac:dyDescent="0.25">
      <c r="P264" s="31">
        <v>0.875</v>
      </c>
      <c r="Q264" s="32">
        <f>Q250</f>
        <v>0</v>
      </c>
      <c r="R264" s="26">
        <f t="shared" si="100"/>
        <v>1</v>
      </c>
      <c r="S264" s="26">
        <f t="shared" si="110"/>
        <v>0</v>
      </c>
      <c r="T264" s="35">
        <f t="shared" si="99"/>
        <v>1</v>
      </c>
      <c r="U264" s="37"/>
      <c r="V264" s="34">
        <f>V263</f>
        <v>0</v>
      </c>
      <c r="W264" s="26">
        <f t="shared" si="102"/>
        <v>1</v>
      </c>
      <c r="X264" s="26">
        <v>0</v>
      </c>
      <c r="Y264" s="35">
        <f t="shared" si="104"/>
        <v>1</v>
      </c>
      <c r="Z264" s="37"/>
      <c r="AA264" s="34">
        <f t="shared" si="105"/>
        <v>3.0102999566398121</v>
      </c>
      <c r="AB264" s="26">
        <f t="shared" ref="AB264:AB266" si="113">(10^(AA264/10))</f>
        <v>2</v>
      </c>
      <c r="AC264" s="26">
        <f>AA264</f>
        <v>3.0102999566398121</v>
      </c>
      <c r="AD264" s="27">
        <f t="shared" si="108"/>
        <v>2</v>
      </c>
    </row>
    <row r="265" spans="16:30" x14ac:dyDescent="0.25">
      <c r="P265" s="31">
        <v>0.91666666666666696</v>
      </c>
      <c r="Q265" s="32">
        <f>Q243</f>
        <v>0</v>
      </c>
      <c r="R265" s="26">
        <f t="shared" si="100"/>
        <v>1</v>
      </c>
      <c r="S265" s="26">
        <f>Q265+10</f>
        <v>10</v>
      </c>
      <c r="T265" s="35">
        <f t="shared" si="99"/>
        <v>10</v>
      </c>
      <c r="U265" s="37"/>
      <c r="V265" s="34">
        <v>0</v>
      </c>
      <c r="W265" s="26">
        <f t="shared" si="102"/>
        <v>1</v>
      </c>
      <c r="X265" s="28">
        <f t="shared" ref="X265:X266" si="114">V265+10</f>
        <v>10</v>
      </c>
      <c r="Y265" s="35">
        <f t="shared" si="104"/>
        <v>10</v>
      </c>
      <c r="Z265" s="37"/>
      <c r="AA265" s="34">
        <f t="shared" si="105"/>
        <v>3.0102999566398121</v>
      </c>
      <c r="AB265" s="26">
        <f t="shared" si="113"/>
        <v>2</v>
      </c>
      <c r="AC265" s="26">
        <f>AA265+10</f>
        <v>13.010299956639813</v>
      </c>
      <c r="AD265" s="27">
        <f t="shared" si="108"/>
        <v>20.000000000000007</v>
      </c>
    </row>
    <row r="266" spans="16:30" ht="15.75" thickBot="1" x14ac:dyDescent="0.3">
      <c r="P266" s="44">
        <v>0.95833333333333304</v>
      </c>
      <c r="Q266" s="32">
        <f>Q243</f>
        <v>0</v>
      </c>
      <c r="R266" s="46">
        <f t="shared" si="100"/>
        <v>1</v>
      </c>
      <c r="S266" s="46">
        <f>Q266+10</f>
        <v>10</v>
      </c>
      <c r="T266" s="47">
        <f t="shared" si="99"/>
        <v>10</v>
      </c>
      <c r="U266" s="48"/>
      <c r="V266" s="45">
        <v>0</v>
      </c>
      <c r="W266" s="46">
        <f t="shared" si="102"/>
        <v>1</v>
      </c>
      <c r="X266" s="28">
        <f t="shared" si="114"/>
        <v>10</v>
      </c>
      <c r="Y266" s="47">
        <f t="shared" si="104"/>
        <v>10</v>
      </c>
      <c r="Z266" s="48"/>
      <c r="AA266" s="34">
        <f t="shared" si="105"/>
        <v>3.0102999566398121</v>
      </c>
      <c r="AB266" s="150">
        <f t="shared" si="113"/>
        <v>2</v>
      </c>
      <c r="AC266" s="150">
        <f>AA266+10</f>
        <v>13.010299956639813</v>
      </c>
      <c r="AD266" s="151">
        <f t="shared" si="108"/>
        <v>20.000000000000007</v>
      </c>
    </row>
    <row r="267" spans="16:30" ht="15.75" thickBot="1" x14ac:dyDescent="0.3">
      <c r="P267" s="50"/>
      <c r="Q267" s="51"/>
      <c r="R267" s="51"/>
      <c r="S267" s="51"/>
      <c r="T267" s="52"/>
      <c r="U267" s="51"/>
      <c r="V267" s="50"/>
      <c r="W267" s="51"/>
      <c r="X267" s="51"/>
      <c r="Y267" s="52"/>
      <c r="Z267" s="51"/>
      <c r="AA267" s="53" t="s">
        <v>13</v>
      </c>
      <c r="AB267" s="64">
        <f>10*LOG(1/(COUNT(AB250:AB263))*SUM(AB250:AB263))</f>
        <v>3.0102999566398121</v>
      </c>
      <c r="AC267" s="49"/>
      <c r="AD267" s="54"/>
    </row>
    <row r="268" spans="16:30" ht="15.75" thickBot="1" x14ac:dyDescent="0.3">
      <c r="P268" s="53"/>
      <c r="Q268" s="49"/>
      <c r="R268" s="49"/>
      <c r="S268" s="49"/>
      <c r="T268" s="54"/>
      <c r="U268" s="49"/>
      <c r="V268" s="53"/>
      <c r="W268" s="49"/>
      <c r="X268" s="49"/>
      <c r="Y268" s="54"/>
      <c r="Z268" s="49"/>
      <c r="AA268" s="53" t="s">
        <v>2</v>
      </c>
      <c r="AB268" s="64">
        <f>10*LOG(1/(COUNT(AB243:AB249,AB265:AB266))*SUM(AB243:AB249,AB265:AB266))</f>
        <v>3.0102999566398121</v>
      </c>
      <c r="AC268" s="49"/>
      <c r="AD268" s="54"/>
    </row>
    <row r="269" spans="16:30" x14ac:dyDescent="0.25">
      <c r="P269" s="53"/>
      <c r="Q269" s="49"/>
      <c r="R269" s="56" t="s">
        <v>12</v>
      </c>
      <c r="S269" s="57"/>
      <c r="T269" s="58" t="s">
        <v>11</v>
      </c>
      <c r="U269" s="57"/>
      <c r="V269" s="59"/>
      <c r="W269" s="56" t="s">
        <v>12</v>
      </c>
      <c r="X269" s="57"/>
      <c r="Y269" s="58" t="s">
        <v>11</v>
      </c>
      <c r="Z269" s="57"/>
      <c r="AA269" s="59"/>
      <c r="AB269" s="57" t="s">
        <v>12</v>
      </c>
      <c r="AC269" s="57"/>
      <c r="AD269" s="58" t="s">
        <v>11</v>
      </c>
    </row>
    <row r="270" spans="16:30" ht="15.75" thickBot="1" x14ac:dyDescent="0.3">
      <c r="P270" s="14"/>
      <c r="Q270" s="55"/>
      <c r="R270" s="60">
        <f>10*LOG(1/(COUNT(R243:R266))*SUM(R243:R266))</f>
        <v>0</v>
      </c>
      <c r="S270" s="61"/>
      <c r="T270" s="62">
        <f>10*LOG(1/(COUNT(T243:T266))*SUM(T243:T266))</f>
        <v>6.40978057358332</v>
      </c>
      <c r="U270" s="61"/>
      <c r="V270" s="63"/>
      <c r="W270" s="60">
        <f>10*LOG(1/(COUNT(W243:W266))*SUM(W243:W266))</f>
        <v>0</v>
      </c>
      <c r="X270" s="61"/>
      <c r="Y270" s="62">
        <f>10*LOG(1/(COUNT(Y243:Y266))*SUM(Y243:Y266))</f>
        <v>6.40978057358332</v>
      </c>
      <c r="Z270" s="61"/>
      <c r="AA270" s="63"/>
      <c r="AB270" s="64">
        <f>10*LOG(1/(COUNT(AB243:AB266))*SUM(AB243:AB266))</f>
        <v>3.0102999566398121</v>
      </c>
      <c r="AC270" s="61"/>
      <c r="AD270" s="62">
        <f>10*LOG(1/(COUNT(AD243:AD266))*SUM(AD243:AD266))</f>
        <v>9.4200805302231334</v>
      </c>
    </row>
    <row r="273" spans="16:30" x14ac:dyDescent="0.25">
      <c r="P273">
        <f>A18</f>
        <v>0</v>
      </c>
    </row>
    <row r="275" spans="16:30" ht="15.75" thickBot="1" x14ac:dyDescent="0.3">
      <c r="P275" s="303" t="s">
        <v>21</v>
      </c>
      <c r="Q275" s="303"/>
      <c r="R275" s="303"/>
      <c r="S275" s="303"/>
      <c r="T275" s="303"/>
    </row>
    <row r="276" spans="16:30" ht="45.75" thickBot="1" x14ac:dyDescent="0.3">
      <c r="P276" s="38" t="s">
        <v>14</v>
      </c>
      <c r="Q276" s="39" t="s">
        <v>15</v>
      </c>
      <c r="R276" s="40" t="s">
        <v>17</v>
      </c>
      <c r="S276" s="40" t="s">
        <v>16</v>
      </c>
      <c r="T276" s="41" t="s">
        <v>17</v>
      </c>
      <c r="U276" s="42"/>
      <c r="V276" s="39" t="s">
        <v>18</v>
      </c>
      <c r="W276" s="40" t="s">
        <v>17</v>
      </c>
      <c r="X276" s="40" t="s">
        <v>16</v>
      </c>
      <c r="Y276" s="41" t="s">
        <v>17</v>
      </c>
      <c r="Z276" s="43"/>
      <c r="AA276" s="39" t="s">
        <v>19</v>
      </c>
      <c r="AB276" s="40" t="s">
        <v>17</v>
      </c>
      <c r="AC276" s="40" t="s">
        <v>16</v>
      </c>
      <c r="AD276" s="41" t="s">
        <v>17</v>
      </c>
    </row>
    <row r="277" spans="16:30" ht="15.75" thickBot="1" x14ac:dyDescent="0.3">
      <c r="P277" s="30">
        <v>0</v>
      </c>
      <c r="Q277" s="32">
        <f>H18</f>
        <v>0</v>
      </c>
      <c r="R277" s="28">
        <f>(10^(Q277/10))</f>
        <v>1</v>
      </c>
      <c r="S277" s="28">
        <f>Q277+10</f>
        <v>10</v>
      </c>
      <c r="T277" s="33">
        <f t="shared" ref="T277:T300" si="115">(10^(S277/10))</f>
        <v>10</v>
      </c>
      <c r="U277" s="36"/>
      <c r="V277" s="32">
        <v>0</v>
      </c>
      <c r="W277" s="28">
        <f>(10^(V277/10))</f>
        <v>1</v>
      </c>
      <c r="X277" s="28">
        <f>V277+10</f>
        <v>10</v>
      </c>
      <c r="Y277" s="33">
        <f>(10^(X277/10))</f>
        <v>10</v>
      </c>
      <c r="Z277" s="36"/>
      <c r="AA277" s="34">
        <f>10*LOG10(10^(Q277/10)+10^(V277/10))</f>
        <v>3.0102999566398121</v>
      </c>
      <c r="AB277" s="147">
        <f>(10^(AA277/10))</f>
        <v>2</v>
      </c>
      <c r="AC277" s="147">
        <f>AA277+10</f>
        <v>13.010299956639813</v>
      </c>
      <c r="AD277" s="148">
        <f>(10^(AC277/10))</f>
        <v>20.000000000000007</v>
      </c>
    </row>
    <row r="278" spans="16:30" ht="15.75" thickBot="1" x14ac:dyDescent="0.3">
      <c r="P278" s="31">
        <v>4.1666666666666699E-2</v>
      </c>
      <c r="Q278" s="32">
        <f>Q277</f>
        <v>0</v>
      </c>
      <c r="R278" s="26">
        <f t="shared" ref="R278:R300" si="116">(10^(Q278/10))</f>
        <v>1</v>
      </c>
      <c r="S278" s="26">
        <f t="shared" ref="S278:S283" si="117">Q278+10</f>
        <v>10</v>
      </c>
      <c r="T278" s="35">
        <f t="shared" si="115"/>
        <v>10</v>
      </c>
      <c r="U278" s="37"/>
      <c r="V278" s="34">
        <f>V277</f>
        <v>0</v>
      </c>
      <c r="W278" s="26">
        <f t="shared" ref="W278:W300" si="118">(10^(V278/10))</f>
        <v>1</v>
      </c>
      <c r="X278" s="28">
        <f t="shared" ref="X278:X283" si="119">V278+10</f>
        <v>10</v>
      </c>
      <c r="Y278" s="35">
        <f t="shared" ref="Y278:Y300" si="120">(10^(X278/10))</f>
        <v>10</v>
      </c>
      <c r="Z278" s="37"/>
      <c r="AA278" s="34">
        <f t="shared" ref="AA278:AA300" si="121">10*LOG10(10^(Q278/10)+10^(V278/10))</f>
        <v>3.0102999566398121</v>
      </c>
      <c r="AB278" s="26">
        <f t="shared" ref="AB278:AB296" si="122">(10^(AA278/10))</f>
        <v>2</v>
      </c>
      <c r="AC278" s="147">
        <f t="shared" ref="AC278:AC283" si="123">AA278+10</f>
        <v>13.010299956639813</v>
      </c>
      <c r="AD278" s="27">
        <f t="shared" ref="AD278:AD300" si="124">(10^(AC278/10))</f>
        <v>20.000000000000007</v>
      </c>
    </row>
    <row r="279" spans="16:30" ht="15.75" thickBot="1" x14ac:dyDescent="0.3">
      <c r="P279" s="31">
        <v>8.3333333333333301E-2</v>
      </c>
      <c r="Q279" s="32">
        <f>Q277</f>
        <v>0</v>
      </c>
      <c r="R279" s="26">
        <f t="shared" si="116"/>
        <v>1</v>
      </c>
      <c r="S279" s="26">
        <f t="shared" si="117"/>
        <v>10</v>
      </c>
      <c r="T279" s="35">
        <f t="shared" si="115"/>
        <v>10</v>
      </c>
      <c r="U279" s="37"/>
      <c r="V279" s="34">
        <f t="shared" ref="V279:V297" si="125">V278</f>
        <v>0</v>
      </c>
      <c r="W279" s="26">
        <f t="shared" si="118"/>
        <v>1</v>
      </c>
      <c r="X279" s="28">
        <f t="shared" si="119"/>
        <v>10</v>
      </c>
      <c r="Y279" s="35">
        <f t="shared" si="120"/>
        <v>10</v>
      </c>
      <c r="Z279" s="37"/>
      <c r="AA279" s="34">
        <f t="shared" si="121"/>
        <v>3.0102999566398121</v>
      </c>
      <c r="AB279" s="26">
        <f t="shared" si="122"/>
        <v>2</v>
      </c>
      <c r="AC279" s="147">
        <f t="shared" si="123"/>
        <v>13.010299956639813</v>
      </c>
      <c r="AD279" s="27">
        <f t="shared" si="124"/>
        <v>20.000000000000007</v>
      </c>
    </row>
    <row r="280" spans="16:30" ht="15.75" thickBot="1" x14ac:dyDescent="0.3">
      <c r="P280" s="31">
        <v>0.125</v>
      </c>
      <c r="Q280" s="32">
        <f>Q277</f>
        <v>0</v>
      </c>
      <c r="R280" s="26">
        <f t="shared" si="116"/>
        <v>1</v>
      </c>
      <c r="S280" s="26">
        <f t="shared" si="117"/>
        <v>10</v>
      </c>
      <c r="T280" s="35">
        <f t="shared" si="115"/>
        <v>10</v>
      </c>
      <c r="U280" s="37"/>
      <c r="V280" s="34">
        <f t="shared" si="125"/>
        <v>0</v>
      </c>
      <c r="W280" s="26">
        <f t="shared" si="118"/>
        <v>1</v>
      </c>
      <c r="X280" s="28">
        <f t="shared" si="119"/>
        <v>10</v>
      </c>
      <c r="Y280" s="35">
        <f t="shared" si="120"/>
        <v>10</v>
      </c>
      <c r="Z280" s="37"/>
      <c r="AA280" s="34">
        <f t="shared" si="121"/>
        <v>3.0102999566398121</v>
      </c>
      <c r="AB280" s="26">
        <f t="shared" si="122"/>
        <v>2</v>
      </c>
      <c r="AC280" s="147">
        <f t="shared" si="123"/>
        <v>13.010299956639813</v>
      </c>
      <c r="AD280" s="27">
        <f t="shared" si="124"/>
        <v>20.000000000000007</v>
      </c>
    </row>
    <row r="281" spans="16:30" ht="15.75" thickBot="1" x14ac:dyDescent="0.3">
      <c r="P281" s="31">
        <v>0.16666666666666699</v>
      </c>
      <c r="Q281" s="32">
        <f>Q277</f>
        <v>0</v>
      </c>
      <c r="R281" s="26">
        <f t="shared" si="116"/>
        <v>1</v>
      </c>
      <c r="S281" s="26">
        <f t="shared" si="117"/>
        <v>10</v>
      </c>
      <c r="T281" s="35">
        <f t="shared" si="115"/>
        <v>10</v>
      </c>
      <c r="U281" s="37"/>
      <c r="V281" s="34">
        <f t="shared" si="125"/>
        <v>0</v>
      </c>
      <c r="W281" s="26">
        <f t="shared" si="118"/>
        <v>1</v>
      </c>
      <c r="X281" s="28">
        <f t="shared" si="119"/>
        <v>10</v>
      </c>
      <c r="Y281" s="35">
        <f t="shared" si="120"/>
        <v>10</v>
      </c>
      <c r="Z281" s="37"/>
      <c r="AA281" s="34">
        <f t="shared" si="121"/>
        <v>3.0102999566398121</v>
      </c>
      <c r="AB281" s="26">
        <f t="shared" si="122"/>
        <v>2</v>
      </c>
      <c r="AC281" s="147">
        <f t="shared" si="123"/>
        <v>13.010299956639813</v>
      </c>
      <c r="AD281" s="27">
        <f t="shared" si="124"/>
        <v>20.000000000000007</v>
      </c>
    </row>
    <row r="282" spans="16:30" ht="15.75" thickBot="1" x14ac:dyDescent="0.3">
      <c r="P282" s="31">
        <v>0.20833333333333301</v>
      </c>
      <c r="Q282" s="32">
        <f>Q277</f>
        <v>0</v>
      </c>
      <c r="R282" s="26">
        <f t="shared" si="116"/>
        <v>1</v>
      </c>
      <c r="S282" s="26">
        <f t="shared" si="117"/>
        <v>10</v>
      </c>
      <c r="T282" s="35">
        <f t="shared" si="115"/>
        <v>10</v>
      </c>
      <c r="U282" s="37"/>
      <c r="V282" s="34">
        <f t="shared" si="125"/>
        <v>0</v>
      </c>
      <c r="W282" s="26">
        <f t="shared" si="118"/>
        <v>1</v>
      </c>
      <c r="X282" s="28">
        <f t="shared" si="119"/>
        <v>10</v>
      </c>
      <c r="Y282" s="35">
        <f t="shared" si="120"/>
        <v>10</v>
      </c>
      <c r="Z282" s="37"/>
      <c r="AA282" s="34">
        <f t="shared" si="121"/>
        <v>3.0102999566398121</v>
      </c>
      <c r="AB282" s="26">
        <f t="shared" si="122"/>
        <v>2</v>
      </c>
      <c r="AC282" s="147">
        <f t="shared" si="123"/>
        <v>13.010299956639813</v>
      </c>
      <c r="AD282" s="27">
        <f t="shared" si="124"/>
        <v>20.000000000000007</v>
      </c>
    </row>
    <row r="283" spans="16:30" x14ac:dyDescent="0.25">
      <c r="P283" s="31">
        <v>0.25</v>
      </c>
      <c r="Q283" s="32">
        <f>Q277</f>
        <v>0</v>
      </c>
      <c r="R283" s="26">
        <f t="shared" si="116"/>
        <v>1</v>
      </c>
      <c r="S283" s="26">
        <f t="shared" si="117"/>
        <v>10</v>
      </c>
      <c r="T283" s="35">
        <f t="shared" si="115"/>
        <v>10</v>
      </c>
      <c r="U283" s="37"/>
      <c r="V283" s="34">
        <f t="shared" si="125"/>
        <v>0</v>
      </c>
      <c r="W283" s="26">
        <f t="shared" si="118"/>
        <v>1</v>
      </c>
      <c r="X283" s="28">
        <f t="shared" si="119"/>
        <v>10</v>
      </c>
      <c r="Y283" s="35">
        <f t="shared" si="120"/>
        <v>10</v>
      </c>
      <c r="Z283" s="37"/>
      <c r="AA283" s="34">
        <f t="shared" si="121"/>
        <v>3.0102999566398121</v>
      </c>
      <c r="AB283" s="26">
        <f t="shared" si="122"/>
        <v>2</v>
      </c>
      <c r="AC283" s="147">
        <f t="shared" si="123"/>
        <v>13.010299956639813</v>
      </c>
      <c r="AD283" s="27">
        <f t="shared" si="124"/>
        <v>20.000000000000007</v>
      </c>
    </row>
    <row r="284" spans="16:30" x14ac:dyDescent="0.25">
      <c r="P284" s="31">
        <v>0.29166666666666702</v>
      </c>
      <c r="Q284" s="32">
        <f>G18</f>
        <v>0</v>
      </c>
      <c r="R284" s="26">
        <f t="shared" si="116"/>
        <v>1</v>
      </c>
      <c r="S284" s="26">
        <f>Q284</f>
        <v>0</v>
      </c>
      <c r="T284" s="35">
        <f t="shared" si="115"/>
        <v>1</v>
      </c>
      <c r="U284" s="37"/>
      <c r="V284" s="34">
        <f>H74</f>
        <v>0</v>
      </c>
      <c r="W284" s="26">
        <f t="shared" si="118"/>
        <v>1</v>
      </c>
      <c r="X284" s="26">
        <f>V284</f>
        <v>0</v>
      </c>
      <c r="Y284" s="35">
        <f t="shared" si="120"/>
        <v>1</v>
      </c>
      <c r="Z284" s="37"/>
      <c r="AA284" s="34">
        <f t="shared" si="121"/>
        <v>3.0102999566398121</v>
      </c>
      <c r="AB284" s="26">
        <f t="shared" si="122"/>
        <v>2</v>
      </c>
      <c r="AC284" s="26">
        <f>AA284</f>
        <v>3.0102999566398121</v>
      </c>
      <c r="AD284" s="27">
        <f t="shared" si="124"/>
        <v>2</v>
      </c>
    </row>
    <row r="285" spans="16:30" x14ac:dyDescent="0.25">
      <c r="P285" s="31">
        <v>0.33333333333333298</v>
      </c>
      <c r="Q285" s="32">
        <f>Q284</f>
        <v>0</v>
      </c>
      <c r="R285" s="26">
        <f t="shared" si="116"/>
        <v>1</v>
      </c>
      <c r="S285" s="26">
        <f t="shared" ref="S285:S298" si="126">Q285</f>
        <v>0</v>
      </c>
      <c r="T285" s="35">
        <f t="shared" si="115"/>
        <v>1</v>
      </c>
      <c r="U285" s="37"/>
      <c r="V285" s="34">
        <f t="shared" si="125"/>
        <v>0</v>
      </c>
      <c r="W285" s="26">
        <f t="shared" si="118"/>
        <v>1</v>
      </c>
      <c r="X285" s="26">
        <f t="shared" ref="X285:X295" si="127">V285</f>
        <v>0</v>
      </c>
      <c r="Y285" s="35">
        <f t="shared" si="120"/>
        <v>1</v>
      </c>
      <c r="Z285" s="37"/>
      <c r="AA285" s="34">
        <f t="shared" si="121"/>
        <v>3.0102999566398121</v>
      </c>
      <c r="AB285" s="26">
        <f t="shared" si="122"/>
        <v>2</v>
      </c>
      <c r="AC285" s="26">
        <f t="shared" ref="AC285:AC295" si="128">AA285</f>
        <v>3.0102999566398121</v>
      </c>
      <c r="AD285" s="27">
        <f t="shared" si="124"/>
        <v>2</v>
      </c>
    </row>
    <row r="286" spans="16:30" x14ac:dyDescent="0.25">
      <c r="P286" s="31">
        <v>0.375</v>
      </c>
      <c r="Q286" s="32">
        <f>Q284</f>
        <v>0</v>
      </c>
      <c r="R286" s="26">
        <f t="shared" si="116"/>
        <v>1</v>
      </c>
      <c r="S286" s="26">
        <f t="shared" si="126"/>
        <v>0</v>
      </c>
      <c r="T286" s="35">
        <f t="shared" si="115"/>
        <v>1</v>
      </c>
      <c r="U286" s="37"/>
      <c r="V286" s="34">
        <f t="shared" si="125"/>
        <v>0</v>
      </c>
      <c r="W286" s="26">
        <f t="shared" si="118"/>
        <v>1</v>
      </c>
      <c r="X286" s="26">
        <f t="shared" si="127"/>
        <v>0</v>
      </c>
      <c r="Y286" s="35">
        <f t="shared" si="120"/>
        <v>1</v>
      </c>
      <c r="Z286" s="37"/>
      <c r="AA286" s="34">
        <f t="shared" si="121"/>
        <v>3.0102999566398121</v>
      </c>
      <c r="AB286" s="26">
        <f t="shared" si="122"/>
        <v>2</v>
      </c>
      <c r="AC286" s="26">
        <f t="shared" si="128"/>
        <v>3.0102999566398121</v>
      </c>
      <c r="AD286" s="27">
        <f t="shared" si="124"/>
        <v>2</v>
      </c>
    </row>
    <row r="287" spans="16:30" x14ac:dyDescent="0.25">
      <c r="P287" s="31">
        <v>0.41666666666666702</v>
      </c>
      <c r="Q287" s="32">
        <f>Q284</f>
        <v>0</v>
      </c>
      <c r="R287" s="26">
        <f t="shared" si="116"/>
        <v>1</v>
      </c>
      <c r="S287" s="26">
        <f t="shared" si="126"/>
        <v>0</v>
      </c>
      <c r="T287" s="35">
        <f t="shared" si="115"/>
        <v>1</v>
      </c>
      <c r="U287" s="37"/>
      <c r="V287" s="34">
        <f t="shared" si="125"/>
        <v>0</v>
      </c>
      <c r="W287" s="26">
        <f t="shared" si="118"/>
        <v>1</v>
      </c>
      <c r="X287" s="26">
        <f t="shared" si="127"/>
        <v>0</v>
      </c>
      <c r="Y287" s="35">
        <f t="shared" si="120"/>
        <v>1</v>
      </c>
      <c r="Z287" s="37"/>
      <c r="AA287" s="34">
        <f t="shared" si="121"/>
        <v>3.0102999566398121</v>
      </c>
      <c r="AB287" s="26">
        <f t="shared" si="122"/>
        <v>2</v>
      </c>
      <c r="AC287" s="26">
        <f t="shared" si="128"/>
        <v>3.0102999566398121</v>
      </c>
      <c r="AD287" s="27">
        <f t="shared" si="124"/>
        <v>2</v>
      </c>
    </row>
    <row r="288" spans="16:30" x14ac:dyDescent="0.25">
      <c r="P288" s="31">
        <v>0.45833333333333298</v>
      </c>
      <c r="Q288" s="32">
        <f>Q284</f>
        <v>0</v>
      </c>
      <c r="R288" s="26">
        <f t="shared" si="116"/>
        <v>1</v>
      </c>
      <c r="S288" s="26">
        <f t="shared" si="126"/>
        <v>0</v>
      </c>
      <c r="T288" s="35">
        <f t="shared" si="115"/>
        <v>1</v>
      </c>
      <c r="U288" s="37"/>
      <c r="V288" s="34">
        <f t="shared" si="125"/>
        <v>0</v>
      </c>
      <c r="W288" s="26">
        <f t="shared" si="118"/>
        <v>1</v>
      </c>
      <c r="X288" s="26">
        <f t="shared" si="127"/>
        <v>0</v>
      </c>
      <c r="Y288" s="35">
        <f t="shared" si="120"/>
        <v>1</v>
      </c>
      <c r="Z288" s="37"/>
      <c r="AA288" s="34">
        <f t="shared" si="121"/>
        <v>3.0102999566398121</v>
      </c>
      <c r="AB288" s="26">
        <f t="shared" si="122"/>
        <v>2</v>
      </c>
      <c r="AC288" s="26">
        <f t="shared" si="128"/>
        <v>3.0102999566398121</v>
      </c>
      <c r="AD288" s="27">
        <f t="shared" si="124"/>
        <v>2</v>
      </c>
    </row>
    <row r="289" spans="16:30" x14ac:dyDescent="0.25">
      <c r="P289" s="31">
        <v>0.5</v>
      </c>
      <c r="Q289" s="32">
        <f>Q284</f>
        <v>0</v>
      </c>
      <c r="R289" s="26">
        <f t="shared" si="116"/>
        <v>1</v>
      </c>
      <c r="S289" s="26">
        <f t="shared" si="126"/>
        <v>0</v>
      </c>
      <c r="T289" s="35">
        <f t="shared" si="115"/>
        <v>1</v>
      </c>
      <c r="U289" s="37"/>
      <c r="V289" s="34">
        <f t="shared" si="125"/>
        <v>0</v>
      </c>
      <c r="W289" s="26">
        <f t="shared" si="118"/>
        <v>1</v>
      </c>
      <c r="X289" s="26">
        <f t="shared" si="127"/>
        <v>0</v>
      </c>
      <c r="Y289" s="35">
        <f t="shared" si="120"/>
        <v>1</v>
      </c>
      <c r="Z289" s="37"/>
      <c r="AA289" s="34">
        <f t="shared" si="121"/>
        <v>3.0102999566398121</v>
      </c>
      <c r="AB289" s="26">
        <f t="shared" si="122"/>
        <v>2</v>
      </c>
      <c r="AC289" s="26">
        <f t="shared" si="128"/>
        <v>3.0102999566398121</v>
      </c>
      <c r="AD289" s="27">
        <f t="shared" si="124"/>
        <v>2</v>
      </c>
    </row>
    <row r="290" spans="16:30" x14ac:dyDescent="0.25">
      <c r="P290" s="31">
        <v>0.54166666666666696</v>
      </c>
      <c r="Q290" s="32">
        <f>Q284</f>
        <v>0</v>
      </c>
      <c r="R290" s="26">
        <f t="shared" si="116"/>
        <v>1</v>
      </c>
      <c r="S290" s="26">
        <f t="shared" si="126"/>
        <v>0</v>
      </c>
      <c r="T290" s="35">
        <f t="shared" si="115"/>
        <v>1</v>
      </c>
      <c r="U290" s="37"/>
      <c r="V290" s="34">
        <f t="shared" si="125"/>
        <v>0</v>
      </c>
      <c r="W290" s="26">
        <f t="shared" si="118"/>
        <v>1</v>
      </c>
      <c r="X290" s="26">
        <f t="shared" si="127"/>
        <v>0</v>
      </c>
      <c r="Y290" s="35">
        <f t="shared" si="120"/>
        <v>1</v>
      </c>
      <c r="Z290" s="37"/>
      <c r="AA290" s="34">
        <f t="shared" si="121"/>
        <v>3.0102999566398121</v>
      </c>
      <c r="AB290" s="26">
        <f t="shared" si="122"/>
        <v>2</v>
      </c>
      <c r="AC290" s="26">
        <f t="shared" si="128"/>
        <v>3.0102999566398121</v>
      </c>
      <c r="AD290" s="27">
        <f t="shared" si="124"/>
        <v>2</v>
      </c>
    </row>
    <row r="291" spans="16:30" x14ac:dyDescent="0.25">
      <c r="P291" s="31">
        <v>0.58333333333333304</v>
      </c>
      <c r="Q291" s="32">
        <f>Q284</f>
        <v>0</v>
      </c>
      <c r="R291" s="26">
        <f t="shared" si="116"/>
        <v>1</v>
      </c>
      <c r="S291" s="26">
        <f t="shared" si="126"/>
        <v>0</v>
      </c>
      <c r="T291" s="35">
        <f t="shared" si="115"/>
        <v>1</v>
      </c>
      <c r="U291" s="37"/>
      <c r="V291" s="34">
        <f t="shared" si="125"/>
        <v>0</v>
      </c>
      <c r="W291" s="26">
        <f t="shared" si="118"/>
        <v>1</v>
      </c>
      <c r="X291" s="26">
        <f t="shared" si="127"/>
        <v>0</v>
      </c>
      <c r="Y291" s="35">
        <f t="shared" si="120"/>
        <v>1</v>
      </c>
      <c r="Z291" s="37"/>
      <c r="AA291" s="34">
        <f t="shared" si="121"/>
        <v>3.0102999566398121</v>
      </c>
      <c r="AB291" s="26">
        <f t="shared" si="122"/>
        <v>2</v>
      </c>
      <c r="AC291" s="26">
        <f t="shared" si="128"/>
        <v>3.0102999566398121</v>
      </c>
      <c r="AD291" s="27">
        <f t="shared" si="124"/>
        <v>2</v>
      </c>
    </row>
    <row r="292" spans="16:30" x14ac:dyDescent="0.25">
      <c r="P292" s="31">
        <v>0.625</v>
      </c>
      <c r="Q292" s="32">
        <f>Q284</f>
        <v>0</v>
      </c>
      <c r="R292" s="26">
        <f t="shared" si="116"/>
        <v>1</v>
      </c>
      <c r="S292" s="26">
        <f t="shared" si="126"/>
        <v>0</v>
      </c>
      <c r="T292" s="35">
        <f t="shared" si="115"/>
        <v>1</v>
      </c>
      <c r="U292" s="37"/>
      <c r="V292" s="34">
        <f t="shared" si="125"/>
        <v>0</v>
      </c>
      <c r="W292" s="26">
        <f t="shared" si="118"/>
        <v>1</v>
      </c>
      <c r="X292" s="26">
        <f t="shared" si="127"/>
        <v>0</v>
      </c>
      <c r="Y292" s="35">
        <f t="shared" si="120"/>
        <v>1</v>
      </c>
      <c r="Z292" s="37"/>
      <c r="AA292" s="34">
        <f t="shared" si="121"/>
        <v>3.0102999566398121</v>
      </c>
      <c r="AB292" s="26">
        <f t="shared" si="122"/>
        <v>2</v>
      </c>
      <c r="AC292" s="26">
        <f t="shared" si="128"/>
        <v>3.0102999566398121</v>
      </c>
      <c r="AD292" s="27">
        <f t="shared" si="124"/>
        <v>2</v>
      </c>
    </row>
    <row r="293" spans="16:30" x14ac:dyDescent="0.25">
      <c r="P293" s="31">
        <v>0.66666666666666696</v>
      </c>
      <c r="Q293" s="32">
        <f>Q284</f>
        <v>0</v>
      </c>
      <c r="R293" s="26">
        <f t="shared" si="116"/>
        <v>1</v>
      </c>
      <c r="S293" s="26">
        <f t="shared" si="126"/>
        <v>0</v>
      </c>
      <c r="T293" s="35">
        <f t="shared" si="115"/>
        <v>1</v>
      </c>
      <c r="U293" s="37"/>
      <c r="V293" s="34">
        <f t="shared" si="125"/>
        <v>0</v>
      </c>
      <c r="W293" s="26">
        <f t="shared" si="118"/>
        <v>1</v>
      </c>
      <c r="X293" s="26">
        <f t="shared" si="127"/>
        <v>0</v>
      </c>
      <c r="Y293" s="35">
        <f t="shared" si="120"/>
        <v>1</v>
      </c>
      <c r="Z293" s="37"/>
      <c r="AA293" s="34">
        <f t="shared" si="121"/>
        <v>3.0102999566398121</v>
      </c>
      <c r="AB293" s="26">
        <f t="shared" si="122"/>
        <v>2</v>
      </c>
      <c r="AC293" s="26">
        <f t="shared" si="128"/>
        <v>3.0102999566398121</v>
      </c>
      <c r="AD293" s="27">
        <f t="shared" si="124"/>
        <v>2</v>
      </c>
    </row>
    <row r="294" spans="16:30" x14ac:dyDescent="0.25">
      <c r="P294" s="31">
        <v>0.70833333333333304</v>
      </c>
      <c r="Q294" s="32">
        <f>Q284</f>
        <v>0</v>
      </c>
      <c r="R294" s="26">
        <f t="shared" si="116"/>
        <v>1</v>
      </c>
      <c r="S294" s="26">
        <f t="shared" si="126"/>
        <v>0</v>
      </c>
      <c r="T294" s="35">
        <f t="shared" si="115"/>
        <v>1</v>
      </c>
      <c r="U294" s="37"/>
      <c r="V294" s="34">
        <f t="shared" si="125"/>
        <v>0</v>
      </c>
      <c r="W294" s="26">
        <f t="shared" si="118"/>
        <v>1</v>
      </c>
      <c r="X294" s="26">
        <f t="shared" si="127"/>
        <v>0</v>
      </c>
      <c r="Y294" s="35">
        <f t="shared" si="120"/>
        <v>1</v>
      </c>
      <c r="Z294" s="37"/>
      <c r="AA294" s="34">
        <f t="shared" si="121"/>
        <v>3.0102999566398121</v>
      </c>
      <c r="AB294" s="26">
        <f t="shared" si="122"/>
        <v>2</v>
      </c>
      <c r="AC294" s="26">
        <f t="shared" si="128"/>
        <v>3.0102999566398121</v>
      </c>
      <c r="AD294" s="27">
        <f t="shared" si="124"/>
        <v>2</v>
      </c>
    </row>
    <row r="295" spans="16:30" x14ac:dyDescent="0.25">
      <c r="P295" s="31">
        <v>0.75</v>
      </c>
      <c r="Q295" s="32">
        <f>Q284</f>
        <v>0</v>
      </c>
      <c r="R295" s="26">
        <f t="shared" si="116"/>
        <v>1</v>
      </c>
      <c r="S295" s="26">
        <f t="shared" si="126"/>
        <v>0</v>
      </c>
      <c r="T295" s="35">
        <f t="shared" si="115"/>
        <v>1</v>
      </c>
      <c r="U295" s="37"/>
      <c r="V295" s="34">
        <f t="shared" si="125"/>
        <v>0</v>
      </c>
      <c r="W295" s="26">
        <f t="shared" si="118"/>
        <v>1</v>
      </c>
      <c r="X295" s="26">
        <f t="shared" si="127"/>
        <v>0</v>
      </c>
      <c r="Y295" s="35">
        <f t="shared" si="120"/>
        <v>1</v>
      </c>
      <c r="Z295" s="37"/>
      <c r="AA295" s="34">
        <f t="shared" si="121"/>
        <v>3.0102999566398121</v>
      </c>
      <c r="AB295" s="26">
        <f t="shared" si="122"/>
        <v>2</v>
      </c>
      <c r="AC295" s="26">
        <f t="shared" si="128"/>
        <v>3.0102999566398121</v>
      </c>
      <c r="AD295" s="27">
        <f t="shared" si="124"/>
        <v>2</v>
      </c>
    </row>
    <row r="296" spans="16:30" x14ac:dyDescent="0.25">
      <c r="P296" s="31">
        <v>0.79166666666666696</v>
      </c>
      <c r="Q296" s="32">
        <f>Q284</f>
        <v>0</v>
      </c>
      <c r="R296" s="26">
        <f t="shared" si="116"/>
        <v>1</v>
      </c>
      <c r="S296" s="26">
        <f t="shared" si="126"/>
        <v>0</v>
      </c>
      <c r="T296" s="35">
        <f t="shared" si="115"/>
        <v>1</v>
      </c>
      <c r="U296" s="37"/>
      <c r="V296" s="34">
        <v>0</v>
      </c>
      <c r="W296" s="26">
        <f t="shared" si="118"/>
        <v>1</v>
      </c>
      <c r="X296" s="26">
        <v>0</v>
      </c>
      <c r="Y296" s="35">
        <f t="shared" si="120"/>
        <v>1</v>
      </c>
      <c r="Z296" s="37"/>
      <c r="AA296" s="34">
        <f t="shared" si="121"/>
        <v>3.0102999566398121</v>
      </c>
      <c r="AB296" s="26">
        <f t="shared" si="122"/>
        <v>2</v>
      </c>
      <c r="AC296" s="26">
        <f>AA296</f>
        <v>3.0102999566398121</v>
      </c>
      <c r="AD296" s="27">
        <f t="shared" si="124"/>
        <v>2</v>
      </c>
    </row>
    <row r="297" spans="16:30" x14ac:dyDescent="0.25">
      <c r="P297" s="31">
        <v>0.83333333333333304</v>
      </c>
      <c r="Q297" s="32">
        <f>Q284</f>
        <v>0</v>
      </c>
      <c r="R297" s="26">
        <f t="shared" si="116"/>
        <v>1</v>
      </c>
      <c r="S297" s="26">
        <f t="shared" si="126"/>
        <v>0</v>
      </c>
      <c r="T297" s="35">
        <f t="shared" si="115"/>
        <v>1</v>
      </c>
      <c r="U297" s="37"/>
      <c r="V297" s="34">
        <f t="shared" si="125"/>
        <v>0</v>
      </c>
      <c r="W297" s="26">
        <f t="shared" si="118"/>
        <v>1</v>
      </c>
      <c r="X297" s="26">
        <v>0</v>
      </c>
      <c r="Y297" s="35">
        <f t="shared" si="120"/>
        <v>1</v>
      </c>
      <c r="Z297" s="37"/>
      <c r="AA297" s="34">
        <f t="shared" si="121"/>
        <v>3.0102999566398121</v>
      </c>
      <c r="AB297" s="26">
        <f>(10^(AA297/10))</f>
        <v>2</v>
      </c>
      <c r="AC297" s="26">
        <f>AA297</f>
        <v>3.0102999566398121</v>
      </c>
      <c r="AD297" s="27">
        <f t="shared" si="124"/>
        <v>2</v>
      </c>
    </row>
    <row r="298" spans="16:30" x14ac:dyDescent="0.25">
      <c r="P298" s="31">
        <v>0.875</v>
      </c>
      <c r="Q298" s="32">
        <f>Q284</f>
        <v>0</v>
      </c>
      <c r="R298" s="26">
        <f t="shared" si="116"/>
        <v>1</v>
      </c>
      <c r="S298" s="26">
        <f t="shared" si="126"/>
        <v>0</v>
      </c>
      <c r="T298" s="35">
        <f t="shared" si="115"/>
        <v>1</v>
      </c>
      <c r="U298" s="37"/>
      <c r="V298" s="34">
        <f>V297</f>
        <v>0</v>
      </c>
      <c r="W298" s="26">
        <f t="shared" si="118"/>
        <v>1</v>
      </c>
      <c r="X298" s="26">
        <v>0</v>
      </c>
      <c r="Y298" s="35">
        <f t="shared" si="120"/>
        <v>1</v>
      </c>
      <c r="Z298" s="37"/>
      <c r="AA298" s="34">
        <f t="shared" si="121"/>
        <v>3.0102999566398121</v>
      </c>
      <c r="AB298" s="26">
        <f t="shared" ref="AB298:AB300" si="129">(10^(AA298/10))</f>
        <v>2</v>
      </c>
      <c r="AC298" s="26">
        <f>AA298</f>
        <v>3.0102999566398121</v>
      </c>
      <c r="AD298" s="27">
        <f t="shared" si="124"/>
        <v>2</v>
      </c>
    </row>
    <row r="299" spans="16:30" x14ac:dyDescent="0.25">
      <c r="P299" s="31">
        <v>0.91666666666666696</v>
      </c>
      <c r="Q299" s="32">
        <f>Q277</f>
        <v>0</v>
      </c>
      <c r="R299" s="26">
        <f t="shared" si="116"/>
        <v>1</v>
      </c>
      <c r="S299" s="26">
        <f>Q299+10</f>
        <v>10</v>
      </c>
      <c r="T299" s="35">
        <f t="shared" si="115"/>
        <v>10</v>
      </c>
      <c r="U299" s="37"/>
      <c r="V299" s="34">
        <v>0</v>
      </c>
      <c r="W299" s="26">
        <f t="shared" si="118"/>
        <v>1</v>
      </c>
      <c r="X299" s="28">
        <f t="shared" ref="X299:X300" si="130">V299+10</f>
        <v>10</v>
      </c>
      <c r="Y299" s="35">
        <f t="shared" si="120"/>
        <v>10</v>
      </c>
      <c r="Z299" s="37"/>
      <c r="AA299" s="34">
        <f t="shared" si="121"/>
        <v>3.0102999566398121</v>
      </c>
      <c r="AB299" s="26">
        <f t="shared" si="129"/>
        <v>2</v>
      </c>
      <c r="AC299" s="26">
        <f>AA299+10</f>
        <v>13.010299956639813</v>
      </c>
      <c r="AD299" s="27">
        <f t="shared" si="124"/>
        <v>20.000000000000007</v>
      </c>
    </row>
    <row r="300" spans="16:30" ht="15.75" thickBot="1" x14ac:dyDescent="0.3">
      <c r="P300" s="44">
        <v>0.95833333333333304</v>
      </c>
      <c r="Q300" s="32">
        <f>Q277</f>
        <v>0</v>
      </c>
      <c r="R300" s="46">
        <f t="shared" si="116"/>
        <v>1</v>
      </c>
      <c r="S300" s="46">
        <f>Q300+10</f>
        <v>10</v>
      </c>
      <c r="T300" s="47">
        <f t="shared" si="115"/>
        <v>10</v>
      </c>
      <c r="U300" s="48"/>
      <c r="V300" s="45">
        <v>0</v>
      </c>
      <c r="W300" s="46">
        <f t="shared" si="118"/>
        <v>1</v>
      </c>
      <c r="X300" s="28">
        <f t="shared" si="130"/>
        <v>10</v>
      </c>
      <c r="Y300" s="47">
        <f t="shared" si="120"/>
        <v>10</v>
      </c>
      <c r="Z300" s="48"/>
      <c r="AA300" s="34">
        <f t="shared" si="121"/>
        <v>3.0102999566398121</v>
      </c>
      <c r="AB300" s="150">
        <f t="shared" si="129"/>
        <v>2</v>
      </c>
      <c r="AC300" s="150">
        <f>AA300+10</f>
        <v>13.010299956639813</v>
      </c>
      <c r="AD300" s="151">
        <f t="shared" si="124"/>
        <v>20.000000000000007</v>
      </c>
    </row>
    <row r="301" spans="16:30" ht="15.75" thickBot="1" x14ac:dyDescent="0.3">
      <c r="P301" s="50"/>
      <c r="Q301" s="51"/>
      <c r="R301" s="51"/>
      <c r="S301" s="51"/>
      <c r="T301" s="52"/>
      <c r="U301" s="51"/>
      <c r="V301" s="50"/>
      <c r="W301" s="51"/>
      <c r="X301" s="51"/>
      <c r="Y301" s="52"/>
      <c r="Z301" s="51"/>
      <c r="AA301" s="53" t="s">
        <v>13</v>
      </c>
      <c r="AB301" s="64">
        <f>10*LOG(1/(COUNT(AB284:AB297))*SUM(AB284:AB297))</f>
        <v>3.0102999566398121</v>
      </c>
      <c r="AC301" s="49"/>
      <c r="AD301" s="54"/>
    </row>
    <row r="302" spans="16:30" ht="15.75" thickBot="1" x14ac:dyDescent="0.3">
      <c r="P302" s="53"/>
      <c r="Q302" s="49"/>
      <c r="R302" s="49"/>
      <c r="S302" s="49"/>
      <c r="T302" s="54"/>
      <c r="U302" s="49"/>
      <c r="V302" s="53"/>
      <c r="W302" s="49"/>
      <c r="X302" s="49"/>
      <c r="Y302" s="54"/>
      <c r="Z302" s="49"/>
      <c r="AA302" s="53" t="s">
        <v>2</v>
      </c>
      <c r="AB302" s="64">
        <f>10*LOG(1/(COUNT(AB277:AB283,AB299:AB300))*SUM(AB277:AB283,AB299:AB300))</f>
        <v>3.0102999566398121</v>
      </c>
      <c r="AC302" s="49"/>
      <c r="AD302" s="54"/>
    </row>
    <row r="303" spans="16:30" x14ac:dyDescent="0.25">
      <c r="P303" s="53"/>
      <c r="Q303" s="49"/>
      <c r="R303" s="56" t="s">
        <v>12</v>
      </c>
      <c r="S303" s="57"/>
      <c r="T303" s="58" t="s">
        <v>11</v>
      </c>
      <c r="U303" s="57"/>
      <c r="V303" s="59"/>
      <c r="W303" s="56" t="s">
        <v>12</v>
      </c>
      <c r="X303" s="57"/>
      <c r="Y303" s="58" t="s">
        <v>11</v>
      </c>
      <c r="Z303" s="57"/>
      <c r="AA303" s="59"/>
      <c r="AB303" s="57" t="s">
        <v>12</v>
      </c>
      <c r="AC303" s="57"/>
      <c r="AD303" s="58" t="s">
        <v>11</v>
      </c>
    </row>
    <row r="304" spans="16:30" ht="15.75" thickBot="1" x14ac:dyDescent="0.3">
      <c r="P304" s="14"/>
      <c r="Q304" s="55"/>
      <c r="R304" s="60">
        <f>10*LOG(1/(COUNT(R277:R300))*SUM(R277:R300))</f>
        <v>0</v>
      </c>
      <c r="S304" s="61"/>
      <c r="T304" s="62">
        <f>10*LOG(1/(COUNT(T277:T300))*SUM(T277:T300))</f>
        <v>6.40978057358332</v>
      </c>
      <c r="U304" s="61"/>
      <c r="V304" s="63"/>
      <c r="W304" s="60">
        <f>10*LOG(1/(COUNT(W277:W300))*SUM(W277:W300))</f>
        <v>0</v>
      </c>
      <c r="X304" s="61"/>
      <c r="Y304" s="62">
        <f>10*LOG(1/(COUNT(Y277:Y300))*SUM(Y277:Y300))</f>
        <v>6.40978057358332</v>
      </c>
      <c r="Z304" s="61"/>
      <c r="AA304" s="63"/>
      <c r="AB304" s="64">
        <f>10*LOG(1/(COUNT(AB277:AB300))*SUM(AB277:AB300))</f>
        <v>3.0102999566398121</v>
      </c>
      <c r="AC304" s="61"/>
      <c r="AD304" s="62">
        <f>10*LOG(1/(COUNT(AD277:AD300))*SUM(AD277:AD300))</f>
        <v>9.4200805302231334</v>
      </c>
    </row>
  </sheetData>
  <mergeCells count="26">
    <mergeCell ref="A1:H1"/>
    <mergeCell ref="AA1:AB2"/>
    <mergeCell ref="AC1:AE1"/>
    <mergeCell ref="A2:H2"/>
    <mergeCell ref="A3:H3"/>
    <mergeCell ref="L3:L5"/>
    <mergeCell ref="AA3:AA6"/>
    <mergeCell ref="A4:H4"/>
    <mergeCell ref="P105:T105"/>
    <mergeCell ref="A9:A11"/>
    <mergeCell ref="B9:B11"/>
    <mergeCell ref="C9:D9"/>
    <mergeCell ref="E9:H9"/>
    <mergeCell ref="A22:A24"/>
    <mergeCell ref="B22:C22"/>
    <mergeCell ref="E22:H22"/>
    <mergeCell ref="A38:A39"/>
    <mergeCell ref="B38:B39"/>
    <mergeCell ref="A58:A59"/>
    <mergeCell ref="P71:T71"/>
    <mergeCell ref="A77:A78"/>
    <mergeCell ref="P139:T139"/>
    <mergeCell ref="P173:T173"/>
    <mergeCell ref="P207:T207"/>
    <mergeCell ref="P241:T241"/>
    <mergeCell ref="P275:T275"/>
  </mergeCells>
  <conditionalFormatting sqref="B60:B73 D60:H73">
    <cfRule type="expression" dxfId="18" priority="1">
      <formula>B60=0</formula>
    </cfRule>
  </conditionalFormatting>
  <dataValidations count="3">
    <dataValidation type="list" allowBlank="1" showInputMessage="1" showErrorMessage="1" sqref="B40:B53" xr:uid="{64F638AE-9E56-4BBE-A9F3-EE6170B8A00D}">
      <formula1>$AP$1:$AP$16</formula1>
    </dataValidation>
    <dataValidation type="list" allowBlank="1" showInputMessage="1" showErrorMessage="1" sqref="B32:B35 B12:B20 B6" xr:uid="{E62CA6B4-5B3D-4DD0-93B3-E3EEB3E381C6}">
      <formula1>$AB$3:$AB$6</formula1>
    </dataValidation>
    <dataValidation type="list" allowBlank="1" showInputMessage="1" showErrorMessage="1" sqref="A40:A53" xr:uid="{C4272671-A9DD-448C-8175-B3DD64E08125}">
      <formula1>$AJ$2:$AJ$65</formula1>
    </dataValidation>
  </dataValidations>
  <pageMargins left="0.7" right="0.7" top="0.75" bottom="0.75" header="0.3" footer="0.3"/>
  <pageSetup scale="40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26</vt:i4>
      </vt:variant>
    </vt:vector>
  </HeadingPairs>
  <TitlesOfParts>
    <vt:vector size="53" baseType="lpstr">
      <vt:lpstr>Small Template</vt:lpstr>
      <vt:lpstr>Summary</vt:lpstr>
      <vt:lpstr>NSA 1</vt:lpstr>
      <vt:lpstr>NSA 2</vt:lpstr>
      <vt:lpstr>NSA 3</vt:lpstr>
      <vt:lpstr>NSA 4</vt:lpstr>
      <vt:lpstr>NSA 5</vt:lpstr>
      <vt:lpstr>NSA 6</vt:lpstr>
      <vt:lpstr>NSA 13</vt:lpstr>
      <vt:lpstr>NSA 14</vt:lpstr>
      <vt:lpstr>NSA 15</vt:lpstr>
      <vt:lpstr>NSA 16</vt:lpstr>
      <vt:lpstr>NSA 17</vt:lpstr>
      <vt:lpstr>NSA 18</vt:lpstr>
      <vt:lpstr>NSA 19</vt:lpstr>
      <vt:lpstr>NSA 20</vt:lpstr>
      <vt:lpstr>NSA 21</vt:lpstr>
      <vt:lpstr>NSA 22</vt:lpstr>
      <vt:lpstr>NSA 23</vt:lpstr>
      <vt:lpstr>NSA 26</vt:lpstr>
      <vt:lpstr>NSA 29</vt:lpstr>
      <vt:lpstr>NSA 30</vt:lpstr>
      <vt:lpstr>NSA 31</vt:lpstr>
      <vt:lpstr>NSA 32</vt:lpstr>
      <vt:lpstr>NSA 33</vt:lpstr>
      <vt:lpstr>NSA 34</vt:lpstr>
      <vt:lpstr>NSA 37</vt:lpstr>
      <vt:lpstr>'NSA 1'!Print_Area</vt:lpstr>
      <vt:lpstr>'NSA 13'!Print_Area</vt:lpstr>
      <vt:lpstr>'NSA 14'!Print_Area</vt:lpstr>
      <vt:lpstr>'NSA 15'!Print_Area</vt:lpstr>
      <vt:lpstr>'NSA 16'!Print_Area</vt:lpstr>
      <vt:lpstr>'NSA 17'!Print_Area</vt:lpstr>
      <vt:lpstr>'NSA 18'!Print_Area</vt:lpstr>
      <vt:lpstr>'NSA 19'!Print_Area</vt:lpstr>
      <vt:lpstr>'NSA 2'!Print_Area</vt:lpstr>
      <vt:lpstr>'NSA 20'!Print_Area</vt:lpstr>
      <vt:lpstr>'NSA 21'!Print_Area</vt:lpstr>
      <vt:lpstr>'NSA 22'!Print_Area</vt:lpstr>
      <vt:lpstr>'NSA 23'!Print_Area</vt:lpstr>
      <vt:lpstr>'NSA 26'!Print_Area</vt:lpstr>
      <vt:lpstr>'NSA 29'!Print_Area</vt:lpstr>
      <vt:lpstr>'NSA 3'!Print_Area</vt:lpstr>
      <vt:lpstr>'NSA 30'!Print_Area</vt:lpstr>
      <vt:lpstr>'NSA 31'!Print_Area</vt:lpstr>
      <vt:lpstr>'NSA 32'!Print_Area</vt:lpstr>
      <vt:lpstr>'NSA 33'!Print_Area</vt:lpstr>
      <vt:lpstr>'NSA 34'!Print_Area</vt:lpstr>
      <vt:lpstr>'NSA 37'!Print_Area</vt:lpstr>
      <vt:lpstr>'NSA 4'!Print_Area</vt:lpstr>
      <vt:lpstr>'NSA 5'!Print_Area</vt:lpstr>
      <vt:lpstr>'NSA 6'!Print_Area</vt:lpstr>
      <vt:lpstr>'Small Template'!Print_Area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M. Ituarte-Villarreal</dc:creator>
  <cp:lastModifiedBy>Carlos M. Ituarte-Villarreal</cp:lastModifiedBy>
  <cp:lastPrinted>2016-12-16T03:10:46Z</cp:lastPrinted>
  <dcterms:created xsi:type="dcterms:W3CDTF">2016-12-16T01:24:16Z</dcterms:created>
  <dcterms:modified xsi:type="dcterms:W3CDTF">2021-01-20T18:04:28Z</dcterms:modified>
</cp:coreProperties>
</file>